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9465" tabRatio="700" activeTab="0"/>
  </bookViews>
  <sheets>
    <sheet name="SAU - 2015" sheetId="1" r:id="rId1"/>
  </sheets>
  <definedNames>
    <definedName name="ABANCAY" localSheetId="0">#REF!</definedName>
    <definedName name="ABANCAY">#REF!</definedName>
    <definedName name="AÑO" localSheetId="0">#REF!</definedName>
    <definedName name="AÑO">#REF!</definedName>
    <definedName name="_xlnm.Print_Area" localSheetId="0">'SAU - 2015'!$A$1:$W$131</definedName>
    <definedName name="AUTORIA" localSheetId="0">#REF!</definedName>
    <definedName name="AUTORIA">#REF!</definedName>
    <definedName name="CEM" localSheetId="0">#REF!</definedName>
    <definedName name="CEM">#REF!</definedName>
    <definedName name="conocimiento_caso" localSheetId="0">#REF!</definedName>
    <definedName name="conocimiento_caso">#REF!</definedName>
    <definedName name="DEPA" localSheetId="0">#REF!</definedName>
    <definedName name="DEPA">#REF!</definedName>
    <definedName name="dia" localSheetId="0">#REF!</definedName>
    <definedName name="dia">#REF!</definedName>
    <definedName name="DISTRITO" localSheetId="0">#REF!</definedName>
    <definedName name="DISTRITO">#REF!</definedName>
    <definedName name="DPTO" localSheetId="0">#REF!</definedName>
    <definedName name="DPTO">#REF!</definedName>
    <definedName name="GÉNERO" localSheetId="0">#REF!</definedName>
    <definedName name="GÉNERO">#REF!</definedName>
    <definedName name="genero1" localSheetId="0">#REF!</definedName>
    <definedName name="genero1">#REF!</definedName>
    <definedName name="GRADO" localSheetId="0">#REF!</definedName>
    <definedName name="GRADO">#REF!</definedName>
    <definedName name="HIJOS" localSheetId="0">#REF!</definedName>
    <definedName name="HIJOS">#REF!</definedName>
    <definedName name="HOMICIDIO" localSheetId="0">#REF!</definedName>
    <definedName name="HOMICIDIO">#REF!</definedName>
    <definedName name="HOMICIDIO1" localSheetId="0">#REF!</definedName>
    <definedName name="HOMICIDIO1">#REF!</definedName>
    <definedName name="LABOR" localSheetId="0">#REF!</definedName>
    <definedName name="LABOR">#REF!</definedName>
    <definedName name="LUGAR" localSheetId="0">#REF!</definedName>
    <definedName name="LUGAR">#REF!</definedName>
    <definedName name="Marca_temporal" localSheetId="0">#REF!</definedName>
    <definedName name="Marca_temporal">#REF!</definedName>
    <definedName name="MEDIDAS" localSheetId="0">#REF!</definedName>
    <definedName name="MEDIDAS">#REF!</definedName>
    <definedName name="mes" localSheetId="0">#REF!</definedName>
    <definedName name="mes">#REF!</definedName>
    <definedName name="N" localSheetId="0">#REF!</definedName>
    <definedName name="N">#REF!</definedName>
    <definedName name="Nro_de_oficio" localSheetId="0">#REF!</definedName>
    <definedName name="Nro_de_oficio">#REF!</definedName>
    <definedName name="PROV" localSheetId="0">#REF!</definedName>
    <definedName name="PROV">#REF!</definedName>
    <definedName name="PROVINCIA" localSheetId="0">#REF!</definedName>
    <definedName name="PROVINCIA">#REF!</definedName>
    <definedName name="RESPUESTA" localSheetId="0">#REF!</definedName>
    <definedName name="RESPUESTA">#REF!</definedName>
    <definedName name="SEXO" localSheetId="0">#REF!</definedName>
    <definedName name="SEXO">#REF!</definedName>
    <definedName name="SITUACION" localSheetId="0">#REF!</definedName>
    <definedName name="SITUACION">#REF!</definedName>
    <definedName name="VINCULO" localSheetId="0">#REF!</definedName>
    <definedName name="VINCULO">#REF!</definedName>
    <definedName name="VINCULO_A" localSheetId="0">#REF!</definedName>
    <definedName name="VINCULO_A">#REF!</definedName>
    <definedName name="ZONA" localSheetId="0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<sst xmlns="http://schemas.openxmlformats.org/spreadsheetml/2006/main" count="189" uniqueCount="85">
  <si>
    <t>PROGRAMA NACIONAL CONTRA LA VIOLENCIA FAMILIAR Y SEXUAL</t>
  </si>
  <si>
    <t>REPORTE ESTADÍSTICO DE CASOS ATENDIDOS EN EL SERVICIO DE  ATENCIÓN URGENTE (SAU)</t>
  </si>
  <si>
    <t>El Servicio de Atención Urgente (SAU) ex Línea 100 en Acción, es un servicio del Programa Nacional Contra la Violencia Familiar y Sexual que tiene como objetivo la atención de urgencia de casos de  violencia familiar,  sexual y otros de alto riesgo social. Estos casos son identificados a través de la línea de orientación gratuita 100 y  los medios de comunicación social y se derivan a los CEM. Se diferencia de otros  servicios por el desplazamiento inmediato al lugar de los hechos. El equipo de profesionales del SAU se apersona al lugar, efectúa las verificaciones y de ser necesario hace las denuncias y gestiones sociales correspondientes. Asimismo  brinda apoyo psicológico, social y legal de emergencia.</t>
  </si>
  <si>
    <t xml:space="preserve"> I: INSTITUCIÓN/SERVICIO REFERENTE</t>
  </si>
  <si>
    <t>Cuadro 1: Casos atendidos  de la institución/ servicio referente según  mes, 2015.</t>
  </si>
  <si>
    <t xml:space="preserve">Mes </t>
  </si>
  <si>
    <t>Total</t>
  </si>
  <si>
    <t>Linea 100</t>
  </si>
  <si>
    <t>chat 100</t>
  </si>
  <si>
    <t>MIMP</t>
  </si>
  <si>
    <t>PNCVFS</t>
  </si>
  <si>
    <t>Medios</t>
  </si>
  <si>
    <t>Poder Judicial</t>
  </si>
  <si>
    <t>Ns/Nr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</si>
  <si>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</si>
  <si>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</si>
  <si>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</si>
  <si>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</si>
  <si>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</si>
  <si>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</si>
  <si>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</si>
  <si>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</si>
  <si>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</si>
  <si>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</si>
  <si>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</si>
  <si>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</si>
  <si>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</si>
  <si>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II: PERSONA USUARIA</t>
  </si>
  <si>
    <t>Cuadro 2 : Casos atendidos de la persona usuaria por sexo según mes, 2015.</t>
  </si>
  <si>
    <t>Mes</t>
  </si>
  <si>
    <t>Femenino</t>
  </si>
  <si>
    <t>Masculino</t>
  </si>
  <si>
    <t>Grupo de edad</t>
  </si>
  <si>
    <t xml:space="preserve">Total </t>
  </si>
  <si>
    <t xml:space="preserve"> 0-5 años</t>
  </si>
  <si>
    <t xml:space="preserve"> 6-11 años</t>
  </si>
  <si>
    <t>12-17 años</t>
  </si>
  <si>
    <t>18-59 años</t>
  </si>
  <si>
    <t>60a + años</t>
  </si>
  <si>
    <t>Sin datos</t>
  </si>
  <si>
    <t>Niños, niñas y adolescentes</t>
  </si>
  <si>
    <t>Cuadro 4: Casos atendidos  de las personas usuarias por grupo de edad según mes, 2015.</t>
  </si>
  <si>
    <t xml:space="preserve"> 12-17 años</t>
  </si>
  <si>
    <t>60 a + años</t>
  </si>
  <si>
    <t>Jóvenes y adultos</t>
  </si>
  <si>
    <t>Adultos Mayores</t>
  </si>
  <si>
    <t>Cuadro 5 : Casos atendidos por mes según el sexo de la persona agresora.</t>
  </si>
  <si>
    <t>Cuadro 6 : Casos atendidos por sexo según grupo de edad de la persona agresora, 2015</t>
  </si>
  <si>
    <t>N/E</t>
  </si>
  <si>
    <t>Esposo/a</t>
  </si>
  <si>
    <t>Madre/padre</t>
  </si>
  <si>
    <t>Padrastro/Madrastra</t>
  </si>
  <si>
    <t>Hermano(a)</t>
  </si>
  <si>
    <t>Hijo/a</t>
  </si>
  <si>
    <t>Abuelo(a)</t>
  </si>
  <si>
    <t>Cuñado</t>
  </si>
  <si>
    <t>Yerno/nuera</t>
  </si>
  <si>
    <t>Otro familiar</t>
  </si>
  <si>
    <t>Otro</t>
  </si>
  <si>
    <t>Desconocido</t>
  </si>
  <si>
    <t>Sin dato</t>
  </si>
  <si>
    <t>Set</t>
  </si>
  <si>
    <t>Apurimac*</t>
  </si>
  <si>
    <t>Callao</t>
  </si>
  <si>
    <t>Fuente: Sistema Integrado de Registros de la Violencia familiar y Sexual -SAU</t>
  </si>
  <si>
    <t>Elaboración: Unidad de Generación de Información y Gestión del Conocimiento - PNCVFS</t>
  </si>
  <si>
    <t xml:space="preserve">Otro </t>
  </si>
  <si>
    <t>Enamorado(a)/novio(a) no es pareja sexual</t>
  </si>
  <si>
    <t>Junin*</t>
  </si>
  <si>
    <t>Cuadro 3 : Casos atendidos de la persona usuaria por sexo según grupo de dad, 2015</t>
  </si>
  <si>
    <t>Cantidad</t>
  </si>
  <si>
    <t>III: PRESUNTA PERSONA AGRESORA</t>
  </si>
  <si>
    <t>Lima Metropolitana</t>
  </si>
  <si>
    <t>Lima Provincia</t>
  </si>
  <si>
    <t>Ex esposo/a</t>
  </si>
  <si>
    <t>(*) Atención realizada en la región Lima pero el lugar de ocurrencia es en la región de los/las usuarios/as</t>
  </si>
  <si>
    <t>Ex conviviente</t>
  </si>
  <si>
    <t>Conviviente</t>
  </si>
  <si>
    <t>Progenitor/a de su hijo</t>
  </si>
  <si>
    <t>-</t>
  </si>
  <si>
    <t>Amazonas*</t>
  </si>
  <si>
    <t>PERIODO: ENERO - DICIEMBRE  2015</t>
  </si>
  <si>
    <t>Cuadro 7 : Casos atendidos por mes según el vinculo entre la persona agresora y la persona usuaria</t>
  </si>
  <si>
    <t>IV: CASOS ATENDIDOS POR DEPARTAMENTO DE PROCEDENCIA DE LA PERSONA USUARIA</t>
  </si>
  <si>
    <t>Cuadro 8 : Número de casos atendidos por lugar de residencia (departamento) y Mes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</si>
</sst>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0.0"/>
    <numFmt numFmtId="166" formatCode="0.0%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9"/>
      <color indexed="60"/>
      <name val="Calibri"/>
      <family val="2"/>
    </font>
    <font>
      <b/>
      <sz val="14"/>
      <name val="Calibri"/>
      <family val="2"/>
    </font>
    <font>
      <sz val="10"/>
      <color indexed="63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7"/>
      <name val="Calibri"/>
      <family val="2"/>
    </font>
    <font>
      <sz val="10"/>
      <color indexed="22"/>
      <name val="Calibri"/>
      <family val="2"/>
    </font>
    <font>
      <b/>
      <i/>
      <sz val="10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i/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0"/>
    </font>
    <font>
      <i/>
      <sz val="11"/>
      <color indexed="8"/>
      <name val="Calibri"/>
      <family val="0"/>
    </font>
    <font>
      <b/>
      <i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44444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5" tint="-0.24997000396251678"/>
      <name val="Calibri"/>
      <family val="2"/>
    </font>
    <font>
      <b/>
      <sz val="10"/>
      <color theme="5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 tint="0.2499800026416778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6" tint="-0.4999699890613556"/>
      <name val="Calibri"/>
      <family val="2"/>
    </font>
    <font>
      <sz val="10"/>
      <color theme="0" tint="-0.04997999966144562"/>
      <name val="Calibri"/>
      <family val="2"/>
    </font>
    <font>
      <b/>
      <i/>
      <sz val="10"/>
      <color theme="1"/>
      <name val="Calibri"/>
      <family val="2"/>
    </font>
    <font>
      <sz val="9"/>
      <color theme="0"/>
      <name val="Calibri"/>
      <family val="2"/>
    </font>
    <font>
      <b/>
      <sz val="12"/>
      <color theme="1"/>
      <name val="Arial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i/>
      <sz val="10"/>
      <color rgb="FFFF0000"/>
      <name val="Calibri"/>
      <family val="2"/>
    </font>
    <font>
      <b/>
      <sz val="19"/>
      <color rgb="FFC00000"/>
      <name val="Calibri"/>
      <family val="2"/>
    </font>
    <font>
      <b/>
      <i/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164" fontId="2" fillId="0" borderId="0" applyFon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4" fillId="33" borderId="0" xfId="54" applyFont="1" applyFill="1" applyAlignment="1">
      <alignment vertical="center" wrapText="1"/>
      <protection/>
    </xf>
    <xf numFmtId="0" fontId="69" fillId="33" borderId="0" xfId="54" applyFont="1" applyFill="1" applyAlignment="1">
      <alignment horizontal="left"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0" fontId="70" fillId="33" borderId="0" xfId="54" applyFont="1" applyFill="1" applyBorder="1" applyAlignment="1">
      <alignment vertical="center" wrapText="1"/>
      <protection/>
    </xf>
    <xf numFmtId="0" fontId="4" fillId="33" borderId="10" xfId="54" applyFont="1" applyFill="1" applyBorder="1" applyAlignment="1">
      <alignment vertical="center" wrapText="1"/>
      <protection/>
    </xf>
    <xf numFmtId="0" fontId="71" fillId="33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72" fillId="33" borderId="0" xfId="54" applyFont="1" applyFill="1" applyAlignment="1">
      <alignment vertical="center" wrapText="1"/>
      <protection/>
    </xf>
    <xf numFmtId="0" fontId="73" fillId="33" borderId="0" xfId="54" applyFont="1" applyFill="1" applyBorder="1" applyAlignment="1">
      <alignment horizontal="center" vertical="center" wrapText="1"/>
      <protection/>
    </xf>
    <xf numFmtId="1" fontId="74" fillId="34" borderId="10" xfId="54" applyNumberFormat="1" applyFont="1" applyFill="1" applyBorder="1" applyAlignment="1">
      <alignment horizontal="center" vertical="center" wrapText="1"/>
      <protection/>
    </xf>
    <xf numFmtId="0" fontId="75" fillId="33" borderId="0" xfId="54" applyFont="1" applyFill="1" applyAlignment="1">
      <alignment vertical="center" wrapText="1"/>
      <protection/>
    </xf>
    <xf numFmtId="0" fontId="76" fillId="33" borderId="0" xfId="54" applyFont="1" applyFill="1" applyAlignment="1">
      <alignment horizontal="left" vertical="center" wrapText="1"/>
      <protection/>
    </xf>
    <xf numFmtId="0" fontId="74" fillId="34" borderId="11" xfId="54" applyFont="1" applyFill="1" applyBorder="1" applyAlignment="1">
      <alignment vertical="center" wrapText="1"/>
      <protection/>
    </xf>
    <xf numFmtId="0" fontId="74" fillId="34" borderId="12" xfId="54" applyFont="1" applyFill="1" applyBorder="1" applyAlignment="1">
      <alignment vertical="center" wrapText="1"/>
      <protection/>
    </xf>
    <xf numFmtId="0" fontId="77" fillId="33" borderId="0" xfId="54" applyFont="1" applyFill="1" applyAlignment="1">
      <alignment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0" fontId="70" fillId="33" borderId="0" xfId="54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left" vertical="center" wrapText="1"/>
      <protection/>
    </xf>
    <xf numFmtId="0" fontId="71" fillId="33" borderId="0" xfId="54" applyFont="1" applyFill="1" applyBorder="1" applyAlignment="1">
      <alignment horizontal="left" vertical="center" wrapText="1"/>
      <protection/>
    </xf>
    <xf numFmtId="9" fontId="70" fillId="33" borderId="0" xfId="60" applyFont="1" applyFill="1" applyBorder="1" applyAlignment="1">
      <alignment vertical="center" wrapText="1"/>
    </xf>
    <xf numFmtId="9" fontId="4" fillId="33" borderId="0" xfId="60" applyFont="1" applyFill="1" applyBorder="1" applyAlignment="1">
      <alignment vertical="center" wrapText="1"/>
    </xf>
    <xf numFmtId="0" fontId="71" fillId="33" borderId="0" xfId="54" applyFont="1" applyFill="1" applyBorder="1" applyAlignment="1">
      <alignment vertical="center" wrapText="1"/>
      <protection/>
    </xf>
    <xf numFmtId="0" fontId="4" fillId="33" borderId="12" xfId="54" applyFont="1" applyFill="1" applyBorder="1" applyAlignment="1">
      <alignment vertical="center" wrapText="1"/>
      <protection/>
    </xf>
    <xf numFmtId="0" fontId="4" fillId="33" borderId="13" xfId="54" applyFont="1" applyFill="1" applyBorder="1" applyAlignment="1">
      <alignment vertical="center" wrapText="1"/>
      <protection/>
    </xf>
    <xf numFmtId="0" fontId="78" fillId="33" borderId="0" xfId="54" applyFont="1" applyFill="1" applyBorder="1" applyAlignment="1">
      <alignment vertical="center" wrapText="1"/>
      <protection/>
    </xf>
    <xf numFmtId="0" fontId="79" fillId="0" borderId="0" xfId="54" applyFont="1" applyFill="1" applyBorder="1" applyAlignment="1">
      <alignment horizontal="left" vertical="top" wrapText="1"/>
      <protection/>
    </xf>
    <xf numFmtId="0" fontId="78" fillId="33" borderId="0" xfId="54" applyFont="1" applyFill="1" applyBorder="1" applyAlignment="1">
      <alignment horizontal="left" vertical="center" wrapText="1"/>
      <protection/>
    </xf>
    <xf numFmtId="0" fontId="71" fillId="33" borderId="0" xfId="54" applyFont="1" applyFill="1" applyBorder="1" applyAlignment="1">
      <alignment horizontal="center" vertical="center" wrapText="1"/>
      <protection/>
    </xf>
    <xf numFmtId="0" fontId="22" fillId="33" borderId="0" xfId="54" applyFont="1" applyFill="1" applyAlignment="1">
      <alignment vertical="center" wrapText="1"/>
      <protection/>
    </xf>
    <xf numFmtId="0" fontId="80" fillId="33" borderId="0" xfId="54" applyFont="1" applyFill="1" applyAlignment="1">
      <alignment vertical="center" wrapText="1"/>
      <protection/>
    </xf>
    <xf numFmtId="0" fontId="22" fillId="33" borderId="0" xfId="54" applyFont="1" applyFill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center" vertical="center" wrapText="1"/>
      <protection/>
    </xf>
    <xf numFmtId="0" fontId="81" fillId="33" borderId="0" xfId="54" applyFont="1" applyFill="1" applyBorder="1" applyAlignment="1">
      <alignment horizontal="center" vertical="center" wrapText="1"/>
      <protection/>
    </xf>
    <xf numFmtId="0" fontId="71" fillId="33" borderId="0" xfId="54" applyFont="1" applyFill="1" applyAlignment="1">
      <alignment vertical="center" wrapText="1"/>
      <protection/>
    </xf>
    <xf numFmtId="9" fontId="71" fillId="33" borderId="0" xfId="60" applyFont="1" applyFill="1" applyBorder="1" applyAlignment="1">
      <alignment horizontal="center" vertical="center" wrapText="1"/>
    </xf>
    <xf numFmtId="0" fontId="82" fillId="33" borderId="0" xfId="54" applyFont="1" applyFill="1" applyAlignment="1">
      <alignment vertical="center" wrapText="1"/>
      <protection/>
    </xf>
    <xf numFmtId="0" fontId="82" fillId="33" borderId="0" xfId="54" applyFont="1" applyFill="1" applyAlignment="1">
      <alignment horizontal="right" vertical="center" wrapText="1"/>
      <protection/>
    </xf>
    <xf numFmtId="0" fontId="82" fillId="33" borderId="0" xfId="54" applyFont="1" applyFill="1" applyAlignment="1">
      <alignment horizontal="left" vertical="center" wrapText="1"/>
      <protection/>
    </xf>
    <xf numFmtId="0" fontId="79" fillId="0" borderId="0" xfId="54" applyFont="1" applyFill="1" applyAlignment="1">
      <alignment horizontal="left"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4" fillId="0" borderId="0" xfId="54" applyFont="1" applyFill="1" applyBorder="1" applyAlignment="1">
      <alignment vertical="center" wrapText="1"/>
      <protection/>
    </xf>
    <xf numFmtId="0" fontId="71" fillId="0" borderId="0" xfId="54" applyFont="1" applyFill="1" applyBorder="1" applyAlignment="1">
      <alignment vertical="center" wrapText="1"/>
      <protection/>
    </xf>
    <xf numFmtId="0" fontId="18" fillId="33" borderId="0" xfId="54" applyFont="1" applyFill="1" applyAlignment="1">
      <alignment vertical="center" wrapText="1"/>
      <protection/>
    </xf>
    <xf numFmtId="1" fontId="83" fillId="34" borderId="12" xfId="60" applyNumberFormat="1" applyFont="1" applyFill="1" applyBorder="1" applyAlignment="1">
      <alignment horizontal="center" vertical="center" wrapText="1"/>
    </xf>
    <xf numFmtId="166" fontId="83" fillId="0" borderId="0" xfId="60" applyNumberFormat="1" applyFont="1" applyFill="1" applyBorder="1" applyAlignment="1">
      <alignment vertical="center" wrapText="1"/>
    </xf>
    <xf numFmtId="9" fontId="4" fillId="0" borderId="0" xfId="60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9" fontId="71" fillId="33" borderId="0" xfId="60" applyFont="1" applyFill="1" applyBorder="1" applyAlignment="1">
      <alignment vertical="center" wrapText="1"/>
    </xf>
    <xf numFmtId="9" fontId="4" fillId="35" borderId="0" xfId="60" applyFont="1" applyFill="1" applyBorder="1" applyAlignment="1">
      <alignment horizontal="center" vertical="center" wrapText="1"/>
    </xf>
    <xf numFmtId="0" fontId="10" fillId="33" borderId="0" xfId="54" applyFont="1" applyFill="1" applyBorder="1" applyAlignment="1">
      <alignment vertical="center" wrapText="1"/>
      <protection/>
    </xf>
    <xf numFmtId="0" fontId="84" fillId="0" borderId="0" xfId="0" applyFont="1" applyFill="1" applyBorder="1" applyAlignment="1">
      <alignment vertical="center"/>
    </xf>
    <xf numFmtId="0" fontId="85" fillId="34" borderId="10" xfId="54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vertical="center"/>
    </xf>
    <xf numFmtId="0" fontId="30" fillId="0" borderId="10" xfId="0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86" fillId="36" borderId="0" xfId="0" applyFont="1" applyFill="1" applyAlignment="1">
      <alignment vertical="center"/>
    </xf>
    <xf numFmtId="0" fontId="19" fillId="33" borderId="0" xfId="54" applyFont="1" applyFill="1" applyAlignment="1">
      <alignment horizontal="left" vertical="center" wrapText="1"/>
      <protection/>
    </xf>
    <xf numFmtId="0" fontId="31" fillId="36" borderId="0" xfId="0" applyFont="1" applyFill="1" applyAlignment="1">
      <alignment horizontal="right" vertical="center"/>
    </xf>
    <xf numFmtId="14" fontId="31" fillId="36" borderId="0" xfId="0" applyNumberFormat="1" applyFont="1" applyFill="1" applyAlignment="1">
      <alignment horizontal="right" vertical="center"/>
    </xf>
    <xf numFmtId="0" fontId="85" fillId="34" borderId="11" xfId="54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center" vertical="center"/>
    </xf>
    <xf numFmtId="3" fontId="85" fillId="34" borderId="11" xfId="54" applyNumberFormat="1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left" vertical="center" wrapText="1"/>
      <protection/>
    </xf>
    <xf numFmtId="0" fontId="4" fillId="33" borderId="13" xfId="54" applyFont="1" applyFill="1" applyBorder="1" applyAlignment="1">
      <alignment horizontal="left" vertical="center" wrapText="1"/>
      <protection/>
    </xf>
    <xf numFmtId="0" fontId="4" fillId="33" borderId="0" xfId="54" applyFont="1" applyFill="1" applyAlignment="1">
      <alignment horizontal="left" vertical="center" wrapText="1"/>
      <protection/>
    </xf>
    <xf numFmtId="0" fontId="74" fillId="34" borderId="10" xfId="54" applyFont="1" applyFill="1" applyBorder="1" applyAlignment="1">
      <alignment horizontal="center" vertical="center" wrapText="1"/>
      <protection/>
    </xf>
    <xf numFmtId="0" fontId="18" fillId="33" borderId="12" xfId="54" applyFont="1" applyFill="1" applyBorder="1" applyAlignment="1">
      <alignment horizontal="left" vertical="center" wrapText="1"/>
      <protection/>
    </xf>
    <xf numFmtId="0" fontId="18" fillId="33" borderId="13" xfId="54" applyFont="1" applyFill="1" applyBorder="1" applyAlignment="1">
      <alignment horizontal="left" vertical="center" wrapText="1"/>
      <protection/>
    </xf>
    <xf numFmtId="0" fontId="74" fillId="34" borderId="0" xfId="54" applyFont="1" applyFill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87" fillId="33" borderId="0" xfId="54" applyFont="1" applyFill="1" applyAlignment="1">
      <alignment horizontal="left" vertical="center" wrapText="1"/>
      <protection/>
    </xf>
    <xf numFmtId="0" fontId="71" fillId="33" borderId="0" xfId="54" applyFont="1" applyFill="1" applyAlignment="1">
      <alignment horizontal="left" vertical="center" wrapText="1"/>
      <protection/>
    </xf>
    <xf numFmtId="165" fontId="74" fillId="34" borderId="10" xfId="54" applyNumberFormat="1" applyFont="1" applyFill="1" applyBorder="1" applyAlignment="1">
      <alignment horizontal="center" vertical="center" wrapText="1"/>
      <protection/>
    </xf>
    <xf numFmtId="165" fontId="4" fillId="33" borderId="10" xfId="54" applyNumberFormat="1" applyFont="1" applyFill="1" applyBorder="1" applyAlignment="1">
      <alignment horizontal="center" vertical="center" wrapText="1"/>
      <protection/>
    </xf>
    <xf numFmtId="0" fontId="70" fillId="34" borderId="10" xfId="54" applyFont="1" applyFill="1" applyBorder="1" applyAlignment="1">
      <alignment horizontal="center" vertical="center" wrapText="1"/>
      <protection/>
    </xf>
    <xf numFmtId="3" fontId="77" fillId="33" borderId="10" xfId="54" applyNumberFormat="1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left" vertical="center" wrapText="1"/>
      <protection/>
    </xf>
    <xf numFmtId="0" fontId="4" fillId="33" borderId="13" xfId="54" applyFont="1" applyFill="1" applyBorder="1" applyAlignment="1">
      <alignment horizontal="left" vertical="center" wrapText="1"/>
      <protection/>
    </xf>
    <xf numFmtId="0" fontId="4" fillId="33" borderId="12" xfId="54" applyFont="1" applyFill="1" applyBorder="1" applyAlignment="1">
      <alignment horizontal="left" vertical="center" wrapText="1"/>
      <protection/>
    </xf>
    <xf numFmtId="0" fontId="4" fillId="33" borderId="13" xfId="54" applyFont="1" applyFill="1" applyBorder="1" applyAlignment="1">
      <alignment horizontal="left" vertical="center" wrapText="1"/>
      <protection/>
    </xf>
    <xf numFmtId="0" fontId="74" fillId="34" borderId="10" xfId="54" applyFont="1" applyFill="1" applyBorder="1" applyAlignment="1">
      <alignment horizontal="center" vertical="center" wrapText="1"/>
      <protection/>
    </xf>
    <xf numFmtId="0" fontId="86" fillId="33" borderId="10" xfId="54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left" vertical="center" wrapText="1"/>
      <protection/>
    </xf>
    <xf numFmtId="0" fontId="4" fillId="33" borderId="13" xfId="54" applyFont="1" applyFill="1" applyBorder="1" applyAlignment="1">
      <alignment horizontal="left" vertical="center" wrapText="1"/>
      <protection/>
    </xf>
    <xf numFmtId="0" fontId="74" fillId="34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78" fillId="33" borderId="10" xfId="54" applyFont="1" applyFill="1" applyBorder="1" applyAlignment="1">
      <alignment horizontal="left" vertical="center" wrapText="1"/>
      <protection/>
    </xf>
    <xf numFmtId="166" fontId="74" fillId="34" borderId="10" xfId="59" applyNumberFormat="1" applyFont="1" applyFill="1" applyBorder="1" applyAlignment="1">
      <alignment horizontal="center" vertical="center" wrapText="1"/>
    </xf>
    <xf numFmtId="0" fontId="74" fillId="34" borderId="11" xfId="54" applyFont="1" applyFill="1" applyBorder="1" applyAlignment="1">
      <alignment horizontal="center" vertical="center" wrapText="1"/>
      <protection/>
    </xf>
    <xf numFmtId="0" fontId="74" fillId="34" borderId="10" xfId="54" applyFont="1" applyFill="1" applyBorder="1" applyAlignment="1">
      <alignment horizontal="center" vertical="center" wrapText="1"/>
      <protection/>
    </xf>
    <xf numFmtId="165" fontId="74" fillId="34" borderId="10" xfId="54" applyNumberFormat="1" applyFont="1" applyFill="1" applyBorder="1" applyAlignment="1">
      <alignment horizontal="center" vertical="center" wrapText="1"/>
      <protection/>
    </xf>
    <xf numFmtId="3" fontId="4" fillId="33" borderId="10" xfId="54" applyNumberFormat="1" applyFont="1" applyFill="1" applyBorder="1" applyAlignment="1">
      <alignment horizontal="center" vertical="center" wrapText="1"/>
      <protection/>
    </xf>
    <xf numFmtId="0" fontId="78" fillId="33" borderId="10" xfId="54" applyFont="1" applyFill="1" applyBorder="1" applyAlignment="1">
      <alignment horizontal="center" vertical="center" wrapText="1"/>
      <protection/>
    </xf>
    <xf numFmtId="3" fontId="18" fillId="33" borderId="10" xfId="54" applyNumberFormat="1" applyFont="1" applyFill="1" applyBorder="1" applyAlignment="1">
      <alignment horizontal="center" vertical="center" wrapText="1"/>
      <protection/>
    </xf>
    <xf numFmtId="3" fontId="74" fillId="34" borderId="10" xfId="54" applyNumberFormat="1" applyFont="1" applyFill="1" applyBorder="1" applyAlignment="1">
      <alignment horizontal="center" vertical="center" wrapText="1"/>
      <protection/>
    </xf>
    <xf numFmtId="0" fontId="79" fillId="37" borderId="0" xfId="54" applyFont="1" applyFill="1" applyBorder="1" applyAlignment="1">
      <alignment horizontal="left" vertical="top" wrapText="1"/>
      <protection/>
    </xf>
    <xf numFmtId="0" fontId="84" fillId="0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33" borderId="12" xfId="54" applyFont="1" applyFill="1" applyBorder="1" applyAlignment="1">
      <alignment horizontal="left" vertical="center" wrapText="1"/>
      <protection/>
    </xf>
    <xf numFmtId="0" fontId="4" fillId="33" borderId="13" xfId="54" applyFont="1" applyFill="1" applyBorder="1" applyAlignment="1">
      <alignment horizontal="left" vertical="center" wrapText="1"/>
      <protection/>
    </xf>
    <xf numFmtId="0" fontId="83" fillId="34" borderId="12" xfId="54" applyFont="1" applyFill="1" applyBorder="1" applyAlignment="1">
      <alignment horizontal="center" vertical="center" wrapText="1"/>
      <protection/>
    </xf>
    <xf numFmtId="0" fontId="83" fillId="34" borderId="13" xfId="54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left" vertical="top" wrapText="1"/>
      <protection/>
    </xf>
    <xf numFmtId="3" fontId="4" fillId="33" borderId="12" xfId="54" applyNumberFormat="1" applyFont="1" applyFill="1" applyBorder="1" applyAlignment="1">
      <alignment horizontal="center" vertical="center" wrapText="1"/>
      <protection/>
    </xf>
    <xf numFmtId="3" fontId="4" fillId="33" borderId="13" xfId="54" applyNumberFormat="1" applyFont="1" applyFill="1" applyBorder="1" applyAlignment="1">
      <alignment horizontal="center" vertical="center" wrapText="1"/>
      <protection/>
    </xf>
    <xf numFmtId="3" fontId="4" fillId="33" borderId="10" xfId="60" applyNumberFormat="1" applyFont="1" applyFill="1" applyBorder="1" applyAlignment="1">
      <alignment horizontal="center" vertical="center" wrapText="1"/>
    </xf>
    <xf numFmtId="0" fontId="86" fillId="33" borderId="12" xfId="54" applyFont="1" applyFill="1" applyBorder="1" applyAlignment="1">
      <alignment horizontal="left" vertical="center" wrapText="1"/>
      <protection/>
    </xf>
    <xf numFmtId="0" fontId="86" fillId="33" borderId="13" xfId="54" applyFont="1" applyFill="1" applyBorder="1" applyAlignment="1">
      <alignment horizontal="left" vertical="center" wrapText="1"/>
      <protection/>
    </xf>
    <xf numFmtId="0" fontId="74" fillId="34" borderId="12" xfId="54" applyFont="1" applyFill="1" applyBorder="1" applyAlignment="1">
      <alignment horizontal="center" vertical="center" wrapText="1"/>
      <protection/>
    </xf>
    <xf numFmtId="0" fontId="74" fillId="34" borderId="13" xfId="54" applyFont="1" applyFill="1" applyBorder="1" applyAlignment="1">
      <alignment horizontal="center" vertical="center" wrapText="1"/>
      <protection/>
    </xf>
    <xf numFmtId="165" fontId="74" fillId="34" borderId="12" xfId="54" applyNumberFormat="1" applyFont="1" applyFill="1" applyBorder="1" applyAlignment="1">
      <alignment horizontal="center" vertical="center" wrapText="1"/>
      <protection/>
    </xf>
    <xf numFmtId="165" fontId="74" fillId="34" borderId="13" xfId="54" applyNumberFormat="1" applyFont="1" applyFill="1" applyBorder="1" applyAlignment="1">
      <alignment horizontal="center" vertical="center" wrapText="1"/>
      <protection/>
    </xf>
    <xf numFmtId="0" fontId="77" fillId="33" borderId="14" xfId="54" applyFont="1" applyFill="1" applyBorder="1" applyAlignment="1">
      <alignment horizontal="center" vertical="center" wrapText="1"/>
      <protection/>
    </xf>
    <xf numFmtId="0" fontId="74" fillId="34" borderId="10" xfId="54" applyFont="1" applyFill="1" applyBorder="1" applyAlignment="1">
      <alignment horizontal="center" vertical="center" wrapText="1"/>
      <protection/>
    </xf>
    <xf numFmtId="3" fontId="74" fillId="34" borderId="12" xfId="54" applyNumberFormat="1" applyFont="1" applyFill="1" applyBorder="1" applyAlignment="1">
      <alignment horizontal="center" vertical="center" wrapText="1"/>
      <protection/>
    </xf>
    <xf numFmtId="0" fontId="18" fillId="33" borderId="12" xfId="54" applyFont="1" applyFill="1" applyBorder="1" applyAlignment="1">
      <alignment horizontal="left" vertical="center" wrapText="1"/>
      <protection/>
    </xf>
    <xf numFmtId="0" fontId="18" fillId="33" borderId="13" xfId="54" applyFont="1" applyFill="1" applyBorder="1" applyAlignment="1">
      <alignment horizontal="left" vertical="center" wrapText="1"/>
      <protection/>
    </xf>
    <xf numFmtId="3" fontId="4" fillId="33" borderId="10" xfId="54" applyNumberFormat="1" applyFont="1" applyFill="1" applyBorder="1" applyAlignment="1">
      <alignment horizontal="center" vertical="center" wrapText="1"/>
      <protection/>
    </xf>
    <xf numFmtId="0" fontId="74" fillId="34" borderId="15" xfId="54" applyFont="1" applyFill="1" applyBorder="1" applyAlignment="1">
      <alignment horizontal="center" vertical="center" wrapText="1"/>
      <protection/>
    </xf>
    <xf numFmtId="0" fontId="74" fillId="34" borderId="0" xfId="54" applyFont="1" applyFill="1" applyBorder="1" applyAlignment="1">
      <alignment horizontal="center" vertical="center" wrapText="1"/>
      <protection/>
    </xf>
    <xf numFmtId="0" fontId="74" fillId="34" borderId="16" xfId="54" applyFont="1" applyFill="1" applyBorder="1" applyAlignment="1">
      <alignment horizontal="center" vertical="center" wrapText="1"/>
      <protection/>
    </xf>
    <xf numFmtId="0" fontId="74" fillId="34" borderId="14" xfId="54" applyFont="1" applyFill="1" applyBorder="1" applyAlignment="1">
      <alignment horizontal="center" vertical="center" wrapText="1"/>
      <protection/>
    </xf>
    <xf numFmtId="0" fontId="74" fillId="34" borderId="0" xfId="54" applyFont="1" applyFill="1" applyAlignment="1">
      <alignment horizontal="center" vertical="center" wrapText="1"/>
      <protection/>
    </xf>
    <xf numFmtId="165" fontId="74" fillId="34" borderId="10" xfId="54" applyNumberFormat="1" applyFont="1" applyFill="1" applyBorder="1" applyAlignment="1">
      <alignment horizontal="center" vertical="center" wrapText="1"/>
      <protection/>
    </xf>
    <xf numFmtId="0" fontId="34" fillId="33" borderId="0" xfId="54" applyFont="1" applyFill="1" applyBorder="1" applyAlignment="1">
      <alignment horizontal="left" vertical="center" wrapText="1"/>
      <protection/>
    </xf>
    <xf numFmtId="0" fontId="34" fillId="33" borderId="14" xfId="54" applyFont="1" applyFill="1" applyBorder="1" applyAlignment="1">
      <alignment horizontal="left" vertical="center" wrapText="1"/>
      <protection/>
    </xf>
    <xf numFmtId="0" fontId="22" fillId="33" borderId="0" xfId="54" applyFont="1" applyFill="1" applyAlignment="1">
      <alignment horizontal="center" vertical="center" wrapText="1"/>
      <protection/>
    </xf>
    <xf numFmtId="0" fontId="87" fillId="33" borderId="0" xfId="54" applyFont="1" applyFill="1" applyAlignment="1">
      <alignment horizontal="center" vertical="center" wrapText="1"/>
      <protection/>
    </xf>
    <xf numFmtId="0" fontId="79" fillId="37" borderId="0" xfId="54" applyFont="1" applyFill="1" applyAlignment="1">
      <alignment horizontal="left" vertical="center" wrapText="1"/>
      <protection/>
    </xf>
    <xf numFmtId="0" fontId="74" fillId="34" borderId="17" xfId="54" applyFont="1" applyFill="1" applyBorder="1" applyAlignment="1">
      <alignment horizontal="center" vertical="center" wrapText="1"/>
      <protection/>
    </xf>
    <xf numFmtId="0" fontId="74" fillId="34" borderId="18" xfId="54" applyFont="1" applyFill="1" applyBorder="1" applyAlignment="1">
      <alignment horizontal="center" vertical="center" wrapText="1"/>
      <protection/>
    </xf>
    <xf numFmtId="166" fontId="74" fillId="34" borderId="12" xfId="59" applyNumberFormat="1" applyFont="1" applyFill="1" applyBorder="1" applyAlignment="1">
      <alignment horizontal="center" vertical="center" wrapText="1"/>
    </xf>
    <xf numFmtId="166" fontId="74" fillId="34" borderId="17" xfId="59" applyNumberFormat="1" applyFont="1" applyFill="1" applyBorder="1" applyAlignment="1">
      <alignment horizontal="center" vertical="center" wrapText="1"/>
    </xf>
    <xf numFmtId="166" fontId="74" fillId="34" borderId="13" xfId="59" applyNumberFormat="1" applyFont="1" applyFill="1" applyBorder="1" applyAlignment="1">
      <alignment horizontal="center" vertical="center" wrapText="1"/>
    </xf>
    <xf numFmtId="166" fontId="87" fillId="33" borderId="0" xfId="60" applyNumberFormat="1" applyFont="1" applyFill="1" applyAlignment="1">
      <alignment horizontal="center" vertical="center" wrapText="1"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3" fontId="4" fillId="33" borderId="12" xfId="60" applyNumberFormat="1" applyFont="1" applyFill="1" applyBorder="1" applyAlignment="1">
      <alignment horizontal="center" vertical="center" wrapText="1"/>
    </xf>
    <xf numFmtId="3" fontId="4" fillId="33" borderId="13" xfId="60" applyNumberFormat="1" applyFont="1" applyFill="1" applyBorder="1" applyAlignment="1">
      <alignment horizontal="center" vertical="center" wrapText="1"/>
    </xf>
    <xf numFmtId="0" fontId="82" fillId="33" borderId="0" xfId="54" applyFont="1" applyFill="1" applyAlignment="1">
      <alignment horizontal="center" vertical="center" wrapText="1"/>
      <protection/>
    </xf>
    <xf numFmtId="0" fontId="68" fillId="33" borderId="0" xfId="54" applyFont="1" applyFill="1" applyBorder="1" applyAlignment="1">
      <alignment horizontal="left" vertical="center" wrapText="1"/>
      <protection/>
    </xf>
    <xf numFmtId="0" fontId="68" fillId="33" borderId="0" xfId="54" applyFont="1" applyFill="1" applyAlignment="1">
      <alignment horizontal="left" vertical="center" wrapText="1"/>
      <protection/>
    </xf>
    <xf numFmtId="0" fontId="5" fillId="33" borderId="0" xfId="54" applyFont="1" applyFill="1" applyAlignment="1">
      <alignment horizontal="center" vertical="center" wrapText="1"/>
      <protection/>
    </xf>
    <xf numFmtId="0" fontId="88" fillId="33" borderId="0" xfId="54" applyFont="1" applyFill="1" applyAlignment="1">
      <alignment horizontal="center" vertical="center" wrapText="1"/>
      <protection/>
    </xf>
    <xf numFmtId="17" fontId="7" fillId="33" borderId="14" xfId="54" applyNumberFormat="1" applyFont="1" applyFill="1" applyBorder="1" applyAlignment="1">
      <alignment horizontal="center" vertical="center" wrapText="1"/>
      <protection/>
    </xf>
    <xf numFmtId="0" fontId="89" fillId="20" borderId="10" xfId="33" applyFont="1" applyBorder="1" applyAlignment="1">
      <alignment horizontal="left" vertical="center" wrapText="1"/>
    </xf>
    <xf numFmtId="0" fontId="68" fillId="33" borderId="0" xfId="54" applyFont="1" applyFill="1" applyAlignment="1">
      <alignment horizontal="center" vertical="center" wrapText="1"/>
      <protection/>
    </xf>
    <xf numFmtId="0" fontId="71" fillId="33" borderId="0" xfId="54" applyFont="1" applyFill="1" applyAlignment="1">
      <alignment horizontal="left" vertical="center" wrapText="1"/>
      <protection/>
    </xf>
    <xf numFmtId="0" fontId="68" fillId="33" borderId="14" xfId="54" applyFont="1" applyFill="1" applyBorder="1" applyAlignment="1">
      <alignment horizontal="left" vertical="top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2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224"/>
          <c:w val="0.950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'SAU - 2015'!$B$14:$B$25</c:f>
              <c:strCache/>
            </c:strRef>
          </c:cat>
          <c:val>
            <c:numRef>
              <c:f>'SAU - 2015'!$C$14:$C$25</c:f>
              <c:numCache/>
            </c:numRef>
          </c:val>
        </c:ser>
        <c:axId val="56037906"/>
        <c:axId val="35945339"/>
      </c:barChart>
      <c:catAx>
        <c:axId val="56037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45339"/>
        <c:crosses val="autoZero"/>
        <c:auto val="1"/>
        <c:lblOffset val="100"/>
        <c:tickLblSkip val="1"/>
        <c:noMultiLvlLbl val="0"/>
      </c:catAx>
      <c:valAx>
        <c:axId val="35945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37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atendidos de la persona usuaria por sexo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75"/>
          <c:y val="0.21175"/>
          <c:w val="0.89975"/>
          <c:h val="0.70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'SAU - 2015'!$D$32:$G$32</c:f>
              <c:strCache/>
            </c:strRef>
          </c:cat>
          <c:val>
            <c:numRef>
              <c:f>'SAU - 2015'!$D$45:$G$45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Grupos de edad de las personas usuarias</a:t>
            </a:r>
          </a:p>
        </c:rich>
      </c:tx>
      <c:layout>
        <c:manualLayout>
          <c:xMode val="factor"/>
          <c:yMode val="factor"/>
          <c:x val="-0.044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0825"/>
          <c:w val="0.8595"/>
          <c:h val="0.796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'SAU - 2015'!$O$38:$O$43</c:f>
              <c:strCache/>
            </c:strRef>
          </c:cat>
          <c:val>
            <c:numRef>
              <c:f>'SAU - 2015'!$Q$38:$Q$43</c:f>
              <c:numCache/>
            </c:numRef>
          </c:val>
        </c:ser>
        <c:overlap val="100"/>
        <c:gapWidth val="51"/>
        <c:axId val="16654616"/>
        <c:axId val="14202617"/>
      </c:barChart>
      <c:catAx>
        <c:axId val="16654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02617"/>
        <c:crosses val="autoZero"/>
        <c:auto val="1"/>
        <c:lblOffset val="100"/>
        <c:tickLblSkip val="1"/>
        <c:noMultiLvlLbl val="0"/>
      </c:catAx>
      <c:valAx>
        <c:axId val="1420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4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atendidos de la persona agresora por sexo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025"/>
          <c:y val="0.27525"/>
          <c:w val="0.8165"/>
          <c:h val="0.63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'SAU - 2015'!$D$71:$H$71</c:f>
              <c:strCache/>
            </c:strRef>
          </c:cat>
          <c:val>
            <c:numRef>
              <c:f>'SAU - 2015'!$D$84:$H$84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Grupos de edad de las personas agresora</a:t>
            </a:r>
          </a:p>
        </c:rich>
      </c:tx>
      <c:layout>
        <c:manualLayout>
          <c:xMode val="factor"/>
          <c:yMode val="factor"/>
          <c:x val="0.009"/>
          <c:y val="-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0775"/>
          <c:w val="0.87075"/>
          <c:h val="0.800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'SAU - 2015'!$P$74:$P$79</c:f>
              <c:strCache/>
            </c:strRef>
          </c:cat>
          <c:val>
            <c:numRef>
              <c:f>'SAU - 2015'!$Q$74:$Q$79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'SAU - 2015'!$P$74:$P$79</c:f>
              <c:strCache/>
            </c:strRef>
          </c:cat>
          <c:val>
            <c:numRef>
              <c:f>'SAU - 2015'!$R$74:$R$79</c:f>
              <c:numCache/>
            </c:numRef>
          </c:val>
        </c:ser>
        <c:overlap val="100"/>
        <c:axId val="29819502"/>
        <c:axId val="22229767"/>
      </c:barChart>
      <c:catAx>
        <c:axId val="29819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29767"/>
        <c:crosses val="autoZero"/>
        <c:auto val="1"/>
        <c:lblOffset val="100"/>
        <c:tickLblSkip val="1"/>
        <c:noMultiLvlLbl val="0"/>
      </c:catAx>
      <c:valAx>
        <c:axId val="2222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19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5.wmf" /><Relationship Id="rId8" Type="http://schemas.openxmlformats.org/officeDocument/2006/relationships/image" Target="../media/image6.wmf" /><Relationship Id="rId9" Type="http://schemas.openxmlformats.org/officeDocument/2006/relationships/image" Target="../media/image2.wmf" /><Relationship Id="rId10" Type="http://schemas.openxmlformats.org/officeDocument/2006/relationships/image" Target="../media/image3.wmf" /><Relationship Id="rId11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0.034</cdr:y>
    </cdr:from>
    <cdr:to>
      <cdr:x>1</cdr:x>
      <cdr:y>0.1685</cdr:y>
    </cdr:to>
    <cdr:sp>
      <cdr:nvSpPr>
        <cdr:cNvPr id="1" name="1 Rectángulo"/>
        <cdr:cNvSpPr>
          <a:spLocks/>
        </cdr:cNvSpPr>
      </cdr:nvSpPr>
      <cdr:spPr>
        <a:xfrm>
          <a:off x="95250" y="95250"/>
          <a:ext cx="45910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casos atendidos según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institución o servicio referente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11</xdr:row>
      <xdr:rowOff>228600</xdr:rowOff>
    </xdr:from>
    <xdr:to>
      <xdr:col>18</xdr:col>
      <xdr:colOff>457200</xdr:colOff>
      <xdr:row>25</xdr:row>
      <xdr:rowOff>123825</xdr:rowOff>
    </xdr:to>
    <xdr:graphicFrame>
      <xdr:nvGraphicFramePr>
        <xdr:cNvPr id="1" name="1 Gráfico"/>
        <xdr:cNvGraphicFramePr/>
      </xdr:nvGraphicFramePr>
      <xdr:xfrm>
        <a:off x="6772275" y="2981325"/>
        <a:ext cx="4638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266700</xdr:colOff>
      <xdr:row>111</xdr:row>
      <xdr:rowOff>9525</xdr:rowOff>
    </xdr:from>
    <xdr:to>
      <xdr:col>20</xdr:col>
      <xdr:colOff>133350</xdr:colOff>
      <xdr:row>129</xdr:row>
      <xdr:rowOff>133350</xdr:rowOff>
    </xdr:to>
    <xdr:pic>
      <xdr:nvPicPr>
        <xdr:cNvPr id="2" name="29 Imagen" descr="mapa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21821775"/>
          <a:ext cx="27241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13</xdr:row>
      <xdr:rowOff>57150</xdr:rowOff>
    </xdr:from>
    <xdr:to>
      <xdr:col>22</xdr:col>
      <xdr:colOff>47625</xdr:colOff>
      <xdr:row>19</xdr:row>
      <xdr:rowOff>57150</xdr:rowOff>
    </xdr:to>
    <xdr:sp>
      <xdr:nvSpPr>
        <xdr:cNvPr id="3" name="7 CuadroTexto"/>
        <xdr:cNvSpPr txBox="1">
          <a:spLocks noChangeArrowheads="1"/>
        </xdr:cNvSpPr>
      </xdr:nvSpPr>
      <xdr:spPr>
        <a:xfrm>
          <a:off x="11477625" y="3619500"/>
          <a:ext cx="2381250" cy="10858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Año 2015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año, se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atendieron en promedio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206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casos mensuales y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casos por día.</a:t>
          </a:r>
        </a:p>
      </xdr:txBody>
    </xdr:sp>
    <xdr:clientData/>
  </xdr:twoCellAnchor>
  <xdr:twoCellAnchor>
    <xdr:from>
      <xdr:col>7</xdr:col>
      <xdr:colOff>142875</xdr:colOff>
      <xdr:row>30</xdr:row>
      <xdr:rowOff>142875</xdr:rowOff>
    </xdr:from>
    <xdr:to>
      <xdr:col>13</xdr:col>
      <xdr:colOff>495300</xdr:colOff>
      <xdr:row>45</xdr:row>
      <xdr:rowOff>47625</xdr:rowOff>
    </xdr:to>
    <xdr:graphicFrame>
      <xdr:nvGraphicFramePr>
        <xdr:cNvPr id="4" name="4 Gráfico"/>
        <xdr:cNvGraphicFramePr/>
      </xdr:nvGraphicFramePr>
      <xdr:xfrm>
        <a:off x="4429125" y="6734175"/>
        <a:ext cx="36766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104775</xdr:colOff>
      <xdr:row>48</xdr:row>
      <xdr:rowOff>19050</xdr:rowOff>
    </xdr:from>
    <xdr:to>
      <xdr:col>21</xdr:col>
      <xdr:colOff>542925</xdr:colOff>
      <xdr:row>65</xdr:row>
      <xdr:rowOff>161925</xdr:rowOff>
    </xdr:to>
    <xdr:graphicFrame>
      <xdr:nvGraphicFramePr>
        <xdr:cNvPr id="5" name="13 Gráfico"/>
        <xdr:cNvGraphicFramePr/>
      </xdr:nvGraphicFramePr>
      <xdr:xfrm>
        <a:off x="8343900" y="10153650"/>
        <a:ext cx="52959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69</xdr:row>
      <xdr:rowOff>95250</xdr:rowOff>
    </xdr:from>
    <xdr:to>
      <xdr:col>14</xdr:col>
      <xdr:colOff>514350</xdr:colOff>
      <xdr:row>84</xdr:row>
      <xdr:rowOff>133350</xdr:rowOff>
    </xdr:to>
    <xdr:graphicFrame>
      <xdr:nvGraphicFramePr>
        <xdr:cNvPr id="6" name="6 Gráfico"/>
        <xdr:cNvGraphicFramePr/>
      </xdr:nvGraphicFramePr>
      <xdr:xfrm>
        <a:off x="5172075" y="14411325"/>
        <a:ext cx="358140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638175</xdr:colOff>
      <xdr:row>86</xdr:row>
      <xdr:rowOff>57150</xdr:rowOff>
    </xdr:from>
    <xdr:to>
      <xdr:col>21</xdr:col>
      <xdr:colOff>704850</xdr:colOff>
      <xdr:row>105</xdr:row>
      <xdr:rowOff>19050</xdr:rowOff>
    </xdr:to>
    <xdr:graphicFrame>
      <xdr:nvGraphicFramePr>
        <xdr:cNvPr id="7" name="13 Gráfico"/>
        <xdr:cNvGraphicFramePr/>
      </xdr:nvGraphicFramePr>
      <xdr:xfrm>
        <a:off x="9505950" y="17583150"/>
        <a:ext cx="4295775" cy="3495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266700</xdr:colOff>
      <xdr:row>49</xdr:row>
      <xdr:rowOff>76200</xdr:rowOff>
    </xdr:from>
    <xdr:to>
      <xdr:col>10</xdr:col>
      <xdr:colOff>209550</xdr:colOff>
      <xdr:row>51</xdr:row>
      <xdr:rowOff>114300</xdr:rowOff>
    </xdr:to>
    <xdr:grpSp>
      <xdr:nvGrpSpPr>
        <xdr:cNvPr id="8" name="Group 215"/>
        <xdr:cNvGrpSpPr>
          <a:grpSpLocks/>
        </xdr:cNvGrpSpPr>
      </xdr:nvGrpSpPr>
      <xdr:grpSpPr>
        <a:xfrm>
          <a:off x="5753100" y="10391775"/>
          <a:ext cx="542925" cy="647700"/>
          <a:chOff x="8944" y="3989"/>
          <a:chExt cx="620" cy="870"/>
        </a:xfrm>
        <a:solidFill>
          <a:srgbClr val="FFFFFF"/>
        </a:solidFill>
      </xdr:grpSpPr>
      <xdr:pic>
        <xdr:nvPicPr>
          <xdr:cNvPr id="9" name="Picture 216" descr="MCj01563810000%5b1%5d"/>
          <xdr:cNvPicPr preferRelativeResize="1">
            <a:picLocks noChangeAspect="1"/>
          </xdr:cNvPicPr>
        </xdr:nvPicPr>
        <xdr:blipFill>
          <a:blip r:embed="rId7"/>
          <a:srcRect r="62403"/>
          <a:stretch>
            <a:fillRect/>
          </a:stretch>
        </xdr:blipFill>
        <xdr:spPr>
          <a:xfrm>
            <a:off x="8944" y="3989"/>
            <a:ext cx="421" cy="8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17" descr="MCj01562030000%5b1%5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308" y="4169"/>
            <a:ext cx="256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333375</xdr:colOff>
      <xdr:row>52</xdr:row>
      <xdr:rowOff>161925</xdr:rowOff>
    </xdr:from>
    <xdr:to>
      <xdr:col>10</xdr:col>
      <xdr:colOff>228600</xdr:colOff>
      <xdr:row>57</xdr:row>
      <xdr:rowOff>76200</xdr:rowOff>
    </xdr:to>
    <xdr:pic>
      <xdr:nvPicPr>
        <xdr:cNvPr id="11" name="Picture 218" descr="MCj01563970000%5b1%5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9775" y="11268075"/>
          <a:ext cx="495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58</xdr:row>
      <xdr:rowOff>28575</xdr:rowOff>
    </xdr:from>
    <xdr:to>
      <xdr:col>10</xdr:col>
      <xdr:colOff>238125</xdr:colOff>
      <xdr:row>62</xdr:row>
      <xdr:rowOff>28575</xdr:rowOff>
    </xdr:to>
    <xdr:pic>
      <xdr:nvPicPr>
        <xdr:cNvPr id="12" name="Picture 219" descr="MCj01563850000%5b1%5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81675" y="1222057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48</xdr:row>
      <xdr:rowOff>142875</xdr:rowOff>
    </xdr:from>
    <xdr:to>
      <xdr:col>12</xdr:col>
      <xdr:colOff>409575</xdr:colOff>
      <xdr:row>63</xdr:row>
      <xdr:rowOff>28575</xdr:rowOff>
    </xdr:to>
    <xdr:sp>
      <xdr:nvSpPr>
        <xdr:cNvPr id="13" name="13 Rectángulo redondeado"/>
        <xdr:cNvSpPr>
          <a:spLocks/>
        </xdr:cNvSpPr>
      </xdr:nvSpPr>
      <xdr:spPr>
        <a:xfrm>
          <a:off x="5667375" y="10277475"/>
          <a:ext cx="1895475" cy="2847975"/>
        </a:xfrm>
        <a:prstGeom prst="roundRect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5</xdr:col>
      <xdr:colOff>238125</xdr:colOff>
      <xdr:row>2</xdr:row>
      <xdr:rowOff>171450</xdr:rowOff>
    </xdr:to>
    <xdr:pic>
      <xdr:nvPicPr>
        <xdr:cNvPr id="14" name="5 Imagen" descr="logoMIMP "/>
        <xdr:cNvPicPr preferRelativeResize="1">
          <a:picLocks noChangeAspect="1"/>
        </xdr:cNvPicPr>
      </xdr:nvPicPr>
      <xdr:blipFill>
        <a:blip r:embed="rId11"/>
        <a:srcRect r="2931"/>
        <a:stretch>
          <a:fillRect/>
        </a:stretch>
      </xdr:blipFill>
      <xdr:spPr>
        <a:xfrm>
          <a:off x="38100" y="85725"/>
          <a:ext cx="3286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48"/>
  <sheetViews>
    <sheetView showGridLines="0" tabSelected="1" view="pageBreakPreview" zoomScale="80" zoomScaleSheetLayoutView="80" zoomScalePageLayoutView="0" workbookViewId="0" topLeftCell="A1">
      <selection activeCell="B4" sqref="B4:V4"/>
    </sheetView>
  </sheetViews>
  <sheetFormatPr defaultColWidth="11.421875" defaultRowHeight="15"/>
  <cols>
    <col min="1" max="1" width="0.9921875" style="1" customWidth="1"/>
    <col min="2" max="2" width="17.8515625" style="1" customWidth="1"/>
    <col min="3" max="3" width="9.421875" style="1" customWidth="1"/>
    <col min="4" max="11" width="9.00390625" style="1" customWidth="1"/>
    <col min="12" max="12" width="7.00390625" style="1" customWidth="1"/>
    <col min="13" max="13" width="6.8515625" style="1" customWidth="1"/>
    <col min="14" max="15" width="9.421875" style="1" customWidth="1"/>
    <col min="16" max="16" width="9.8515625" style="1" customWidth="1"/>
    <col min="17" max="22" width="10.7109375" style="1" customWidth="1"/>
    <col min="23" max="23" width="1.57421875" style="1" customWidth="1"/>
    <col min="24" max="16384" width="11.421875" style="1" customWidth="1"/>
  </cols>
  <sheetData>
    <row r="3" ht="14.25" customHeight="1"/>
    <row r="4" spans="2:22" ht="24" customHeight="1">
      <c r="B4" s="144" t="s">
        <v>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2:22" ht="30" customHeight="1">
      <c r="B5" s="145" t="s">
        <v>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2:22" ht="21" customHeight="1">
      <c r="B6" s="146" t="s">
        <v>81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2:22" ht="35.25" customHeight="1">
      <c r="B7" s="147" t="s">
        <v>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</row>
    <row r="8" spans="2:22" ht="35.25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</row>
    <row r="9" spans="2:19" ht="5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22" ht="20.25" customHeight="1">
      <c r="B10" s="97" t="s">
        <v>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2:9" ht="3.75" customHeight="1">
      <c r="B11" s="3"/>
      <c r="C11" s="3"/>
      <c r="D11" s="3"/>
      <c r="E11" s="3"/>
      <c r="F11" s="3"/>
      <c r="G11" s="3"/>
      <c r="H11" s="3"/>
      <c r="I11" s="3"/>
    </row>
    <row r="12" spans="2:11" ht="34.5" customHeight="1">
      <c r="B12" s="127" t="s">
        <v>4</v>
      </c>
      <c r="C12" s="127"/>
      <c r="D12" s="127"/>
      <c r="E12" s="127"/>
      <c r="F12" s="127"/>
      <c r="G12" s="127"/>
      <c r="H12" s="127"/>
      <c r="I12" s="127"/>
      <c r="J12" s="127"/>
      <c r="K12" s="127"/>
    </row>
    <row r="13" spans="2:11" ht="29.25" customHeight="1">
      <c r="B13" s="67" t="s">
        <v>5</v>
      </c>
      <c r="C13" s="67" t="s">
        <v>6</v>
      </c>
      <c r="D13" s="67" t="s">
        <v>7</v>
      </c>
      <c r="E13" s="67" t="s">
        <v>8</v>
      </c>
      <c r="F13" s="67" t="s">
        <v>9</v>
      </c>
      <c r="G13" s="67" t="s">
        <v>10</v>
      </c>
      <c r="H13" s="67" t="s">
        <v>11</v>
      </c>
      <c r="I13" s="67" t="s">
        <v>12</v>
      </c>
      <c r="J13" s="67" t="s">
        <v>66</v>
      </c>
      <c r="K13" s="67" t="s">
        <v>13</v>
      </c>
    </row>
    <row r="14" spans="2:11" ht="14.25" customHeight="1">
      <c r="B14" s="5" t="s">
        <v>15</v>
      </c>
      <c r="C14" s="71">
        <f>SUM(D14:K14)</f>
        <v>197</v>
      </c>
      <c r="D14" s="6">
        <v>132</v>
      </c>
      <c r="E14" s="6">
        <v>1</v>
      </c>
      <c r="F14" s="6">
        <v>51</v>
      </c>
      <c r="G14" s="6">
        <v>0</v>
      </c>
      <c r="H14" s="7">
        <v>12</v>
      </c>
      <c r="I14" s="7">
        <v>0</v>
      </c>
      <c r="J14" s="7">
        <v>0</v>
      </c>
      <c r="K14" s="7">
        <v>1</v>
      </c>
    </row>
    <row r="15" spans="2:19" ht="14.25" customHeight="1">
      <c r="B15" s="5" t="s">
        <v>16</v>
      </c>
      <c r="C15" s="71">
        <f aca="true" t="shared" si="0" ref="C15:C25">SUM(D15:K15)</f>
        <v>256</v>
      </c>
      <c r="D15" s="6">
        <v>170</v>
      </c>
      <c r="E15" s="6">
        <v>3</v>
      </c>
      <c r="F15" s="6">
        <v>21</v>
      </c>
      <c r="G15" s="6">
        <v>7</v>
      </c>
      <c r="H15" s="7">
        <v>33</v>
      </c>
      <c r="I15" s="7">
        <v>0</v>
      </c>
      <c r="J15" s="7">
        <v>4</v>
      </c>
      <c r="K15" s="7">
        <v>18</v>
      </c>
      <c r="S15" s="8"/>
    </row>
    <row r="16" spans="2:11" ht="14.25" customHeight="1">
      <c r="B16" s="5" t="s">
        <v>17</v>
      </c>
      <c r="C16" s="71">
        <f t="shared" si="0"/>
        <v>172</v>
      </c>
      <c r="D16" s="6">
        <v>99</v>
      </c>
      <c r="E16" s="6">
        <v>5</v>
      </c>
      <c r="F16" s="6">
        <v>15</v>
      </c>
      <c r="G16" s="6">
        <v>1</v>
      </c>
      <c r="H16" s="7">
        <v>30</v>
      </c>
      <c r="I16" s="7">
        <v>0</v>
      </c>
      <c r="J16" s="7">
        <v>5</v>
      </c>
      <c r="K16" s="7">
        <v>17</v>
      </c>
    </row>
    <row r="17" spans="2:19" ht="14.25" customHeight="1">
      <c r="B17" s="5" t="s">
        <v>18</v>
      </c>
      <c r="C17" s="71">
        <f t="shared" si="0"/>
        <v>152</v>
      </c>
      <c r="D17" s="6">
        <v>92</v>
      </c>
      <c r="E17" s="6">
        <v>0</v>
      </c>
      <c r="F17" s="6">
        <v>14</v>
      </c>
      <c r="G17" s="6">
        <v>6</v>
      </c>
      <c r="H17" s="7">
        <v>36</v>
      </c>
      <c r="I17" s="7">
        <v>0</v>
      </c>
      <c r="J17" s="7">
        <v>4</v>
      </c>
      <c r="K17" s="7">
        <v>0</v>
      </c>
      <c r="Q17" s="3"/>
      <c r="R17" s="4"/>
      <c r="S17" s="9"/>
    </row>
    <row r="18" spans="2:19" ht="14.25" customHeight="1">
      <c r="B18" s="5" t="s">
        <v>19</v>
      </c>
      <c r="C18" s="71">
        <f t="shared" si="0"/>
        <v>122</v>
      </c>
      <c r="D18" s="6">
        <v>83</v>
      </c>
      <c r="E18" s="6">
        <v>3</v>
      </c>
      <c r="F18" s="6">
        <v>9</v>
      </c>
      <c r="G18" s="6">
        <v>0</v>
      </c>
      <c r="H18" s="7">
        <v>16</v>
      </c>
      <c r="I18" s="7">
        <v>0</v>
      </c>
      <c r="J18" s="7">
        <v>1</v>
      </c>
      <c r="K18" s="7">
        <v>10</v>
      </c>
      <c r="Q18" s="3"/>
      <c r="R18" s="3"/>
      <c r="S18" s="9"/>
    </row>
    <row r="19" spans="2:19" ht="14.25" customHeight="1">
      <c r="B19" s="5" t="s">
        <v>20</v>
      </c>
      <c r="C19" s="71">
        <f t="shared" si="0"/>
        <v>122</v>
      </c>
      <c r="D19" s="6">
        <v>52</v>
      </c>
      <c r="E19" s="6">
        <v>1</v>
      </c>
      <c r="F19" s="6">
        <v>13</v>
      </c>
      <c r="G19" s="6">
        <v>4</v>
      </c>
      <c r="H19" s="7">
        <v>36</v>
      </c>
      <c r="I19" s="7">
        <v>0</v>
      </c>
      <c r="J19" s="7">
        <v>1</v>
      </c>
      <c r="K19" s="7">
        <v>15</v>
      </c>
      <c r="Q19" s="3"/>
      <c r="R19" s="3"/>
      <c r="S19" s="3"/>
    </row>
    <row r="20" spans="2:19" ht="14.25" customHeight="1">
      <c r="B20" s="5" t="s">
        <v>21</v>
      </c>
      <c r="C20" s="71">
        <f t="shared" si="0"/>
        <v>141</v>
      </c>
      <c r="D20" s="6">
        <v>78</v>
      </c>
      <c r="E20" s="6">
        <v>2</v>
      </c>
      <c r="F20" s="6">
        <v>18</v>
      </c>
      <c r="G20" s="6">
        <v>3</v>
      </c>
      <c r="H20" s="7">
        <v>15</v>
      </c>
      <c r="I20" s="7">
        <v>0</v>
      </c>
      <c r="J20" s="7">
        <v>7</v>
      </c>
      <c r="K20" s="7">
        <v>18</v>
      </c>
      <c r="Q20" s="3"/>
      <c r="R20" s="3"/>
      <c r="S20" s="3"/>
    </row>
    <row r="21" spans="2:19" ht="14.25" customHeight="1">
      <c r="B21" s="5" t="s">
        <v>22</v>
      </c>
      <c r="C21" s="71">
        <f t="shared" si="0"/>
        <v>223</v>
      </c>
      <c r="D21" s="6">
        <v>158</v>
      </c>
      <c r="E21" s="6">
        <v>1</v>
      </c>
      <c r="F21" s="6">
        <v>9</v>
      </c>
      <c r="G21" s="6">
        <v>0</v>
      </c>
      <c r="H21" s="7">
        <v>16</v>
      </c>
      <c r="I21" s="7">
        <v>0</v>
      </c>
      <c r="J21" s="7">
        <v>3</v>
      </c>
      <c r="K21" s="7">
        <v>36</v>
      </c>
      <c r="Q21" s="3"/>
      <c r="R21" s="3"/>
      <c r="S21" s="3"/>
    </row>
    <row r="22" spans="2:11" ht="14.25" customHeight="1">
      <c r="B22" s="5" t="s">
        <v>23</v>
      </c>
      <c r="C22" s="71">
        <f t="shared" si="0"/>
        <v>244</v>
      </c>
      <c r="D22" s="6">
        <v>189</v>
      </c>
      <c r="E22" s="6">
        <v>0</v>
      </c>
      <c r="F22" s="6">
        <v>8</v>
      </c>
      <c r="G22" s="6">
        <v>6</v>
      </c>
      <c r="H22" s="7">
        <v>26</v>
      </c>
      <c r="I22" s="7">
        <v>0</v>
      </c>
      <c r="J22" s="7">
        <v>12</v>
      </c>
      <c r="K22" s="7">
        <v>3</v>
      </c>
    </row>
    <row r="23" spans="2:11" ht="14.25" customHeight="1">
      <c r="B23" s="5" t="s">
        <v>24</v>
      </c>
      <c r="C23" s="71">
        <f t="shared" si="0"/>
        <v>322</v>
      </c>
      <c r="D23" s="6">
        <v>281</v>
      </c>
      <c r="E23" s="6">
        <v>0</v>
      </c>
      <c r="F23" s="6">
        <v>4</v>
      </c>
      <c r="G23" s="6">
        <v>12</v>
      </c>
      <c r="H23" s="7">
        <v>20</v>
      </c>
      <c r="I23" s="7">
        <v>0</v>
      </c>
      <c r="J23" s="7">
        <v>4</v>
      </c>
      <c r="K23" s="7">
        <v>1</v>
      </c>
    </row>
    <row r="24" spans="2:11" ht="14.25" customHeight="1">
      <c r="B24" s="5" t="s">
        <v>25</v>
      </c>
      <c r="C24" s="71">
        <f t="shared" si="0"/>
        <v>288</v>
      </c>
      <c r="D24" s="6">
        <v>209</v>
      </c>
      <c r="E24" s="6">
        <v>0</v>
      </c>
      <c r="F24" s="6">
        <v>9</v>
      </c>
      <c r="G24" s="6">
        <v>9</v>
      </c>
      <c r="H24" s="7">
        <v>38</v>
      </c>
      <c r="I24" s="7">
        <v>0</v>
      </c>
      <c r="J24" s="7">
        <v>21</v>
      </c>
      <c r="K24" s="7">
        <v>2</v>
      </c>
    </row>
    <row r="25" spans="2:11" ht="14.25" customHeight="1">
      <c r="B25" s="5" t="s">
        <v>26</v>
      </c>
      <c r="C25" s="71">
        <f t="shared" si="0"/>
        <v>228</v>
      </c>
      <c r="D25" s="6">
        <v>185</v>
      </c>
      <c r="E25" s="6">
        <v>0</v>
      </c>
      <c r="F25" s="6">
        <v>11</v>
      </c>
      <c r="G25" s="6">
        <v>1</v>
      </c>
      <c r="H25" s="7">
        <v>25</v>
      </c>
      <c r="I25" s="7">
        <v>1</v>
      </c>
      <c r="J25" s="7">
        <v>1</v>
      </c>
      <c r="K25" s="7">
        <v>4</v>
      </c>
    </row>
    <row r="26" spans="2:11" ht="14.25" customHeight="1">
      <c r="B26" s="67" t="s">
        <v>6</v>
      </c>
      <c r="C26" s="10">
        <f>SUM(C14:C25)</f>
        <v>2467</v>
      </c>
      <c r="D26" s="10">
        <f aca="true" t="shared" si="1" ref="D26:K26">SUM(D14:D25)</f>
        <v>1728</v>
      </c>
      <c r="E26" s="10">
        <f t="shared" si="1"/>
        <v>16</v>
      </c>
      <c r="F26" s="10">
        <f t="shared" si="1"/>
        <v>182</v>
      </c>
      <c r="G26" s="10">
        <f t="shared" si="1"/>
        <v>49</v>
      </c>
      <c r="H26" s="10">
        <f t="shared" si="1"/>
        <v>303</v>
      </c>
      <c r="I26" s="10">
        <f t="shared" si="1"/>
        <v>1</v>
      </c>
      <c r="J26" s="10">
        <f t="shared" si="1"/>
        <v>63</v>
      </c>
      <c r="K26" s="10">
        <f t="shared" si="1"/>
        <v>125</v>
      </c>
    </row>
    <row r="27" spans="2:11" ht="14.25" customHeight="1">
      <c r="B27" s="67" t="s">
        <v>14</v>
      </c>
      <c r="C27" s="74">
        <v>100</v>
      </c>
      <c r="D27" s="74">
        <f>D26/$C$26*100</f>
        <v>70.04458856911229</v>
      </c>
      <c r="E27" s="92">
        <f aca="true" t="shared" si="2" ref="E27:K27">E26/$C$26*100</f>
        <v>0.6485610052695582</v>
      </c>
      <c r="F27" s="92">
        <f t="shared" si="2"/>
        <v>7.377381434941224</v>
      </c>
      <c r="G27" s="92">
        <f t="shared" si="2"/>
        <v>1.986218078638022</v>
      </c>
      <c r="H27" s="92">
        <f t="shared" si="2"/>
        <v>12.282124037292258</v>
      </c>
      <c r="I27" s="92">
        <f t="shared" si="2"/>
        <v>0.040535062829347386</v>
      </c>
      <c r="J27" s="92">
        <f t="shared" si="2"/>
        <v>2.553708958248885</v>
      </c>
      <c r="K27" s="92">
        <f t="shared" si="2"/>
        <v>5.066882853668423</v>
      </c>
    </row>
    <row r="28" spans="2:19" ht="4.5" customHeight="1"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</row>
    <row r="29" spans="2:22" ht="27.75" customHeight="1">
      <c r="B29" s="130" t="s">
        <v>27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</row>
    <row r="30" spans="2:14" ht="6.75" customHeight="1">
      <c r="B30" s="11"/>
      <c r="C30" s="11"/>
      <c r="D30" s="73"/>
      <c r="E30" s="73"/>
      <c r="F30" s="73"/>
      <c r="G30" s="73"/>
      <c r="H30" s="73"/>
      <c r="I30" s="73"/>
      <c r="J30" s="73"/>
      <c r="K30" s="12"/>
      <c r="L30" s="12"/>
      <c r="M30" s="12"/>
      <c r="N30" s="73"/>
    </row>
    <row r="31" spans="2:14" ht="32.25" customHeight="1">
      <c r="B31" s="150" t="s">
        <v>28</v>
      </c>
      <c r="C31" s="150"/>
      <c r="D31" s="150"/>
      <c r="E31" s="150"/>
      <c r="F31" s="150"/>
      <c r="G31" s="150"/>
      <c r="H31" s="73"/>
      <c r="I31" s="73"/>
      <c r="J31" s="73"/>
      <c r="K31" s="12"/>
      <c r="L31" s="12"/>
      <c r="M31" s="12"/>
      <c r="N31" s="73"/>
    </row>
    <row r="32" spans="2:14" ht="14.25" customHeight="1">
      <c r="B32" s="13" t="s">
        <v>29</v>
      </c>
      <c r="C32" s="14" t="s">
        <v>6</v>
      </c>
      <c r="D32" s="131" t="s">
        <v>30</v>
      </c>
      <c r="E32" s="131"/>
      <c r="F32" s="131" t="s">
        <v>31</v>
      </c>
      <c r="G32" s="111"/>
      <c r="H32" s="15"/>
      <c r="J32" s="4"/>
      <c r="K32" s="4"/>
      <c r="L32" s="4"/>
      <c r="M32" s="4"/>
      <c r="N32" s="4"/>
    </row>
    <row r="33" spans="2:22" ht="14.25" customHeight="1">
      <c r="B33" s="16" t="s">
        <v>15</v>
      </c>
      <c r="C33" s="32">
        <v>197</v>
      </c>
      <c r="D33" s="137">
        <v>144</v>
      </c>
      <c r="E33" s="138"/>
      <c r="F33" s="105">
        <v>53</v>
      </c>
      <c r="G33" s="106"/>
      <c r="H33" s="15"/>
      <c r="J33" s="17"/>
      <c r="K33" s="17"/>
      <c r="L33" s="17"/>
      <c r="M33" s="17"/>
      <c r="N33" s="17"/>
      <c r="O33" s="148" t="s">
        <v>69</v>
      </c>
      <c r="P33" s="148"/>
      <c r="Q33" s="148"/>
      <c r="R33" s="148"/>
      <c r="S33" s="148"/>
      <c r="T33" s="148"/>
      <c r="U33" s="148"/>
      <c r="V33" s="148"/>
    </row>
    <row r="34" spans="2:22" ht="18.75" customHeight="1">
      <c r="B34" s="16" t="s">
        <v>16</v>
      </c>
      <c r="C34" s="32">
        <v>256</v>
      </c>
      <c r="D34" s="137">
        <v>167</v>
      </c>
      <c r="E34" s="138"/>
      <c r="F34" s="105">
        <v>89</v>
      </c>
      <c r="G34" s="106"/>
      <c r="H34" s="15"/>
      <c r="J34" s="3"/>
      <c r="K34" s="3"/>
      <c r="L34" s="3"/>
      <c r="M34" s="3"/>
      <c r="N34" s="3"/>
      <c r="O34" s="148"/>
      <c r="P34" s="148"/>
      <c r="Q34" s="148"/>
      <c r="R34" s="148"/>
      <c r="S34" s="148"/>
      <c r="T34" s="148"/>
      <c r="U34" s="148"/>
      <c r="V34" s="148"/>
    </row>
    <row r="35" spans="2:22" ht="14.25" customHeight="1">
      <c r="B35" s="16" t="s">
        <v>17</v>
      </c>
      <c r="C35" s="32">
        <v>172</v>
      </c>
      <c r="D35" s="137">
        <v>121</v>
      </c>
      <c r="E35" s="138"/>
      <c r="F35" s="139">
        <v>51</v>
      </c>
      <c r="G35" s="140"/>
      <c r="H35" s="15"/>
      <c r="J35" s="18"/>
      <c r="K35" s="19"/>
      <c r="L35" s="19"/>
      <c r="M35" s="19"/>
      <c r="N35" s="19"/>
      <c r="O35" s="121" t="s">
        <v>32</v>
      </c>
      <c r="P35" s="121"/>
      <c r="Q35" s="115" t="s">
        <v>33</v>
      </c>
      <c r="R35" s="115"/>
      <c r="S35" s="115" t="s">
        <v>30</v>
      </c>
      <c r="T35" s="115"/>
      <c r="U35" s="115" t="s">
        <v>31</v>
      </c>
      <c r="V35" s="115"/>
    </row>
    <row r="36" spans="2:22" ht="14.25" customHeight="1">
      <c r="B36" s="16" t="s">
        <v>18</v>
      </c>
      <c r="C36" s="32">
        <v>152</v>
      </c>
      <c r="D36" s="137">
        <v>105</v>
      </c>
      <c r="E36" s="138"/>
      <c r="F36" s="139">
        <v>47</v>
      </c>
      <c r="G36" s="140"/>
      <c r="H36" s="15"/>
      <c r="J36" s="20"/>
      <c r="K36" s="20"/>
      <c r="L36" s="20"/>
      <c r="M36" s="20"/>
      <c r="N36" s="20"/>
      <c r="O36" s="121"/>
      <c r="P36" s="121"/>
      <c r="Q36" s="115"/>
      <c r="R36" s="115"/>
      <c r="S36" s="115"/>
      <c r="T36" s="115"/>
      <c r="U36" s="115"/>
      <c r="V36" s="115"/>
    </row>
    <row r="37" spans="2:22" ht="14.25" customHeight="1">
      <c r="B37" s="16" t="s">
        <v>19</v>
      </c>
      <c r="C37" s="32">
        <v>122</v>
      </c>
      <c r="D37" s="137">
        <v>80</v>
      </c>
      <c r="E37" s="138"/>
      <c r="F37" s="139">
        <v>42</v>
      </c>
      <c r="G37" s="140"/>
      <c r="H37" s="15"/>
      <c r="J37" s="21"/>
      <c r="K37" s="22"/>
      <c r="L37" s="22"/>
      <c r="M37" s="22"/>
      <c r="N37" s="22"/>
      <c r="O37" s="123"/>
      <c r="P37" s="123"/>
      <c r="Q37" s="67" t="s">
        <v>70</v>
      </c>
      <c r="R37" s="67" t="s">
        <v>14</v>
      </c>
      <c r="S37" s="67" t="s">
        <v>70</v>
      </c>
      <c r="T37" s="67" t="s">
        <v>14</v>
      </c>
      <c r="U37" s="67" t="s">
        <v>70</v>
      </c>
      <c r="V37" s="67" t="s">
        <v>14</v>
      </c>
    </row>
    <row r="38" spans="2:22" ht="14.25" customHeight="1">
      <c r="B38" s="16" t="s">
        <v>20</v>
      </c>
      <c r="C38" s="83">
        <v>122</v>
      </c>
      <c r="D38" s="137">
        <v>87</v>
      </c>
      <c r="E38" s="138"/>
      <c r="F38" s="139">
        <v>35</v>
      </c>
      <c r="G38" s="140"/>
      <c r="H38" s="15"/>
      <c r="J38" s="20"/>
      <c r="K38" s="20"/>
      <c r="L38" s="20"/>
      <c r="M38" s="20"/>
      <c r="N38" s="20"/>
      <c r="O38" s="117" t="s">
        <v>34</v>
      </c>
      <c r="P38" s="118"/>
      <c r="Q38" s="6">
        <f>S38+U38</f>
        <v>639</v>
      </c>
      <c r="R38" s="75">
        <f>Q38/$Q$44*100</f>
        <v>25.90190514795298</v>
      </c>
      <c r="S38" s="6">
        <v>324</v>
      </c>
      <c r="T38" s="75">
        <f>S38/Q38*100</f>
        <v>50.70422535211267</v>
      </c>
      <c r="U38" s="71">
        <v>315</v>
      </c>
      <c r="V38" s="75">
        <f>U38/Q38*100</f>
        <v>49.29577464788733</v>
      </c>
    </row>
    <row r="39" spans="2:22" ht="14.25" customHeight="1">
      <c r="B39" s="16" t="s">
        <v>21</v>
      </c>
      <c r="C39" s="83">
        <v>141</v>
      </c>
      <c r="D39" s="137">
        <v>89</v>
      </c>
      <c r="E39" s="138"/>
      <c r="F39" s="139">
        <v>52</v>
      </c>
      <c r="G39" s="140"/>
      <c r="H39" s="15"/>
      <c r="J39" s="20"/>
      <c r="O39" s="68" t="s">
        <v>35</v>
      </c>
      <c r="P39" s="69"/>
      <c r="Q39" s="6">
        <f>S39+U39</f>
        <v>838</v>
      </c>
      <c r="R39" s="75">
        <f>Q39/$Q$44*100</f>
        <v>33.96838265099311</v>
      </c>
      <c r="S39" s="6">
        <v>478</v>
      </c>
      <c r="T39" s="75">
        <f>S39/Q39*100</f>
        <v>57.04057279236277</v>
      </c>
      <c r="U39" s="71">
        <v>360</v>
      </c>
      <c r="V39" s="75">
        <f>U39/Q39*100</f>
        <v>42.959427207637226</v>
      </c>
    </row>
    <row r="40" spans="2:22" ht="14.25" customHeight="1">
      <c r="B40" s="16" t="s">
        <v>22</v>
      </c>
      <c r="C40" s="83">
        <v>223</v>
      </c>
      <c r="D40" s="137">
        <v>139</v>
      </c>
      <c r="E40" s="138"/>
      <c r="F40" s="139">
        <v>84</v>
      </c>
      <c r="G40" s="140"/>
      <c r="H40" s="15"/>
      <c r="J40" s="20"/>
      <c r="O40" s="117" t="s">
        <v>36</v>
      </c>
      <c r="P40" s="118"/>
      <c r="Q40" s="6">
        <f>S40+U40</f>
        <v>555</v>
      </c>
      <c r="R40" s="75">
        <f>Q40/$Q$44*100</f>
        <v>22.4969598702878</v>
      </c>
      <c r="S40" s="6">
        <v>400</v>
      </c>
      <c r="T40" s="75">
        <f>S40/Q40*100</f>
        <v>72.07207207207207</v>
      </c>
      <c r="U40" s="71">
        <v>155</v>
      </c>
      <c r="V40" s="75">
        <f>U40/Q40*100</f>
        <v>27.927927927927925</v>
      </c>
    </row>
    <row r="41" spans="2:22" ht="14.25" customHeight="1">
      <c r="B41" s="16" t="s">
        <v>23</v>
      </c>
      <c r="C41" s="83">
        <v>244</v>
      </c>
      <c r="D41" s="137">
        <v>140</v>
      </c>
      <c r="E41" s="138"/>
      <c r="F41" s="139">
        <v>104</v>
      </c>
      <c r="G41" s="140"/>
      <c r="H41" s="15"/>
      <c r="J41" s="20"/>
      <c r="O41" s="117" t="s">
        <v>37</v>
      </c>
      <c r="P41" s="118"/>
      <c r="Q41" s="6">
        <f>S41+U41</f>
        <v>371</v>
      </c>
      <c r="R41" s="75">
        <f>Q41/$Q$44*100</f>
        <v>15.03850830968788</v>
      </c>
      <c r="S41" s="6">
        <v>348</v>
      </c>
      <c r="T41" s="75">
        <f>S41/Q41*100</f>
        <v>93.80053908355795</v>
      </c>
      <c r="U41" s="71">
        <v>23</v>
      </c>
      <c r="V41" s="75">
        <f>U41/Q41*100</f>
        <v>6.199460916442049</v>
      </c>
    </row>
    <row r="42" spans="2:22" ht="14.25" customHeight="1">
      <c r="B42" s="16" t="s">
        <v>24</v>
      </c>
      <c r="C42" s="83">
        <v>322</v>
      </c>
      <c r="D42" s="137">
        <v>197</v>
      </c>
      <c r="E42" s="138"/>
      <c r="F42" s="139">
        <v>125</v>
      </c>
      <c r="G42" s="140"/>
      <c r="H42" s="15"/>
      <c r="J42" s="20"/>
      <c r="O42" s="108" t="s">
        <v>38</v>
      </c>
      <c r="P42" s="109"/>
      <c r="Q42" s="6">
        <f>S42+U42</f>
        <v>64</v>
      </c>
      <c r="R42" s="75">
        <f>Q42/$Q$44*100</f>
        <v>2.5942440210782327</v>
      </c>
      <c r="S42" s="6">
        <v>46</v>
      </c>
      <c r="T42" s="75">
        <f>S42/Q42*100</f>
        <v>71.875</v>
      </c>
      <c r="U42" s="71">
        <v>18</v>
      </c>
      <c r="V42" s="75">
        <f>U42/Q42*100</f>
        <v>28.125</v>
      </c>
    </row>
    <row r="43" spans="2:22" ht="14.25" customHeight="1">
      <c r="B43" s="16" t="s">
        <v>25</v>
      </c>
      <c r="C43" s="83">
        <f>SUM(D43:G43)</f>
        <v>288</v>
      </c>
      <c r="D43" s="137">
        <v>166</v>
      </c>
      <c r="E43" s="138"/>
      <c r="F43" s="139">
        <v>122</v>
      </c>
      <c r="G43" s="140"/>
      <c r="H43" s="15"/>
      <c r="J43" s="20"/>
      <c r="O43" s="23" t="s">
        <v>39</v>
      </c>
      <c r="P43" s="24"/>
      <c r="Q43" s="6">
        <f>S43+U43</f>
        <v>0</v>
      </c>
      <c r="R43" s="75">
        <f>Q43/$Q$44*100</f>
        <v>0</v>
      </c>
      <c r="S43" s="6">
        <v>0</v>
      </c>
      <c r="T43" s="75" t="s">
        <v>79</v>
      </c>
      <c r="U43" s="71">
        <v>0</v>
      </c>
      <c r="V43" s="75" t="s">
        <v>79</v>
      </c>
    </row>
    <row r="44" spans="2:22" s="66" customFormat="1" ht="14.25" customHeight="1">
      <c r="B44" s="16" t="s">
        <v>26</v>
      </c>
      <c r="C44" s="83">
        <f>SUM(D44:G44)</f>
        <v>228</v>
      </c>
      <c r="D44" s="137">
        <v>161</v>
      </c>
      <c r="E44" s="138"/>
      <c r="F44" s="139">
        <v>67</v>
      </c>
      <c r="G44" s="140"/>
      <c r="H44" s="25"/>
      <c r="I44" s="25"/>
      <c r="J44" s="25"/>
      <c r="K44" s="25"/>
      <c r="L44" s="25"/>
      <c r="M44" s="25"/>
      <c r="O44" s="110" t="s">
        <v>6</v>
      </c>
      <c r="P44" s="111"/>
      <c r="Q44" s="67">
        <f>SUM(Q38:Q43)</f>
        <v>2467</v>
      </c>
      <c r="R44" s="92">
        <f>SUM(R38:R43)</f>
        <v>100.00000000000001</v>
      </c>
      <c r="S44" s="67">
        <f>SUM(S38:S43)</f>
        <v>1596</v>
      </c>
      <c r="T44" s="92">
        <f>S44/Q44*100</f>
        <v>64.69396027563843</v>
      </c>
      <c r="U44" s="76">
        <f>SUM(U38:U43)</f>
        <v>871</v>
      </c>
      <c r="V44" s="92">
        <f>U44/Q44*100</f>
        <v>35.30603972436157</v>
      </c>
    </row>
    <row r="45" spans="2:19" s="66" customFormat="1" ht="14.25" customHeight="1">
      <c r="B45" s="67" t="s">
        <v>6</v>
      </c>
      <c r="C45" s="67">
        <f>SUM(C33:C44)</f>
        <v>2467</v>
      </c>
      <c r="D45" s="110">
        <f>SUM(D33:D44)</f>
        <v>1596</v>
      </c>
      <c r="E45" s="111"/>
      <c r="F45" s="110">
        <f>SUM(F33:F44)</f>
        <v>871</v>
      </c>
      <c r="G45" s="111"/>
      <c r="H45" s="25"/>
      <c r="I45" s="25"/>
      <c r="J45" s="25"/>
      <c r="K45" s="25"/>
      <c r="L45" s="25"/>
      <c r="M45" s="25"/>
      <c r="O45" s="1"/>
      <c r="P45" s="1"/>
      <c r="Q45" s="1"/>
      <c r="R45" s="1"/>
      <c r="S45" s="1"/>
    </row>
    <row r="46" spans="2:19" s="66" customFormat="1" ht="14.25" customHeight="1">
      <c r="B46" s="67" t="s">
        <v>14</v>
      </c>
      <c r="C46" s="74">
        <v>100</v>
      </c>
      <c r="D46" s="125">
        <f>(D45/C45)*100</f>
        <v>64.69396027563843</v>
      </c>
      <c r="E46" s="125"/>
      <c r="F46" s="125">
        <f>F45/C45*100</f>
        <v>35.30603972436157</v>
      </c>
      <c r="G46" s="125"/>
      <c r="H46" s="25"/>
      <c r="I46" s="25"/>
      <c r="J46" s="26"/>
      <c r="K46" s="26"/>
      <c r="L46" s="26"/>
      <c r="M46" s="26"/>
      <c r="N46" s="1"/>
      <c r="O46" s="1"/>
      <c r="P46" s="1"/>
      <c r="Q46" s="1"/>
      <c r="R46" s="1"/>
      <c r="S46" s="1"/>
    </row>
    <row r="47" spans="2:19" s="66" customFormat="1" ht="14.25" customHeight="1">
      <c r="B47" s="27"/>
      <c r="C47" s="27"/>
      <c r="D47" s="27"/>
      <c r="E47" s="27"/>
      <c r="F47" s="27"/>
      <c r="G47" s="27"/>
      <c r="H47" s="27"/>
      <c r="I47" s="27"/>
      <c r="J47" s="28"/>
      <c r="K47" s="28"/>
      <c r="L47" s="19"/>
      <c r="M47" s="19"/>
      <c r="N47" s="1"/>
      <c r="O47" s="1"/>
      <c r="P47" s="1"/>
      <c r="Q47" s="1"/>
      <c r="R47" s="1"/>
      <c r="S47" s="1"/>
    </row>
    <row r="48" spans="2:19" s="66" customFormat="1" ht="14.25" customHeight="1">
      <c r="B48" s="27"/>
      <c r="C48" s="27"/>
      <c r="D48" s="27"/>
      <c r="E48" s="27"/>
      <c r="F48" s="27"/>
      <c r="G48" s="27"/>
      <c r="H48" s="27"/>
      <c r="I48" s="27"/>
      <c r="J48" s="28"/>
      <c r="K48" s="28"/>
      <c r="N48" s="1"/>
      <c r="O48" s="1"/>
      <c r="P48" s="1"/>
      <c r="Q48" s="1"/>
      <c r="R48" s="1"/>
      <c r="S48" s="1"/>
    </row>
    <row r="49" spans="2:19" s="66" customFormat="1" ht="14.25" customHeight="1">
      <c r="B49" s="126" t="s">
        <v>41</v>
      </c>
      <c r="C49" s="126"/>
      <c r="D49" s="126"/>
      <c r="E49" s="126"/>
      <c r="F49" s="126"/>
      <c r="G49" s="126"/>
      <c r="H49" s="126"/>
      <c r="I49" s="126"/>
      <c r="J49" s="1"/>
      <c r="K49" s="1"/>
      <c r="N49" s="1"/>
      <c r="O49" s="1"/>
      <c r="P49" s="1"/>
      <c r="Q49" s="1"/>
      <c r="R49" s="1"/>
      <c r="S49" s="1"/>
    </row>
    <row r="50" spans="2:19" s="66" customFormat="1" ht="17.25" customHeight="1">
      <c r="B50" s="127"/>
      <c r="C50" s="127"/>
      <c r="D50" s="127"/>
      <c r="E50" s="127"/>
      <c r="F50" s="127"/>
      <c r="G50" s="127"/>
      <c r="H50" s="127"/>
      <c r="I50" s="127"/>
      <c r="J50" s="1"/>
      <c r="K50" s="1"/>
      <c r="N50" s="1"/>
      <c r="O50" s="1"/>
      <c r="P50" s="1"/>
      <c r="Q50" s="1"/>
      <c r="R50" s="1"/>
      <c r="S50" s="1"/>
    </row>
    <row r="51" spans="2:19" s="66" customFormat="1" ht="30.75" customHeight="1">
      <c r="B51" s="13" t="s">
        <v>29</v>
      </c>
      <c r="C51" s="90" t="s">
        <v>6</v>
      </c>
      <c r="D51" s="90" t="s">
        <v>34</v>
      </c>
      <c r="E51" s="90" t="s">
        <v>35</v>
      </c>
      <c r="F51" s="90" t="s">
        <v>42</v>
      </c>
      <c r="G51" s="90" t="s">
        <v>37</v>
      </c>
      <c r="H51" s="90" t="s">
        <v>43</v>
      </c>
      <c r="I51" s="13" t="s">
        <v>39</v>
      </c>
      <c r="J51" s="30"/>
      <c r="K51" s="1"/>
      <c r="L51" s="128" t="s">
        <v>40</v>
      </c>
      <c r="M51" s="128"/>
      <c r="N51" s="1"/>
      <c r="O51" s="1"/>
      <c r="P51" s="1"/>
      <c r="Q51" s="1"/>
      <c r="R51" s="1"/>
      <c r="S51" s="1"/>
    </row>
    <row r="52" spans="2:19" s="66" customFormat="1" ht="14.25" customHeight="1">
      <c r="B52" s="16" t="s">
        <v>15</v>
      </c>
      <c r="C52" s="32">
        <f>SUM(D52:I52)</f>
        <v>197</v>
      </c>
      <c r="D52" s="32">
        <v>52</v>
      </c>
      <c r="E52" s="32">
        <v>56</v>
      </c>
      <c r="F52" s="32">
        <v>34</v>
      </c>
      <c r="G52" s="32">
        <v>48</v>
      </c>
      <c r="H52" s="32">
        <v>7</v>
      </c>
      <c r="I52" s="32">
        <v>0</v>
      </c>
      <c r="J52" s="33"/>
      <c r="K52" s="34"/>
      <c r="L52" s="128"/>
      <c r="M52" s="128"/>
      <c r="N52" s="1"/>
      <c r="O52" s="1"/>
      <c r="P52" s="1"/>
      <c r="Q52" s="1"/>
      <c r="R52" s="1"/>
      <c r="S52" s="1"/>
    </row>
    <row r="53" spans="2:19" s="66" customFormat="1" ht="14.25" customHeight="1">
      <c r="B53" s="16" t="s">
        <v>16</v>
      </c>
      <c r="C53" s="32">
        <f aca="true" t="shared" si="3" ref="C53:C63">SUM(D53:I53)</f>
        <v>256</v>
      </c>
      <c r="D53" s="32">
        <v>83</v>
      </c>
      <c r="E53" s="32">
        <v>81</v>
      </c>
      <c r="F53" s="32">
        <v>62</v>
      </c>
      <c r="G53" s="32">
        <v>30</v>
      </c>
      <c r="H53" s="32"/>
      <c r="I53" s="32">
        <v>0</v>
      </c>
      <c r="J53" s="35"/>
      <c r="K53" s="34"/>
      <c r="L53" s="136">
        <f>D65</f>
        <v>0.8236724766923389</v>
      </c>
      <c r="M53" s="136"/>
      <c r="N53" s="1"/>
      <c r="O53" s="1"/>
      <c r="P53" s="1"/>
      <c r="Q53" s="1"/>
      <c r="R53" s="1"/>
      <c r="S53" s="1"/>
    </row>
    <row r="54" spans="2:19" s="66" customFormat="1" ht="14.25" customHeight="1">
      <c r="B54" s="16" t="s">
        <v>17</v>
      </c>
      <c r="C54" s="32">
        <f t="shared" si="3"/>
        <v>172</v>
      </c>
      <c r="D54" s="32">
        <v>43</v>
      </c>
      <c r="E54" s="32">
        <v>48</v>
      </c>
      <c r="F54" s="32">
        <v>41</v>
      </c>
      <c r="G54" s="32">
        <v>38</v>
      </c>
      <c r="H54" s="32">
        <v>2</v>
      </c>
      <c r="I54" s="32">
        <v>0</v>
      </c>
      <c r="J54" s="35"/>
      <c r="K54" s="34"/>
      <c r="L54" s="29"/>
      <c r="M54" s="31"/>
      <c r="N54" s="1"/>
      <c r="O54" s="1"/>
      <c r="P54" s="1"/>
      <c r="Q54" s="1"/>
      <c r="R54" s="1"/>
      <c r="S54" s="1"/>
    </row>
    <row r="55" spans="2:19" s="66" customFormat="1" ht="14.25" customHeight="1">
      <c r="B55" s="16" t="s">
        <v>18</v>
      </c>
      <c r="C55" s="32">
        <f t="shared" si="3"/>
        <v>152</v>
      </c>
      <c r="D55" s="32">
        <v>36</v>
      </c>
      <c r="E55" s="32">
        <v>55</v>
      </c>
      <c r="F55" s="32">
        <v>38</v>
      </c>
      <c r="G55" s="32">
        <v>20</v>
      </c>
      <c r="H55" s="32">
        <v>3</v>
      </c>
      <c r="I55" s="32">
        <v>0</v>
      </c>
      <c r="J55" s="35"/>
      <c r="K55" s="34"/>
      <c r="L55" s="141" t="s">
        <v>44</v>
      </c>
      <c r="M55" s="141"/>
      <c r="N55" s="1"/>
      <c r="O55" s="1"/>
      <c r="P55" s="1"/>
      <c r="Q55" s="1"/>
      <c r="R55" s="1"/>
      <c r="S55" s="1"/>
    </row>
    <row r="56" spans="2:19" s="66" customFormat="1" ht="14.25" customHeight="1">
      <c r="B56" s="16" t="s">
        <v>19</v>
      </c>
      <c r="C56" s="32">
        <f t="shared" si="3"/>
        <v>122</v>
      </c>
      <c r="D56" s="32">
        <v>26</v>
      </c>
      <c r="E56" s="32">
        <v>47</v>
      </c>
      <c r="F56" s="32">
        <v>30</v>
      </c>
      <c r="G56" s="32">
        <v>19</v>
      </c>
      <c r="H56" s="32"/>
      <c r="I56" s="32">
        <v>0</v>
      </c>
      <c r="J56" s="35"/>
      <c r="K56" s="34"/>
      <c r="L56" s="141"/>
      <c r="M56" s="141"/>
      <c r="N56" s="1"/>
      <c r="O56" s="1"/>
      <c r="P56" s="1"/>
      <c r="Q56" s="1"/>
      <c r="R56" s="1"/>
      <c r="S56" s="1"/>
    </row>
    <row r="57" spans="2:19" s="66" customFormat="1" ht="14.25" customHeight="1">
      <c r="B57" s="16" t="s">
        <v>20</v>
      </c>
      <c r="C57" s="32">
        <f t="shared" si="3"/>
        <v>122</v>
      </c>
      <c r="D57" s="32">
        <v>20</v>
      </c>
      <c r="E57" s="32">
        <v>43</v>
      </c>
      <c r="F57" s="32">
        <v>21</v>
      </c>
      <c r="G57" s="32">
        <v>33</v>
      </c>
      <c r="H57" s="32">
        <v>5</v>
      </c>
      <c r="I57" s="32">
        <v>0</v>
      </c>
      <c r="J57" s="35"/>
      <c r="K57" s="22"/>
      <c r="L57" s="136">
        <f>G65</f>
        <v>0.1503850830968788</v>
      </c>
      <c r="M57" s="136"/>
      <c r="N57" s="1"/>
      <c r="O57" s="1"/>
      <c r="P57" s="1"/>
      <c r="Q57" s="1"/>
      <c r="R57" s="1"/>
      <c r="S57" s="1"/>
    </row>
    <row r="58" spans="2:19" s="66" customFormat="1" ht="14.25" customHeight="1">
      <c r="B58" s="16" t="s">
        <v>21</v>
      </c>
      <c r="C58" s="32">
        <f t="shared" si="3"/>
        <v>141</v>
      </c>
      <c r="D58" s="32">
        <v>32</v>
      </c>
      <c r="E58" s="32">
        <v>45</v>
      </c>
      <c r="F58" s="32">
        <v>33</v>
      </c>
      <c r="G58" s="32">
        <v>23</v>
      </c>
      <c r="H58" s="32">
        <v>8</v>
      </c>
      <c r="I58" s="32">
        <v>0</v>
      </c>
      <c r="J58" s="35"/>
      <c r="K58" s="1"/>
      <c r="L58" s="37"/>
      <c r="M58" s="38"/>
      <c r="N58" s="1"/>
      <c r="O58" s="1"/>
      <c r="P58" s="1"/>
      <c r="Q58" s="1"/>
      <c r="R58" s="1"/>
      <c r="S58" s="1"/>
    </row>
    <row r="59" spans="2:19" s="66" customFormat="1" ht="14.25" customHeight="1">
      <c r="B59" s="16" t="s">
        <v>22</v>
      </c>
      <c r="C59" s="32">
        <f t="shared" si="3"/>
        <v>223</v>
      </c>
      <c r="D59" s="32">
        <v>57</v>
      </c>
      <c r="E59" s="32">
        <v>76</v>
      </c>
      <c r="F59" s="32">
        <v>52</v>
      </c>
      <c r="G59" s="32">
        <v>18</v>
      </c>
      <c r="H59" s="32">
        <v>20</v>
      </c>
      <c r="I59" s="32">
        <v>0</v>
      </c>
      <c r="J59" s="17"/>
      <c r="K59" s="1"/>
      <c r="L59" s="141" t="s">
        <v>45</v>
      </c>
      <c r="M59" s="141"/>
      <c r="N59" s="1"/>
      <c r="O59" s="1"/>
      <c r="P59" s="1"/>
      <c r="Q59" s="1"/>
      <c r="R59" s="1"/>
      <c r="S59" s="1"/>
    </row>
    <row r="60" spans="2:19" s="66" customFormat="1" ht="14.25" customHeight="1">
      <c r="B60" s="16" t="s">
        <v>23</v>
      </c>
      <c r="C60" s="32">
        <f t="shared" si="3"/>
        <v>244</v>
      </c>
      <c r="D60" s="32">
        <v>60</v>
      </c>
      <c r="E60" s="32">
        <v>80</v>
      </c>
      <c r="F60" s="32">
        <v>60</v>
      </c>
      <c r="G60" s="32">
        <v>42</v>
      </c>
      <c r="H60" s="32">
        <v>2</v>
      </c>
      <c r="I60" s="32">
        <v>0</v>
      </c>
      <c r="J60" s="1"/>
      <c r="K60" s="1"/>
      <c r="L60" s="141"/>
      <c r="M60" s="141"/>
      <c r="N60" s="1"/>
      <c r="O60" s="1"/>
      <c r="P60" s="1"/>
      <c r="Q60" s="1"/>
      <c r="R60" s="1"/>
      <c r="S60" s="1"/>
    </row>
    <row r="61" spans="2:19" s="66" customFormat="1" ht="14.25" customHeight="1">
      <c r="B61" s="16" t="s">
        <v>24</v>
      </c>
      <c r="C61" s="32">
        <f t="shared" si="3"/>
        <v>322</v>
      </c>
      <c r="D61" s="32">
        <v>94</v>
      </c>
      <c r="E61" s="32">
        <v>108</v>
      </c>
      <c r="F61" s="32">
        <v>78</v>
      </c>
      <c r="G61" s="32">
        <v>38</v>
      </c>
      <c r="H61" s="32">
        <v>4</v>
      </c>
      <c r="I61" s="32">
        <v>0</v>
      </c>
      <c r="J61" s="1"/>
      <c r="K61" s="1"/>
      <c r="L61" s="136">
        <f>H65</f>
        <v>0.025942440210782326</v>
      </c>
      <c r="M61" s="136"/>
      <c r="N61" s="1"/>
      <c r="O61" s="1"/>
      <c r="P61" s="1"/>
      <c r="Q61" s="1"/>
      <c r="R61" s="1"/>
      <c r="S61" s="1"/>
    </row>
    <row r="62" spans="2:19" s="66" customFormat="1" ht="14.25" customHeight="1">
      <c r="B62" s="87" t="s">
        <v>25</v>
      </c>
      <c r="C62" s="32">
        <f t="shared" si="3"/>
        <v>288</v>
      </c>
      <c r="D62" s="71">
        <v>70</v>
      </c>
      <c r="E62" s="71">
        <v>119</v>
      </c>
      <c r="F62" s="71">
        <v>62</v>
      </c>
      <c r="G62" s="71">
        <v>30</v>
      </c>
      <c r="H62" s="71">
        <v>7</v>
      </c>
      <c r="I62" s="71">
        <v>0</v>
      </c>
      <c r="J62" s="27"/>
      <c r="K62" s="27"/>
      <c r="L62" s="36"/>
      <c r="M62" s="1"/>
      <c r="O62" s="1"/>
      <c r="P62" s="1"/>
      <c r="Q62" s="1"/>
      <c r="R62" s="1"/>
      <c r="S62" s="1"/>
    </row>
    <row r="63" spans="2:19" s="66" customFormat="1" ht="14.25" customHeight="1">
      <c r="B63" s="88" t="s">
        <v>26</v>
      </c>
      <c r="C63" s="94">
        <f t="shared" si="3"/>
        <v>228</v>
      </c>
      <c r="D63" s="94">
        <v>66</v>
      </c>
      <c r="E63" s="94">
        <v>80</v>
      </c>
      <c r="F63" s="94">
        <v>44</v>
      </c>
      <c r="G63" s="94">
        <v>32</v>
      </c>
      <c r="H63" s="94">
        <v>6</v>
      </c>
      <c r="I63" s="94">
        <v>0</v>
      </c>
      <c r="J63" s="27"/>
      <c r="K63" s="27"/>
      <c r="L63" s="129"/>
      <c r="M63" s="72"/>
      <c r="O63" s="1"/>
      <c r="P63" s="1"/>
      <c r="Q63" s="1"/>
      <c r="R63" s="1"/>
      <c r="S63" s="1"/>
    </row>
    <row r="64" spans="2:19" s="66" customFormat="1" ht="21.75" customHeight="1">
      <c r="B64" s="67" t="s">
        <v>6</v>
      </c>
      <c r="C64" s="67">
        <f>SUM(C52:C63)</f>
        <v>2467</v>
      </c>
      <c r="D64" s="91">
        <f aca="true" t="shared" si="4" ref="D64:I64">SUM(D52:D63)</f>
        <v>639</v>
      </c>
      <c r="E64" s="91">
        <f t="shared" si="4"/>
        <v>838</v>
      </c>
      <c r="F64" s="91">
        <f t="shared" si="4"/>
        <v>555</v>
      </c>
      <c r="G64" s="91">
        <f t="shared" si="4"/>
        <v>371</v>
      </c>
      <c r="H64" s="91">
        <f>SUM(H52:H63)</f>
        <v>64</v>
      </c>
      <c r="I64" s="91">
        <f t="shared" si="4"/>
        <v>0</v>
      </c>
      <c r="J64" s="27"/>
      <c r="K64" s="27"/>
      <c r="L64" s="129"/>
      <c r="M64" s="27"/>
      <c r="O64" s="1"/>
      <c r="P64" s="1"/>
      <c r="Q64" s="1"/>
      <c r="R64" s="1"/>
      <c r="S64" s="1"/>
    </row>
    <row r="65" spans="2:19" s="66" customFormat="1" ht="21.75" customHeight="1">
      <c r="B65" s="86" t="s">
        <v>14</v>
      </c>
      <c r="C65" s="89">
        <v>1</v>
      </c>
      <c r="D65" s="133">
        <f>SUM(D64:F64)/C64</f>
        <v>0.8236724766923389</v>
      </c>
      <c r="E65" s="134"/>
      <c r="F65" s="135"/>
      <c r="G65" s="89">
        <f>G64/C64</f>
        <v>0.1503850830968788</v>
      </c>
      <c r="H65" s="89">
        <f>H64/C64</f>
        <v>0.025942440210782326</v>
      </c>
      <c r="I65" s="89">
        <f>I64/C64</f>
        <v>0</v>
      </c>
      <c r="J65" s="27"/>
      <c r="K65" s="27"/>
      <c r="L65" s="27"/>
      <c r="M65" s="27"/>
      <c r="O65" s="1"/>
      <c r="P65" s="1"/>
      <c r="Q65" s="1"/>
      <c r="R65" s="1"/>
      <c r="S65" s="1"/>
    </row>
    <row r="66" spans="2:19" s="66" customFormat="1" ht="14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O66" s="1"/>
      <c r="P66" s="1"/>
      <c r="Q66" s="1"/>
      <c r="R66" s="1"/>
      <c r="S66" s="1"/>
    </row>
    <row r="67" spans="2:13" ht="6" customHeight="1">
      <c r="B67" s="25"/>
      <c r="C67" s="25"/>
      <c r="D67" s="19"/>
      <c r="E67" s="19"/>
      <c r="F67" s="19"/>
      <c r="G67" s="19"/>
      <c r="H67" s="19"/>
      <c r="I67" s="19"/>
      <c r="J67" s="19"/>
      <c r="K67" s="22"/>
      <c r="L67" s="4"/>
      <c r="M67" s="4"/>
    </row>
    <row r="68" spans="2:22" ht="23.25" customHeight="1">
      <c r="B68" s="130" t="s">
        <v>71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</row>
    <row r="69" spans="2:22" s="40" customFormat="1" ht="9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2:21" s="40" customFormat="1" ht="30.75" customHeight="1">
      <c r="B70" s="142" t="s">
        <v>46</v>
      </c>
      <c r="C70" s="142"/>
      <c r="D70" s="142"/>
      <c r="E70" s="142"/>
      <c r="F70" s="142"/>
      <c r="G70" s="142"/>
      <c r="H70" s="142"/>
      <c r="I70" s="73"/>
      <c r="J70" s="73"/>
      <c r="K70" s="12"/>
      <c r="L70" s="12"/>
      <c r="M70" s="12"/>
      <c r="N70" s="73"/>
      <c r="P70" s="143" t="s">
        <v>47</v>
      </c>
      <c r="Q70" s="143"/>
      <c r="R70" s="143"/>
      <c r="S70" s="143"/>
      <c r="T70" s="143"/>
      <c r="U70" s="143"/>
    </row>
    <row r="71" spans="2:21" s="40" customFormat="1" ht="14.25" customHeight="1">
      <c r="B71" s="13" t="s">
        <v>29</v>
      </c>
      <c r="C71" s="14" t="s">
        <v>6</v>
      </c>
      <c r="D71" s="131" t="s">
        <v>30</v>
      </c>
      <c r="E71" s="131"/>
      <c r="F71" s="132" t="s">
        <v>31</v>
      </c>
      <c r="G71" s="132"/>
      <c r="H71" s="70" t="s">
        <v>48</v>
      </c>
      <c r="I71" s="1"/>
      <c r="J71" s="4"/>
      <c r="K71" s="4"/>
      <c r="L71" s="4"/>
      <c r="M71" s="4"/>
      <c r="N71" s="4"/>
      <c r="P71" s="143"/>
      <c r="Q71" s="143"/>
      <c r="R71" s="143"/>
      <c r="S71" s="143"/>
      <c r="T71" s="143"/>
      <c r="U71" s="143"/>
    </row>
    <row r="72" spans="2:21" s="40" customFormat="1" ht="14.25" customHeight="1">
      <c r="B72" s="16" t="s">
        <v>15</v>
      </c>
      <c r="C72" s="95">
        <f>SUM(D72:H72)</f>
        <v>197</v>
      </c>
      <c r="D72" s="105">
        <v>57</v>
      </c>
      <c r="E72" s="106"/>
      <c r="F72" s="119">
        <v>135</v>
      </c>
      <c r="G72" s="119"/>
      <c r="H72" s="93">
        <v>5</v>
      </c>
      <c r="I72" s="3"/>
      <c r="J72" s="17"/>
      <c r="K72" s="17"/>
      <c r="L72" s="17"/>
      <c r="M72" s="17"/>
      <c r="N72" s="17"/>
      <c r="P72" s="120" t="s">
        <v>32</v>
      </c>
      <c r="Q72" s="121"/>
      <c r="R72" s="121" t="s">
        <v>33</v>
      </c>
      <c r="S72" s="121" t="s">
        <v>30</v>
      </c>
      <c r="T72" s="124" t="s">
        <v>31</v>
      </c>
      <c r="U72" s="124" t="s">
        <v>13</v>
      </c>
    </row>
    <row r="73" spans="2:21" s="40" customFormat="1" ht="14.25" customHeight="1">
      <c r="B73" s="16" t="s">
        <v>16</v>
      </c>
      <c r="C73" s="95">
        <f aca="true" t="shared" si="5" ref="C73:C83">SUM(D73:H73)</f>
        <v>256</v>
      </c>
      <c r="D73" s="105">
        <v>98</v>
      </c>
      <c r="E73" s="106"/>
      <c r="F73" s="119">
        <v>158</v>
      </c>
      <c r="G73" s="119"/>
      <c r="H73" s="77">
        <v>0</v>
      </c>
      <c r="I73" s="1"/>
      <c r="J73" s="3"/>
      <c r="K73" s="3"/>
      <c r="L73" s="3"/>
      <c r="M73" s="3"/>
      <c r="N73" s="3"/>
      <c r="P73" s="122"/>
      <c r="Q73" s="123"/>
      <c r="R73" s="123"/>
      <c r="S73" s="123"/>
      <c r="T73" s="123"/>
      <c r="U73" s="123"/>
    </row>
    <row r="74" spans="2:21" s="40" customFormat="1" ht="14.25" customHeight="1">
      <c r="B74" s="16" t="s">
        <v>17</v>
      </c>
      <c r="C74" s="95">
        <f t="shared" si="5"/>
        <v>172</v>
      </c>
      <c r="D74" s="105">
        <v>58</v>
      </c>
      <c r="E74" s="106"/>
      <c r="F74" s="107">
        <v>114</v>
      </c>
      <c r="G74" s="107"/>
      <c r="H74" s="77">
        <v>0</v>
      </c>
      <c r="I74" s="1"/>
      <c r="J74" s="18"/>
      <c r="K74" s="19"/>
      <c r="L74" s="19"/>
      <c r="M74" s="19"/>
      <c r="N74" s="19"/>
      <c r="P74" s="117" t="s">
        <v>34</v>
      </c>
      <c r="Q74" s="118"/>
      <c r="R74" s="6">
        <f>SUM(S74:U74)</f>
        <v>0</v>
      </c>
      <c r="S74" s="6">
        <v>0</v>
      </c>
      <c r="T74" s="71">
        <v>0</v>
      </c>
      <c r="U74" s="71">
        <v>0</v>
      </c>
    </row>
    <row r="75" spans="2:21" s="40" customFormat="1" ht="14.25" customHeight="1">
      <c r="B75" s="16" t="s">
        <v>18</v>
      </c>
      <c r="C75" s="95">
        <f t="shared" si="5"/>
        <v>152</v>
      </c>
      <c r="D75" s="105">
        <v>66</v>
      </c>
      <c r="E75" s="106"/>
      <c r="F75" s="107">
        <v>86</v>
      </c>
      <c r="G75" s="107"/>
      <c r="H75" s="77">
        <v>0</v>
      </c>
      <c r="I75" s="1"/>
      <c r="J75" s="20"/>
      <c r="K75" s="20"/>
      <c r="L75" s="20"/>
      <c r="M75" s="20"/>
      <c r="N75" s="20"/>
      <c r="P75" s="117" t="s">
        <v>35</v>
      </c>
      <c r="Q75" s="118"/>
      <c r="R75" s="6">
        <f>SUM(S75:U75)</f>
        <v>13</v>
      </c>
      <c r="S75" s="6">
        <v>1</v>
      </c>
      <c r="T75" s="71">
        <v>12</v>
      </c>
      <c r="U75" s="71">
        <v>0</v>
      </c>
    </row>
    <row r="76" spans="2:21" s="40" customFormat="1" ht="14.25" customHeight="1">
      <c r="B76" s="16" t="s">
        <v>19</v>
      </c>
      <c r="C76" s="95">
        <f t="shared" si="5"/>
        <v>122</v>
      </c>
      <c r="D76" s="105">
        <v>29</v>
      </c>
      <c r="E76" s="106"/>
      <c r="F76" s="107">
        <v>93</v>
      </c>
      <c r="G76" s="107"/>
      <c r="H76" s="77">
        <v>0</v>
      </c>
      <c r="I76" s="1"/>
      <c r="J76" s="21"/>
      <c r="K76" s="22"/>
      <c r="L76" s="22"/>
      <c r="M76" s="22"/>
      <c r="N76" s="22"/>
      <c r="P76" s="117" t="s">
        <v>36</v>
      </c>
      <c r="Q76" s="118"/>
      <c r="R76" s="6">
        <f>SUM(S76:U76)</f>
        <v>33</v>
      </c>
      <c r="S76" s="6">
        <v>10</v>
      </c>
      <c r="T76" s="71">
        <v>23</v>
      </c>
      <c r="U76" s="71">
        <v>0</v>
      </c>
    </row>
    <row r="77" spans="2:21" s="40" customFormat="1" ht="14.25" customHeight="1">
      <c r="B77" s="16" t="s">
        <v>20</v>
      </c>
      <c r="C77" s="95">
        <f t="shared" si="5"/>
        <v>122</v>
      </c>
      <c r="D77" s="105">
        <v>41</v>
      </c>
      <c r="E77" s="106"/>
      <c r="F77" s="107">
        <v>81</v>
      </c>
      <c r="G77" s="107"/>
      <c r="H77" s="77">
        <v>0</v>
      </c>
      <c r="I77" s="1"/>
      <c r="J77" s="20"/>
      <c r="K77" s="20"/>
      <c r="L77" s="20"/>
      <c r="M77" s="20"/>
      <c r="N77" s="20"/>
      <c r="P77" s="117" t="s">
        <v>37</v>
      </c>
      <c r="Q77" s="118"/>
      <c r="R77" s="6">
        <f>SUM(S77:U77)</f>
        <v>2212</v>
      </c>
      <c r="S77" s="6">
        <v>844</v>
      </c>
      <c r="T77" s="71">
        <v>1368</v>
      </c>
      <c r="U77" s="71">
        <v>0</v>
      </c>
    </row>
    <row r="78" spans="2:21" s="40" customFormat="1" ht="14.25" customHeight="1">
      <c r="B78" s="16" t="s">
        <v>21</v>
      </c>
      <c r="C78" s="95">
        <f t="shared" si="5"/>
        <v>141</v>
      </c>
      <c r="D78" s="105">
        <v>51</v>
      </c>
      <c r="E78" s="106"/>
      <c r="F78" s="107">
        <v>88</v>
      </c>
      <c r="G78" s="107"/>
      <c r="H78" s="77">
        <v>2</v>
      </c>
      <c r="I78" s="1"/>
      <c r="J78" s="20"/>
      <c r="K78" s="1"/>
      <c r="L78" s="1"/>
      <c r="M78" s="1"/>
      <c r="N78" s="1"/>
      <c r="P78" s="108" t="s">
        <v>38</v>
      </c>
      <c r="Q78" s="109"/>
      <c r="R78" s="6">
        <f>SUM(S78:U78)</f>
        <v>163</v>
      </c>
      <c r="S78" s="6">
        <v>37</v>
      </c>
      <c r="T78" s="71">
        <v>126</v>
      </c>
      <c r="U78" s="71">
        <v>0</v>
      </c>
    </row>
    <row r="79" spans="2:21" s="40" customFormat="1" ht="14.25" customHeight="1">
      <c r="B79" s="16" t="s">
        <v>22</v>
      </c>
      <c r="C79" s="95">
        <f t="shared" si="5"/>
        <v>223</v>
      </c>
      <c r="D79" s="105">
        <v>91</v>
      </c>
      <c r="E79" s="106"/>
      <c r="F79" s="107">
        <v>132</v>
      </c>
      <c r="G79" s="107"/>
      <c r="H79" s="77">
        <v>0</v>
      </c>
      <c r="I79" s="1"/>
      <c r="J79" s="20"/>
      <c r="K79" s="1"/>
      <c r="L79" s="1"/>
      <c r="M79" s="1"/>
      <c r="N79" s="1"/>
      <c r="P79" s="23" t="s">
        <v>39</v>
      </c>
      <c r="Q79" s="24"/>
      <c r="R79" s="6">
        <f>SUM(S79:U79)</f>
        <v>46</v>
      </c>
      <c r="S79" s="6">
        <v>1</v>
      </c>
      <c r="T79" s="71">
        <v>32</v>
      </c>
      <c r="U79" s="71">
        <v>13</v>
      </c>
    </row>
    <row r="80" spans="2:21" s="40" customFormat="1" ht="14.25" customHeight="1">
      <c r="B80" s="16" t="s">
        <v>23</v>
      </c>
      <c r="C80" s="95">
        <f t="shared" si="5"/>
        <v>244</v>
      </c>
      <c r="D80" s="105">
        <v>89</v>
      </c>
      <c r="E80" s="106"/>
      <c r="F80" s="107">
        <v>155</v>
      </c>
      <c r="G80" s="107"/>
      <c r="H80" s="77">
        <v>0</v>
      </c>
      <c r="I80" s="1"/>
      <c r="J80" s="20"/>
      <c r="K80" s="1"/>
      <c r="L80" s="1"/>
      <c r="M80" s="1"/>
      <c r="N80" s="1"/>
      <c r="P80" s="115" t="s">
        <v>6</v>
      </c>
      <c r="Q80" s="115"/>
      <c r="R80" s="67">
        <f>SUM(R74:R79)</f>
        <v>2467</v>
      </c>
      <c r="S80" s="91">
        <f>SUM(S74:S79)</f>
        <v>893</v>
      </c>
      <c r="T80" s="91">
        <f>SUM(T74:T79)</f>
        <v>1561</v>
      </c>
      <c r="U80" s="91">
        <f>SUM(U74:U79)</f>
        <v>13</v>
      </c>
    </row>
    <row r="81" spans="2:22" s="40" customFormat="1" ht="14.25" customHeight="1">
      <c r="B81" s="16" t="s">
        <v>24</v>
      </c>
      <c r="C81" s="95">
        <f t="shared" si="5"/>
        <v>322</v>
      </c>
      <c r="D81" s="105">
        <v>113</v>
      </c>
      <c r="E81" s="106"/>
      <c r="F81" s="107">
        <v>205</v>
      </c>
      <c r="G81" s="107"/>
      <c r="H81" s="77">
        <v>4</v>
      </c>
      <c r="I81" s="1"/>
      <c r="J81" s="20"/>
      <c r="K81" s="1"/>
      <c r="L81" s="1"/>
      <c r="M81" s="1"/>
      <c r="N81" s="1"/>
      <c r="U81" s="39"/>
      <c r="V81" s="39"/>
    </row>
    <row r="82" spans="2:22" s="40" customFormat="1" ht="14.25" customHeight="1">
      <c r="B82" s="16" t="s">
        <v>25</v>
      </c>
      <c r="C82" s="95">
        <f t="shared" si="5"/>
        <v>288</v>
      </c>
      <c r="D82" s="105">
        <v>117</v>
      </c>
      <c r="E82" s="106"/>
      <c r="F82" s="107">
        <v>169</v>
      </c>
      <c r="G82" s="107"/>
      <c r="H82" s="77">
        <v>2</v>
      </c>
      <c r="I82" s="1"/>
      <c r="J82" s="20"/>
      <c r="K82" s="1"/>
      <c r="L82" s="1"/>
      <c r="M82" s="1"/>
      <c r="N82" s="1"/>
      <c r="U82" s="39"/>
      <c r="V82" s="39"/>
    </row>
    <row r="83" spans="2:22" s="40" customFormat="1" ht="14.25" customHeight="1">
      <c r="B83" s="16" t="s">
        <v>26</v>
      </c>
      <c r="C83" s="83">
        <f t="shared" si="5"/>
        <v>228</v>
      </c>
      <c r="D83" s="105">
        <v>83</v>
      </c>
      <c r="E83" s="106"/>
      <c r="F83" s="107">
        <v>145</v>
      </c>
      <c r="G83" s="107"/>
      <c r="H83" s="77">
        <v>0</v>
      </c>
      <c r="I83" s="1"/>
      <c r="J83" s="20"/>
      <c r="K83" s="1"/>
      <c r="L83" s="1"/>
      <c r="M83" s="1"/>
      <c r="N83" s="1"/>
      <c r="U83" s="39"/>
      <c r="V83" s="39"/>
    </row>
    <row r="84" spans="2:22" s="40" customFormat="1" ht="14.25" customHeight="1">
      <c r="B84" s="67" t="s">
        <v>6</v>
      </c>
      <c r="C84" s="96">
        <f>SUM(C72:C83)</f>
        <v>2467</v>
      </c>
      <c r="D84" s="116">
        <f>SUM(D72:E83)</f>
        <v>893</v>
      </c>
      <c r="E84" s="111"/>
      <c r="F84" s="116">
        <f>SUM(F72:G83)</f>
        <v>1561</v>
      </c>
      <c r="G84" s="111"/>
      <c r="H84" s="96">
        <f>SUM(H72:H83)</f>
        <v>13</v>
      </c>
      <c r="I84" s="1"/>
      <c r="J84" s="20"/>
      <c r="K84" s="1"/>
      <c r="L84" s="1"/>
      <c r="M84" s="1"/>
      <c r="N84" s="1"/>
      <c r="O84" s="39"/>
      <c r="P84" s="39"/>
      <c r="Q84" s="39"/>
      <c r="R84" s="39"/>
      <c r="S84" s="39"/>
      <c r="T84" s="39"/>
      <c r="U84" s="39"/>
      <c r="V84" s="39"/>
    </row>
    <row r="85" spans="2:22" s="40" customFormat="1" ht="14.25" customHeight="1">
      <c r="B85" s="67" t="s">
        <v>14</v>
      </c>
      <c r="C85" s="74">
        <f>SUM(D85:H85)</f>
        <v>100</v>
      </c>
      <c r="D85" s="112">
        <f>D84/C84*100</f>
        <v>36.19781110660721</v>
      </c>
      <c r="E85" s="113"/>
      <c r="F85" s="112">
        <f>F84/C84*100</f>
        <v>63.27523307661127</v>
      </c>
      <c r="G85" s="113"/>
      <c r="H85" s="74">
        <f>H84/C84*100</f>
        <v>0.526955816781516</v>
      </c>
      <c r="I85" s="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2:13" ht="8.25" customHeight="1">
      <c r="L86" s="4"/>
      <c r="M86" s="4"/>
    </row>
    <row r="87" spans="2:16" ht="14.25" customHeight="1">
      <c r="B87" s="114" t="s">
        <v>82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</row>
    <row r="88" spans="2:19" ht="14.25" customHeight="1">
      <c r="B88" s="110" t="s">
        <v>5</v>
      </c>
      <c r="C88" s="111"/>
      <c r="D88" s="67" t="s">
        <v>6</v>
      </c>
      <c r="E88" s="82" t="s">
        <v>15</v>
      </c>
      <c r="F88" s="82" t="s">
        <v>16</v>
      </c>
      <c r="G88" s="82" t="s">
        <v>17</v>
      </c>
      <c r="H88" s="82" t="s">
        <v>18</v>
      </c>
      <c r="I88" s="82" t="s">
        <v>19</v>
      </c>
      <c r="J88" s="82" t="s">
        <v>20</v>
      </c>
      <c r="K88" s="82" t="s">
        <v>21</v>
      </c>
      <c r="L88" s="82" t="s">
        <v>22</v>
      </c>
      <c r="M88" s="82" t="s">
        <v>23</v>
      </c>
      <c r="N88" s="82" t="s">
        <v>24</v>
      </c>
      <c r="O88" s="82" t="s">
        <v>25</v>
      </c>
      <c r="P88" s="82" t="s">
        <v>26</v>
      </c>
      <c r="Q88" s="41"/>
      <c r="R88" s="41"/>
      <c r="S88" s="41"/>
    </row>
    <row r="89" spans="2:19" ht="14.25" customHeight="1">
      <c r="B89" s="100" t="s">
        <v>49</v>
      </c>
      <c r="C89" s="101"/>
      <c r="D89" s="6">
        <f>SUM(E89:P89)</f>
        <v>34</v>
      </c>
      <c r="E89" s="6">
        <v>7</v>
      </c>
      <c r="F89" s="6">
        <v>2</v>
      </c>
      <c r="G89" s="6">
        <v>1</v>
      </c>
      <c r="H89" s="6">
        <v>5</v>
      </c>
      <c r="I89" s="6">
        <v>2</v>
      </c>
      <c r="J89" s="6">
        <v>3</v>
      </c>
      <c r="K89" s="6">
        <v>2</v>
      </c>
      <c r="L89" s="6">
        <v>0</v>
      </c>
      <c r="M89" s="6">
        <v>4</v>
      </c>
      <c r="N89" s="6">
        <v>3</v>
      </c>
      <c r="O89" s="6">
        <v>1</v>
      </c>
      <c r="P89" s="6">
        <v>4</v>
      </c>
      <c r="Q89" s="42"/>
      <c r="R89" s="42"/>
      <c r="S89" s="42"/>
    </row>
    <row r="90" spans="2:19" ht="14.25" customHeight="1">
      <c r="B90" s="78" t="s">
        <v>74</v>
      </c>
      <c r="C90" s="79"/>
      <c r="D90" s="6">
        <f aca="true" t="shared" si="6" ref="D90:D105">SUM(E90:P90)</f>
        <v>5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1</v>
      </c>
      <c r="K90" s="6">
        <v>1</v>
      </c>
      <c r="L90" s="6">
        <v>1</v>
      </c>
      <c r="M90" s="6">
        <v>1</v>
      </c>
      <c r="N90" s="6">
        <v>0</v>
      </c>
      <c r="O90" s="6">
        <v>0</v>
      </c>
      <c r="P90" s="6">
        <v>1</v>
      </c>
      <c r="Q90" s="42"/>
      <c r="R90" s="42"/>
      <c r="S90" s="42"/>
    </row>
    <row r="91" spans="2:19" ht="14.25" customHeight="1">
      <c r="B91" s="100" t="s">
        <v>77</v>
      </c>
      <c r="C91" s="101"/>
      <c r="D91" s="6">
        <f t="shared" si="6"/>
        <v>121</v>
      </c>
      <c r="E91" s="6">
        <v>12</v>
      </c>
      <c r="F91" s="6">
        <v>8</v>
      </c>
      <c r="G91" s="6">
        <v>11</v>
      </c>
      <c r="H91" s="6">
        <v>7</v>
      </c>
      <c r="I91" s="6">
        <v>5</v>
      </c>
      <c r="J91" s="6">
        <v>4</v>
      </c>
      <c r="K91" s="6">
        <v>5</v>
      </c>
      <c r="L91" s="6">
        <v>9</v>
      </c>
      <c r="M91" s="6">
        <v>15</v>
      </c>
      <c r="N91" s="6">
        <v>19</v>
      </c>
      <c r="O91" s="6">
        <v>10</v>
      </c>
      <c r="P91" s="6">
        <v>16</v>
      </c>
      <c r="Q91" s="42"/>
      <c r="R91" s="42"/>
      <c r="S91" s="42"/>
    </row>
    <row r="92" spans="2:19" ht="14.25" customHeight="1">
      <c r="B92" s="80" t="s">
        <v>76</v>
      </c>
      <c r="C92" s="81"/>
      <c r="D92" s="6">
        <f t="shared" si="6"/>
        <v>78</v>
      </c>
      <c r="E92" s="6">
        <v>3</v>
      </c>
      <c r="F92" s="6">
        <v>4</v>
      </c>
      <c r="G92" s="6">
        <v>6</v>
      </c>
      <c r="H92" s="6">
        <v>7</v>
      </c>
      <c r="I92" s="6">
        <v>9</v>
      </c>
      <c r="J92" s="6">
        <v>10</v>
      </c>
      <c r="K92" s="6">
        <v>5</v>
      </c>
      <c r="L92" s="6">
        <v>1</v>
      </c>
      <c r="M92" s="6">
        <v>10</v>
      </c>
      <c r="N92" s="6">
        <v>7</v>
      </c>
      <c r="O92" s="6">
        <v>10</v>
      </c>
      <c r="P92" s="6">
        <v>6</v>
      </c>
      <c r="Q92" s="42"/>
      <c r="R92" s="42"/>
      <c r="S92" s="42"/>
    </row>
    <row r="93" spans="2:19" ht="14.25" customHeight="1">
      <c r="B93" s="100" t="s">
        <v>50</v>
      </c>
      <c r="C93" s="101"/>
      <c r="D93" s="6">
        <f t="shared" si="6"/>
        <v>1497</v>
      </c>
      <c r="E93" s="6">
        <v>94</v>
      </c>
      <c r="F93" s="6">
        <v>161</v>
      </c>
      <c r="G93" s="6">
        <v>83</v>
      </c>
      <c r="H93" s="6">
        <v>99</v>
      </c>
      <c r="I93" s="6">
        <v>73</v>
      </c>
      <c r="J93" s="6">
        <v>57</v>
      </c>
      <c r="K93" s="6">
        <v>78</v>
      </c>
      <c r="L93" s="6">
        <v>135</v>
      </c>
      <c r="M93" s="6">
        <v>162</v>
      </c>
      <c r="N93" s="6">
        <v>230</v>
      </c>
      <c r="O93" s="6">
        <v>183</v>
      </c>
      <c r="P93" s="6">
        <v>142</v>
      </c>
      <c r="Q93" s="42"/>
      <c r="R93" s="42"/>
      <c r="S93" s="42"/>
    </row>
    <row r="94" spans="2:19" ht="14.25" customHeight="1">
      <c r="B94" s="100" t="s">
        <v>51</v>
      </c>
      <c r="C94" s="101"/>
      <c r="D94" s="6">
        <f t="shared" si="6"/>
        <v>110</v>
      </c>
      <c r="E94" s="6">
        <v>5</v>
      </c>
      <c r="F94" s="6">
        <v>15</v>
      </c>
      <c r="G94" s="6">
        <v>7</v>
      </c>
      <c r="H94" s="6">
        <v>7</v>
      </c>
      <c r="I94" s="6">
        <v>8</v>
      </c>
      <c r="J94" s="6">
        <v>6</v>
      </c>
      <c r="K94" s="6">
        <v>10</v>
      </c>
      <c r="L94" s="6">
        <v>9</v>
      </c>
      <c r="M94" s="6">
        <v>10</v>
      </c>
      <c r="N94" s="6">
        <v>8</v>
      </c>
      <c r="O94" s="6">
        <v>15</v>
      </c>
      <c r="P94" s="6">
        <v>10</v>
      </c>
      <c r="Q94" s="42"/>
      <c r="R94" s="42"/>
      <c r="S94" s="42"/>
    </row>
    <row r="95" spans="2:19" ht="14.25" customHeight="1">
      <c r="B95" s="64" t="s">
        <v>52</v>
      </c>
      <c r="C95" s="65"/>
      <c r="D95" s="6">
        <f t="shared" si="6"/>
        <v>36</v>
      </c>
      <c r="E95" s="6">
        <v>2</v>
      </c>
      <c r="F95" s="6">
        <v>2</v>
      </c>
      <c r="G95" s="6">
        <v>5</v>
      </c>
      <c r="H95" s="6">
        <v>0</v>
      </c>
      <c r="I95" s="6">
        <v>1</v>
      </c>
      <c r="J95" s="6">
        <v>1</v>
      </c>
      <c r="K95" s="6">
        <v>1</v>
      </c>
      <c r="L95" s="6">
        <v>3</v>
      </c>
      <c r="M95" s="6">
        <v>8</v>
      </c>
      <c r="N95" s="6">
        <v>9</v>
      </c>
      <c r="O95" s="6">
        <v>1</v>
      </c>
      <c r="P95" s="6">
        <v>3</v>
      </c>
      <c r="Q95" s="42"/>
      <c r="R95" s="42"/>
      <c r="S95" s="42"/>
    </row>
    <row r="96" spans="2:19" ht="14.25" customHeight="1">
      <c r="B96" s="64" t="s">
        <v>53</v>
      </c>
      <c r="C96" s="65"/>
      <c r="D96" s="6">
        <f t="shared" si="6"/>
        <v>50</v>
      </c>
      <c r="E96" s="6">
        <v>3</v>
      </c>
      <c r="F96" s="6">
        <v>0</v>
      </c>
      <c r="G96" s="6">
        <v>1</v>
      </c>
      <c r="H96" s="6">
        <v>3</v>
      </c>
      <c r="I96" s="6">
        <v>0</v>
      </c>
      <c r="J96" s="6">
        <v>6</v>
      </c>
      <c r="K96" s="6">
        <v>7</v>
      </c>
      <c r="L96" s="6">
        <v>18</v>
      </c>
      <c r="M96" s="6">
        <v>2</v>
      </c>
      <c r="N96" s="6">
        <v>1</v>
      </c>
      <c r="O96" s="6">
        <v>4</v>
      </c>
      <c r="P96" s="6">
        <v>5</v>
      </c>
      <c r="Q96" s="42"/>
      <c r="R96" s="42"/>
      <c r="S96" s="42"/>
    </row>
    <row r="97" spans="2:19" ht="14.25" customHeight="1">
      <c r="B97" s="64" t="s">
        <v>54</v>
      </c>
      <c r="C97" s="65"/>
      <c r="D97" s="6">
        <f t="shared" si="6"/>
        <v>30</v>
      </c>
      <c r="E97" s="6">
        <v>4</v>
      </c>
      <c r="F97" s="6">
        <v>4</v>
      </c>
      <c r="G97" s="6">
        <v>2</v>
      </c>
      <c r="H97" s="6">
        <v>1</v>
      </c>
      <c r="I97" s="6">
        <v>0</v>
      </c>
      <c r="J97" s="6">
        <v>5</v>
      </c>
      <c r="K97" s="6">
        <v>0</v>
      </c>
      <c r="L97" s="6">
        <v>2</v>
      </c>
      <c r="M97" s="6">
        <v>7</v>
      </c>
      <c r="N97" s="6">
        <v>4</v>
      </c>
      <c r="O97" s="6">
        <v>0</v>
      </c>
      <c r="P97" s="6">
        <v>1</v>
      </c>
      <c r="Q97" s="42"/>
      <c r="R97" s="42"/>
      <c r="S97" s="42"/>
    </row>
    <row r="98" spans="2:19" ht="14.25" customHeight="1">
      <c r="B98" s="64" t="s">
        <v>55</v>
      </c>
      <c r="C98" s="65"/>
      <c r="D98" s="6">
        <f t="shared" si="6"/>
        <v>12</v>
      </c>
      <c r="E98" s="6">
        <v>2</v>
      </c>
      <c r="F98" s="6">
        <v>1</v>
      </c>
      <c r="G98" s="6">
        <v>5</v>
      </c>
      <c r="H98" s="6">
        <v>1</v>
      </c>
      <c r="I98" s="6">
        <v>0</v>
      </c>
      <c r="J98" s="6">
        <v>1</v>
      </c>
      <c r="K98" s="6">
        <v>0</v>
      </c>
      <c r="L98" s="6">
        <v>1</v>
      </c>
      <c r="M98" s="6">
        <v>0</v>
      </c>
      <c r="N98" s="6">
        <v>1</v>
      </c>
      <c r="O98" s="6">
        <v>0</v>
      </c>
      <c r="P98" s="6">
        <v>0</v>
      </c>
      <c r="Q98" s="42"/>
      <c r="R98" s="42"/>
      <c r="S98" s="42"/>
    </row>
    <row r="99" spans="2:19" ht="14.25" customHeight="1">
      <c r="B99" s="100" t="s">
        <v>56</v>
      </c>
      <c r="C99" s="101"/>
      <c r="D99" s="6">
        <f t="shared" si="6"/>
        <v>7</v>
      </c>
      <c r="E99" s="6">
        <v>3</v>
      </c>
      <c r="F99" s="6">
        <v>0</v>
      </c>
      <c r="G99" s="6">
        <v>1</v>
      </c>
      <c r="H99" s="6">
        <v>0</v>
      </c>
      <c r="I99" s="6">
        <v>0</v>
      </c>
      <c r="J99" s="6">
        <v>1</v>
      </c>
      <c r="K99" s="6">
        <v>0</v>
      </c>
      <c r="L99" s="6">
        <v>1</v>
      </c>
      <c r="M99" s="6">
        <v>0</v>
      </c>
      <c r="N99" s="6">
        <v>1</v>
      </c>
      <c r="O99" s="6">
        <v>0</v>
      </c>
      <c r="P99" s="6">
        <v>0</v>
      </c>
      <c r="Q99" s="42"/>
      <c r="R99" s="42"/>
      <c r="S99" s="42"/>
    </row>
    <row r="100" spans="2:19" ht="14.25" customHeight="1">
      <c r="B100" s="100" t="s">
        <v>78</v>
      </c>
      <c r="C100" s="101"/>
      <c r="D100" s="6">
        <f t="shared" si="6"/>
        <v>4</v>
      </c>
      <c r="E100" s="71">
        <v>0</v>
      </c>
      <c r="F100" s="71">
        <v>0</v>
      </c>
      <c r="G100" s="71">
        <v>0</v>
      </c>
      <c r="H100" s="71">
        <v>0</v>
      </c>
      <c r="I100" s="71">
        <v>0</v>
      </c>
      <c r="J100" s="71">
        <v>0</v>
      </c>
      <c r="K100" s="71">
        <v>0</v>
      </c>
      <c r="L100" s="6">
        <v>1</v>
      </c>
      <c r="M100" s="6">
        <v>0</v>
      </c>
      <c r="N100" s="6">
        <v>1</v>
      </c>
      <c r="O100" s="6">
        <v>1</v>
      </c>
      <c r="P100" s="6">
        <v>1</v>
      </c>
      <c r="Q100" s="42"/>
      <c r="R100" s="42"/>
      <c r="S100" s="42"/>
    </row>
    <row r="101" spans="2:19" ht="14.25" customHeight="1">
      <c r="B101" s="64" t="s">
        <v>57</v>
      </c>
      <c r="C101" s="65"/>
      <c r="D101" s="6">
        <f t="shared" si="6"/>
        <v>123</v>
      </c>
      <c r="E101" s="6">
        <v>10</v>
      </c>
      <c r="F101" s="6">
        <v>14</v>
      </c>
      <c r="G101" s="6">
        <v>10</v>
      </c>
      <c r="H101" s="6">
        <v>5</v>
      </c>
      <c r="I101" s="6">
        <v>5</v>
      </c>
      <c r="J101" s="6">
        <v>6</v>
      </c>
      <c r="K101" s="6">
        <v>5</v>
      </c>
      <c r="L101" s="6">
        <v>25</v>
      </c>
      <c r="M101" s="6">
        <v>10</v>
      </c>
      <c r="N101" s="6">
        <v>9</v>
      </c>
      <c r="O101" s="6">
        <v>15</v>
      </c>
      <c r="P101" s="6">
        <v>9</v>
      </c>
      <c r="Q101" s="42"/>
      <c r="R101" s="42"/>
      <c r="S101" s="42"/>
    </row>
    <row r="102" spans="2:19" ht="14.25" customHeight="1">
      <c r="B102" s="84" t="s">
        <v>58</v>
      </c>
      <c r="C102" s="85"/>
      <c r="D102" s="6">
        <f t="shared" si="6"/>
        <v>227</v>
      </c>
      <c r="E102" s="6">
        <v>22</v>
      </c>
      <c r="F102" s="6">
        <v>29</v>
      </c>
      <c r="G102" s="6">
        <v>25</v>
      </c>
      <c r="H102" s="6">
        <v>9</v>
      </c>
      <c r="I102" s="6">
        <v>8</v>
      </c>
      <c r="J102" s="6">
        <v>14</v>
      </c>
      <c r="K102" s="6">
        <v>17</v>
      </c>
      <c r="L102" s="6">
        <v>10</v>
      </c>
      <c r="M102" s="6">
        <v>12</v>
      </c>
      <c r="N102" s="6">
        <v>23</v>
      </c>
      <c r="O102" s="6">
        <v>36</v>
      </c>
      <c r="P102" s="6">
        <v>22</v>
      </c>
      <c r="Q102" s="42"/>
      <c r="R102" s="42"/>
      <c r="S102" s="42"/>
    </row>
    <row r="103" spans="2:19" ht="21.75" customHeight="1">
      <c r="B103" s="100" t="s">
        <v>67</v>
      </c>
      <c r="C103" s="101"/>
      <c r="D103" s="6">
        <f t="shared" si="6"/>
        <v>10</v>
      </c>
      <c r="E103" s="6">
        <v>0</v>
      </c>
      <c r="F103" s="6">
        <v>2</v>
      </c>
      <c r="G103" s="6">
        <v>0</v>
      </c>
      <c r="H103" s="6">
        <v>0</v>
      </c>
      <c r="I103" s="6">
        <v>3</v>
      </c>
      <c r="J103" s="6">
        <v>1</v>
      </c>
      <c r="K103" s="6">
        <v>1</v>
      </c>
      <c r="L103" s="6">
        <v>1</v>
      </c>
      <c r="M103" s="6">
        <v>1</v>
      </c>
      <c r="N103" s="6">
        <v>1</v>
      </c>
      <c r="O103" s="6">
        <v>0</v>
      </c>
      <c r="P103" s="6">
        <v>0</v>
      </c>
      <c r="Q103" s="42"/>
      <c r="R103" s="42"/>
      <c r="S103" s="42"/>
    </row>
    <row r="104" spans="2:19" ht="14.25" customHeight="1">
      <c r="B104" s="100" t="s">
        <v>59</v>
      </c>
      <c r="C104" s="101"/>
      <c r="D104" s="6">
        <f t="shared" si="6"/>
        <v>110</v>
      </c>
      <c r="E104" s="6">
        <v>25</v>
      </c>
      <c r="F104" s="6">
        <v>14</v>
      </c>
      <c r="G104" s="6">
        <v>15</v>
      </c>
      <c r="H104" s="6">
        <v>8</v>
      </c>
      <c r="I104" s="6">
        <v>8</v>
      </c>
      <c r="J104" s="6">
        <v>6</v>
      </c>
      <c r="K104" s="6">
        <v>7</v>
      </c>
      <c r="L104" s="6">
        <v>6</v>
      </c>
      <c r="M104" s="6">
        <v>2</v>
      </c>
      <c r="N104" s="6">
        <v>1</v>
      </c>
      <c r="O104" s="6">
        <v>10</v>
      </c>
      <c r="P104" s="6">
        <v>8</v>
      </c>
      <c r="Q104" s="41"/>
      <c r="R104" s="41"/>
      <c r="S104" s="41"/>
    </row>
    <row r="105" spans="2:19" s="43" customFormat="1" ht="14.25" customHeight="1">
      <c r="B105" s="64" t="s">
        <v>60</v>
      </c>
      <c r="C105" s="65"/>
      <c r="D105" s="6">
        <f t="shared" si="6"/>
        <v>13</v>
      </c>
      <c r="E105" s="6">
        <v>5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2</v>
      </c>
      <c r="L105" s="6">
        <v>0</v>
      </c>
      <c r="M105" s="6">
        <v>0</v>
      </c>
      <c r="N105" s="6">
        <v>4</v>
      </c>
      <c r="O105" s="6">
        <v>2</v>
      </c>
      <c r="P105" s="6">
        <v>0</v>
      </c>
      <c r="Q105" s="45"/>
      <c r="R105" s="45"/>
      <c r="S105" s="45"/>
    </row>
    <row r="106" spans="2:16" ht="14.25" customHeight="1">
      <c r="B106" s="102" t="s">
        <v>6</v>
      </c>
      <c r="C106" s="103"/>
      <c r="D106" s="44">
        <f>SUM(D89:D105)</f>
        <v>2467</v>
      </c>
      <c r="E106" s="44">
        <f aca="true" t="shared" si="7" ref="E106:P106">SUM(E89:E105)</f>
        <v>197</v>
      </c>
      <c r="F106" s="44">
        <f t="shared" si="7"/>
        <v>256</v>
      </c>
      <c r="G106" s="44">
        <f t="shared" si="7"/>
        <v>172</v>
      </c>
      <c r="H106" s="44">
        <f t="shared" si="7"/>
        <v>152</v>
      </c>
      <c r="I106" s="44">
        <f t="shared" si="7"/>
        <v>122</v>
      </c>
      <c r="J106" s="44">
        <f t="shared" si="7"/>
        <v>122</v>
      </c>
      <c r="K106" s="44">
        <f t="shared" si="7"/>
        <v>141</v>
      </c>
      <c r="L106" s="44">
        <f t="shared" si="7"/>
        <v>223</v>
      </c>
      <c r="M106" s="44">
        <f t="shared" si="7"/>
        <v>244</v>
      </c>
      <c r="N106" s="44">
        <f t="shared" si="7"/>
        <v>322</v>
      </c>
      <c r="O106" s="44">
        <f t="shared" si="7"/>
        <v>288</v>
      </c>
      <c r="P106" s="44">
        <f t="shared" si="7"/>
        <v>228</v>
      </c>
    </row>
    <row r="107" spans="9:11" ht="6" customHeight="1">
      <c r="I107" s="46"/>
      <c r="J107" s="47"/>
      <c r="K107" s="48"/>
    </row>
    <row r="108" spans="9:11" ht="14.25" customHeight="1" hidden="1">
      <c r="I108" s="46"/>
      <c r="J108" s="47"/>
      <c r="K108" s="48"/>
    </row>
    <row r="109" spans="9:11" ht="8.25" customHeight="1">
      <c r="I109" s="49"/>
      <c r="J109" s="47"/>
      <c r="K109" s="48"/>
    </row>
    <row r="110" spans="2:22" ht="21.75" customHeight="1">
      <c r="B110" s="97" t="s">
        <v>83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14" ht="9" customHeight="1">
      <c r="A111" s="3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7" ht="16.5" customHeight="1">
      <c r="A112" s="3"/>
      <c r="B112" s="98" t="s">
        <v>84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51"/>
      <c r="Q112" s="51"/>
    </row>
    <row r="113" spans="1:17" ht="16.5" customHeight="1">
      <c r="A113" s="3"/>
      <c r="B113" s="52" t="s">
        <v>5</v>
      </c>
      <c r="C113" s="52" t="s">
        <v>6</v>
      </c>
      <c r="D113" s="52" t="s">
        <v>15</v>
      </c>
      <c r="E113" s="52" t="s">
        <v>16</v>
      </c>
      <c r="F113" s="52" t="s">
        <v>17</v>
      </c>
      <c r="G113" s="52" t="s">
        <v>18</v>
      </c>
      <c r="H113" s="52" t="s">
        <v>19</v>
      </c>
      <c r="I113" s="52" t="s">
        <v>20</v>
      </c>
      <c r="J113" s="52" t="s">
        <v>21</v>
      </c>
      <c r="K113" s="52" t="s">
        <v>22</v>
      </c>
      <c r="L113" s="52" t="s">
        <v>61</v>
      </c>
      <c r="M113" s="52" t="s">
        <v>24</v>
      </c>
      <c r="N113" s="52" t="s">
        <v>25</v>
      </c>
      <c r="O113" s="52" t="s">
        <v>26</v>
      </c>
      <c r="P113" s="53"/>
      <c r="Q113" s="53"/>
    </row>
    <row r="114" spans="1:17" ht="16.5" customHeight="1">
      <c r="A114" s="3"/>
      <c r="B114" s="54" t="s">
        <v>80</v>
      </c>
      <c r="C114" s="55">
        <f aca="true" t="shared" si="8" ref="C114:C119">SUM(D114:O114)</f>
        <v>1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1</v>
      </c>
      <c r="O114" s="55">
        <v>0</v>
      </c>
      <c r="P114" s="53"/>
      <c r="Q114" s="53"/>
    </row>
    <row r="115" spans="1:17" ht="14.25" customHeight="1">
      <c r="A115" s="3"/>
      <c r="B115" s="54" t="s">
        <v>62</v>
      </c>
      <c r="C115" s="55">
        <f t="shared" si="8"/>
        <v>7</v>
      </c>
      <c r="D115" s="55">
        <v>7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3"/>
      <c r="Q115" s="53"/>
    </row>
    <row r="116" spans="1:17" ht="14.25" customHeight="1">
      <c r="A116" s="3"/>
      <c r="B116" s="54" t="s">
        <v>63</v>
      </c>
      <c r="C116" s="55">
        <f t="shared" si="8"/>
        <v>290</v>
      </c>
      <c r="D116" s="55">
        <v>14</v>
      </c>
      <c r="E116" s="55">
        <v>40</v>
      </c>
      <c r="F116" s="55">
        <v>11</v>
      </c>
      <c r="G116" s="55">
        <v>18</v>
      </c>
      <c r="H116" s="55">
        <v>9</v>
      </c>
      <c r="I116" s="55">
        <v>21</v>
      </c>
      <c r="J116" s="55">
        <v>18</v>
      </c>
      <c r="K116" s="55">
        <v>45</v>
      </c>
      <c r="L116" s="55">
        <v>29</v>
      </c>
      <c r="M116" s="55">
        <v>36</v>
      </c>
      <c r="N116" s="55">
        <v>36</v>
      </c>
      <c r="O116" s="55">
        <v>13</v>
      </c>
      <c r="P116" s="53"/>
      <c r="Q116" s="53"/>
    </row>
    <row r="117" spans="1:17" ht="14.25" customHeight="1">
      <c r="A117" s="3"/>
      <c r="B117" s="54" t="s">
        <v>68</v>
      </c>
      <c r="C117" s="55">
        <f t="shared" si="8"/>
        <v>1</v>
      </c>
      <c r="D117" s="55">
        <v>0</v>
      </c>
      <c r="E117" s="55">
        <v>1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3"/>
      <c r="Q117" s="53"/>
    </row>
    <row r="118" spans="1:17" ht="14.25" customHeight="1">
      <c r="A118" s="3"/>
      <c r="B118" s="54" t="s">
        <v>72</v>
      </c>
      <c r="C118" s="55">
        <f t="shared" si="8"/>
        <v>2152</v>
      </c>
      <c r="D118" s="55">
        <v>176</v>
      </c>
      <c r="E118" s="55">
        <v>215</v>
      </c>
      <c r="F118" s="55">
        <v>153</v>
      </c>
      <c r="G118" s="55">
        <v>134</v>
      </c>
      <c r="H118" s="55">
        <v>113</v>
      </c>
      <c r="I118" s="55">
        <v>101</v>
      </c>
      <c r="J118" s="55">
        <v>123</v>
      </c>
      <c r="K118" s="55">
        <v>178</v>
      </c>
      <c r="L118" s="55">
        <v>215</v>
      </c>
      <c r="M118" s="55">
        <v>282</v>
      </c>
      <c r="N118" s="55">
        <v>251</v>
      </c>
      <c r="O118" s="55">
        <v>211</v>
      </c>
      <c r="P118" s="53"/>
      <c r="Q118" s="53"/>
    </row>
    <row r="119" spans="1:17" ht="14.25" customHeight="1">
      <c r="A119" s="3"/>
      <c r="B119" s="54" t="s">
        <v>73</v>
      </c>
      <c r="C119" s="55">
        <f t="shared" si="8"/>
        <v>16</v>
      </c>
      <c r="D119" s="55">
        <v>0</v>
      </c>
      <c r="E119" s="55">
        <v>0</v>
      </c>
      <c r="F119" s="55">
        <v>8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4</v>
      </c>
      <c r="N119" s="55">
        <v>0</v>
      </c>
      <c r="O119" s="55">
        <v>4</v>
      </c>
      <c r="P119" s="53"/>
      <c r="Q119" s="53"/>
    </row>
    <row r="120" spans="1:17" ht="14.25" customHeight="1">
      <c r="A120" s="3"/>
      <c r="B120" s="60" t="s">
        <v>6</v>
      </c>
      <c r="C120" s="63">
        <f>SUM(C114:C119)</f>
        <v>2467</v>
      </c>
      <c r="D120" s="63">
        <f aca="true" t="shared" si="9" ref="D120:O120">SUM(D114:D119)</f>
        <v>197</v>
      </c>
      <c r="E120" s="63">
        <f t="shared" si="9"/>
        <v>256</v>
      </c>
      <c r="F120" s="63">
        <f t="shared" si="9"/>
        <v>172</v>
      </c>
      <c r="G120" s="63">
        <f t="shared" si="9"/>
        <v>152</v>
      </c>
      <c r="H120" s="63">
        <f t="shared" si="9"/>
        <v>122</v>
      </c>
      <c r="I120" s="63">
        <f t="shared" si="9"/>
        <v>122</v>
      </c>
      <c r="J120" s="63">
        <f t="shared" si="9"/>
        <v>141</v>
      </c>
      <c r="K120" s="63">
        <f t="shared" si="9"/>
        <v>223</v>
      </c>
      <c r="L120" s="63">
        <f t="shared" si="9"/>
        <v>244</v>
      </c>
      <c r="M120" s="63">
        <f t="shared" si="9"/>
        <v>322</v>
      </c>
      <c r="N120" s="63">
        <f t="shared" si="9"/>
        <v>288</v>
      </c>
      <c r="O120" s="63">
        <f t="shared" si="9"/>
        <v>228</v>
      </c>
      <c r="P120" s="53"/>
      <c r="Q120" s="53"/>
    </row>
    <row r="121" spans="1:17" ht="14.25" customHeight="1">
      <c r="A121" s="3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53"/>
      <c r="Q121" s="53"/>
    </row>
    <row r="122" spans="1:17" ht="14.25" customHeight="1">
      <c r="A122" s="3"/>
      <c r="B122" s="56" t="s">
        <v>64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53"/>
      <c r="Q122" s="53"/>
    </row>
    <row r="123" spans="1:17" ht="14.25" customHeight="1">
      <c r="A123" s="3"/>
      <c r="B123" s="56" t="s">
        <v>65</v>
      </c>
      <c r="C123" s="53"/>
      <c r="D123" s="53"/>
      <c r="E123" s="53"/>
      <c r="F123" s="53"/>
      <c r="G123" s="53"/>
      <c r="H123" s="53"/>
      <c r="I123" s="53"/>
      <c r="J123" s="62"/>
      <c r="K123" s="62"/>
      <c r="L123" s="62"/>
      <c r="M123" s="62"/>
      <c r="N123" s="62"/>
      <c r="O123" s="62"/>
      <c r="P123" s="53"/>
      <c r="Q123" s="53"/>
    </row>
    <row r="124" spans="1:17" ht="14.25" customHeight="1">
      <c r="A124" s="3"/>
      <c r="B124" s="104" t="s">
        <v>75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53"/>
      <c r="Q124" s="53"/>
    </row>
    <row r="125" spans="1:17" ht="14.25" customHeight="1">
      <c r="A125" s="3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53"/>
      <c r="Q125" s="53"/>
    </row>
    <row r="126" spans="1:17" ht="14.25" customHeight="1">
      <c r="A126" s="3"/>
      <c r="B126" s="99"/>
      <c r="C126" s="99"/>
      <c r="D126" s="99"/>
      <c r="E126" s="99"/>
      <c r="F126" s="99"/>
      <c r="G126" s="99"/>
      <c r="H126" s="99"/>
      <c r="I126" s="99"/>
      <c r="J126" s="62"/>
      <c r="K126" s="62"/>
      <c r="L126" s="62"/>
      <c r="M126" s="62"/>
      <c r="N126" s="62"/>
      <c r="O126" s="62"/>
      <c r="P126" s="53"/>
      <c r="Q126" s="53"/>
    </row>
    <row r="127" spans="1:17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53"/>
      <c r="Q127" s="53"/>
    </row>
    <row r="128" spans="1:17" ht="14.25" customHeight="1">
      <c r="A128" s="3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53"/>
      <c r="Q128" s="53"/>
    </row>
    <row r="129" spans="1:17" ht="14.25" customHeight="1">
      <c r="A129" s="3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53"/>
      <c r="Q129" s="53"/>
    </row>
    <row r="130" spans="1:17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53"/>
      <c r="Q130" s="53"/>
    </row>
    <row r="131" spans="1:17" ht="14.25" customHeight="1">
      <c r="A131" s="3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53"/>
      <c r="Q131" s="53"/>
    </row>
    <row r="132" spans="1:17" ht="14.25" customHeight="1">
      <c r="A132" s="3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53"/>
      <c r="Q132" s="53"/>
    </row>
    <row r="133" spans="1:17" ht="14.25" customHeight="1">
      <c r="A133" s="3"/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53"/>
      <c r="Q133" s="53"/>
    </row>
    <row r="134" spans="1:17" ht="14.25" customHeight="1">
      <c r="A134" s="3"/>
      <c r="L134" s="62"/>
      <c r="M134" s="62"/>
      <c r="N134" s="62"/>
      <c r="O134" s="62"/>
      <c r="P134" s="53"/>
      <c r="Q134" s="53"/>
    </row>
    <row r="135" spans="1:17" ht="14.25" customHeight="1">
      <c r="A135" s="3"/>
      <c r="L135" s="62"/>
      <c r="M135" s="62"/>
      <c r="N135" s="62"/>
      <c r="O135" s="62"/>
      <c r="P135" s="53"/>
      <c r="Q135" s="53"/>
    </row>
    <row r="136" spans="1:17" ht="14.25" customHeight="1">
      <c r="A136" s="3"/>
      <c r="L136" s="62"/>
      <c r="M136" s="62"/>
      <c r="N136" s="62"/>
      <c r="O136" s="62"/>
      <c r="P136" s="53"/>
      <c r="Q136" s="53"/>
    </row>
    <row r="137" spans="1:17" ht="14.25" customHeight="1">
      <c r="A137" s="3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53"/>
      <c r="Q137" s="53"/>
    </row>
    <row r="138" spans="1:17" ht="14.25" customHeight="1">
      <c r="A138" s="3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53"/>
      <c r="Q138" s="53"/>
    </row>
    <row r="139" spans="1:17" ht="14.25" customHeight="1">
      <c r="A139" s="3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53"/>
      <c r="Q139" s="53"/>
    </row>
    <row r="140" spans="1:17" ht="14.25" customHeight="1">
      <c r="A140" s="3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53"/>
      <c r="Q140" s="53"/>
    </row>
    <row r="141" spans="1:17" ht="14.25" customHeight="1">
      <c r="A141" s="3"/>
      <c r="P141" s="53"/>
      <c r="Q141" s="53"/>
    </row>
    <row r="142" spans="1:17" ht="14.25" customHeight="1">
      <c r="A142" s="3"/>
      <c r="J142" s="53"/>
      <c r="K142" s="53"/>
      <c r="L142" s="53"/>
      <c r="M142" s="53"/>
      <c r="N142" s="53"/>
      <c r="O142" s="53"/>
      <c r="P142" s="53"/>
      <c r="Q142" s="53"/>
    </row>
    <row r="143" spans="1:18" ht="14.25" customHeight="1">
      <c r="A143" s="3"/>
      <c r="J143" s="53"/>
      <c r="K143" s="53"/>
      <c r="L143" s="53"/>
      <c r="M143" s="53"/>
      <c r="N143" s="53"/>
      <c r="O143" s="53"/>
      <c r="P143" s="53"/>
      <c r="Q143" s="53"/>
      <c r="R143" s="57"/>
    </row>
    <row r="144" spans="1:17" ht="14.25" customHeight="1">
      <c r="A144" s="3"/>
      <c r="J144" s="53"/>
      <c r="K144" s="53"/>
      <c r="L144" s="53"/>
      <c r="M144" s="53"/>
      <c r="N144" s="53"/>
      <c r="O144" s="53"/>
      <c r="P144" s="58"/>
      <c r="Q144" s="59"/>
    </row>
    <row r="145" ht="12.75">
      <c r="A145" s="3"/>
    </row>
    <row r="146" ht="12.75">
      <c r="A146" s="3"/>
    </row>
    <row r="147" spans="2:8" ht="12.75">
      <c r="B147" s="3"/>
      <c r="C147" s="3"/>
      <c r="D147" s="3"/>
      <c r="E147" s="3"/>
      <c r="F147" s="3"/>
      <c r="G147" s="3"/>
      <c r="H147" s="3"/>
    </row>
    <row r="148" spans="2:8" ht="12.75">
      <c r="B148" s="3"/>
      <c r="C148" s="3"/>
      <c r="D148" s="3"/>
      <c r="E148" s="3"/>
      <c r="F148" s="3"/>
      <c r="G148" s="3"/>
      <c r="H148" s="3"/>
    </row>
  </sheetData>
  <sheetProtection formatCells="0"/>
  <mergeCells count="117">
    <mergeCell ref="B12:K12"/>
    <mergeCell ref="O44:P44"/>
    <mergeCell ref="L59:M60"/>
    <mergeCell ref="L55:M56"/>
    <mergeCell ref="B70:H70"/>
    <mergeCell ref="P70:U71"/>
    <mergeCell ref="O41:P41"/>
    <mergeCell ref="O42:P42"/>
    <mergeCell ref="B4:V4"/>
    <mergeCell ref="B5:V5"/>
    <mergeCell ref="B6:V6"/>
    <mergeCell ref="B7:V8"/>
    <mergeCell ref="B10:V10"/>
    <mergeCell ref="D33:E33"/>
    <mergeCell ref="F33:G33"/>
    <mergeCell ref="O33:V34"/>
    <mergeCell ref="D34:E34"/>
    <mergeCell ref="F34:G34"/>
    <mergeCell ref="B28:S28"/>
    <mergeCell ref="B29:V29"/>
    <mergeCell ref="B31:G31"/>
    <mergeCell ref="D32:E32"/>
    <mergeCell ref="F32:G32"/>
    <mergeCell ref="Q35:R36"/>
    <mergeCell ref="S35:T36"/>
    <mergeCell ref="U35:V36"/>
    <mergeCell ref="D36:E36"/>
    <mergeCell ref="F36:G36"/>
    <mergeCell ref="D40:E40"/>
    <mergeCell ref="F40:G40"/>
    <mergeCell ref="D35:E35"/>
    <mergeCell ref="F35:G35"/>
    <mergeCell ref="O35:P37"/>
    <mergeCell ref="D37:E37"/>
    <mergeCell ref="F37:G37"/>
    <mergeCell ref="D38:E38"/>
    <mergeCell ref="F38:G38"/>
    <mergeCell ref="O38:P38"/>
    <mergeCell ref="D39:E39"/>
    <mergeCell ref="F39:G39"/>
    <mergeCell ref="O40:P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B49:I50"/>
    <mergeCell ref="L51:M52"/>
    <mergeCell ref="L63:L64"/>
    <mergeCell ref="B68:V68"/>
    <mergeCell ref="D71:E71"/>
    <mergeCell ref="F71:G71"/>
    <mergeCell ref="U72:U73"/>
    <mergeCell ref="D73:E73"/>
    <mergeCell ref="F73:G73"/>
    <mergeCell ref="D65:F65"/>
    <mergeCell ref="L53:M53"/>
    <mergeCell ref="L57:M57"/>
    <mergeCell ref="L61:M61"/>
    <mergeCell ref="D74:E74"/>
    <mergeCell ref="F74:G74"/>
    <mergeCell ref="P74:Q74"/>
    <mergeCell ref="D72:E72"/>
    <mergeCell ref="F72:G72"/>
    <mergeCell ref="P72:Q73"/>
    <mergeCell ref="R72:R73"/>
    <mergeCell ref="S72:S73"/>
    <mergeCell ref="T72:T73"/>
    <mergeCell ref="D75:E75"/>
    <mergeCell ref="F75:G75"/>
    <mergeCell ref="P75:Q75"/>
    <mergeCell ref="D76:E76"/>
    <mergeCell ref="F76:G76"/>
    <mergeCell ref="P76:Q76"/>
    <mergeCell ref="D77:E77"/>
    <mergeCell ref="F77:G77"/>
    <mergeCell ref="P77:Q77"/>
    <mergeCell ref="D78:E78"/>
    <mergeCell ref="F78:G78"/>
    <mergeCell ref="P78:Q78"/>
    <mergeCell ref="B88:C88"/>
    <mergeCell ref="D79:E79"/>
    <mergeCell ref="F79:G79"/>
    <mergeCell ref="D80:E80"/>
    <mergeCell ref="F80:G80"/>
    <mergeCell ref="D85:E85"/>
    <mergeCell ref="F85:G85"/>
    <mergeCell ref="B87:P87"/>
    <mergeCell ref="P80:Q80"/>
    <mergeCell ref="D81:E81"/>
    <mergeCell ref="F81:G81"/>
    <mergeCell ref="D82:E82"/>
    <mergeCell ref="F82:G82"/>
    <mergeCell ref="D83:E83"/>
    <mergeCell ref="F83:G83"/>
    <mergeCell ref="F84:G84"/>
    <mergeCell ref="D84:E84"/>
    <mergeCell ref="B110:V110"/>
    <mergeCell ref="B112:O112"/>
    <mergeCell ref="B126:I126"/>
    <mergeCell ref="B89:C89"/>
    <mergeCell ref="B91:C91"/>
    <mergeCell ref="B93:C93"/>
    <mergeCell ref="B103:C103"/>
    <mergeCell ref="B104:C104"/>
    <mergeCell ref="B106:C106"/>
    <mergeCell ref="B94:C94"/>
    <mergeCell ref="B99:C99"/>
    <mergeCell ref="B100:C100"/>
    <mergeCell ref="B124:O125"/>
  </mergeCells>
  <printOptions horizontalCentered="1"/>
  <pageMargins left="0.35433070866141736" right="0.2362204724409449" top="0.4724409448818898" bottom="0.7480314960629921" header="0.31496062992125984" footer="0.31496062992125984"/>
  <pageSetup horizontalDpi="600" verticalDpi="600" orientation="landscape" paperSize="9" scale="58" r:id="rId2"/>
  <headerFooter>
    <oddFooter>&amp;LFuente: Sistema de Registros del Servicio de Atención Urgente - SAU.Elaboración: Unidad de Generación de Información y Gestión del Conocimiento - PNCVFS.</oddFooter>
  </headerFooter>
  <rowBreaks count="2" manualBreakCount="2">
    <brk id="47" max="22" man="1"/>
    <brk id="10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ddiaz</dc:creator>
  <cp:keywords/>
  <dc:description/>
  <cp:lastModifiedBy>garaujo</cp:lastModifiedBy>
  <cp:lastPrinted>2015-11-06T17:59:32Z</cp:lastPrinted>
  <dcterms:created xsi:type="dcterms:W3CDTF">2015-02-10T22:12:18Z</dcterms:created>
  <dcterms:modified xsi:type="dcterms:W3CDTF">2016-01-27T13:34:43Z</dcterms:modified>
  <cp:category/>
  <cp:version/>
  <cp:contentType/>
  <cp:contentStatus/>
</cp:coreProperties>
</file>