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AU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B">#REF!</definedName>
    <definedName name="ABAN">#REF!</definedName>
    <definedName name="ABANCAY" localSheetId="0">#REF!</definedName>
    <definedName name="ABANCAY">#REF!</definedName>
    <definedName name="AMES">'[2]Base 2012'!$E$1</definedName>
    <definedName name="AÑO" localSheetId="0">#REF!</definedName>
    <definedName name="AÑO">#REF!</definedName>
    <definedName name="AÑOS">#REF!</definedName>
    <definedName name="_xlnm.Print_Area" localSheetId="0">'SAU'!$A$1:$W$127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>'[3]Casos'!#REF!</definedName>
    <definedName name="DISTRITO" localSheetId="0">#REF!</definedName>
    <definedName name="DISTRITO">#REF!</definedName>
    <definedName name="DPTO" localSheetId="0">#REF!</definedName>
    <definedName name="DPTO">#REF!</definedName>
    <definedName name="DR">#REF!</definedName>
    <definedName name="E">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>'[5]Casos'!#REF!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 localSheetId="0">#REF!</definedName>
    <definedName name="MES">#REF!</definedName>
    <definedName name="N" localSheetId="0">#REF!</definedName>
    <definedName name="N">#REF!</definedName>
    <definedName name="NDDDSFDSF">#REF!</definedName>
    <definedName name="Nro_de_oficio" localSheetId="0">#REF!</definedName>
    <definedName name="Nro_de_oficio">#REF!</definedName>
    <definedName name="PROV" localSheetId="0">#REF!</definedName>
    <definedName name="PROV">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Tabla1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>'[6]Casos'!#REF!</definedName>
    <definedName name="ZONA" localSheetId="0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<sst xmlns="http://schemas.openxmlformats.org/spreadsheetml/2006/main" count="183" uniqueCount="85">
  <si>
    <t>PROGRAMA NACIONAL CONTRA LA VIOLENCIA FAMILIAR Y SEXUAL</t>
  </si>
  <si>
    <t>REPORTE ESTADÍSTICO DE CASOS ATENDIDOS EN EL SERVICIO DE  ATENCIÓN URGENTE (SAU)</t>
  </si>
  <si>
    <t>PERIODO: ENERO - AGOSTO  2015</t>
  </si>
  <si>
    <t>El Servicio de Atención Urgente (SAU) ex Línea 100 en Acción, es un servicio del Programa Nacional Contra la Violencia Familiar y Sexual que tiene como objetivo la atención de urgencia de casos de  violencia familiar,  sexual y otros de alto riesgo social. Estos casos son identificados a través de la línea de orientación gratuita 100 y  los medios de comunicación social y se derivan a los CEM. Se diferencia de otros  servicios por el desplazamiento inmediato al lugar de los hechos. El equipo de profesionales del SAU se apersona al lugar, efectúa las verificaciones y de ser necesario hace las denuncias y gestiones sociales correspondientes. Asimismo  brinda apoyo psicológico, social y legal de emergencia.</t>
  </si>
  <si>
    <t xml:space="preserve"> I: INSTITUCIÓN/SERVICIO REFERENTE</t>
  </si>
  <si>
    <t>Cuadro 1: Casos atendidos  de la institución/ servicio referente según  mes, 2015.</t>
  </si>
  <si>
    <t>MES</t>
  </si>
  <si>
    <t>Total</t>
  </si>
  <si>
    <t>Linea 100</t>
  </si>
  <si>
    <t>chat 100</t>
  </si>
  <si>
    <t>MIMP</t>
  </si>
  <si>
    <t>PNCVFS</t>
  </si>
  <si>
    <t>Medios</t>
  </si>
  <si>
    <t>Poder Judicial</t>
  </si>
  <si>
    <t xml:space="preserve">Otro </t>
  </si>
  <si>
    <t>Ns/Nr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</si>
  <si>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</si>
  <si>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</si>
  <si>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</si>
  <si>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</si>
  <si>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</si>
  <si>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</si>
  <si>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</si>
  <si>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</si>
  <si>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</si>
  <si>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</si>
  <si>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</si>
  <si>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</si>
  <si>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</si>
  <si>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II: PERSONA USUARIA</t>
  </si>
  <si>
    <t>Cuadro 2 : Casos atendidos de la persona usuaria por sexo según mes, 2015.</t>
  </si>
  <si>
    <t>Mes</t>
  </si>
  <si>
    <t>Femenino</t>
  </si>
  <si>
    <t>Masculino</t>
  </si>
  <si>
    <t>Cuadro 3 : Casos atendidos de la persona usuaria por sexo según grupo de dad, 2015</t>
  </si>
  <si>
    <t>Grupo de edad</t>
  </si>
  <si>
    <t xml:space="preserve">Total </t>
  </si>
  <si>
    <t>Cantidad</t>
  </si>
  <si>
    <t xml:space="preserve"> 0-5 años</t>
  </si>
  <si>
    <t xml:space="preserve"> 6-11 años</t>
  </si>
  <si>
    <t>12-17 años</t>
  </si>
  <si>
    <t>18-59 años</t>
  </si>
  <si>
    <t>60a + años</t>
  </si>
  <si>
    <t>Sin datos</t>
  </si>
  <si>
    <t>Cuadro 4: Casos atendidos  de las personas usuarias por grupo de edad según mes, 2015.</t>
  </si>
  <si>
    <t xml:space="preserve"> 12-17 años</t>
  </si>
  <si>
    <t>60 a + años</t>
  </si>
  <si>
    <t>Niños, niñas y adolescentes</t>
  </si>
  <si>
    <t>Jóvenes y adultos</t>
  </si>
  <si>
    <t>Adultos Mayores</t>
  </si>
  <si>
    <t>III: PRESUNTA PERSONA AGRESORA</t>
  </si>
  <si>
    <t>Cuadro 5 : Casos atendidos por mes según el sexo de la persona agresora.</t>
  </si>
  <si>
    <t>Cuadro 6 : Casos atendidos por sexo según grupo de edad de la persona agresora, 2015</t>
  </si>
  <si>
    <t>N/E</t>
  </si>
  <si>
    <t>Cuadro 7 : Casos atendidos por mes según el vinculo entre la persona y la persona usuaria</t>
  </si>
  <si>
    <t>Vinculo</t>
  </si>
  <si>
    <t>Esposo/a</t>
  </si>
  <si>
    <t>Ex esposo/a</t>
  </si>
  <si>
    <t>Conviviente</t>
  </si>
  <si>
    <t>Ex conviviente</t>
  </si>
  <si>
    <t>Madre/padre</t>
  </si>
  <si>
    <t>Padrastro/Madrastra</t>
  </si>
  <si>
    <t>Hermano(a)</t>
  </si>
  <si>
    <t>Hijo/a</t>
  </si>
  <si>
    <t>Abuelo(a)</t>
  </si>
  <si>
    <t>Cuñado</t>
  </si>
  <si>
    <t>Yerno/nuera</t>
  </si>
  <si>
    <t>Progenitor/a de su hijo</t>
  </si>
  <si>
    <t>Otro familiar</t>
  </si>
  <si>
    <t>Otro</t>
  </si>
  <si>
    <t>Enamorado(a)/novio(a) no es pareja sexual</t>
  </si>
  <si>
    <t>Desconocido</t>
  </si>
  <si>
    <t>Sin dato</t>
  </si>
  <si>
    <t>II: CASOS ATENDIDOS POR DEPARTAMENTO DE PROCEDENCIA DE LA PERSONA USUARIA</t>
  </si>
  <si>
    <t>2. Número de casos atendidos por lugar de residencia (departamento) y Mes</t>
  </si>
  <si>
    <t>Departamento</t>
  </si>
  <si>
    <t>Set</t>
  </si>
  <si>
    <t>Apurimac*</t>
  </si>
  <si>
    <t>Callao</t>
  </si>
  <si>
    <t>Junin*</t>
  </si>
  <si>
    <t>Lima Metropolitana</t>
  </si>
  <si>
    <t>Lima Provincia</t>
  </si>
  <si>
    <t>(*) Atención realizada en la región Lima pero el lugar de ocurrencia es en la región de los/las usuarios/as</t>
  </si>
  <si>
    <t>Fuente: Sistema Integrado de Registros de la Violencia familiar y Sexual -SAU</t>
  </si>
  <si>
    <t>Elaboración: Unidad de Generación de Información y Gestión del Conocimiento - PNCVFS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</si>
</sst>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%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9"/>
      <color indexed="60"/>
      <name val="Calibri"/>
      <family val="2"/>
    </font>
    <font>
      <b/>
      <sz val="14"/>
      <name val="Calibri"/>
      <family val="2"/>
    </font>
    <font>
      <b/>
      <i/>
      <sz val="11"/>
      <color indexed="17"/>
      <name val="Calibri"/>
      <family val="2"/>
    </font>
    <font>
      <sz val="10"/>
      <color indexed="63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3"/>
      <name val="Calibri"/>
      <family val="2"/>
    </font>
    <font>
      <b/>
      <i/>
      <sz val="10"/>
      <name val="Calibri"/>
      <family val="2"/>
    </font>
    <font>
      <sz val="10"/>
      <color indexed="22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9"/>
      <color rgb="FFC00000"/>
      <name val="Calibri"/>
      <family val="2"/>
    </font>
    <font>
      <b/>
      <i/>
      <sz val="11"/>
      <color rgb="FF006100"/>
      <name val="Calibri"/>
      <family val="2"/>
    </font>
    <font>
      <sz val="10"/>
      <color rgb="FF444444"/>
      <name val="Calibri"/>
      <family val="2"/>
    </font>
    <font>
      <b/>
      <sz val="14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theme="5"/>
      <name val="Calibri"/>
      <family val="2"/>
    </font>
    <font>
      <b/>
      <sz val="10"/>
      <color theme="1"/>
      <name val="Calibri"/>
      <family val="2"/>
    </font>
    <font>
      <sz val="10"/>
      <color theme="1" tint="0.2499800026416778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6" tint="-0.4999699890613556"/>
      <name val="Calibri"/>
      <family val="2"/>
    </font>
    <font>
      <sz val="10"/>
      <color theme="0" tint="-0.04997999966144562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19" fillId="33" borderId="0" xfId="53" applyFont="1" applyFill="1" applyAlignment="1">
      <alignment vertical="center" wrapText="1"/>
      <protection/>
    </xf>
    <xf numFmtId="0" fontId="20" fillId="33" borderId="0" xfId="53" applyFont="1" applyFill="1" applyAlignment="1">
      <alignment horizontal="center" vertical="top" wrapText="1"/>
      <protection/>
    </xf>
    <xf numFmtId="0" fontId="68" fillId="33" borderId="0" xfId="53" applyFont="1" applyFill="1" applyAlignment="1">
      <alignment horizontal="center" vertical="center" wrapText="1"/>
      <protection/>
    </xf>
    <xf numFmtId="17" fontId="22" fillId="33" borderId="10" xfId="53" applyNumberFormat="1" applyFont="1" applyFill="1" applyBorder="1" applyAlignment="1">
      <alignment horizontal="center" vertical="top" wrapText="1"/>
      <protection/>
    </xf>
    <xf numFmtId="0" fontId="69" fillId="20" borderId="11" xfId="33" applyFont="1" applyBorder="1" applyAlignment="1">
      <alignment horizontal="center" vertical="center" wrapText="1"/>
    </xf>
    <xf numFmtId="0" fontId="70" fillId="33" borderId="0" xfId="53" applyFont="1" applyFill="1" applyAlignment="1">
      <alignment horizontal="left" vertical="center" wrapText="1"/>
      <protection/>
    </xf>
    <xf numFmtId="0" fontId="71" fillId="34" borderId="0" xfId="53" applyFont="1" applyFill="1" applyBorder="1" applyAlignment="1">
      <alignment horizontal="left" vertical="top" wrapText="1"/>
      <protection/>
    </xf>
    <xf numFmtId="0" fontId="19" fillId="33" borderId="0" xfId="53" applyFont="1" applyFill="1" applyBorder="1" applyAlignment="1">
      <alignment vertical="center" wrapText="1"/>
      <protection/>
    </xf>
    <xf numFmtId="0" fontId="26" fillId="33" borderId="10" xfId="53" applyFont="1" applyFill="1" applyBorder="1" applyAlignment="1">
      <alignment horizontal="left" vertical="center" wrapText="1"/>
      <protection/>
    </xf>
    <xf numFmtId="0" fontId="72" fillId="35" borderId="11" xfId="53" applyFont="1" applyFill="1" applyBorder="1" applyAlignment="1">
      <alignment horizontal="center" vertical="center" wrapText="1"/>
      <protection/>
    </xf>
    <xf numFmtId="0" fontId="73" fillId="35" borderId="11" xfId="53" applyFont="1" applyFill="1" applyBorder="1" applyAlignment="1">
      <alignment horizontal="center" vertical="center" wrapText="1"/>
      <protection/>
    </xf>
    <xf numFmtId="0" fontId="19" fillId="33" borderId="11" xfId="53" applyFont="1" applyFill="1" applyBorder="1" applyAlignment="1">
      <alignment vertical="center" wrapText="1"/>
      <protection/>
    </xf>
    <xf numFmtId="0" fontId="29" fillId="33" borderId="11" xfId="53" applyFont="1" applyFill="1" applyBorder="1" applyAlignment="1">
      <alignment horizontal="center" vertical="center" wrapText="1"/>
      <protection/>
    </xf>
    <xf numFmtId="0" fontId="74" fillId="33" borderId="11" xfId="53" applyFont="1" applyFill="1" applyBorder="1" applyAlignment="1">
      <alignment horizontal="center" vertical="center" wrapText="1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75" fillId="33" borderId="0" xfId="53" applyFont="1" applyFill="1" applyAlignment="1">
      <alignment vertical="center" wrapText="1"/>
      <protection/>
    </xf>
    <xf numFmtId="0" fontId="72" fillId="33" borderId="0" xfId="53" applyFont="1" applyFill="1" applyBorder="1" applyAlignment="1">
      <alignment vertical="center" wrapText="1"/>
      <protection/>
    </xf>
    <xf numFmtId="0" fontId="76" fillId="33" borderId="0" xfId="53" applyFont="1" applyFill="1" applyBorder="1" applyAlignment="1">
      <alignment horizontal="center" vertical="center" wrapText="1"/>
      <protection/>
    </xf>
    <xf numFmtId="1" fontId="73" fillId="35" borderId="11" xfId="53" applyNumberFormat="1" applyFont="1" applyFill="1" applyBorder="1" applyAlignment="1">
      <alignment horizontal="center" vertical="center" wrapText="1"/>
      <protection/>
    </xf>
    <xf numFmtId="164" fontId="73" fillId="35" borderId="11" xfId="53" applyNumberFormat="1" applyFont="1" applyFill="1" applyBorder="1" applyAlignment="1">
      <alignment horizontal="center" vertical="center" wrapText="1"/>
      <protection/>
    </xf>
    <xf numFmtId="0" fontId="74" fillId="33" borderId="0" xfId="53" applyFont="1" applyFill="1" applyAlignment="1">
      <alignment horizontal="left" vertical="center" wrapText="1"/>
      <protection/>
    </xf>
    <xf numFmtId="0" fontId="71" fillId="34" borderId="0" xfId="53" applyFont="1" applyFill="1" applyAlignment="1">
      <alignment horizontal="left" vertical="center" wrapText="1"/>
      <protection/>
    </xf>
    <xf numFmtId="0" fontId="77" fillId="33" borderId="0" xfId="53" applyFont="1" applyFill="1" applyAlignment="1">
      <alignment vertical="center" wrapText="1"/>
      <protection/>
    </xf>
    <xf numFmtId="0" fontId="74" fillId="33" borderId="0" xfId="53" applyFont="1" applyFill="1" applyAlignment="1">
      <alignment horizontal="left" vertical="center" wrapText="1"/>
      <protection/>
    </xf>
    <xf numFmtId="0" fontId="78" fillId="33" borderId="0" xfId="53" applyFont="1" applyFill="1" applyAlignment="1">
      <alignment horizontal="left" vertical="center" wrapText="1"/>
      <protection/>
    </xf>
    <xf numFmtId="0" fontId="79" fillId="33" borderId="10" xfId="53" applyFont="1" applyFill="1" applyBorder="1" applyAlignment="1">
      <alignment horizontal="center" vertical="center" wrapText="1"/>
      <protection/>
    </xf>
    <xf numFmtId="0" fontId="73" fillId="35" borderId="12" xfId="53" applyFont="1" applyFill="1" applyBorder="1" applyAlignment="1">
      <alignment vertical="center" wrapText="1"/>
      <protection/>
    </xf>
    <xf numFmtId="0" fontId="73" fillId="35" borderId="13" xfId="53" applyFont="1" applyFill="1" applyBorder="1" applyAlignment="1">
      <alignment horizontal="center" vertical="center" wrapText="1"/>
      <protection/>
    </xf>
    <xf numFmtId="0" fontId="73" fillId="35" borderId="14" xfId="53" applyFont="1" applyFill="1" applyBorder="1" applyAlignment="1">
      <alignment horizontal="center" vertical="center" wrapText="1"/>
      <protection/>
    </xf>
    <xf numFmtId="0" fontId="73" fillId="35" borderId="15" xfId="53" applyFont="1" applyFill="1" applyBorder="1" applyAlignment="1">
      <alignment horizontal="center" vertical="center" wrapText="1"/>
      <protection/>
    </xf>
    <xf numFmtId="0" fontId="79" fillId="33" borderId="0" xfId="53" applyFont="1" applyFill="1" applyAlignment="1">
      <alignment vertical="center" wrapText="1"/>
      <protection/>
    </xf>
    <xf numFmtId="0" fontId="34" fillId="33" borderId="11" xfId="53" applyFont="1" applyFill="1" applyBorder="1" applyAlignment="1">
      <alignment horizontal="left" vertical="center" wrapText="1"/>
      <protection/>
    </xf>
    <xf numFmtId="0" fontId="35" fillId="33" borderId="11" xfId="53" applyFont="1" applyFill="1" applyBorder="1" applyAlignment="1">
      <alignment horizontal="center" vertical="center" wrapText="1"/>
      <protection/>
    </xf>
    <xf numFmtId="0" fontId="19" fillId="33" borderId="13" xfId="53" applyFont="1" applyFill="1" applyBorder="1" applyAlignment="1">
      <alignment horizontal="center" vertical="center" wrapText="1"/>
      <protection/>
    </xf>
    <xf numFmtId="0" fontId="19" fillId="33" borderId="15" xfId="53" applyFont="1" applyFill="1" applyBorder="1" applyAlignment="1">
      <alignment horizontal="center" vertical="center" wrapText="1"/>
      <protection/>
    </xf>
    <xf numFmtId="3" fontId="19" fillId="33" borderId="13" xfId="53" applyNumberFormat="1" applyFont="1" applyFill="1" applyBorder="1" applyAlignment="1">
      <alignment horizontal="center" vertical="center" wrapText="1"/>
      <protection/>
    </xf>
    <xf numFmtId="3" fontId="19" fillId="33" borderId="15" xfId="53" applyNumberFormat="1" applyFont="1" applyFill="1" applyBorder="1" applyAlignment="1">
      <alignment horizontal="center" vertical="center" wrapText="1"/>
      <protection/>
    </xf>
    <xf numFmtId="0" fontId="72" fillId="33" borderId="0" xfId="53" applyFont="1" applyFill="1" applyBorder="1" applyAlignment="1">
      <alignment horizontal="center" vertical="center" wrapText="1"/>
      <protection/>
    </xf>
    <xf numFmtId="0" fontId="79" fillId="33" borderId="0" xfId="53" applyFont="1" applyFill="1" applyAlignment="1">
      <alignment horizontal="center" vertical="top" wrapText="1"/>
      <protection/>
    </xf>
    <xf numFmtId="3" fontId="19" fillId="33" borderId="13" xfId="56" applyNumberFormat="1" applyFont="1" applyFill="1" applyBorder="1" applyAlignment="1">
      <alignment horizontal="center" vertical="center" wrapText="1"/>
    </xf>
    <xf numFmtId="3" fontId="19" fillId="33" borderId="15" xfId="56" applyNumberFormat="1" applyFont="1" applyFill="1" applyBorder="1" applyAlignment="1">
      <alignment horizontal="center" vertical="center" wrapText="1"/>
    </xf>
    <xf numFmtId="0" fontId="19" fillId="33" borderId="0" xfId="53" applyFont="1" applyFill="1" applyBorder="1" applyAlignment="1">
      <alignment horizontal="left" vertical="center" wrapText="1"/>
      <protection/>
    </xf>
    <xf numFmtId="0" fontId="74" fillId="33" borderId="0" xfId="53" applyFont="1" applyFill="1" applyBorder="1" applyAlignment="1">
      <alignment horizontal="left" vertical="center" wrapText="1"/>
      <protection/>
    </xf>
    <xf numFmtId="0" fontId="73" fillId="35" borderId="0" xfId="53" applyFont="1" applyFill="1" applyBorder="1" applyAlignment="1">
      <alignment horizontal="center" vertical="center" wrapText="1"/>
      <protection/>
    </xf>
    <xf numFmtId="0" fontId="73" fillId="35" borderId="11" xfId="53" applyFont="1" applyFill="1" applyBorder="1" applyAlignment="1">
      <alignment horizontal="center" vertical="center" wrapText="1"/>
      <protection/>
    </xf>
    <xf numFmtId="9" fontId="72" fillId="33" borderId="0" xfId="56" applyFont="1" applyFill="1" applyBorder="1" applyAlignment="1">
      <alignment vertical="center" wrapText="1"/>
    </xf>
    <xf numFmtId="9" fontId="19" fillId="33" borderId="0" xfId="56" applyFont="1" applyFill="1" applyBorder="1" applyAlignment="1">
      <alignment vertical="center" wrapText="1"/>
    </xf>
    <xf numFmtId="0" fontId="74" fillId="33" borderId="0" xfId="53" applyFont="1" applyFill="1" applyBorder="1" applyAlignment="1">
      <alignment vertical="center" wrapText="1"/>
      <protection/>
    </xf>
    <xf numFmtId="0" fontId="73" fillId="35" borderId="10" xfId="53" applyFont="1" applyFill="1" applyBorder="1" applyAlignment="1">
      <alignment horizontal="center" vertical="center" wrapText="1"/>
      <protection/>
    </xf>
    <xf numFmtId="0" fontId="80" fillId="33" borderId="11" xfId="53" applyFont="1" applyFill="1" applyBorder="1" applyAlignment="1">
      <alignment horizontal="center" vertical="center" wrapText="1"/>
      <protection/>
    </xf>
    <xf numFmtId="0" fontId="34" fillId="33" borderId="13" xfId="53" applyFont="1" applyFill="1" applyBorder="1" applyAlignment="1">
      <alignment horizontal="left" vertical="center" wrapText="1"/>
      <protection/>
    </xf>
    <xf numFmtId="0" fontId="34" fillId="33" borderId="15" xfId="53" applyFont="1" applyFill="1" applyBorder="1" applyAlignment="1">
      <alignment horizontal="left" vertical="center" wrapText="1"/>
      <protection/>
    </xf>
    <xf numFmtId="0" fontId="77" fillId="33" borderId="11" xfId="53" applyFont="1" applyFill="1" applyBorder="1" applyAlignment="1">
      <alignment horizontal="center" vertical="center" wrapText="1"/>
      <protection/>
    </xf>
    <xf numFmtId="164" fontId="29" fillId="33" borderId="11" xfId="53" applyNumberFormat="1" applyFont="1" applyFill="1" applyBorder="1" applyAlignment="1">
      <alignment horizontal="center" vertical="center" wrapText="1"/>
      <protection/>
    </xf>
    <xf numFmtId="164" fontId="19" fillId="33" borderId="11" xfId="53" applyNumberFormat="1" applyFont="1" applyFill="1" applyBorder="1" applyAlignment="1">
      <alignment horizontal="center" vertical="center" wrapText="1"/>
      <protection/>
    </xf>
    <xf numFmtId="0" fontId="19" fillId="33" borderId="11" xfId="53" applyFont="1" applyFill="1" applyBorder="1" applyAlignment="1">
      <alignment horizontal="center" vertical="center" wrapText="1"/>
      <protection/>
    </xf>
    <xf numFmtId="0" fontId="34" fillId="33" borderId="13" xfId="53" applyFont="1" applyFill="1" applyBorder="1" applyAlignment="1">
      <alignment horizontal="left" vertical="center" wrapText="1"/>
      <protection/>
    </xf>
    <xf numFmtId="0" fontId="34" fillId="33" borderId="15" xfId="53" applyFont="1" applyFill="1" applyBorder="1" applyAlignment="1">
      <alignment horizontal="left" vertical="center" wrapText="1"/>
      <protection/>
    </xf>
    <xf numFmtId="0" fontId="81" fillId="33" borderId="13" xfId="53" applyFont="1" applyFill="1" applyBorder="1" applyAlignment="1">
      <alignment horizontal="left" vertical="center" wrapText="1"/>
      <protection/>
    </xf>
    <xf numFmtId="0" fontId="81" fillId="33" borderId="15" xfId="53" applyFont="1" applyFill="1" applyBorder="1" applyAlignment="1">
      <alignment horizontal="left" vertical="center" wrapText="1"/>
      <protection/>
    </xf>
    <xf numFmtId="0" fontId="19" fillId="33" borderId="13" xfId="53" applyFont="1" applyFill="1" applyBorder="1" applyAlignment="1">
      <alignment vertical="center" wrapText="1"/>
      <protection/>
    </xf>
    <xf numFmtId="0" fontId="19" fillId="33" borderId="15" xfId="53" applyFont="1" applyFill="1" applyBorder="1" applyAlignment="1">
      <alignment vertical="center" wrapText="1"/>
      <protection/>
    </xf>
    <xf numFmtId="0" fontId="82" fillId="33" borderId="0" xfId="53" applyFont="1" applyFill="1" applyBorder="1" applyAlignment="1">
      <alignment vertical="center" wrapText="1"/>
      <protection/>
    </xf>
    <xf numFmtId="0" fontId="19" fillId="33" borderId="0" xfId="53" applyFont="1" applyFill="1" applyAlignment="1">
      <alignment horizontal="left" vertical="center" wrapText="1"/>
      <protection/>
    </xf>
    <xf numFmtId="0" fontId="73" fillId="35" borderId="13" xfId="53" applyFont="1" applyFill="1" applyBorder="1" applyAlignment="1">
      <alignment horizontal="center" vertical="center" wrapText="1"/>
      <protection/>
    </xf>
    <xf numFmtId="3" fontId="73" fillId="35" borderId="13" xfId="53" applyNumberFormat="1" applyFont="1" applyFill="1" applyBorder="1" applyAlignment="1">
      <alignment horizontal="center" vertical="center" wrapText="1"/>
      <protection/>
    </xf>
    <xf numFmtId="164" fontId="73" fillId="35" borderId="11" xfId="53" applyNumberFormat="1" applyFont="1" applyFill="1" applyBorder="1" applyAlignment="1">
      <alignment horizontal="center" vertical="center" wrapText="1"/>
      <protection/>
    </xf>
    <xf numFmtId="0" fontId="71" fillId="0" borderId="0" xfId="53" applyFont="1" applyFill="1" applyBorder="1" applyAlignment="1">
      <alignment horizontal="left" vertical="top" wrapText="1"/>
      <protection/>
    </xf>
    <xf numFmtId="0" fontId="82" fillId="33" borderId="0" xfId="53" applyFont="1" applyFill="1" applyBorder="1" applyAlignment="1">
      <alignment horizontal="left" vertical="center" wrapText="1"/>
      <protection/>
    </xf>
    <xf numFmtId="0" fontId="74" fillId="33" borderId="0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top" wrapText="1"/>
      <protection/>
    </xf>
    <xf numFmtId="0" fontId="26" fillId="33" borderId="10" xfId="53" applyFont="1" applyFill="1" applyBorder="1" applyAlignment="1">
      <alignment horizontal="center" vertical="top" wrapText="1"/>
      <protection/>
    </xf>
    <xf numFmtId="0" fontId="83" fillId="33" borderId="0" xfId="53" applyFont="1" applyFill="1" applyAlignment="1">
      <alignment vertical="center" wrapText="1"/>
      <protection/>
    </xf>
    <xf numFmtId="0" fontId="40" fillId="33" borderId="0" xfId="53" applyFont="1" applyFill="1" applyAlignment="1">
      <alignment horizontal="center" vertical="center" wrapText="1"/>
      <protection/>
    </xf>
    <xf numFmtId="0" fontId="34" fillId="33" borderId="11" xfId="53" applyFont="1" applyFill="1" applyBorder="1" applyAlignment="1">
      <alignment horizontal="center" vertical="center" wrapText="1"/>
      <protection/>
    </xf>
    <xf numFmtId="0" fontId="84" fillId="33" borderId="0" xfId="53" applyFont="1" applyFill="1" applyBorder="1" applyAlignment="1">
      <alignment horizontal="center" vertical="center" wrapText="1"/>
      <protection/>
    </xf>
    <xf numFmtId="0" fontId="74" fillId="33" borderId="0" xfId="53" applyFont="1" applyFill="1" applyAlignment="1">
      <alignment vertical="center" wrapText="1"/>
      <protection/>
    </xf>
    <xf numFmtId="9" fontId="74" fillId="33" borderId="0" xfId="56" applyFont="1" applyFill="1" applyBorder="1" applyAlignment="1">
      <alignment horizontal="center" vertical="center" wrapText="1"/>
    </xf>
    <xf numFmtId="0" fontId="40" fillId="33" borderId="0" xfId="53" applyFont="1" applyFill="1" applyAlignment="1">
      <alignment vertical="center" wrapText="1"/>
      <protection/>
    </xf>
    <xf numFmtId="9" fontId="85" fillId="33" borderId="0" xfId="56" applyNumberFormat="1" applyFont="1" applyFill="1" applyAlignment="1">
      <alignment horizontal="left" vertical="center" wrapText="1"/>
    </xf>
    <xf numFmtId="0" fontId="40" fillId="33" borderId="0" xfId="53" applyFont="1" applyFill="1" applyAlignment="1">
      <alignment horizontal="left" vertical="center" wrapText="1"/>
      <protection/>
    </xf>
    <xf numFmtId="0" fontId="86" fillId="33" borderId="0" xfId="53" applyFont="1" applyFill="1" applyAlignment="1">
      <alignment horizontal="center" vertical="center" wrapText="1"/>
      <protection/>
    </xf>
    <xf numFmtId="0" fontId="86" fillId="33" borderId="0" xfId="53" applyFont="1" applyFill="1" applyAlignment="1">
      <alignment vertical="center" wrapText="1"/>
      <protection/>
    </xf>
    <xf numFmtId="0" fontId="86" fillId="33" borderId="0" xfId="53" applyFont="1" applyFill="1" applyAlignment="1">
      <alignment horizontal="right" vertical="center" wrapText="1"/>
      <protection/>
    </xf>
    <xf numFmtId="0" fontId="86" fillId="33" borderId="0" xfId="53" applyFont="1" applyFill="1" applyAlignment="1">
      <alignment horizontal="left" vertical="center" wrapText="1"/>
      <protection/>
    </xf>
    <xf numFmtId="0" fontId="85" fillId="33" borderId="0" xfId="53" applyFont="1" applyFill="1" applyAlignment="1">
      <alignment horizontal="center" vertical="center" wrapText="1"/>
      <protection/>
    </xf>
    <xf numFmtId="0" fontId="85" fillId="33" borderId="0" xfId="53" applyFont="1" applyFill="1" applyAlignment="1">
      <alignment horizontal="left" vertical="center" wrapText="1"/>
      <protection/>
    </xf>
    <xf numFmtId="0" fontId="71" fillId="0" borderId="0" xfId="53" applyFont="1" applyFill="1" applyAlignment="1">
      <alignment horizontal="left" vertical="center" wrapText="1"/>
      <protection/>
    </xf>
    <xf numFmtId="0" fontId="19" fillId="0" borderId="0" xfId="53" applyFont="1" applyFill="1" applyAlignment="1">
      <alignment vertical="center" wrapText="1"/>
      <protection/>
    </xf>
    <xf numFmtId="0" fontId="79" fillId="33" borderId="0" xfId="53" applyFont="1" applyFill="1" applyAlignment="1">
      <alignment horizontal="center" vertical="center" wrapText="1"/>
      <protection/>
    </xf>
    <xf numFmtId="0" fontId="73" fillId="35" borderId="13" xfId="53" applyFont="1" applyFill="1" applyBorder="1" applyAlignment="1">
      <alignment vertical="center" wrapText="1"/>
      <protection/>
    </xf>
    <xf numFmtId="0" fontId="73" fillId="35" borderId="16" xfId="53" applyFont="1" applyFill="1" applyBorder="1" applyAlignment="1">
      <alignment horizontal="center" vertical="center" wrapText="1"/>
      <protection/>
    </xf>
    <xf numFmtId="0" fontId="73" fillId="35" borderId="0" xfId="53" applyFont="1" applyFill="1" applyAlignment="1">
      <alignment horizontal="center" vertical="center" wrapText="1"/>
      <protection/>
    </xf>
    <xf numFmtId="3" fontId="19" fillId="33" borderId="11" xfId="53" applyNumberFormat="1" applyFont="1" applyFill="1" applyBorder="1" applyAlignment="1">
      <alignment horizontal="center" vertical="center" wrapText="1"/>
      <protection/>
    </xf>
    <xf numFmtId="3" fontId="19" fillId="33" borderId="11" xfId="53" applyNumberFormat="1" applyFont="1" applyFill="1" applyBorder="1" applyAlignment="1">
      <alignment horizontal="center" vertical="center" wrapText="1"/>
      <protection/>
    </xf>
    <xf numFmtId="0" fontId="73" fillId="35" borderId="17" xfId="53" applyFont="1" applyFill="1" applyBorder="1" applyAlignment="1">
      <alignment horizontal="center" vertical="center" wrapText="1"/>
      <protection/>
    </xf>
    <xf numFmtId="0" fontId="73" fillId="35" borderId="0" xfId="53" applyFont="1" applyFill="1" applyAlignment="1">
      <alignment horizontal="center" vertical="center" wrapText="1"/>
      <protection/>
    </xf>
    <xf numFmtId="3" fontId="74" fillId="33" borderId="11" xfId="53" applyNumberFormat="1" applyFont="1" applyFill="1" applyBorder="1" applyAlignment="1">
      <alignment horizontal="center" vertical="center" wrapText="1"/>
      <protection/>
    </xf>
    <xf numFmtId="0" fontId="73" fillId="35" borderId="18" xfId="53" applyFont="1" applyFill="1" applyBorder="1" applyAlignment="1">
      <alignment horizontal="center" vertical="center" wrapText="1"/>
      <protection/>
    </xf>
    <xf numFmtId="3" fontId="19" fillId="33" borderId="11" xfId="56" applyNumberFormat="1" applyFont="1" applyFill="1" applyBorder="1" applyAlignment="1">
      <alignment horizontal="center" vertical="center" wrapText="1"/>
    </xf>
    <xf numFmtId="3" fontId="79" fillId="33" borderId="11" xfId="53" applyNumberFormat="1" applyFont="1" applyFill="1" applyBorder="1" applyAlignment="1">
      <alignment horizontal="center" vertical="center" wrapText="1"/>
      <protection/>
    </xf>
    <xf numFmtId="3" fontId="19" fillId="33" borderId="13" xfId="53" applyNumberFormat="1" applyFont="1" applyFill="1" applyBorder="1" applyAlignment="1">
      <alignment horizontal="center" vertical="center" wrapText="1"/>
      <protection/>
    </xf>
    <xf numFmtId="3" fontId="19" fillId="33" borderId="15" xfId="53" applyNumberFormat="1" applyFont="1" applyFill="1" applyBorder="1" applyAlignment="1">
      <alignment horizontal="center" vertical="center" wrapText="1"/>
      <protection/>
    </xf>
    <xf numFmtId="3" fontId="19" fillId="33" borderId="13" xfId="56" applyNumberFormat="1" applyFont="1" applyFill="1" applyBorder="1" applyAlignment="1">
      <alignment horizontal="center" vertical="center" wrapText="1"/>
    </xf>
    <xf numFmtId="3" fontId="19" fillId="33" borderId="15" xfId="56" applyNumberFormat="1" applyFont="1" applyFill="1" applyBorder="1" applyAlignment="1">
      <alignment horizontal="center" vertical="center" wrapText="1"/>
    </xf>
    <xf numFmtId="3" fontId="73" fillId="35" borderId="11" xfId="53" applyNumberFormat="1" applyFont="1" applyFill="1" applyBorder="1" applyAlignment="1">
      <alignment horizontal="center" vertical="center" wrapText="1"/>
      <protection/>
    </xf>
    <xf numFmtId="0" fontId="73" fillId="0" borderId="0" xfId="53" applyFont="1" applyFill="1" applyBorder="1" applyAlignment="1">
      <alignment vertical="center" wrapText="1"/>
      <protection/>
    </xf>
    <xf numFmtId="0" fontId="19" fillId="33" borderId="13" xfId="53" applyFont="1" applyFill="1" applyBorder="1" applyAlignment="1">
      <alignment horizontal="left" vertical="center" wrapText="1"/>
      <protection/>
    </xf>
    <xf numFmtId="0" fontId="19" fillId="33" borderId="15" xfId="53" applyFont="1" applyFill="1" applyBorder="1" applyAlignment="1">
      <alignment horizontal="left" vertical="center" wrapText="1"/>
      <protection/>
    </xf>
    <xf numFmtId="0" fontId="74" fillId="33" borderId="11" xfId="53" applyFont="1" applyFill="1" applyBorder="1" applyAlignment="1">
      <alignment vertical="center" wrapText="1"/>
      <protection/>
    </xf>
    <xf numFmtId="0" fontId="74" fillId="0" borderId="0" xfId="53" applyFont="1" applyFill="1" applyBorder="1" applyAlignment="1">
      <alignment vertical="center" wrapText="1"/>
      <protection/>
    </xf>
    <xf numFmtId="0" fontId="34" fillId="33" borderId="0" xfId="53" applyFont="1" applyFill="1" applyAlignment="1">
      <alignment vertical="center" wrapText="1"/>
      <protection/>
    </xf>
    <xf numFmtId="165" fontId="87" fillId="0" borderId="0" xfId="56" applyNumberFormat="1" applyFont="1" applyFill="1" applyBorder="1" applyAlignment="1">
      <alignment vertical="center" wrapText="1"/>
    </xf>
    <xf numFmtId="0" fontId="87" fillId="35" borderId="13" xfId="53" applyFont="1" applyFill="1" applyBorder="1" applyAlignment="1">
      <alignment horizontal="center" vertical="center" wrapText="1"/>
      <protection/>
    </xf>
    <xf numFmtId="0" fontId="87" fillId="35" borderId="15" xfId="53" applyFont="1" applyFill="1" applyBorder="1" applyAlignment="1">
      <alignment horizontal="center" vertical="center" wrapText="1"/>
      <protection/>
    </xf>
    <xf numFmtId="1" fontId="88" fillId="35" borderId="13" xfId="56" applyNumberFormat="1" applyFont="1" applyFill="1" applyBorder="1" applyAlignment="1">
      <alignment horizontal="center" vertical="center" wrapText="1"/>
    </xf>
    <xf numFmtId="1" fontId="87" fillId="35" borderId="13" xfId="56" applyNumberFormat="1" applyFont="1" applyFill="1" applyBorder="1" applyAlignment="1">
      <alignment horizontal="center" vertical="center" wrapText="1"/>
    </xf>
    <xf numFmtId="9" fontId="19" fillId="0" borderId="0" xfId="56" applyFont="1" applyFill="1" applyBorder="1" applyAlignment="1">
      <alignment horizontal="center" vertical="center" wrapText="1"/>
    </xf>
    <xf numFmtId="0" fontId="19" fillId="33" borderId="0" xfId="53" applyFont="1" applyFill="1" applyBorder="1" applyAlignment="1">
      <alignment horizontal="center" vertical="center" wrapText="1"/>
      <protection/>
    </xf>
    <xf numFmtId="9" fontId="74" fillId="33" borderId="0" xfId="56" applyFont="1" applyFill="1" applyBorder="1" applyAlignment="1">
      <alignment vertical="center" wrapText="1"/>
    </xf>
    <xf numFmtId="9" fontId="19" fillId="36" borderId="0" xfId="56" applyFont="1" applyFill="1" applyBorder="1" applyAlignment="1">
      <alignment horizontal="center" vertical="center" wrapText="1"/>
    </xf>
    <xf numFmtId="0" fontId="26" fillId="33" borderId="0" xfId="53" applyFont="1" applyFill="1" applyBorder="1" applyAlignment="1">
      <alignment vertical="center" wrapText="1"/>
      <protection/>
    </xf>
    <xf numFmtId="0" fontId="89" fillId="0" borderId="10" xfId="52" applyFont="1" applyFill="1" applyBorder="1" applyAlignment="1">
      <alignment horizontal="left" vertical="center"/>
      <protection/>
    </xf>
    <xf numFmtId="0" fontId="89" fillId="0" borderId="0" xfId="52" applyFont="1" applyFill="1" applyBorder="1" applyAlignment="1">
      <alignment vertical="center"/>
      <protection/>
    </xf>
    <xf numFmtId="0" fontId="0" fillId="37" borderId="0" xfId="52" applyFill="1" applyAlignment="1">
      <alignment vertical="center"/>
      <protection/>
    </xf>
    <xf numFmtId="0" fontId="19" fillId="0" borderId="11" xfId="52" applyFont="1" applyFill="1" applyBorder="1" applyAlignment="1">
      <alignment vertical="center"/>
      <protection/>
    </xf>
    <xf numFmtId="3" fontId="29" fillId="0" borderId="11" xfId="52" applyNumberFormat="1" applyFont="1" applyFill="1" applyBorder="1" applyAlignment="1">
      <alignment horizontal="center" vertical="center"/>
      <protection/>
    </xf>
    <xf numFmtId="3" fontId="19" fillId="0" borderId="11" xfId="52" applyNumberFormat="1" applyFont="1" applyFill="1" applyBorder="1" applyAlignment="1">
      <alignment horizontal="center" vertical="center"/>
      <protection/>
    </xf>
    <xf numFmtId="0" fontId="19" fillId="33" borderId="16" xfId="53" applyFont="1" applyFill="1" applyBorder="1" applyAlignment="1">
      <alignment horizontal="left" vertical="top" wrapText="1"/>
      <protection/>
    </xf>
    <xf numFmtId="0" fontId="19" fillId="33" borderId="0" xfId="53" applyFont="1" applyFill="1" applyAlignment="1">
      <alignment horizontal="left" vertical="top" wrapText="1"/>
      <protection/>
    </xf>
    <xf numFmtId="3" fontId="47" fillId="0" borderId="0" xfId="52" applyNumberFormat="1" applyFont="1" applyFill="1" applyBorder="1" applyAlignment="1">
      <alignment horizontal="center" vertical="center"/>
      <protection/>
    </xf>
    <xf numFmtId="0" fontId="81" fillId="37" borderId="0" xfId="52" applyFont="1" applyFill="1" applyAlignment="1">
      <alignment vertical="center"/>
      <protection/>
    </xf>
    <xf numFmtId="0" fontId="47" fillId="0" borderId="0" xfId="52" applyFont="1" applyFill="1" applyBorder="1" applyAlignment="1">
      <alignment vertical="center"/>
      <protection/>
    </xf>
    <xf numFmtId="0" fontId="29" fillId="33" borderId="0" xfId="53" applyFont="1" applyFill="1" applyAlignment="1">
      <alignment horizontal="left" vertical="center" wrapText="1"/>
      <protection/>
    </xf>
    <xf numFmtId="0" fontId="48" fillId="37" borderId="0" xfId="52" applyFont="1" applyFill="1" applyAlignment="1">
      <alignment horizontal="right" vertical="center"/>
      <protection/>
    </xf>
    <xf numFmtId="14" fontId="48" fillId="37" borderId="0" xfId="52" applyNumberFormat="1" applyFont="1" applyFill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 2 5" xfId="53"/>
    <cellStyle name="Notas" xfId="54"/>
    <cellStyle name="Percent" xfId="55"/>
    <cellStyle name="Porcentual 2 3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2225"/>
          <c:w val="0.956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SAU!$B$14:$B$25</c:f>
              <c:strCache/>
            </c:strRef>
          </c:cat>
          <c:val>
            <c:numRef>
              <c:f>SAU!$C$14:$C$25</c:f>
              <c:numCache/>
            </c:numRef>
          </c:val>
        </c:ser>
        <c:axId val="26977655"/>
        <c:axId val="41472304"/>
      </c:barChart>
      <c:catAx>
        <c:axId val="269776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7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de la persona usuaria por sexo - 2015 (ene- ago)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75"/>
          <c:y val="0.2125"/>
          <c:w val="0.89975"/>
          <c:h val="0.7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SAU!$D$32:$G$32</c:f>
              <c:strCache/>
            </c:strRef>
          </c:cat>
          <c:val>
            <c:numRef>
              <c:f>SAU!$D$45:$G$45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las personas usuarias - 2015</a:t>
            </a:r>
          </a:p>
        </c:rich>
      </c:tx>
      <c:layout>
        <c:manualLayout>
          <c:xMode val="factor"/>
          <c:yMode val="factor"/>
          <c:x val="0.038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075"/>
          <c:w val="0.8685"/>
          <c:h val="0.83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SAU!$O$38:$O$43</c:f>
              <c:strCache/>
            </c:strRef>
          </c:cat>
          <c:val>
            <c:numRef>
              <c:f>SAU!$Q$38:$Q$43</c:f>
              <c:numCache/>
            </c:numRef>
          </c:val>
        </c:ser>
        <c:overlap val="100"/>
        <c:gapWidth val="51"/>
        <c:axId val="37706417"/>
        <c:axId val="3813434"/>
      </c:barChart>
      <c:catAx>
        <c:axId val="37706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6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de la persona agresora por sexo</a:t>
            </a:r>
          </a:p>
        </c:rich>
      </c:tx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25"/>
          <c:y val="0.2695"/>
          <c:w val="0.8165"/>
          <c:h val="0.64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SAU!$D$68:$H$68</c:f>
              <c:strCache/>
            </c:strRef>
          </c:cat>
          <c:val>
            <c:numRef>
              <c:f>SAU!$D$81:$H$81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Grupos de edad de las personas agresora</a:t>
            </a:r>
          </a:p>
        </c:rich>
      </c:tx>
      <c:layout>
        <c:manualLayout>
          <c:xMode val="factor"/>
          <c:yMode val="factor"/>
          <c:x val="0.0462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07"/>
          <c:w val="0.9"/>
          <c:h val="0.80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E75B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SAU!$P$71:$P$76</c:f>
              <c:strCache/>
            </c:strRef>
          </c:cat>
          <c:val>
            <c:numRef>
              <c:f>SAU!$Q$71:$Q$76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SAU!$P$71:$P$76</c:f>
              <c:strCache/>
            </c:strRef>
          </c:cat>
          <c:val>
            <c:numRef>
              <c:f>SAU!$R$71:$R$76</c:f>
              <c:numCache/>
            </c:numRef>
          </c:val>
        </c:ser>
        <c:overlap val="100"/>
        <c:axId val="34320907"/>
        <c:axId val="40452708"/>
      </c:barChart>
      <c:catAx>
        <c:axId val="3432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52708"/>
        <c:crosses val="autoZero"/>
        <c:auto val="1"/>
        <c:lblOffset val="100"/>
        <c:tickLblSkip val="1"/>
        <c:noMultiLvlLbl val="0"/>
      </c:catAx>
      <c:valAx>
        <c:axId val="404527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5.wmf" /><Relationship Id="rId8" Type="http://schemas.openxmlformats.org/officeDocument/2006/relationships/image" Target="../media/image6.wmf" /><Relationship Id="rId9" Type="http://schemas.openxmlformats.org/officeDocument/2006/relationships/image" Target="../media/image2.wmf" /><Relationship Id="rId10" Type="http://schemas.openxmlformats.org/officeDocument/2006/relationships/image" Target="../media/image3.wmf" /><Relationship Id="rId11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0.03425</cdr:y>
    </cdr:from>
    <cdr:to>
      <cdr:x>1</cdr:x>
      <cdr:y>0.16825</cdr:y>
    </cdr:to>
    <cdr:sp>
      <cdr:nvSpPr>
        <cdr:cNvPr id="1" name="1 Rectángulo"/>
        <cdr:cNvSpPr>
          <a:spLocks/>
        </cdr:cNvSpPr>
      </cdr:nvSpPr>
      <cdr:spPr>
        <a:xfrm>
          <a:off x="85725" y="95250"/>
          <a:ext cx="437197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casos atendidos según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institución o servicio referente - 2015 (ene - ago)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11</xdr:row>
      <xdr:rowOff>257175</xdr:rowOff>
    </xdr:from>
    <xdr:to>
      <xdr:col>18</xdr:col>
      <xdr:colOff>466725</xdr:colOff>
      <xdr:row>26</xdr:row>
      <xdr:rowOff>28575</xdr:rowOff>
    </xdr:to>
    <xdr:graphicFrame>
      <xdr:nvGraphicFramePr>
        <xdr:cNvPr id="1" name="1 Gráfico"/>
        <xdr:cNvGraphicFramePr/>
      </xdr:nvGraphicFramePr>
      <xdr:xfrm>
        <a:off x="6334125" y="3009900"/>
        <a:ext cx="44100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266700</xdr:colOff>
      <xdr:row>108</xdr:row>
      <xdr:rowOff>9525</xdr:rowOff>
    </xdr:from>
    <xdr:to>
      <xdr:col>20</xdr:col>
      <xdr:colOff>457200</xdr:colOff>
      <xdr:row>126</xdr:row>
      <xdr:rowOff>171450</xdr:rowOff>
    </xdr:to>
    <xdr:pic>
      <xdr:nvPicPr>
        <xdr:cNvPr id="2" name="29 Imagen" descr="mapa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20983575"/>
          <a:ext cx="27241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485775</xdr:colOff>
      <xdr:row>14</xdr:row>
      <xdr:rowOff>47625</xdr:rowOff>
    </xdr:from>
    <xdr:to>
      <xdr:col>22</xdr:col>
      <xdr:colOff>9525</xdr:colOff>
      <xdr:row>20</xdr:row>
      <xdr:rowOff>47625</xdr:rowOff>
    </xdr:to>
    <xdr:sp>
      <xdr:nvSpPr>
        <xdr:cNvPr id="3" name="7 CuadroTexto"/>
        <xdr:cNvSpPr txBox="1">
          <a:spLocks noChangeArrowheads="1"/>
        </xdr:cNvSpPr>
      </xdr:nvSpPr>
      <xdr:spPr>
        <a:xfrm>
          <a:off x="10763250" y="3629025"/>
          <a:ext cx="2143125" cy="12001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Año 2015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lo que va del presente año, se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atendieron en promedio 173 casos mensuales y  6 casos por día.</a:t>
          </a:r>
        </a:p>
      </xdr:txBody>
    </xdr:sp>
    <xdr:clientData/>
  </xdr:twoCellAnchor>
  <xdr:twoCellAnchor>
    <xdr:from>
      <xdr:col>7</xdr:col>
      <xdr:colOff>142875</xdr:colOff>
      <xdr:row>30</xdr:row>
      <xdr:rowOff>142875</xdr:rowOff>
    </xdr:from>
    <xdr:to>
      <xdr:col>13</xdr:col>
      <xdr:colOff>495300</xdr:colOff>
      <xdr:row>45</xdr:row>
      <xdr:rowOff>47625</xdr:rowOff>
    </xdr:to>
    <xdr:graphicFrame>
      <xdr:nvGraphicFramePr>
        <xdr:cNvPr id="4" name="4 Gráfico"/>
        <xdr:cNvGraphicFramePr/>
      </xdr:nvGraphicFramePr>
      <xdr:xfrm>
        <a:off x="3981450" y="6791325"/>
        <a:ext cx="367665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48</xdr:row>
      <xdr:rowOff>28575</xdr:rowOff>
    </xdr:from>
    <xdr:to>
      <xdr:col>21</xdr:col>
      <xdr:colOff>571500</xdr:colOff>
      <xdr:row>63</xdr:row>
      <xdr:rowOff>0</xdr:rowOff>
    </xdr:to>
    <xdr:graphicFrame>
      <xdr:nvGraphicFramePr>
        <xdr:cNvPr id="5" name="13 Gráfico"/>
        <xdr:cNvGraphicFramePr/>
      </xdr:nvGraphicFramePr>
      <xdr:xfrm>
        <a:off x="7896225" y="10334625"/>
        <a:ext cx="4810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66</xdr:row>
      <xdr:rowOff>95250</xdr:rowOff>
    </xdr:from>
    <xdr:to>
      <xdr:col>14</xdr:col>
      <xdr:colOff>514350</xdr:colOff>
      <xdr:row>81</xdr:row>
      <xdr:rowOff>133350</xdr:rowOff>
    </xdr:to>
    <xdr:graphicFrame>
      <xdr:nvGraphicFramePr>
        <xdr:cNvPr id="6" name="6 Gráfico"/>
        <xdr:cNvGraphicFramePr/>
      </xdr:nvGraphicFramePr>
      <xdr:xfrm>
        <a:off x="4724400" y="13639800"/>
        <a:ext cx="35814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66675</xdr:colOff>
      <xdr:row>83</xdr:row>
      <xdr:rowOff>152400</xdr:rowOff>
    </xdr:from>
    <xdr:to>
      <xdr:col>22</xdr:col>
      <xdr:colOff>38100</xdr:colOff>
      <xdr:row>102</xdr:row>
      <xdr:rowOff>95250</xdr:rowOff>
    </xdr:to>
    <xdr:graphicFrame>
      <xdr:nvGraphicFramePr>
        <xdr:cNvPr id="7" name="13 Gráfico"/>
        <xdr:cNvGraphicFramePr/>
      </xdr:nvGraphicFramePr>
      <xdr:xfrm>
        <a:off x="9144000" y="17002125"/>
        <a:ext cx="3790950" cy="3333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95250</xdr:colOff>
      <xdr:row>49</xdr:row>
      <xdr:rowOff>180975</xdr:rowOff>
    </xdr:from>
    <xdr:to>
      <xdr:col>10</xdr:col>
      <xdr:colOff>495300</xdr:colOff>
      <xdr:row>51</xdr:row>
      <xdr:rowOff>133350</xdr:rowOff>
    </xdr:to>
    <xdr:grpSp>
      <xdr:nvGrpSpPr>
        <xdr:cNvPr id="8" name="Group 215"/>
        <xdr:cNvGrpSpPr>
          <a:grpSpLocks/>
        </xdr:cNvGrpSpPr>
      </xdr:nvGrpSpPr>
      <xdr:grpSpPr>
        <a:xfrm>
          <a:off x="5734050" y="10668000"/>
          <a:ext cx="400050" cy="476250"/>
          <a:chOff x="8944" y="3989"/>
          <a:chExt cx="620" cy="870"/>
        </a:xfrm>
        <a:solidFill>
          <a:srgbClr val="FFFFFF"/>
        </a:solidFill>
      </xdr:grpSpPr>
      <xdr:pic>
        <xdr:nvPicPr>
          <xdr:cNvPr id="9" name="Picture 216" descr="MCj01563810000%5b1%5d"/>
          <xdr:cNvPicPr preferRelativeResize="1">
            <a:picLocks noChangeAspect="1"/>
          </xdr:cNvPicPr>
        </xdr:nvPicPr>
        <xdr:blipFill>
          <a:blip r:embed="rId7"/>
          <a:srcRect r="62403"/>
          <a:stretch>
            <a:fillRect/>
          </a:stretch>
        </xdr:blipFill>
        <xdr:spPr>
          <a:xfrm>
            <a:off x="8944" y="3989"/>
            <a:ext cx="421" cy="8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17" descr="MCj01562030000%5b1%5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308" y="4169"/>
            <a:ext cx="256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114300</xdr:colOff>
      <xdr:row>53</xdr:row>
      <xdr:rowOff>28575</xdr:rowOff>
    </xdr:from>
    <xdr:to>
      <xdr:col>10</xdr:col>
      <xdr:colOff>542925</xdr:colOff>
      <xdr:row>57</xdr:row>
      <xdr:rowOff>9525</xdr:rowOff>
    </xdr:to>
    <xdr:pic>
      <xdr:nvPicPr>
        <xdr:cNvPr id="11" name="Picture 218" descr="MCj01563970000%5b1%5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53100" y="11382375"/>
          <a:ext cx="428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57</xdr:row>
      <xdr:rowOff>123825</xdr:rowOff>
    </xdr:from>
    <xdr:to>
      <xdr:col>10</xdr:col>
      <xdr:colOff>533400</xdr:colOff>
      <xdr:row>61</xdr:row>
      <xdr:rowOff>19050</xdr:rowOff>
    </xdr:to>
    <xdr:pic>
      <xdr:nvPicPr>
        <xdr:cNvPr id="12" name="Picture 219" descr="MCj01563850000%5b1%5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12163425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48</xdr:row>
      <xdr:rowOff>142875</xdr:rowOff>
    </xdr:from>
    <xdr:to>
      <xdr:col>12</xdr:col>
      <xdr:colOff>409575</xdr:colOff>
      <xdr:row>61</xdr:row>
      <xdr:rowOff>85725</xdr:rowOff>
    </xdr:to>
    <xdr:sp>
      <xdr:nvSpPr>
        <xdr:cNvPr id="13" name="13 Rectángulo redondeado"/>
        <xdr:cNvSpPr>
          <a:spLocks/>
        </xdr:cNvSpPr>
      </xdr:nvSpPr>
      <xdr:spPr>
        <a:xfrm>
          <a:off x="5219700" y="10448925"/>
          <a:ext cx="1895475" cy="2362200"/>
        </a:xfrm>
        <a:prstGeom prst="roundRect">
          <a:avLst/>
        </a:prstGeom>
        <a:noFill/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5</xdr:col>
      <xdr:colOff>314325</xdr:colOff>
      <xdr:row>3</xdr:row>
      <xdr:rowOff>9525</xdr:rowOff>
    </xdr:to>
    <xdr:pic>
      <xdr:nvPicPr>
        <xdr:cNvPr id="14" name="5 Imagen" descr="logoMIMP "/>
        <xdr:cNvPicPr preferRelativeResize="1">
          <a:picLocks noChangeAspect="1"/>
        </xdr:cNvPicPr>
      </xdr:nvPicPr>
      <xdr:blipFill>
        <a:blip r:embed="rId11"/>
        <a:srcRect r="2931"/>
        <a:stretch>
          <a:fillRect/>
        </a:stretch>
      </xdr:blipFill>
      <xdr:spPr>
        <a:xfrm>
          <a:off x="0" y="85725"/>
          <a:ext cx="2952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V.%20Resumenes%20Registros\5.1%20Resumenes%20Estadistic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admin\CONFIG~1\Temp\NUEVO%20CONSOLIDADO%20LINEA%20100%20EN%20ACCION%202012-tablamaestr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BRE&#209;A%20Y%20OT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llanos\AppData\Local\Temp\NUEVO%20CONSOLIDADO%20LINEA%20100%20EN%20ACCION%202012-tablamaestr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diaz.PNCVFS\Downloads\ESTAD&#205;STICAS%202012\CAI%20-%20Casos%20y%20Atenciones%202011%20DICIEMBR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LANO~1.PNC\AppData\Local\Temp\CAI%20CARMEN%20DE%20LA%20LEGUA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A 100"/>
      <sheetName val="FEMINICIDIO"/>
      <sheetName val="EVENTOS"/>
      <sheetName val="CHAT 100 Y REDES SOCIALES"/>
      <sheetName val="CAI"/>
      <sheetName val="RITA"/>
      <sheetName val="SAU"/>
    </sheetNames>
    <sheetDataSet>
      <sheetData sheetId="6">
        <row r="14">
          <cell r="B14" t="str">
            <v>Ene</v>
          </cell>
          <cell r="C14">
            <v>197</v>
          </cell>
        </row>
        <row r="15">
          <cell r="B15" t="str">
            <v>Feb</v>
          </cell>
          <cell r="C15">
            <v>256</v>
          </cell>
        </row>
        <row r="16">
          <cell r="B16" t="str">
            <v>Mar</v>
          </cell>
          <cell r="C16">
            <v>172</v>
          </cell>
        </row>
        <row r="17">
          <cell r="B17" t="str">
            <v>Abr</v>
          </cell>
          <cell r="C17">
            <v>152</v>
          </cell>
        </row>
        <row r="18">
          <cell r="B18" t="str">
            <v>May</v>
          </cell>
          <cell r="C18">
            <v>122</v>
          </cell>
        </row>
        <row r="19">
          <cell r="B19" t="str">
            <v>Jun</v>
          </cell>
          <cell r="C19">
            <v>122</v>
          </cell>
        </row>
        <row r="20">
          <cell r="B20" t="str">
            <v>Jul</v>
          </cell>
          <cell r="C20">
            <v>141</v>
          </cell>
        </row>
        <row r="21">
          <cell r="B21" t="str">
            <v>Ago</v>
          </cell>
          <cell r="C21">
            <v>223</v>
          </cell>
        </row>
        <row r="22">
          <cell r="B22" t="str">
            <v>Sep</v>
          </cell>
        </row>
        <row r="23">
          <cell r="B23" t="str">
            <v>Oct</v>
          </cell>
        </row>
        <row r="24">
          <cell r="B24" t="str">
            <v>Nov</v>
          </cell>
        </row>
        <row r="25">
          <cell r="B25" t="str">
            <v>Dic</v>
          </cell>
        </row>
        <row r="32">
          <cell r="D32" t="str">
            <v>Femenino</v>
          </cell>
          <cell r="F32" t="str">
            <v>Masculino</v>
          </cell>
        </row>
        <row r="38">
          <cell r="O38" t="str">
            <v> 0-5 años</v>
          </cell>
          <cell r="Q38">
            <v>349</v>
          </cell>
        </row>
        <row r="39">
          <cell r="O39" t="str">
            <v> 6-11 años</v>
          </cell>
          <cell r="Q39">
            <v>451</v>
          </cell>
        </row>
        <row r="40">
          <cell r="O40" t="str">
            <v>12-17 años</v>
          </cell>
          <cell r="Q40">
            <v>311</v>
          </cell>
        </row>
        <row r="41">
          <cell r="O41" t="str">
            <v>18-59 años</v>
          </cell>
          <cell r="Q41">
            <v>229</v>
          </cell>
        </row>
        <row r="42">
          <cell r="O42" t="str">
            <v>60a + años</v>
          </cell>
          <cell r="Q42">
            <v>45</v>
          </cell>
        </row>
        <row r="43">
          <cell r="O43" t="str">
            <v>Sin datos</v>
          </cell>
          <cell r="Q43">
            <v>0</v>
          </cell>
        </row>
        <row r="45">
          <cell r="D45">
            <v>932</v>
          </cell>
          <cell r="F45">
            <v>453</v>
          </cell>
        </row>
        <row r="68">
          <cell r="D68" t="str">
            <v>Femenino</v>
          </cell>
          <cell r="F68" t="str">
            <v>Masculino</v>
          </cell>
          <cell r="H68" t="str">
            <v>N/E</v>
          </cell>
        </row>
        <row r="71">
          <cell r="P71" t="str">
            <v> 0-5 años</v>
          </cell>
          <cell r="R71">
            <v>0</v>
          </cell>
        </row>
        <row r="72">
          <cell r="P72" t="str">
            <v> 6-11 años</v>
          </cell>
          <cell r="R72">
            <v>9</v>
          </cell>
        </row>
        <row r="73">
          <cell r="P73" t="str">
            <v>12-17 años</v>
          </cell>
          <cell r="R73">
            <v>16</v>
          </cell>
        </row>
        <row r="74">
          <cell r="P74" t="str">
            <v>18-59 años</v>
          </cell>
          <cell r="R74">
            <v>1233</v>
          </cell>
        </row>
        <row r="75">
          <cell r="P75" t="str">
            <v>60a + años</v>
          </cell>
          <cell r="R75">
            <v>88</v>
          </cell>
        </row>
        <row r="76">
          <cell r="P76" t="str">
            <v>Sin datos</v>
          </cell>
          <cell r="R76">
            <v>39</v>
          </cell>
        </row>
        <row r="81">
          <cell r="D81">
            <v>491</v>
          </cell>
          <cell r="F81">
            <v>887</v>
          </cell>
          <cell r="H81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4:V1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0.9921875" style="1" customWidth="1"/>
    <col min="2" max="2" width="14.140625" style="1" customWidth="1"/>
    <col min="3" max="3" width="6.421875" style="1" customWidth="1"/>
    <col min="4" max="11" width="9.00390625" style="1" customWidth="1"/>
    <col min="12" max="12" width="7.00390625" style="1" customWidth="1"/>
    <col min="13" max="13" width="6.8515625" style="1" customWidth="1"/>
    <col min="14" max="15" width="9.421875" style="1" customWidth="1"/>
    <col min="16" max="16" width="9.8515625" style="1" customWidth="1"/>
    <col min="17" max="17" width="8.7109375" style="1" customWidth="1"/>
    <col min="18" max="18" width="9.28125" style="1" customWidth="1"/>
    <col min="19" max="19" width="10.140625" style="1" customWidth="1"/>
    <col min="20" max="20" width="9.8515625" style="1" customWidth="1"/>
    <col min="21" max="21" width="7.8515625" style="1" customWidth="1"/>
    <col min="22" max="22" width="11.421875" style="1" customWidth="1"/>
    <col min="23" max="23" width="1.57421875" style="1" customWidth="1"/>
    <col min="24" max="16384" width="11.421875" style="1" customWidth="1"/>
  </cols>
  <sheetData>
    <row r="3" ht="14.25" customHeight="1"/>
    <row r="4" spans="2:22" ht="24" customHeight="1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30" customHeight="1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21" customHeight="1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35.25" customHeight="1">
      <c r="B7" s="5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ht="35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19" ht="5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22" ht="20.25" customHeight="1">
      <c r="B10" s="7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9" ht="3.75" customHeight="1">
      <c r="B11" s="8"/>
      <c r="C11" s="8"/>
      <c r="D11" s="8"/>
      <c r="E11" s="8"/>
      <c r="F11" s="8"/>
      <c r="G11" s="8"/>
      <c r="H11" s="8"/>
      <c r="I11" s="8"/>
    </row>
    <row r="12" spans="2:11" ht="20.25" customHeight="1">
      <c r="B12" s="9" t="s">
        <v>5</v>
      </c>
      <c r="C12" s="9"/>
      <c r="D12" s="9"/>
      <c r="E12" s="9"/>
      <c r="F12" s="9"/>
      <c r="G12" s="9"/>
      <c r="H12" s="9"/>
      <c r="I12" s="9"/>
      <c r="J12" s="9"/>
      <c r="K12" s="9"/>
    </row>
    <row r="13" spans="2:11" ht="29.25" customHeight="1">
      <c r="B13" s="10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G13" s="11" t="s">
        <v>11</v>
      </c>
      <c r="H13" s="11" t="s">
        <v>12</v>
      </c>
      <c r="I13" s="11" t="s">
        <v>13</v>
      </c>
      <c r="J13" s="11" t="s">
        <v>14</v>
      </c>
      <c r="K13" s="11" t="s">
        <v>15</v>
      </c>
    </row>
    <row r="14" spans="2:11" ht="15.75" customHeight="1">
      <c r="B14" s="12" t="s">
        <v>16</v>
      </c>
      <c r="C14" s="13">
        <f>SUM(D14:K14)</f>
        <v>197</v>
      </c>
      <c r="D14" s="14">
        <v>132</v>
      </c>
      <c r="E14" s="14">
        <v>1</v>
      </c>
      <c r="F14" s="14">
        <v>51</v>
      </c>
      <c r="G14" s="14">
        <v>0</v>
      </c>
      <c r="H14" s="15">
        <v>12</v>
      </c>
      <c r="I14" s="15">
        <v>0</v>
      </c>
      <c r="J14" s="15">
        <v>0</v>
      </c>
      <c r="K14" s="15">
        <v>1</v>
      </c>
    </row>
    <row r="15" spans="2:19" ht="15.75" customHeight="1">
      <c r="B15" s="12" t="s">
        <v>17</v>
      </c>
      <c r="C15" s="13">
        <f aca="true" t="shared" si="0" ref="C15:C21">SUM(D15:K15)</f>
        <v>256</v>
      </c>
      <c r="D15" s="14">
        <v>170</v>
      </c>
      <c r="E15" s="14">
        <v>3</v>
      </c>
      <c r="F15" s="14">
        <v>21</v>
      </c>
      <c r="G15" s="14">
        <v>7</v>
      </c>
      <c r="H15" s="15">
        <v>33</v>
      </c>
      <c r="I15" s="15">
        <v>0</v>
      </c>
      <c r="J15" s="15">
        <v>4</v>
      </c>
      <c r="K15" s="15">
        <v>18</v>
      </c>
      <c r="S15" s="16"/>
    </row>
    <row r="16" spans="2:11" ht="15.75" customHeight="1">
      <c r="B16" s="12" t="s">
        <v>18</v>
      </c>
      <c r="C16" s="13">
        <f t="shared" si="0"/>
        <v>172</v>
      </c>
      <c r="D16" s="14">
        <v>99</v>
      </c>
      <c r="E16" s="14">
        <v>5</v>
      </c>
      <c r="F16" s="14">
        <v>15</v>
      </c>
      <c r="G16" s="14">
        <v>1</v>
      </c>
      <c r="H16" s="15">
        <v>30</v>
      </c>
      <c r="I16" s="15">
        <v>0</v>
      </c>
      <c r="J16" s="15">
        <v>5</v>
      </c>
      <c r="K16" s="15">
        <v>17</v>
      </c>
    </row>
    <row r="17" spans="2:19" ht="15.75" customHeight="1">
      <c r="B17" s="12" t="s">
        <v>19</v>
      </c>
      <c r="C17" s="13">
        <f t="shared" si="0"/>
        <v>152</v>
      </c>
      <c r="D17" s="14">
        <v>92</v>
      </c>
      <c r="E17" s="14">
        <v>0</v>
      </c>
      <c r="F17" s="14">
        <v>14</v>
      </c>
      <c r="G17" s="14">
        <v>6</v>
      </c>
      <c r="H17" s="15">
        <v>36</v>
      </c>
      <c r="I17" s="15">
        <v>0</v>
      </c>
      <c r="J17" s="15">
        <v>4</v>
      </c>
      <c r="K17" s="15">
        <v>0</v>
      </c>
      <c r="Q17" s="8"/>
      <c r="R17" s="17"/>
      <c r="S17" s="18"/>
    </row>
    <row r="18" spans="2:19" ht="15.75" customHeight="1">
      <c r="B18" s="12" t="s">
        <v>20</v>
      </c>
      <c r="C18" s="13">
        <f t="shared" si="0"/>
        <v>122</v>
      </c>
      <c r="D18" s="14">
        <v>83</v>
      </c>
      <c r="E18" s="14">
        <v>3</v>
      </c>
      <c r="F18" s="14">
        <v>9</v>
      </c>
      <c r="G18" s="14">
        <v>0</v>
      </c>
      <c r="H18" s="15">
        <v>16</v>
      </c>
      <c r="I18" s="15">
        <v>0</v>
      </c>
      <c r="J18" s="15">
        <v>1</v>
      </c>
      <c r="K18" s="15">
        <v>10</v>
      </c>
      <c r="Q18" s="8"/>
      <c r="R18" s="8"/>
      <c r="S18" s="18"/>
    </row>
    <row r="19" spans="2:19" ht="15.75" customHeight="1">
      <c r="B19" s="12" t="s">
        <v>21</v>
      </c>
      <c r="C19" s="13">
        <f t="shared" si="0"/>
        <v>122</v>
      </c>
      <c r="D19" s="14">
        <v>52</v>
      </c>
      <c r="E19" s="14">
        <v>1</v>
      </c>
      <c r="F19" s="14">
        <v>13</v>
      </c>
      <c r="G19" s="14">
        <v>4</v>
      </c>
      <c r="H19" s="15">
        <v>36</v>
      </c>
      <c r="I19" s="15">
        <v>0</v>
      </c>
      <c r="J19" s="15">
        <v>1</v>
      </c>
      <c r="K19" s="15">
        <v>15</v>
      </c>
      <c r="Q19" s="8"/>
      <c r="R19" s="8"/>
      <c r="S19" s="8"/>
    </row>
    <row r="20" spans="2:19" ht="15.75" customHeight="1">
      <c r="B20" s="12" t="s">
        <v>22</v>
      </c>
      <c r="C20" s="13">
        <f t="shared" si="0"/>
        <v>141</v>
      </c>
      <c r="D20" s="14">
        <v>78</v>
      </c>
      <c r="E20" s="14">
        <v>2</v>
      </c>
      <c r="F20" s="14">
        <v>18</v>
      </c>
      <c r="G20" s="14">
        <v>3</v>
      </c>
      <c r="H20" s="15">
        <v>15</v>
      </c>
      <c r="I20" s="15">
        <v>0</v>
      </c>
      <c r="J20" s="15">
        <v>7</v>
      </c>
      <c r="K20" s="15">
        <v>18</v>
      </c>
      <c r="Q20" s="8"/>
      <c r="R20" s="8"/>
      <c r="S20" s="8"/>
    </row>
    <row r="21" spans="2:19" ht="15.75" customHeight="1">
      <c r="B21" s="12" t="s">
        <v>23</v>
      </c>
      <c r="C21" s="13">
        <f t="shared" si="0"/>
        <v>223</v>
      </c>
      <c r="D21" s="14">
        <v>158</v>
      </c>
      <c r="E21" s="14">
        <v>1</v>
      </c>
      <c r="F21" s="14">
        <v>9</v>
      </c>
      <c r="G21" s="14">
        <v>0</v>
      </c>
      <c r="H21" s="15">
        <v>16</v>
      </c>
      <c r="I21" s="15">
        <v>0</v>
      </c>
      <c r="J21" s="15">
        <v>3</v>
      </c>
      <c r="K21" s="15">
        <v>36</v>
      </c>
      <c r="Q21" s="8"/>
      <c r="R21" s="8"/>
      <c r="S21" s="8"/>
    </row>
    <row r="22" spans="2:11" ht="15.75" customHeight="1">
      <c r="B22" s="12" t="s">
        <v>24</v>
      </c>
      <c r="C22" s="13"/>
      <c r="D22" s="14"/>
      <c r="E22" s="14"/>
      <c r="F22" s="14"/>
      <c r="G22" s="14"/>
      <c r="H22" s="15"/>
      <c r="I22" s="15"/>
      <c r="J22" s="15"/>
      <c r="K22" s="15"/>
    </row>
    <row r="23" spans="2:11" ht="15.75" customHeight="1">
      <c r="B23" s="12" t="s">
        <v>25</v>
      </c>
      <c r="C23" s="13"/>
      <c r="D23" s="14"/>
      <c r="E23" s="14"/>
      <c r="F23" s="14"/>
      <c r="G23" s="14"/>
      <c r="H23" s="15"/>
      <c r="I23" s="15"/>
      <c r="J23" s="15"/>
      <c r="K23" s="15"/>
    </row>
    <row r="24" spans="2:11" ht="15.75" customHeight="1">
      <c r="B24" s="12" t="s">
        <v>26</v>
      </c>
      <c r="C24" s="13"/>
      <c r="D24" s="14"/>
      <c r="E24" s="14"/>
      <c r="F24" s="14"/>
      <c r="G24" s="14"/>
      <c r="H24" s="15"/>
      <c r="I24" s="15"/>
      <c r="J24" s="15"/>
      <c r="K24" s="15"/>
    </row>
    <row r="25" spans="2:11" ht="15.75" customHeight="1">
      <c r="B25" s="12" t="s">
        <v>27</v>
      </c>
      <c r="C25" s="13"/>
      <c r="D25" s="14"/>
      <c r="E25" s="14"/>
      <c r="F25" s="14"/>
      <c r="G25" s="14"/>
      <c r="H25" s="15"/>
      <c r="I25" s="15"/>
      <c r="J25" s="15"/>
      <c r="K25" s="15"/>
    </row>
    <row r="26" spans="2:11" ht="14.25" customHeight="1">
      <c r="B26" s="11" t="s">
        <v>7</v>
      </c>
      <c r="C26" s="19">
        <f>SUM(C14:C25)</f>
        <v>1385</v>
      </c>
      <c r="D26" s="19">
        <f aca="true" t="shared" si="1" ref="D26:K26">SUM(D14:D25)</f>
        <v>864</v>
      </c>
      <c r="E26" s="19">
        <f t="shared" si="1"/>
        <v>16</v>
      </c>
      <c r="F26" s="19">
        <f t="shared" si="1"/>
        <v>150</v>
      </c>
      <c r="G26" s="19">
        <f t="shared" si="1"/>
        <v>21</v>
      </c>
      <c r="H26" s="19">
        <f t="shared" si="1"/>
        <v>194</v>
      </c>
      <c r="I26" s="19">
        <f t="shared" si="1"/>
        <v>0</v>
      </c>
      <c r="J26" s="19">
        <f t="shared" si="1"/>
        <v>25</v>
      </c>
      <c r="K26" s="19">
        <f t="shared" si="1"/>
        <v>115</v>
      </c>
    </row>
    <row r="27" spans="2:11" ht="14.25" customHeight="1">
      <c r="B27" s="11" t="s">
        <v>28</v>
      </c>
      <c r="C27" s="20">
        <f>C26/$C26*100</f>
        <v>100</v>
      </c>
      <c r="D27" s="20">
        <f aca="true" t="shared" si="2" ref="D27:K27">D26/$C26*100</f>
        <v>62.3826714801444</v>
      </c>
      <c r="E27" s="20">
        <f t="shared" si="2"/>
        <v>1.1552346570397112</v>
      </c>
      <c r="F27" s="20">
        <f t="shared" si="2"/>
        <v>10.830324909747292</v>
      </c>
      <c r="G27" s="20">
        <f t="shared" si="2"/>
        <v>1.516245487364621</v>
      </c>
      <c r="H27" s="20">
        <f t="shared" si="2"/>
        <v>14.007220216606498</v>
      </c>
      <c r="I27" s="20">
        <f t="shared" si="2"/>
        <v>0</v>
      </c>
      <c r="J27" s="20">
        <f t="shared" si="2"/>
        <v>1.8050541516245486</v>
      </c>
      <c r="K27" s="20">
        <f t="shared" si="2"/>
        <v>8.303249097472925</v>
      </c>
    </row>
    <row r="28" spans="2:19" ht="9.7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22" ht="23.25" customHeight="1">
      <c r="B29" s="22" t="s">
        <v>29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2:14" ht="6.75" customHeight="1">
      <c r="B30" s="23"/>
      <c r="C30" s="23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4"/>
    </row>
    <row r="31" spans="2:14" ht="32.25" customHeight="1">
      <c r="B31" s="26" t="s">
        <v>30</v>
      </c>
      <c r="C31" s="26"/>
      <c r="D31" s="26"/>
      <c r="E31" s="26"/>
      <c r="F31" s="26"/>
      <c r="G31" s="26"/>
      <c r="H31" s="24"/>
      <c r="I31" s="24"/>
      <c r="J31" s="24"/>
      <c r="K31" s="25"/>
      <c r="L31" s="25"/>
      <c r="M31" s="25"/>
      <c r="N31" s="24"/>
    </row>
    <row r="32" spans="2:14" ht="14.25" customHeight="1">
      <c r="B32" s="27" t="s">
        <v>31</v>
      </c>
      <c r="C32" s="28" t="s">
        <v>7</v>
      </c>
      <c r="D32" s="29" t="s">
        <v>32</v>
      </c>
      <c r="E32" s="29"/>
      <c r="F32" s="29" t="s">
        <v>33</v>
      </c>
      <c r="G32" s="30"/>
      <c r="H32" s="31"/>
      <c r="J32" s="17"/>
      <c r="K32" s="17"/>
      <c r="L32" s="17"/>
      <c r="M32" s="17"/>
      <c r="N32" s="17"/>
    </row>
    <row r="33" spans="2:22" ht="14.25" customHeight="1">
      <c r="B33" s="32" t="s">
        <v>16</v>
      </c>
      <c r="C33" s="33">
        <f>SUM(D33:G33)</f>
        <v>197</v>
      </c>
      <c r="D33" s="34">
        <v>144</v>
      </c>
      <c r="E33" s="35"/>
      <c r="F33" s="36">
        <v>53</v>
      </c>
      <c r="G33" s="37"/>
      <c r="H33" s="31"/>
      <c r="J33" s="38"/>
      <c r="K33" s="38"/>
      <c r="L33" s="38"/>
      <c r="M33" s="38"/>
      <c r="N33" s="38"/>
      <c r="O33" s="39" t="s">
        <v>34</v>
      </c>
      <c r="P33" s="39"/>
      <c r="Q33" s="39"/>
      <c r="R33" s="39"/>
      <c r="S33" s="39"/>
      <c r="T33" s="39"/>
      <c r="U33" s="39"/>
      <c r="V33" s="39"/>
    </row>
    <row r="34" spans="2:22" ht="18.75" customHeight="1">
      <c r="B34" s="32" t="s">
        <v>17</v>
      </c>
      <c r="C34" s="33">
        <f aca="true" t="shared" si="3" ref="C34:C40">SUM(D34:G34)</f>
        <v>256</v>
      </c>
      <c r="D34" s="34">
        <v>167</v>
      </c>
      <c r="E34" s="35"/>
      <c r="F34" s="36">
        <v>89</v>
      </c>
      <c r="G34" s="37"/>
      <c r="H34" s="31"/>
      <c r="J34" s="8"/>
      <c r="K34" s="8"/>
      <c r="L34" s="8"/>
      <c r="M34" s="8"/>
      <c r="N34" s="8"/>
      <c r="O34" s="39"/>
      <c r="P34" s="39"/>
      <c r="Q34" s="39"/>
      <c r="R34" s="39"/>
      <c r="S34" s="39"/>
      <c r="T34" s="39"/>
      <c r="U34" s="39"/>
      <c r="V34" s="39"/>
    </row>
    <row r="35" spans="2:22" ht="14.25" customHeight="1">
      <c r="B35" s="32" t="s">
        <v>18</v>
      </c>
      <c r="C35" s="33">
        <f t="shared" si="3"/>
        <v>172</v>
      </c>
      <c r="D35" s="34">
        <v>121</v>
      </c>
      <c r="E35" s="35"/>
      <c r="F35" s="40">
        <v>51</v>
      </c>
      <c r="G35" s="41"/>
      <c r="H35" s="31"/>
      <c r="J35" s="42"/>
      <c r="K35" s="43"/>
      <c r="L35" s="43"/>
      <c r="M35" s="43"/>
      <c r="N35" s="43"/>
      <c r="O35" s="44" t="s">
        <v>35</v>
      </c>
      <c r="P35" s="44"/>
      <c r="Q35" s="45" t="s">
        <v>36</v>
      </c>
      <c r="R35" s="45"/>
      <c r="S35" s="45" t="s">
        <v>32</v>
      </c>
      <c r="T35" s="45"/>
      <c r="U35" s="45" t="s">
        <v>33</v>
      </c>
      <c r="V35" s="45"/>
    </row>
    <row r="36" spans="2:22" ht="14.25" customHeight="1">
      <c r="B36" s="32" t="s">
        <v>19</v>
      </c>
      <c r="C36" s="33">
        <f t="shared" si="3"/>
        <v>152</v>
      </c>
      <c r="D36" s="34">
        <v>105</v>
      </c>
      <c r="E36" s="35"/>
      <c r="F36" s="40">
        <v>47</v>
      </c>
      <c r="G36" s="41"/>
      <c r="H36" s="31"/>
      <c r="J36" s="46"/>
      <c r="K36" s="46"/>
      <c r="L36" s="46"/>
      <c r="M36" s="46"/>
      <c r="N36" s="46"/>
      <c r="O36" s="44"/>
      <c r="P36" s="44"/>
      <c r="Q36" s="45"/>
      <c r="R36" s="45"/>
      <c r="S36" s="45"/>
      <c r="T36" s="45"/>
      <c r="U36" s="45"/>
      <c r="V36" s="45"/>
    </row>
    <row r="37" spans="2:22" ht="13.5" customHeight="1">
      <c r="B37" s="32" t="s">
        <v>20</v>
      </c>
      <c r="C37" s="33">
        <f t="shared" si="3"/>
        <v>122</v>
      </c>
      <c r="D37" s="34">
        <v>80</v>
      </c>
      <c r="E37" s="35"/>
      <c r="F37" s="40">
        <v>42</v>
      </c>
      <c r="G37" s="41"/>
      <c r="H37" s="31"/>
      <c r="J37" s="47"/>
      <c r="K37" s="48"/>
      <c r="L37" s="48"/>
      <c r="M37" s="48"/>
      <c r="N37" s="48"/>
      <c r="O37" s="49"/>
      <c r="P37" s="49"/>
      <c r="Q37" s="11" t="s">
        <v>37</v>
      </c>
      <c r="R37" s="11" t="s">
        <v>28</v>
      </c>
      <c r="S37" s="11" t="s">
        <v>37</v>
      </c>
      <c r="T37" s="11" t="s">
        <v>28</v>
      </c>
      <c r="U37" s="11" t="s">
        <v>37</v>
      </c>
      <c r="V37" s="11" t="s">
        <v>28</v>
      </c>
    </row>
    <row r="38" spans="2:22" ht="16.5" customHeight="1">
      <c r="B38" s="32" t="s">
        <v>21</v>
      </c>
      <c r="C38" s="50">
        <f t="shared" si="3"/>
        <v>122</v>
      </c>
      <c r="D38" s="34">
        <v>87</v>
      </c>
      <c r="E38" s="35"/>
      <c r="F38" s="40">
        <v>35</v>
      </c>
      <c r="G38" s="41"/>
      <c r="H38" s="31"/>
      <c r="J38" s="46"/>
      <c r="K38" s="46"/>
      <c r="L38" s="46"/>
      <c r="M38" s="46"/>
      <c r="N38" s="46"/>
      <c r="O38" s="51" t="s">
        <v>38</v>
      </c>
      <c r="P38" s="52"/>
      <c r="Q38" s="53">
        <f aca="true" t="shared" si="4" ref="Q38:Q43">S38+U38</f>
        <v>349</v>
      </c>
      <c r="R38" s="54">
        <f>Q38/Q$44*100</f>
        <v>25.198555956678696</v>
      </c>
      <c r="S38" s="14">
        <v>187</v>
      </c>
      <c r="T38" s="55">
        <f>S38/S$44*100</f>
        <v>20.064377682403432</v>
      </c>
      <c r="U38" s="56">
        <v>162</v>
      </c>
      <c r="V38" s="55">
        <f>U38/U$44*100</f>
        <v>35.76158940397351</v>
      </c>
    </row>
    <row r="39" spans="2:22" ht="16.5" customHeight="1">
      <c r="B39" s="32" t="s">
        <v>22</v>
      </c>
      <c r="C39" s="50">
        <f t="shared" si="3"/>
        <v>141</v>
      </c>
      <c r="D39" s="34">
        <v>89</v>
      </c>
      <c r="E39" s="35"/>
      <c r="F39" s="40">
        <v>52</v>
      </c>
      <c r="G39" s="41"/>
      <c r="H39" s="31"/>
      <c r="J39" s="46"/>
      <c r="O39" s="57" t="s">
        <v>39</v>
      </c>
      <c r="P39" s="58"/>
      <c r="Q39" s="53">
        <f t="shared" si="4"/>
        <v>451</v>
      </c>
      <c r="R39" s="54">
        <f aca="true" t="shared" si="5" ref="R39:T44">Q39/Q$44*100</f>
        <v>32.56317689530686</v>
      </c>
      <c r="S39" s="14">
        <v>269</v>
      </c>
      <c r="T39" s="55">
        <f t="shared" si="5"/>
        <v>28.86266094420601</v>
      </c>
      <c r="U39" s="56">
        <v>182</v>
      </c>
      <c r="V39" s="55">
        <f aca="true" t="shared" si="6" ref="V39:V44">U39/U$44*100</f>
        <v>40.1766004415011</v>
      </c>
    </row>
    <row r="40" spans="2:22" ht="16.5" customHeight="1">
      <c r="B40" s="32" t="s">
        <v>23</v>
      </c>
      <c r="C40" s="50">
        <f t="shared" si="3"/>
        <v>223</v>
      </c>
      <c r="D40" s="34">
        <v>139</v>
      </c>
      <c r="E40" s="35"/>
      <c r="F40" s="40">
        <v>84</v>
      </c>
      <c r="G40" s="41"/>
      <c r="H40" s="31"/>
      <c r="J40" s="46"/>
      <c r="O40" s="51" t="s">
        <v>40</v>
      </c>
      <c r="P40" s="52"/>
      <c r="Q40" s="53">
        <f t="shared" si="4"/>
        <v>311</v>
      </c>
      <c r="R40" s="54">
        <f t="shared" si="5"/>
        <v>22.454873646209386</v>
      </c>
      <c r="S40" s="14">
        <v>223</v>
      </c>
      <c r="T40" s="55">
        <f t="shared" si="5"/>
        <v>23.92703862660944</v>
      </c>
      <c r="U40" s="56">
        <v>88</v>
      </c>
      <c r="V40" s="55">
        <f t="shared" si="6"/>
        <v>19.426048565121413</v>
      </c>
    </row>
    <row r="41" spans="2:22" ht="16.5" customHeight="1">
      <c r="B41" s="32" t="s">
        <v>24</v>
      </c>
      <c r="C41" s="50"/>
      <c r="D41" s="34"/>
      <c r="E41" s="35"/>
      <c r="F41" s="40"/>
      <c r="G41" s="41"/>
      <c r="H41" s="31"/>
      <c r="J41" s="46"/>
      <c r="O41" s="51" t="s">
        <v>41</v>
      </c>
      <c r="P41" s="52"/>
      <c r="Q41" s="53">
        <f t="shared" si="4"/>
        <v>229</v>
      </c>
      <c r="R41" s="54">
        <f t="shared" si="5"/>
        <v>16.534296028880867</v>
      </c>
      <c r="S41" s="14">
        <v>220</v>
      </c>
      <c r="T41" s="55">
        <f t="shared" si="5"/>
        <v>23.605150214592275</v>
      </c>
      <c r="U41" s="56">
        <v>9</v>
      </c>
      <c r="V41" s="55">
        <f t="shared" si="6"/>
        <v>1.9867549668874174</v>
      </c>
    </row>
    <row r="42" spans="2:22" ht="16.5" customHeight="1">
      <c r="B42" s="32" t="s">
        <v>25</v>
      </c>
      <c r="C42" s="50"/>
      <c r="D42" s="34"/>
      <c r="E42" s="35"/>
      <c r="F42" s="40"/>
      <c r="G42" s="41"/>
      <c r="H42" s="31"/>
      <c r="J42" s="46"/>
      <c r="O42" s="59" t="s">
        <v>42</v>
      </c>
      <c r="P42" s="60"/>
      <c r="Q42" s="53">
        <f t="shared" si="4"/>
        <v>45</v>
      </c>
      <c r="R42" s="54">
        <f t="shared" si="5"/>
        <v>3.2490974729241873</v>
      </c>
      <c r="S42" s="14">
        <v>33</v>
      </c>
      <c r="T42" s="55">
        <f t="shared" si="5"/>
        <v>3.5407725321888415</v>
      </c>
      <c r="U42" s="56">
        <v>12</v>
      </c>
      <c r="V42" s="55">
        <f t="shared" si="6"/>
        <v>2.6490066225165565</v>
      </c>
    </row>
    <row r="43" spans="2:22" ht="16.5" customHeight="1">
      <c r="B43" s="32" t="s">
        <v>26</v>
      </c>
      <c r="C43" s="50"/>
      <c r="D43" s="34"/>
      <c r="E43" s="35"/>
      <c r="F43" s="40"/>
      <c r="G43" s="41"/>
      <c r="H43" s="31"/>
      <c r="J43" s="46"/>
      <c r="O43" s="61" t="s">
        <v>43</v>
      </c>
      <c r="P43" s="62"/>
      <c r="Q43" s="53">
        <f t="shared" si="4"/>
        <v>0</v>
      </c>
      <c r="R43" s="54">
        <f t="shared" si="5"/>
        <v>0</v>
      </c>
      <c r="S43" s="14">
        <v>0</v>
      </c>
      <c r="T43" s="55">
        <f t="shared" si="5"/>
        <v>0</v>
      </c>
      <c r="U43" s="56">
        <v>0</v>
      </c>
      <c r="V43" s="55">
        <f t="shared" si="6"/>
        <v>0</v>
      </c>
    </row>
    <row r="44" spans="2:22" s="64" customFormat="1" ht="16.5" customHeight="1">
      <c r="B44" s="32" t="s">
        <v>27</v>
      </c>
      <c r="C44" s="50"/>
      <c r="D44" s="34"/>
      <c r="E44" s="35"/>
      <c r="F44" s="40"/>
      <c r="G44" s="41"/>
      <c r="H44" s="63"/>
      <c r="I44" s="63"/>
      <c r="J44" s="63"/>
      <c r="K44" s="63"/>
      <c r="L44" s="63"/>
      <c r="M44" s="63"/>
      <c r="O44" s="11" t="s">
        <v>7</v>
      </c>
      <c r="P44" s="11"/>
      <c r="Q44" s="11">
        <f>SUM(Q38:Q43)</f>
        <v>1385</v>
      </c>
      <c r="R44" s="11">
        <f t="shared" si="5"/>
        <v>100</v>
      </c>
      <c r="S44" s="11">
        <f>SUM(S38:S43)</f>
        <v>932</v>
      </c>
      <c r="T44" s="11">
        <f t="shared" si="5"/>
        <v>100</v>
      </c>
      <c r="U44" s="10">
        <f>SUM(U38:U43)</f>
        <v>453</v>
      </c>
      <c r="V44" s="11">
        <f t="shared" si="6"/>
        <v>100</v>
      </c>
    </row>
    <row r="45" spans="2:19" s="64" customFormat="1" ht="14.25" customHeight="1">
      <c r="B45" s="11" t="s">
        <v>7</v>
      </c>
      <c r="C45" s="11">
        <f>SUM(C33:C44)</f>
        <v>1385</v>
      </c>
      <c r="D45" s="65">
        <f>SUM(D33:D44)</f>
        <v>932</v>
      </c>
      <c r="E45" s="30"/>
      <c r="F45" s="66">
        <f>SUM(F33:F44)</f>
        <v>453</v>
      </c>
      <c r="G45" s="30"/>
      <c r="H45" s="63"/>
      <c r="I45" s="63"/>
      <c r="J45" s="63"/>
      <c r="K45" s="63"/>
      <c r="L45" s="63"/>
      <c r="M45" s="63"/>
      <c r="O45" s="1"/>
      <c r="P45" s="1"/>
      <c r="Q45" s="1"/>
      <c r="R45" s="1"/>
      <c r="S45" s="1"/>
    </row>
    <row r="46" spans="2:19" s="64" customFormat="1" ht="14.25" customHeight="1">
      <c r="B46" s="11" t="s">
        <v>28</v>
      </c>
      <c r="C46" s="20">
        <v>100</v>
      </c>
      <c r="D46" s="67">
        <f>D45/$C45*100</f>
        <v>67.29241877256318</v>
      </c>
      <c r="E46" s="67"/>
      <c r="F46" s="67">
        <f>F45/$C45*100</f>
        <v>32.70758122743682</v>
      </c>
      <c r="G46" s="67"/>
      <c r="H46" s="63"/>
      <c r="I46" s="63"/>
      <c r="J46" s="68"/>
      <c r="K46" s="68"/>
      <c r="L46" s="68"/>
      <c r="M46" s="68"/>
      <c r="N46" s="1"/>
      <c r="O46" s="1"/>
      <c r="P46" s="1"/>
      <c r="Q46" s="1"/>
      <c r="R46" s="1"/>
      <c r="S46" s="1"/>
    </row>
    <row r="47" spans="2:19" s="64" customFormat="1" ht="14.25" customHeight="1">
      <c r="B47" s="69"/>
      <c r="C47" s="69"/>
      <c r="D47" s="69"/>
      <c r="E47" s="69"/>
      <c r="F47" s="69"/>
      <c r="G47" s="69"/>
      <c r="H47" s="69"/>
      <c r="I47" s="69"/>
      <c r="J47" s="70"/>
      <c r="K47" s="70"/>
      <c r="L47" s="43"/>
      <c r="M47" s="43"/>
      <c r="N47" s="1"/>
      <c r="O47" s="1"/>
      <c r="P47" s="1"/>
      <c r="Q47" s="1"/>
      <c r="R47" s="1"/>
      <c r="S47" s="1"/>
    </row>
    <row r="48" spans="2:19" s="64" customFormat="1" ht="8.25" customHeight="1">
      <c r="B48" s="69"/>
      <c r="C48" s="69"/>
      <c r="D48" s="69"/>
      <c r="E48" s="69"/>
      <c r="F48" s="69"/>
      <c r="G48" s="69"/>
      <c r="H48" s="69"/>
      <c r="I48" s="69"/>
      <c r="J48" s="70"/>
      <c r="K48" s="70"/>
      <c r="N48" s="1"/>
      <c r="O48" s="1"/>
      <c r="P48" s="1"/>
      <c r="Q48" s="1"/>
      <c r="R48" s="1"/>
      <c r="S48" s="1"/>
    </row>
    <row r="49" spans="2:19" s="64" customFormat="1" ht="14.25" customHeight="1">
      <c r="B49" s="71" t="s">
        <v>44</v>
      </c>
      <c r="C49" s="71"/>
      <c r="D49" s="71"/>
      <c r="E49" s="71"/>
      <c r="F49" s="71"/>
      <c r="G49" s="71"/>
      <c r="H49" s="71"/>
      <c r="I49" s="71"/>
      <c r="J49" s="1"/>
      <c r="K49" s="1"/>
      <c r="N49" s="1"/>
      <c r="O49" s="1"/>
      <c r="P49" s="1"/>
      <c r="Q49" s="1"/>
      <c r="R49" s="1"/>
      <c r="S49" s="1"/>
    </row>
    <row r="50" spans="2:19" s="64" customFormat="1" ht="17.25" customHeight="1">
      <c r="B50" s="72"/>
      <c r="C50" s="72"/>
      <c r="D50" s="72"/>
      <c r="E50" s="72"/>
      <c r="F50" s="72"/>
      <c r="G50" s="72"/>
      <c r="H50" s="72"/>
      <c r="I50" s="72"/>
      <c r="J50" s="1"/>
      <c r="K50" s="1"/>
      <c r="N50" s="1"/>
      <c r="O50" s="1"/>
      <c r="P50" s="1"/>
      <c r="Q50" s="1"/>
      <c r="R50" s="1"/>
      <c r="S50" s="1"/>
    </row>
    <row r="51" spans="2:19" s="64" customFormat="1" ht="24" customHeight="1">
      <c r="B51" s="27" t="s">
        <v>31</v>
      </c>
      <c r="C51" s="27" t="s">
        <v>7</v>
      </c>
      <c r="D51" s="27" t="s">
        <v>38</v>
      </c>
      <c r="E51" s="27" t="s">
        <v>39</v>
      </c>
      <c r="F51" s="27" t="s">
        <v>45</v>
      </c>
      <c r="G51" s="27" t="s">
        <v>41</v>
      </c>
      <c r="H51" s="27" t="s">
        <v>46</v>
      </c>
      <c r="I51" s="27" t="s">
        <v>43</v>
      </c>
      <c r="J51" s="73"/>
      <c r="K51" s="1"/>
      <c r="L51" s="74" t="s">
        <v>47</v>
      </c>
      <c r="M51" s="74"/>
      <c r="N51" s="1"/>
      <c r="O51" s="1"/>
      <c r="P51" s="1"/>
      <c r="Q51" s="1"/>
      <c r="R51" s="1"/>
      <c r="S51" s="1"/>
    </row>
    <row r="52" spans="2:19" s="64" customFormat="1" ht="13.5" customHeight="1">
      <c r="B52" s="32" t="s">
        <v>16</v>
      </c>
      <c r="C52" s="33">
        <f aca="true" t="shared" si="7" ref="C52:C59">SUM(D52:I52)</f>
        <v>197</v>
      </c>
      <c r="D52" s="75">
        <v>52</v>
      </c>
      <c r="E52" s="75">
        <v>56</v>
      </c>
      <c r="F52" s="75">
        <v>34</v>
      </c>
      <c r="G52" s="75">
        <v>48</v>
      </c>
      <c r="H52" s="75">
        <v>7</v>
      </c>
      <c r="I52" s="75">
        <v>0</v>
      </c>
      <c r="J52" s="76"/>
      <c r="K52" s="77"/>
      <c r="L52" s="74"/>
      <c r="M52" s="74"/>
      <c r="N52" s="1"/>
      <c r="O52" s="1"/>
      <c r="P52" s="1"/>
      <c r="Q52" s="1"/>
      <c r="R52" s="1"/>
      <c r="S52" s="1"/>
    </row>
    <row r="53" spans="2:19" s="64" customFormat="1" ht="13.5" customHeight="1">
      <c r="B53" s="32" t="s">
        <v>17</v>
      </c>
      <c r="C53" s="33">
        <f t="shared" si="7"/>
        <v>256</v>
      </c>
      <c r="D53" s="75">
        <v>83</v>
      </c>
      <c r="E53" s="75">
        <v>81</v>
      </c>
      <c r="F53" s="75">
        <v>62</v>
      </c>
      <c r="G53" s="75">
        <v>30</v>
      </c>
      <c r="H53" s="75">
        <v>0</v>
      </c>
      <c r="I53" s="75">
        <v>0</v>
      </c>
      <c r="J53" s="78"/>
      <c r="K53" s="77"/>
      <c r="L53" s="79"/>
      <c r="M53" s="80">
        <f>SUM(D62:F62)/$C62</f>
        <v>0.8021660649819494</v>
      </c>
      <c r="N53" s="1"/>
      <c r="O53" s="1"/>
      <c r="P53" s="1"/>
      <c r="Q53" s="1"/>
      <c r="R53" s="1"/>
      <c r="S53" s="1"/>
    </row>
    <row r="54" spans="2:19" s="64" customFormat="1" ht="13.5" customHeight="1">
      <c r="B54" s="32" t="s">
        <v>18</v>
      </c>
      <c r="C54" s="33">
        <f t="shared" si="7"/>
        <v>172</v>
      </c>
      <c r="D54" s="75">
        <v>43</v>
      </c>
      <c r="E54" s="75">
        <v>48</v>
      </c>
      <c r="F54" s="75">
        <v>41</v>
      </c>
      <c r="G54" s="75">
        <v>38</v>
      </c>
      <c r="H54" s="75">
        <v>2</v>
      </c>
      <c r="I54" s="75">
        <v>0</v>
      </c>
      <c r="J54" s="78"/>
      <c r="K54" s="77"/>
      <c r="L54" s="79"/>
      <c r="M54" s="81"/>
      <c r="N54" s="1"/>
      <c r="O54" s="1"/>
      <c r="P54" s="1"/>
      <c r="Q54" s="1"/>
      <c r="R54" s="1"/>
      <c r="S54" s="1"/>
    </row>
    <row r="55" spans="2:19" s="64" customFormat="1" ht="13.5" customHeight="1">
      <c r="B55" s="32" t="s">
        <v>19</v>
      </c>
      <c r="C55" s="33">
        <f t="shared" si="7"/>
        <v>152</v>
      </c>
      <c r="D55" s="75">
        <v>36</v>
      </c>
      <c r="E55" s="75">
        <v>55</v>
      </c>
      <c r="F55" s="75">
        <v>38</v>
      </c>
      <c r="G55" s="75">
        <v>20</v>
      </c>
      <c r="H55" s="75">
        <v>3</v>
      </c>
      <c r="I55" s="75">
        <v>0</v>
      </c>
      <c r="J55" s="78"/>
      <c r="K55" s="77"/>
      <c r="L55" s="82" t="s">
        <v>48</v>
      </c>
      <c r="M55" s="82"/>
      <c r="N55" s="1"/>
      <c r="O55" s="1"/>
      <c r="P55" s="1"/>
      <c r="Q55" s="1"/>
      <c r="R55" s="1"/>
      <c r="S55" s="1"/>
    </row>
    <row r="56" spans="2:19" s="64" customFormat="1" ht="13.5" customHeight="1">
      <c r="B56" s="32" t="s">
        <v>20</v>
      </c>
      <c r="C56" s="33">
        <f t="shared" si="7"/>
        <v>122</v>
      </c>
      <c r="D56" s="75">
        <v>26</v>
      </c>
      <c r="E56" s="75">
        <v>47</v>
      </c>
      <c r="F56" s="75">
        <v>30</v>
      </c>
      <c r="G56" s="75">
        <v>19</v>
      </c>
      <c r="H56" s="75">
        <v>0</v>
      </c>
      <c r="I56" s="75">
        <v>0</v>
      </c>
      <c r="J56" s="78"/>
      <c r="K56" s="77"/>
      <c r="L56" s="82"/>
      <c r="M56" s="82"/>
      <c r="N56" s="1"/>
      <c r="O56" s="1"/>
      <c r="P56" s="1"/>
      <c r="Q56" s="1"/>
      <c r="R56" s="1"/>
      <c r="S56" s="1"/>
    </row>
    <row r="57" spans="2:19" s="64" customFormat="1" ht="13.5" customHeight="1">
      <c r="B57" s="32" t="s">
        <v>21</v>
      </c>
      <c r="C57" s="33">
        <f t="shared" si="7"/>
        <v>122</v>
      </c>
      <c r="D57" s="75">
        <v>20</v>
      </c>
      <c r="E57" s="75">
        <v>43</v>
      </c>
      <c r="F57" s="75">
        <v>21</v>
      </c>
      <c r="G57" s="75">
        <v>33</v>
      </c>
      <c r="H57" s="75">
        <v>5</v>
      </c>
      <c r="I57" s="75">
        <v>0</v>
      </c>
      <c r="J57" s="78"/>
      <c r="K57" s="48"/>
      <c r="L57" s="83"/>
      <c r="M57" s="80">
        <f>G62/C62</f>
        <v>0.16534296028880865</v>
      </c>
      <c r="N57" s="1"/>
      <c r="O57" s="1"/>
      <c r="P57" s="1"/>
      <c r="Q57" s="1"/>
      <c r="R57" s="1"/>
      <c r="S57" s="1"/>
    </row>
    <row r="58" spans="2:19" s="64" customFormat="1" ht="13.5" customHeight="1">
      <c r="B58" s="32" t="s">
        <v>22</v>
      </c>
      <c r="C58" s="33">
        <f t="shared" si="7"/>
        <v>141</v>
      </c>
      <c r="D58" s="75">
        <v>32</v>
      </c>
      <c r="E58" s="75">
        <v>45</v>
      </c>
      <c r="F58" s="75">
        <v>33</v>
      </c>
      <c r="G58" s="75">
        <v>23</v>
      </c>
      <c r="H58" s="75">
        <v>8</v>
      </c>
      <c r="I58" s="75">
        <v>0</v>
      </c>
      <c r="J58" s="78"/>
      <c r="K58" s="1"/>
      <c r="L58" s="84"/>
      <c r="M58" s="85"/>
      <c r="N58" s="1"/>
      <c r="O58" s="1"/>
      <c r="P58" s="1"/>
      <c r="Q58" s="1"/>
      <c r="R58" s="1"/>
      <c r="S58" s="1"/>
    </row>
    <row r="59" spans="2:19" s="64" customFormat="1" ht="13.5" customHeight="1">
      <c r="B59" s="32" t="s">
        <v>23</v>
      </c>
      <c r="C59" s="33">
        <f t="shared" si="7"/>
        <v>223</v>
      </c>
      <c r="D59" s="75">
        <v>57</v>
      </c>
      <c r="E59" s="75">
        <v>76</v>
      </c>
      <c r="F59" s="75">
        <v>52</v>
      </c>
      <c r="G59" s="75">
        <v>18</v>
      </c>
      <c r="H59" s="75">
        <v>20</v>
      </c>
      <c r="I59" s="75">
        <v>0</v>
      </c>
      <c r="J59" s="38"/>
      <c r="K59" s="1"/>
      <c r="L59" s="82" t="s">
        <v>49</v>
      </c>
      <c r="M59" s="82"/>
      <c r="N59" s="1"/>
      <c r="O59" s="1"/>
      <c r="P59" s="1"/>
      <c r="Q59" s="1"/>
      <c r="R59" s="1"/>
      <c r="S59" s="1"/>
    </row>
    <row r="60" spans="2:19" s="64" customFormat="1" ht="13.5" customHeight="1">
      <c r="B60" s="32" t="s">
        <v>24</v>
      </c>
      <c r="C60" s="33"/>
      <c r="D60" s="75"/>
      <c r="E60" s="75"/>
      <c r="F60" s="75"/>
      <c r="G60" s="75"/>
      <c r="H60" s="75"/>
      <c r="I60" s="75"/>
      <c r="J60" s="1"/>
      <c r="K60" s="1"/>
      <c r="L60" s="82"/>
      <c r="M60" s="82"/>
      <c r="N60" s="1"/>
      <c r="O60" s="1"/>
      <c r="P60" s="1"/>
      <c r="Q60" s="1"/>
      <c r="R60" s="1"/>
      <c r="S60" s="1"/>
    </row>
    <row r="61" spans="2:19" s="64" customFormat="1" ht="13.5" customHeight="1">
      <c r="B61" s="32" t="s">
        <v>25</v>
      </c>
      <c r="C61" s="33"/>
      <c r="D61" s="75"/>
      <c r="E61" s="75"/>
      <c r="F61" s="75"/>
      <c r="G61" s="75"/>
      <c r="H61" s="75"/>
      <c r="I61" s="75"/>
      <c r="J61" s="1"/>
      <c r="K61" s="1"/>
      <c r="M61" s="80">
        <f>H62/C62</f>
        <v>0.032490974729241874</v>
      </c>
      <c r="N61" s="1"/>
      <c r="O61" s="1"/>
      <c r="P61" s="1"/>
      <c r="Q61" s="1"/>
      <c r="R61" s="1"/>
      <c r="S61" s="1"/>
    </row>
    <row r="62" spans="2:19" s="64" customFormat="1" ht="14.25" customHeight="1">
      <c r="B62" s="11" t="s">
        <v>7</v>
      </c>
      <c r="C62" s="11">
        <f>SUM(C52:C61)</f>
        <v>1385</v>
      </c>
      <c r="D62" s="11">
        <f aca="true" t="shared" si="8" ref="D62:I62">SUM(D52:D61)</f>
        <v>349</v>
      </c>
      <c r="E62" s="11">
        <f t="shared" si="8"/>
        <v>451</v>
      </c>
      <c r="F62" s="11">
        <f t="shared" si="8"/>
        <v>311</v>
      </c>
      <c r="G62" s="11">
        <f>SUM(G52:G61)</f>
        <v>229</v>
      </c>
      <c r="H62" s="11">
        <f t="shared" si="8"/>
        <v>45</v>
      </c>
      <c r="I62" s="11">
        <f t="shared" si="8"/>
        <v>0</v>
      </c>
      <c r="J62" s="69"/>
      <c r="K62" s="69"/>
      <c r="L62" s="79"/>
      <c r="M62" s="1"/>
      <c r="O62" s="1"/>
      <c r="P62" s="1"/>
      <c r="Q62" s="1"/>
      <c r="R62" s="1"/>
      <c r="S62" s="1"/>
    </row>
    <row r="63" spans="2:19" s="64" customFormat="1" ht="14.2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86"/>
      <c r="M63" s="87"/>
      <c r="O63" s="1"/>
      <c r="P63" s="1"/>
      <c r="Q63" s="1"/>
      <c r="R63" s="1"/>
      <c r="S63" s="1"/>
    </row>
    <row r="64" spans="2:13" ht="6" customHeight="1">
      <c r="B64" s="63"/>
      <c r="C64" s="63"/>
      <c r="D64" s="43"/>
      <c r="E64" s="43"/>
      <c r="F64" s="43"/>
      <c r="G64" s="43"/>
      <c r="H64" s="43"/>
      <c r="I64" s="43"/>
      <c r="J64" s="43"/>
      <c r="K64" s="48"/>
      <c r="L64" s="17"/>
      <c r="M64" s="17"/>
    </row>
    <row r="65" spans="2:22" ht="21" customHeight="1">
      <c r="B65" s="22" t="s">
        <v>50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2:22" s="89" customFormat="1" ht="9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2:20" s="89" customFormat="1" ht="34.5" customHeight="1">
      <c r="B67" s="26" t="s">
        <v>51</v>
      </c>
      <c r="C67" s="26"/>
      <c r="D67" s="26"/>
      <c r="E67" s="26"/>
      <c r="F67" s="26"/>
      <c r="G67" s="26"/>
      <c r="H67" s="24"/>
      <c r="I67" s="24"/>
      <c r="J67" s="24"/>
      <c r="K67" s="25"/>
      <c r="L67" s="25"/>
      <c r="M67" s="25"/>
      <c r="N67" s="24"/>
      <c r="P67" s="90" t="s">
        <v>52</v>
      </c>
      <c r="Q67" s="90"/>
      <c r="R67" s="90"/>
      <c r="S67" s="90"/>
      <c r="T67" s="90"/>
    </row>
    <row r="68" spans="2:20" s="89" customFormat="1" ht="14.25" customHeight="1">
      <c r="B68" s="27" t="s">
        <v>31</v>
      </c>
      <c r="C68" s="91" t="s">
        <v>7</v>
      </c>
      <c r="D68" s="29" t="s">
        <v>32</v>
      </c>
      <c r="E68" s="29"/>
      <c r="F68" s="92" t="s">
        <v>33</v>
      </c>
      <c r="G68" s="92"/>
      <c r="H68" s="93" t="s">
        <v>53</v>
      </c>
      <c r="I68" s="1"/>
      <c r="J68" s="17"/>
      <c r="K68" s="17"/>
      <c r="L68" s="17"/>
      <c r="M68" s="17"/>
      <c r="N68" s="17"/>
      <c r="P68" s="90"/>
      <c r="Q68" s="90"/>
      <c r="R68" s="90"/>
      <c r="S68" s="90"/>
      <c r="T68" s="90"/>
    </row>
    <row r="69" spans="2:21" s="89" customFormat="1" ht="16.5" customHeight="1">
      <c r="B69" s="32" t="s">
        <v>16</v>
      </c>
      <c r="C69" s="33">
        <f>SUM(D69:H69)</f>
        <v>197</v>
      </c>
      <c r="D69" s="36">
        <v>57</v>
      </c>
      <c r="E69" s="37"/>
      <c r="F69" s="94">
        <v>135</v>
      </c>
      <c r="G69" s="94"/>
      <c r="H69" s="95">
        <v>5</v>
      </c>
      <c r="I69" s="8"/>
      <c r="J69" s="38"/>
      <c r="K69" s="38"/>
      <c r="L69" s="38"/>
      <c r="M69" s="38"/>
      <c r="N69" s="38"/>
      <c r="P69" s="96" t="s">
        <v>35</v>
      </c>
      <c r="Q69" s="44"/>
      <c r="R69" s="44" t="s">
        <v>36</v>
      </c>
      <c r="S69" s="44" t="s">
        <v>32</v>
      </c>
      <c r="T69" s="97" t="s">
        <v>33</v>
      </c>
      <c r="U69" s="97" t="s">
        <v>15</v>
      </c>
    </row>
    <row r="70" spans="2:21" s="89" customFormat="1" ht="14.25" customHeight="1">
      <c r="B70" s="32" t="s">
        <v>17</v>
      </c>
      <c r="C70" s="33">
        <f aca="true" t="shared" si="9" ref="C70:C76">SUM(D70:H70)</f>
        <v>256</v>
      </c>
      <c r="D70" s="36">
        <v>98</v>
      </c>
      <c r="E70" s="37"/>
      <c r="F70" s="94">
        <v>158</v>
      </c>
      <c r="G70" s="94"/>
      <c r="H70" s="98">
        <v>0</v>
      </c>
      <c r="I70" s="1"/>
      <c r="J70" s="8"/>
      <c r="K70" s="8"/>
      <c r="L70" s="8"/>
      <c r="M70" s="8"/>
      <c r="N70" s="8"/>
      <c r="P70" s="99"/>
      <c r="Q70" s="49"/>
      <c r="R70" s="49"/>
      <c r="S70" s="49"/>
      <c r="T70" s="49"/>
      <c r="U70" s="49"/>
    </row>
    <row r="71" spans="2:21" s="89" customFormat="1" ht="14.25" customHeight="1">
      <c r="B71" s="32" t="s">
        <v>18</v>
      </c>
      <c r="C71" s="33">
        <f t="shared" si="9"/>
        <v>172</v>
      </c>
      <c r="D71" s="36">
        <v>58</v>
      </c>
      <c r="E71" s="37"/>
      <c r="F71" s="100">
        <v>114</v>
      </c>
      <c r="G71" s="100"/>
      <c r="H71" s="98">
        <v>0</v>
      </c>
      <c r="I71" s="1"/>
      <c r="J71" s="42"/>
      <c r="K71" s="43"/>
      <c r="L71" s="43"/>
      <c r="M71" s="43"/>
      <c r="N71" s="43"/>
      <c r="P71" s="51" t="s">
        <v>38</v>
      </c>
      <c r="Q71" s="52"/>
      <c r="R71" s="53">
        <f aca="true" t="shared" si="10" ref="R71:R76">SUM(S71:U71)</f>
        <v>0</v>
      </c>
      <c r="S71" s="14">
        <v>0</v>
      </c>
      <c r="T71" s="56">
        <v>0</v>
      </c>
      <c r="U71" s="56">
        <v>0</v>
      </c>
    </row>
    <row r="72" spans="2:21" s="89" customFormat="1" ht="14.25" customHeight="1">
      <c r="B72" s="32" t="s">
        <v>19</v>
      </c>
      <c r="C72" s="33">
        <f t="shared" si="9"/>
        <v>152</v>
      </c>
      <c r="D72" s="36">
        <v>66</v>
      </c>
      <c r="E72" s="37"/>
      <c r="F72" s="100">
        <v>86</v>
      </c>
      <c r="G72" s="100"/>
      <c r="H72" s="98">
        <v>0</v>
      </c>
      <c r="I72" s="1"/>
      <c r="J72" s="46"/>
      <c r="K72" s="46"/>
      <c r="L72" s="46"/>
      <c r="M72" s="46"/>
      <c r="N72" s="46"/>
      <c r="P72" s="51" t="s">
        <v>39</v>
      </c>
      <c r="Q72" s="52"/>
      <c r="R72" s="53">
        <f t="shared" si="10"/>
        <v>9</v>
      </c>
      <c r="S72" s="14">
        <v>1</v>
      </c>
      <c r="T72" s="56">
        <v>8</v>
      </c>
      <c r="U72" s="56">
        <v>0</v>
      </c>
    </row>
    <row r="73" spans="2:21" s="89" customFormat="1" ht="14.25" customHeight="1">
      <c r="B73" s="32" t="s">
        <v>20</v>
      </c>
      <c r="C73" s="33">
        <f t="shared" si="9"/>
        <v>122</v>
      </c>
      <c r="D73" s="36">
        <v>29</v>
      </c>
      <c r="E73" s="37"/>
      <c r="F73" s="100">
        <v>93</v>
      </c>
      <c r="G73" s="100"/>
      <c r="H73" s="98">
        <v>0</v>
      </c>
      <c r="I73" s="1"/>
      <c r="J73" s="47"/>
      <c r="K73" s="48"/>
      <c r="L73" s="48"/>
      <c r="M73" s="48"/>
      <c r="N73" s="48"/>
      <c r="P73" s="51" t="s">
        <v>40</v>
      </c>
      <c r="Q73" s="52"/>
      <c r="R73" s="53">
        <f t="shared" si="10"/>
        <v>16</v>
      </c>
      <c r="S73" s="14">
        <v>7</v>
      </c>
      <c r="T73" s="56">
        <v>9</v>
      </c>
      <c r="U73" s="56">
        <v>0</v>
      </c>
    </row>
    <row r="74" spans="2:21" s="89" customFormat="1" ht="14.25" customHeight="1">
      <c r="B74" s="32" t="s">
        <v>21</v>
      </c>
      <c r="C74" s="33">
        <f t="shared" si="9"/>
        <v>122</v>
      </c>
      <c r="D74" s="36">
        <v>41</v>
      </c>
      <c r="E74" s="37"/>
      <c r="F74" s="100">
        <v>81</v>
      </c>
      <c r="G74" s="100"/>
      <c r="H74" s="98">
        <v>0</v>
      </c>
      <c r="I74" s="1"/>
      <c r="J74" s="46"/>
      <c r="K74" s="46"/>
      <c r="L74" s="46"/>
      <c r="M74" s="46"/>
      <c r="N74" s="46"/>
      <c r="P74" s="51" t="s">
        <v>41</v>
      </c>
      <c r="Q74" s="52"/>
      <c r="R74" s="53">
        <f t="shared" si="10"/>
        <v>1233</v>
      </c>
      <c r="S74" s="14">
        <v>463</v>
      </c>
      <c r="T74" s="56">
        <v>770</v>
      </c>
      <c r="U74" s="56">
        <v>0</v>
      </c>
    </row>
    <row r="75" spans="2:21" s="89" customFormat="1" ht="14.25" customHeight="1">
      <c r="B75" s="32" t="s">
        <v>22</v>
      </c>
      <c r="C75" s="50">
        <f t="shared" si="9"/>
        <v>141</v>
      </c>
      <c r="D75" s="36">
        <v>51</v>
      </c>
      <c r="E75" s="37"/>
      <c r="F75" s="100">
        <v>88</v>
      </c>
      <c r="G75" s="100"/>
      <c r="H75" s="98">
        <v>2</v>
      </c>
      <c r="I75" s="1"/>
      <c r="J75" s="46"/>
      <c r="K75" s="1"/>
      <c r="L75" s="1"/>
      <c r="M75" s="1"/>
      <c r="N75" s="1"/>
      <c r="P75" s="59" t="s">
        <v>42</v>
      </c>
      <c r="Q75" s="60"/>
      <c r="R75" s="53">
        <f t="shared" si="10"/>
        <v>88</v>
      </c>
      <c r="S75" s="14">
        <v>19</v>
      </c>
      <c r="T75" s="56">
        <v>69</v>
      </c>
      <c r="U75" s="56">
        <v>0</v>
      </c>
    </row>
    <row r="76" spans="2:21" s="89" customFormat="1" ht="14.25" customHeight="1">
      <c r="B76" s="32" t="s">
        <v>23</v>
      </c>
      <c r="C76" s="50">
        <f t="shared" si="9"/>
        <v>223</v>
      </c>
      <c r="D76" s="36">
        <v>91</v>
      </c>
      <c r="E76" s="37"/>
      <c r="F76" s="100">
        <v>132</v>
      </c>
      <c r="G76" s="100"/>
      <c r="H76" s="98">
        <v>0</v>
      </c>
      <c r="I76" s="1"/>
      <c r="J76" s="46"/>
      <c r="K76" s="1"/>
      <c r="L76" s="1"/>
      <c r="M76" s="1"/>
      <c r="N76" s="1"/>
      <c r="P76" s="61" t="s">
        <v>43</v>
      </c>
      <c r="Q76" s="62"/>
      <c r="R76" s="53">
        <f t="shared" si="10"/>
        <v>39</v>
      </c>
      <c r="S76" s="14">
        <v>1</v>
      </c>
      <c r="T76" s="56">
        <v>31</v>
      </c>
      <c r="U76" s="56">
        <v>7</v>
      </c>
    </row>
    <row r="77" spans="2:21" s="89" customFormat="1" ht="14.25" customHeight="1">
      <c r="B77" s="32" t="s">
        <v>24</v>
      </c>
      <c r="C77" s="50"/>
      <c r="D77" s="36"/>
      <c r="E77" s="37"/>
      <c r="F77" s="100"/>
      <c r="G77" s="100"/>
      <c r="H77" s="101"/>
      <c r="I77" s="1"/>
      <c r="J77" s="46"/>
      <c r="K77" s="1"/>
      <c r="L77" s="1"/>
      <c r="M77" s="1"/>
      <c r="N77" s="1"/>
      <c r="P77" s="45" t="s">
        <v>7</v>
      </c>
      <c r="Q77" s="45"/>
      <c r="R77" s="11">
        <f>SUM(R71:R76)</f>
        <v>1385</v>
      </c>
      <c r="S77" s="11">
        <f>SUM(S71:S76)</f>
        <v>491</v>
      </c>
      <c r="T77" s="11">
        <f>SUM(T71:T76)</f>
        <v>887</v>
      </c>
      <c r="U77" s="11">
        <f>SUM(U71:U76)</f>
        <v>7</v>
      </c>
    </row>
    <row r="78" spans="2:22" s="89" customFormat="1" ht="14.25" customHeight="1">
      <c r="B78" s="32" t="s">
        <v>25</v>
      </c>
      <c r="C78" s="50"/>
      <c r="D78" s="36"/>
      <c r="E78" s="37"/>
      <c r="F78" s="100"/>
      <c r="G78" s="100"/>
      <c r="H78" s="101"/>
      <c r="I78" s="1"/>
      <c r="J78" s="46"/>
      <c r="K78" s="1"/>
      <c r="L78" s="1"/>
      <c r="M78" s="1"/>
      <c r="N78" s="1"/>
      <c r="U78" s="88"/>
      <c r="V78" s="88"/>
    </row>
    <row r="79" spans="2:22" s="89" customFormat="1" ht="14.25" customHeight="1">
      <c r="B79" s="32" t="s">
        <v>26</v>
      </c>
      <c r="C79" s="50"/>
      <c r="D79" s="102"/>
      <c r="E79" s="103"/>
      <c r="F79" s="104"/>
      <c r="G79" s="105"/>
      <c r="H79" s="101"/>
      <c r="I79" s="1"/>
      <c r="J79" s="46"/>
      <c r="K79" s="1"/>
      <c r="L79" s="1"/>
      <c r="M79" s="1"/>
      <c r="N79" s="1"/>
      <c r="U79" s="88"/>
      <c r="V79" s="88"/>
    </row>
    <row r="80" spans="2:22" s="89" customFormat="1" ht="14.25" customHeight="1">
      <c r="B80" s="32" t="s">
        <v>27</v>
      </c>
      <c r="C80" s="50"/>
      <c r="D80" s="102"/>
      <c r="E80" s="103"/>
      <c r="F80" s="104"/>
      <c r="G80" s="105"/>
      <c r="H80" s="101"/>
      <c r="I80" s="1"/>
      <c r="J80" s="46"/>
      <c r="K80" s="1"/>
      <c r="L80" s="1"/>
      <c r="M80" s="1"/>
      <c r="N80" s="1"/>
      <c r="U80" s="88"/>
      <c r="V80" s="88"/>
    </row>
    <row r="81" spans="2:22" s="89" customFormat="1" ht="14.25" customHeight="1">
      <c r="B81" s="11" t="s">
        <v>7</v>
      </c>
      <c r="C81" s="11">
        <f>SUM(C69:C80)</f>
        <v>1385</v>
      </c>
      <c r="D81" s="66">
        <f>SUM(D69:E80)</f>
        <v>491</v>
      </c>
      <c r="E81" s="30"/>
      <c r="F81" s="66">
        <f>SUM(F69:G80)</f>
        <v>887</v>
      </c>
      <c r="G81" s="30"/>
      <c r="H81" s="106">
        <f>SUM(H69:H80)</f>
        <v>7</v>
      </c>
      <c r="I81" s="1"/>
      <c r="J81" s="46"/>
      <c r="K81" s="1"/>
      <c r="L81" s="1"/>
      <c r="M81" s="1"/>
      <c r="N81" s="1"/>
      <c r="O81" s="88"/>
      <c r="P81" s="88"/>
      <c r="Q81" s="88"/>
      <c r="R81" s="88"/>
      <c r="S81" s="88"/>
      <c r="T81" s="88"/>
      <c r="U81" s="88"/>
      <c r="V81" s="88"/>
    </row>
    <row r="82" spans="2:22" s="89" customFormat="1" ht="14.25" customHeight="1">
      <c r="B82" s="11" t="s">
        <v>28</v>
      </c>
      <c r="C82" s="20">
        <v>100</v>
      </c>
      <c r="D82" s="67">
        <f>D81/$C81*100</f>
        <v>35.45126353790614</v>
      </c>
      <c r="E82" s="67"/>
      <c r="F82" s="67">
        <f>F81/$C81*100</f>
        <v>64.04332129963899</v>
      </c>
      <c r="G82" s="67"/>
      <c r="H82" s="20">
        <f>H81/$C81*100</f>
        <v>0.5054151624548736</v>
      </c>
      <c r="I82" s="1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</row>
    <row r="83" spans="12:13" ht="9.75" customHeight="1">
      <c r="L83" s="17"/>
      <c r="M83" s="17"/>
    </row>
    <row r="84" spans="2:16" ht="13.5" customHeight="1">
      <c r="B84" s="26" t="s">
        <v>54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2:19" ht="14.25" customHeight="1">
      <c r="B85" s="65" t="s">
        <v>55</v>
      </c>
      <c r="C85" s="30"/>
      <c r="D85" s="11" t="s">
        <v>7</v>
      </c>
      <c r="E85" s="11" t="s">
        <v>16</v>
      </c>
      <c r="F85" s="11" t="s">
        <v>17</v>
      </c>
      <c r="G85" s="11" t="s">
        <v>18</v>
      </c>
      <c r="H85" s="11" t="s">
        <v>19</v>
      </c>
      <c r="I85" s="11" t="s">
        <v>20</v>
      </c>
      <c r="J85" s="11" t="s">
        <v>21</v>
      </c>
      <c r="K85" s="11" t="s">
        <v>22</v>
      </c>
      <c r="L85" s="11" t="s">
        <v>23</v>
      </c>
      <c r="M85" s="11" t="s">
        <v>24</v>
      </c>
      <c r="N85" s="11" t="s">
        <v>25</v>
      </c>
      <c r="O85" s="11" t="s">
        <v>26</v>
      </c>
      <c r="P85" s="11" t="s">
        <v>27</v>
      </c>
      <c r="Q85" s="107"/>
      <c r="R85" s="107"/>
      <c r="S85" s="107"/>
    </row>
    <row r="86" spans="2:19" ht="13.5" customHeight="1">
      <c r="B86" s="108" t="s">
        <v>56</v>
      </c>
      <c r="C86" s="109"/>
      <c r="D86" s="53">
        <f>SUM(E86:P86)</f>
        <v>22</v>
      </c>
      <c r="E86" s="14">
        <v>7</v>
      </c>
      <c r="F86" s="14">
        <v>2</v>
      </c>
      <c r="G86" s="14">
        <v>1</v>
      </c>
      <c r="H86" s="14">
        <v>5</v>
      </c>
      <c r="I86" s="14">
        <v>2</v>
      </c>
      <c r="J86" s="14">
        <v>3</v>
      </c>
      <c r="K86" s="14">
        <v>2</v>
      </c>
      <c r="L86" s="14">
        <v>0</v>
      </c>
      <c r="M86" s="110"/>
      <c r="N86" s="14"/>
      <c r="O86" s="14"/>
      <c r="P86" s="14"/>
      <c r="Q86" s="111"/>
      <c r="R86" s="111"/>
      <c r="S86" s="111"/>
    </row>
    <row r="87" spans="2:19" ht="13.5" customHeight="1">
      <c r="B87" s="108" t="s">
        <v>57</v>
      </c>
      <c r="C87" s="109"/>
      <c r="D87" s="53">
        <f>SUM(E87:P87)</f>
        <v>3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1</v>
      </c>
      <c r="K87" s="14">
        <v>1</v>
      </c>
      <c r="L87" s="14">
        <v>1</v>
      </c>
      <c r="M87" s="110"/>
      <c r="N87" s="14"/>
      <c r="O87" s="14"/>
      <c r="P87" s="14"/>
      <c r="Q87" s="111"/>
      <c r="R87" s="111"/>
      <c r="S87" s="111"/>
    </row>
    <row r="88" spans="2:19" ht="13.5" customHeight="1">
      <c r="B88" s="108" t="s">
        <v>58</v>
      </c>
      <c r="C88" s="109"/>
      <c r="D88" s="53">
        <f>SUM(E88:P88)</f>
        <v>61</v>
      </c>
      <c r="E88" s="14">
        <v>12</v>
      </c>
      <c r="F88" s="14">
        <v>8</v>
      </c>
      <c r="G88" s="14">
        <v>11</v>
      </c>
      <c r="H88" s="14">
        <v>7</v>
      </c>
      <c r="I88" s="14">
        <v>5</v>
      </c>
      <c r="J88" s="14">
        <v>4</v>
      </c>
      <c r="K88" s="14">
        <v>5</v>
      </c>
      <c r="L88" s="14">
        <v>9</v>
      </c>
      <c r="M88" s="110"/>
      <c r="N88" s="14"/>
      <c r="O88" s="14"/>
      <c r="P88" s="14"/>
      <c r="Q88" s="111"/>
      <c r="R88" s="111"/>
      <c r="S88" s="111"/>
    </row>
    <row r="89" spans="2:19" ht="13.5" customHeight="1">
      <c r="B89" s="108" t="s">
        <v>59</v>
      </c>
      <c r="C89" s="109"/>
      <c r="D89" s="53">
        <f>SUM(E89:P89)</f>
        <v>45</v>
      </c>
      <c r="E89" s="14">
        <v>3</v>
      </c>
      <c r="F89" s="14">
        <v>4</v>
      </c>
      <c r="G89" s="14">
        <v>6</v>
      </c>
      <c r="H89" s="14">
        <v>7</v>
      </c>
      <c r="I89" s="14">
        <v>9</v>
      </c>
      <c r="J89" s="14">
        <v>10</v>
      </c>
      <c r="K89" s="14">
        <v>5</v>
      </c>
      <c r="L89" s="14">
        <v>1</v>
      </c>
      <c r="M89" s="110"/>
      <c r="N89" s="14"/>
      <c r="O89" s="14"/>
      <c r="P89" s="14"/>
      <c r="Q89" s="111"/>
      <c r="R89" s="111"/>
      <c r="S89" s="111"/>
    </row>
    <row r="90" spans="2:19" ht="13.5" customHeight="1">
      <c r="B90" s="108" t="s">
        <v>60</v>
      </c>
      <c r="C90" s="109"/>
      <c r="D90" s="53">
        <f aca="true" t="shared" si="11" ref="D90:D100">SUM(E90:P90)</f>
        <v>780</v>
      </c>
      <c r="E90" s="14">
        <v>94</v>
      </c>
      <c r="F90" s="14">
        <v>161</v>
      </c>
      <c r="G90" s="14">
        <v>83</v>
      </c>
      <c r="H90" s="14">
        <v>99</v>
      </c>
      <c r="I90" s="14">
        <v>73</v>
      </c>
      <c r="J90" s="14">
        <v>57</v>
      </c>
      <c r="K90" s="14">
        <v>78</v>
      </c>
      <c r="L90" s="14">
        <v>135</v>
      </c>
      <c r="M90" s="110"/>
      <c r="N90" s="14"/>
      <c r="O90" s="14"/>
      <c r="P90" s="14"/>
      <c r="Q90" s="111"/>
      <c r="R90" s="111"/>
      <c r="S90" s="111"/>
    </row>
    <row r="91" spans="2:19" ht="13.5" customHeight="1">
      <c r="B91" s="108" t="s">
        <v>61</v>
      </c>
      <c r="C91" s="109"/>
      <c r="D91" s="53">
        <f t="shared" si="11"/>
        <v>67</v>
      </c>
      <c r="E91" s="14">
        <v>5</v>
      </c>
      <c r="F91" s="14">
        <v>15</v>
      </c>
      <c r="G91" s="14">
        <v>7</v>
      </c>
      <c r="H91" s="14">
        <v>7</v>
      </c>
      <c r="I91" s="14">
        <v>8</v>
      </c>
      <c r="J91" s="14">
        <v>6</v>
      </c>
      <c r="K91" s="14">
        <v>10</v>
      </c>
      <c r="L91" s="14">
        <v>9</v>
      </c>
      <c r="M91" s="110"/>
      <c r="N91" s="14"/>
      <c r="O91" s="14"/>
      <c r="P91" s="14"/>
      <c r="Q91" s="111"/>
      <c r="R91" s="111"/>
      <c r="S91" s="111"/>
    </row>
    <row r="92" spans="2:19" ht="13.5" customHeight="1">
      <c r="B92" s="108" t="s">
        <v>62</v>
      </c>
      <c r="C92" s="109"/>
      <c r="D92" s="53">
        <f t="shared" si="11"/>
        <v>15</v>
      </c>
      <c r="E92" s="14">
        <v>2</v>
      </c>
      <c r="F92" s="14">
        <v>2</v>
      </c>
      <c r="G92" s="14">
        <v>5</v>
      </c>
      <c r="H92" s="14">
        <v>0</v>
      </c>
      <c r="I92" s="14">
        <v>1</v>
      </c>
      <c r="J92" s="14">
        <v>1</v>
      </c>
      <c r="K92" s="14">
        <v>1</v>
      </c>
      <c r="L92" s="14">
        <v>3</v>
      </c>
      <c r="M92" s="110"/>
      <c r="N92" s="14"/>
      <c r="O92" s="14"/>
      <c r="P92" s="14"/>
      <c r="Q92" s="111"/>
      <c r="R92" s="111"/>
      <c r="S92" s="111"/>
    </row>
    <row r="93" spans="2:19" ht="13.5" customHeight="1">
      <c r="B93" s="108" t="s">
        <v>63</v>
      </c>
      <c r="C93" s="109"/>
      <c r="D93" s="53">
        <f t="shared" si="11"/>
        <v>38</v>
      </c>
      <c r="E93" s="14">
        <v>3</v>
      </c>
      <c r="F93" s="14">
        <v>0</v>
      </c>
      <c r="G93" s="14">
        <v>1</v>
      </c>
      <c r="H93" s="14">
        <v>3</v>
      </c>
      <c r="I93" s="14">
        <v>0</v>
      </c>
      <c r="J93" s="14">
        <v>6</v>
      </c>
      <c r="K93" s="14">
        <v>7</v>
      </c>
      <c r="L93" s="14">
        <v>18</v>
      </c>
      <c r="M93" s="110"/>
      <c r="N93" s="14"/>
      <c r="O93" s="14"/>
      <c r="P93" s="14"/>
      <c r="Q93" s="111"/>
      <c r="R93" s="111"/>
      <c r="S93" s="111"/>
    </row>
    <row r="94" spans="2:19" ht="13.5" customHeight="1">
      <c r="B94" s="108" t="s">
        <v>64</v>
      </c>
      <c r="C94" s="109"/>
      <c r="D94" s="53">
        <f t="shared" si="11"/>
        <v>18</v>
      </c>
      <c r="E94" s="14">
        <v>4</v>
      </c>
      <c r="F94" s="14">
        <v>4</v>
      </c>
      <c r="G94" s="14">
        <v>2</v>
      </c>
      <c r="H94" s="14">
        <v>1</v>
      </c>
      <c r="I94" s="14">
        <v>0</v>
      </c>
      <c r="J94" s="14">
        <v>5</v>
      </c>
      <c r="K94" s="14">
        <v>0</v>
      </c>
      <c r="L94" s="14">
        <v>2</v>
      </c>
      <c r="M94" s="110"/>
      <c r="N94" s="14"/>
      <c r="O94" s="14"/>
      <c r="P94" s="14"/>
      <c r="Q94" s="111"/>
      <c r="R94" s="111"/>
      <c r="S94" s="111"/>
    </row>
    <row r="95" spans="2:19" ht="13.5" customHeight="1">
      <c r="B95" s="108" t="s">
        <v>65</v>
      </c>
      <c r="C95" s="109"/>
      <c r="D95" s="53">
        <f t="shared" si="11"/>
        <v>11</v>
      </c>
      <c r="E95" s="14">
        <v>2</v>
      </c>
      <c r="F95" s="14">
        <v>1</v>
      </c>
      <c r="G95" s="14">
        <v>5</v>
      </c>
      <c r="H95" s="14">
        <v>1</v>
      </c>
      <c r="I95" s="14">
        <v>0</v>
      </c>
      <c r="J95" s="14">
        <v>1</v>
      </c>
      <c r="K95" s="14">
        <v>0</v>
      </c>
      <c r="L95" s="14">
        <v>1</v>
      </c>
      <c r="M95" s="110"/>
      <c r="N95" s="14"/>
      <c r="O95" s="14"/>
      <c r="P95" s="14"/>
      <c r="Q95" s="111"/>
      <c r="R95" s="111"/>
      <c r="S95" s="111"/>
    </row>
    <row r="96" spans="2:19" ht="13.5" customHeight="1">
      <c r="B96" s="108" t="s">
        <v>66</v>
      </c>
      <c r="C96" s="109"/>
      <c r="D96" s="53">
        <f t="shared" si="11"/>
        <v>6</v>
      </c>
      <c r="E96" s="14">
        <v>3</v>
      </c>
      <c r="F96" s="14">
        <v>0</v>
      </c>
      <c r="G96" s="14">
        <v>1</v>
      </c>
      <c r="H96" s="14">
        <v>0</v>
      </c>
      <c r="I96" s="14">
        <v>0</v>
      </c>
      <c r="J96" s="14">
        <v>1</v>
      </c>
      <c r="K96" s="14">
        <v>0</v>
      </c>
      <c r="L96" s="14">
        <v>1</v>
      </c>
      <c r="M96" s="110"/>
      <c r="N96" s="14"/>
      <c r="O96" s="14"/>
      <c r="P96" s="14"/>
      <c r="Q96" s="111"/>
      <c r="R96" s="111"/>
      <c r="S96" s="111"/>
    </row>
    <row r="97" spans="2:19" ht="13.5" customHeight="1">
      <c r="B97" s="108" t="s">
        <v>67</v>
      </c>
      <c r="C97" s="109"/>
      <c r="D97" s="53">
        <f t="shared" si="11"/>
        <v>1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1</v>
      </c>
      <c r="M97" s="110"/>
      <c r="N97" s="14"/>
      <c r="O97" s="14"/>
      <c r="P97" s="14"/>
      <c r="Q97" s="111"/>
      <c r="R97" s="111"/>
      <c r="S97" s="111"/>
    </row>
    <row r="98" spans="2:19" ht="13.5" customHeight="1">
      <c r="B98" s="108" t="s">
        <v>68</v>
      </c>
      <c r="C98" s="109"/>
      <c r="D98" s="53">
        <f t="shared" si="11"/>
        <v>80</v>
      </c>
      <c r="E98" s="14">
        <v>10</v>
      </c>
      <c r="F98" s="14">
        <v>14</v>
      </c>
      <c r="G98" s="14">
        <v>10</v>
      </c>
      <c r="H98" s="14">
        <v>5</v>
      </c>
      <c r="I98" s="14">
        <v>5</v>
      </c>
      <c r="J98" s="14">
        <v>6</v>
      </c>
      <c r="K98" s="14">
        <v>5</v>
      </c>
      <c r="L98" s="14">
        <v>25</v>
      </c>
      <c r="M98" s="110"/>
      <c r="N98" s="14"/>
      <c r="O98" s="14"/>
      <c r="P98" s="14"/>
      <c r="Q98" s="111"/>
      <c r="R98" s="111"/>
      <c r="S98" s="111"/>
    </row>
    <row r="99" spans="2:19" ht="13.5" customHeight="1">
      <c r="B99" s="108" t="s">
        <v>69</v>
      </c>
      <c r="C99" s="109"/>
      <c r="D99" s="53">
        <f t="shared" si="11"/>
        <v>134</v>
      </c>
      <c r="E99" s="14">
        <v>22</v>
      </c>
      <c r="F99" s="14">
        <v>29</v>
      </c>
      <c r="G99" s="14">
        <v>25</v>
      </c>
      <c r="H99" s="14">
        <v>9</v>
      </c>
      <c r="I99" s="14">
        <v>8</v>
      </c>
      <c r="J99" s="14">
        <v>14</v>
      </c>
      <c r="K99" s="14">
        <v>17</v>
      </c>
      <c r="L99" s="14">
        <v>10</v>
      </c>
      <c r="M99" s="110"/>
      <c r="N99" s="14"/>
      <c r="O99" s="14"/>
      <c r="P99" s="14"/>
      <c r="Q99" s="111"/>
      <c r="R99" s="111"/>
      <c r="S99" s="111"/>
    </row>
    <row r="100" spans="2:19" ht="21.75" customHeight="1">
      <c r="B100" s="108" t="s">
        <v>70</v>
      </c>
      <c r="C100" s="109"/>
      <c r="D100" s="53">
        <f t="shared" si="11"/>
        <v>8</v>
      </c>
      <c r="E100" s="14">
        <v>0</v>
      </c>
      <c r="F100" s="14">
        <v>2</v>
      </c>
      <c r="G100" s="14">
        <v>0</v>
      </c>
      <c r="H100" s="14">
        <v>0</v>
      </c>
      <c r="I100" s="14">
        <v>3</v>
      </c>
      <c r="J100" s="14">
        <v>1</v>
      </c>
      <c r="K100" s="14">
        <v>1</v>
      </c>
      <c r="L100" s="14">
        <v>1</v>
      </c>
      <c r="M100" s="110"/>
      <c r="N100" s="14"/>
      <c r="O100" s="14"/>
      <c r="P100" s="14"/>
      <c r="Q100" s="111"/>
      <c r="R100" s="111"/>
      <c r="S100" s="111"/>
    </row>
    <row r="101" spans="2:19" ht="14.25" customHeight="1">
      <c r="B101" s="108" t="s">
        <v>71</v>
      </c>
      <c r="C101" s="109"/>
      <c r="D101" s="53">
        <f>SUM(E101:P101)</f>
        <v>89</v>
      </c>
      <c r="E101" s="14">
        <v>25</v>
      </c>
      <c r="F101" s="14">
        <v>14</v>
      </c>
      <c r="G101" s="14">
        <v>15</v>
      </c>
      <c r="H101" s="14">
        <v>8</v>
      </c>
      <c r="I101" s="14">
        <v>8</v>
      </c>
      <c r="J101" s="14">
        <v>6</v>
      </c>
      <c r="K101" s="14">
        <v>7</v>
      </c>
      <c r="L101" s="14">
        <v>6</v>
      </c>
      <c r="M101" s="110"/>
      <c r="N101" s="14"/>
      <c r="O101" s="14"/>
      <c r="P101" s="14"/>
      <c r="Q101" s="107"/>
      <c r="R101" s="107"/>
      <c r="S101" s="107"/>
    </row>
    <row r="102" spans="2:19" s="112" customFormat="1" ht="14.25" customHeight="1">
      <c r="B102" s="108" t="s">
        <v>72</v>
      </c>
      <c r="C102" s="109"/>
      <c r="D102" s="53">
        <f>SUM(E102:P102)</f>
        <v>7</v>
      </c>
      <c r="E102" s="14">
        <v>5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2</v>
      </c>
      <c r="L102" s="14">
        <v>0</v>
      </c>
      <c r="M102" s="110"/>
      <c r="N102" s="14"/>
      <c r="O102" s="14"/>
      <c r="P102" s="14"/>
      <c r="Q102" s="113"/>
      <c r="R102" s="113"/>
      <c r="S102" s="113"/>
    </row>
    <row r="103" spans="2:16" ht="14.25" customHeight="1">
      <c r="B103" s="114" t="s">
        <v>7</v>
      </c>
      <c r="C103" s="115"/>
      <c r="D103" s="116">
        <f>SUM(D86:D102)</f>
        <v>1385</v>
      </c>
      <c r="E103" s="117">
        <f aca="true" t="shared" si="12" ref="E103:P103">SUM(E86:E102)</f>
        <v>197</v>
      </c>
      <c r="F103" s="117">
        <f t="shared" si="12"/>
        <v>256</v>
      </c>
      <c r="G103" s="117">
        <f t="shared" si="12"/>
        <v>172</v>
      </c>
      <c r="H103" s="117">
        <f t="shared" si="12"/>
        <v>152</v>
      </c>
      <c r="I103" s="117">
        <f t="shared" si="12"/>
        <v>122</v>
      </c>
      <c r="J103" s="117">
        <f t="shared" si="12"/>
        <v>122</v>
      </c>
      <c r="K103" s="117">
        <f t="shared" si="12"/>
        <v>141</v>
      </c>
      <c r="L103" s="117">
        <f t="shared" si="12"/>
        <v>223</v>
      </c>
      <c r="M103" s="117">
        <f t="shared" si="12"/>
        <v>0</v>
      </c>
      <c r="N103" s="117">
        <f t="shared" si="12"/>
        <v>0</v>
      </c>
      <c r="O103" s="117">
        <f t="shared" si="12"/>
        <v>0</v>
      </c>
      <c r="P103" s="117">
        <f t="shared" si="12"/>
        <v>0</v>
      </c>
    </row>
    <row r="104" spans="9:11" ht="4.5" customHeight="1">
      <c r="I104" s="118"/>
      <c r="J104" s="119"/>
      <c r="K104" s="120"/>
    </row>
    <row r="105" spans="9:11" ht="14.25" customHeight="1" hidden="1">
      <c r="I105" s="118"/>
      <c r="J105" s="119"/>
      <c r="K105" s="120"/>
    </row>
    <row r="106" spans="9:11" ht="8.25" customHeight="1">
      <c r="I106" s="121"/>
      <c r="J106" s="119"/>
      <c r="K106" s="120"/>
    </row>
    <row r="107" spans="2:22" ht="21.75" customHeight="1">
      <c r="B107" s="7" t="s">
        <v>73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14" ht="9" customHeight="1">
      <c r="A108" s="8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</row>
    <row r="109" spans="1:17" ht="16.5" customHeight="1">
      <c r="A109" s="8"/>
      <c r="B109" s="123" t="s">
        <v>74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4"/>
      <c r="Q109" s="124"/>
    </row>
    <row r="110" spans="1:17" ht="16.5" customHeight="1">
      <c r="A110" s="8"/>
      <c r="B110" s="11" t="s">
        <v>75</v>
      </c>
      <c r="C110" s="11" t="s">
        <v>7</v>
      </c>
      <c r="D110" s="11" t="s">
        <v>16</v>
      </c>
      <c r="E110" s="11" t="s">
        <v>17</v>
      </c>
      <c r="F110" s="11" t="s">
        <v>18</v>
      </c>
      <c r="G110" s="11" t="s">
        <v>19</v>
      </c>
      <c r="H110" s="11" t="s">
        <v>20</v>
      </c>
      <c r="I110" s="11" t="s">
        <v>21</v>
      </c>
      <c r="J110" s="11" t="s">
        <v>22</v>
      </c>
      <c r="K110" s="11" t="s">
        <v>23</v>
      </c>
      <c r="L110" s="11" t="s">
        <v>76</v>
      </c>
      <c r="M110" s="11" t="s">
        <v>25</v>
      </c>
      <c r="N110" s="11" t="s">
        <v>26</v>
      </c>
      <c r="O110" s="11" t="s">
        <v>27</v>
      </c>
      <c r="P110" s="125"/>
      <c r="Q110" s="125"/>
    </row>
    <row r="111" spans="1:17" ht="14.25" customHeight="1">
      <c r="A111" s="8"/>
      <c r="B111" s="126" t="s">
        <v>77</v>
      </c>
      <c r="C111" s="127">
        <f>SUM(D111:O111)</f>
        <v>7</v>
      </c>
      <c r="D111" s="128">
        <v>7</v>
      </c>
      <c r="E111" s="128">
        <v>0</v>
      </c>
      <c r="F111" s="128">
        <v>0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/>
      <c r="M111" s="128"/>
      <c r="N111" s="128"/>
      <c r="O111" s="128"/>
      <c r="P111" s="125"/>
      <c r="Q111" s="125"/>
    </row>
    <row r="112" spans="1:17" ht="14.25" customHeight="1">
      <c r="A112" s="8"/>
      <c r="B112" s="126" t="s">
        <v>78</v>
      </c>
      <c r="C112" s="127">
        <f>SUM(D112:O112)</f>
        <v>176</v>
      </c>
      <c r="D112" s="128">
        <v>14</v>
      </c>
      <c r="E112" s="128">
        <v>40</v>
      </c>
      <c r="F112" s="128">
        <v>11</v>
      </c>
      <c r="G112" s="128">
        <v>18</v>
      </c>
      <c r="H112" s="128">
        <v>9</v>
      </c>
      <c r="I112" s="128">
        <v>21</v>
      </c>
      <c r="J112" s="128">
        <v>18</v>
      </c>
      <c r="K112" s="128">
        <v>45</v>
      </c>
      <c r="L112" s="128"/>
      <c r="M112" s="128"/>
      <c r="N112" s="128"/>
      <c r="O112" s="128"/>
      <c r="P112" s="125"/>
      <c r="Q112" s="125"/>
    </row>
    <row r="113" spans="1:17" ht="14.25" customHeight="1">
      <c r="A113" s="8"/>
      <c r="B113" s="126" t="s">
        <v>79</v>
      </c>
      <c r="C113" s="127">
        <f>SUM(D113:O113)</f>
        <v>1</v>
      </c>
      <c r="D113" s="128">
        <v>0</v>
      </c>
      <c r="E113" s="128">
        <v>1</v>
      </c>
      <c r="F113" s="128">
        <v>0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128"/>
      <c r="M113" s="128"/>
      <c r="N113" s="128"/>
      <c r="O113" s="128"/>
      <c r="P113" s="125"/>
      <c r="Q113" s="125"/>
    </row>
    <row r="114" spans="1:17" ht="14.25" customHeight="1">
      <c r="A114" s="8"/>
      <c r="B114" s="126" t="s">
        <v>80</v>
      </c>
      <c r="C114" s="127">
        <f>SUM(D114:O114)</f>
        <v>1193</v>
      </c>
      <c r="D114" s="128">
        <v>176</v>
      </c>
      <c r="E114" s="128">
        <v>215</v>
      </c>
      <c r="F114" s="128">
        <v>153</v>
      </c>
      <c r="G114" s="128">
        <v>134</v>
      </c>
      <c r="H114" s="128">
        <v>113</v>
      </c>
      <c r="I114" s="128">
        <v>101</v>
      </c>
      <c r="J114" s="128">
        <v>123</v>
      </c>
      <c r="K114" s="128">
        <v>178</v>
      </c>
      <c r="L114" s="128"/>
      <c r="M114" s="128"/>
      <c r="N114" s="128"/>
      <c r="O114" s="128"/>
      <c r="P114" s="125"/>
      <c r="Q114" s="125"/>
    </row>
    <row r="115" spans="1:17" ht="14.25" customHeight="1">
      <c r="A115" s="8"/>
      <c r="B115" s="126" t="s">
        <v>81</v>
      </c>
      <c r="C115" s="127">
        <f>SUM(D115:O115)</f>
        <v>8</v>
      </c>
      <c r="D115" s="128">
        <v>0</v>
      </c>
      <c r="E115" s="128">
        <v>0</v>
      </c>
      <c r="F115" s="128">
        <v>8</v>
      </c>
      <c r="G115" s="128">
        <v>0</v>
      </c>
      <c r="H115" s="128">
        <v>0</v>
      </c>
      <c r="I115" s="128">
        <v>0</v>
      </c>
      <c r="J115" s="128">
        <v>0</v>
      </c>
      <c r="K115" s="128"/>
      <c r="L115" s="128"/>
      <c r="M115" s="128"/>
      <c r="N115" s="128"/>
      <c r="O115" s="128"/>
      <c r="P115" s="125"/>
      <c r="Q115" s="125"/>
    </row>
    <row r="116" spans="1:17" ht="14.25" customHeight="1">
      <c r="A116" s="8"/>
      <c r="B116" s="11" t="s">
        <v>7</v>
      </c>
      <c r="C116" s="106">
        <f>SUM(C111:C115)</f>
        <v>1385</v>
      </c>
      <c r="D116" s="106">
        <f aca="true" t="shared" si="13" ref="D116:O116">SUM(D111:D115)</f>
        <v>197</v>
      </c>
      <c r="E116" s="106">
        <f t="shared" si="13"/>
        <v>256</v>
      </c>
      <c r="F116" s="106">
        <f t="shared" si="13"/>
        <v>172</v>
      </c>
      <c r="G116" s="106">
        <f t="shared" si="13"/>
        <v>152</v>
      </c>
      <c r="H116" s="106">
        <f t="shared" si="13"/>
        <v>122</v>
      </c>
      <c r="I116" s="106">
        <f t="shared" si="13"/>
        <v>122</v>
      </c>
      <c r="J116" s="106">
        <f t="shared" si="13"/>
        <v>141</v>
      </c>
      <c r="K116" s="106">
        <f t="shared" si="13"/>
        <v>223</v>
      </c>
      <c r="L116" s="106">
        <f t="shared" si="13"/>
        <v>0</v>
      </c>
      <c r="M116" s="106">
        <f t="shared" si="13"/>
        <v>0</v>
      </c>
      <c r="N116" s="106">
        <f t="shared" si="13"/>
        <v>0</v>
      </c>
      <c r="O116" s="106">
        <f t="shared" si="13"/>
        <v>0</v>
      </c>
      <c r="P116" s="125"/>
      <c r="Q116" s="125"/>
    </row>
    <row r="117" spans="1:17" ht="14.25" customHeight="1">
      <c r="A117" s="8"/>
      <c r="B117" s="129" t="s">
        <v>82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5"/>
      <c r="Q117" s="125"/>
    </row>
    <row r="118" spans="1:17" ht="14.25" customHeight="1">
      <c r="A118" s="8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25"/>
      <c r="Q118" s="125"/>
    </row>
    <row r="119" spans="1:17" ht="14.25" customHeight="1">
      <c r="A119" s="8"/>
      <c r="L119" s="131"/>
      <c r="M119" s="131"/>
      <c r="N119" s="131"/>
      <c r="O119" s="131"/>
      <c r="P119" s="125"/>
      <c r="Q119" s="125"/>
    </row>
    <row r="120" spans="1:17" ht="14.25" customHeight="1">
      <c r="A120" s="8"/>
      <c r="L120" s="131"/>
      <c r="M120" s="131"/>
      <c r="N120" s="131"/>
      <c r="O120" s="131"/>
      <c r="P120" s="125"/>
      <c r="Q120" s="125"/>
    </row>
    <row r="121" spans="1:17" ht="14.25" customHeight="1">
      <c r="A121" s="8"/>
      <c r="L121" s="131"/>
      <c r="M121" s="131"/>
      <c r="N121" s="131"/>
      <c r="O121" s="131"/>
      <c r="P121" s="125"/>
      <c r="Q121" s="125"/>
    </row>
    <row r="122" spans="1:17" ht="14.25" customHeight="1">
      <c r="A122" s="8"/>
      <c r="L122" s="131"/>
      <c r="M122" s="131"/>
      <c r="N122" s="131"/>
      <c r="O122" s="131"/>
      <c r="P122" s="125"/>
      <c r="Q122" s="125"/>
    </row>
    <row r="123" spans="1:17" ht="14.25" customHeight="1">
      <c r="A123" s="8"/>
      <c r="B123" s="132" t="s">
        <v>83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25"/>
      <c r="Q123" s="125"/>
    </row>
    <row r="124" spans="1:17" ht="14.25" customHeight="1">
      <c r="A124" s="8"/>
      <c r="B124" s="132" t="s">
        <v>84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25"/>
      <c r="Q124" s="125"/>
    </row>
    <row r="125" spans="1:17" ht="14.25" customHeight="1">
      <c r="A125" s="8"/>
      <c r="B125" s="133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25"/>
      <c r="Q125" s="125"/>
    </row>
    <row r="126" spans="1:17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25"/>
      <c r="Q126" s="125"/>
    </row>
    <row r="127" spans="1:17" ht="14.25" customHeight="1">
      <c r="A127" s="8"/>
      <c r="B127" s="133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25"/>
      <c r="Q127" s="125"/>
    </row>
    <row r="128" spans="1:17" ht="14.25" customHeight="1">
      <c r="A128" s="8"/>
      <c r="B128" s="133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25"/>
      <c r="Q128" s="125"/>
    </row>
    <row r="129" spans="1:17" ht="14.25" customHeight="1">
      <c r="A129" s="8"/>
      <c r="B129" s="133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25"/>
      <c r="Q129" s="125"/>
    </row>
    <row r="130" spans="1:17" ht="14.25" customHeight="1">
      <c r="A130" s="8"/>
      <c r="L130" s="131"/>
      <c r="M130" s="131"/>
      <c r="N130" s="131"/>
      <c r="O130" s="131"/>
      <c r="P130" s="125"/>
      <c r="Q130" s="125"/>
    </row>
    <row r="131" spans="1:17" ht="14.25" customHeight="1">
      <c r="A131" s="8"/>
      <c r="L131" s="131"/>
      <c r="M131" s="131"/>
      <c r="N131" s="131"/>
      <c r="O131" s="131"/>
      <c r="P131" s="125"/>
      <c r="Q131" s="125"/>
    </row>
    <row r="132" spans="1:17" ht="14.25" customHeight="1">
      <c r="A132" s="8"/>
      <c r="L132" s="131"/>
      <c r="M132" s="131"/>
      <c r="N132" s="131"/>
      <c r="O132" s="131"/>
      <c r="P132" s="125"/>
      <c r="Q132" s="125"/>
    </row>
    <row r="133" spans="1:17" ht="14.25" customHeight="1">
      <c r="A133" s="8"/>
      <c r="B133" s="133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25"/>
      <c r="Q133" s="125"/>
    </row>
    <row r="134" spans="1:17" ht="14.25" customHeight="1">
      <c r="A134" s="8"/>
      <c r="B134" s="133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25"/>
      <c r="Q134" s="125"/>
    </row>
    <row r="135" spans="1:17" ht="14.25" customHeight="1">
      <c r="A135" s="8"/>
      <c r="B135" s="133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25"/>
      <c r="Q135" s="125"/>
    </row>
    <row r="136" spans="1:17" ht="14.25" customHeight="1">
      <c r="A136" s="8"/>
      <c r="B136" s="133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25"/>
      <c r="Q136" s="125"/>
    </row>
    <row r="137" spans="1:17" ht="14.25" customHeight="1">
      <c r="A137" s="8"/>
      <c r="P137" s="125"/>
      <c r="Q137" s="125"/>
    </row>
    <row r="138" spans="1:17" ht="14.25" customHeight="1">
      <c r="A138" s="8"/>
      <c r="J138" s="125"/>
      <c r="K138" s="125"/>
      <c r="L138" s="125"/>
      <c r="M138" s="125"/>
      <c r="N138" s="125"/>
      <c r="O138" s="125"/>
      <c r="P138" s="125"/>
      <c r="Q138" s="125"/>
    </row>
    <row r="139" spans="1:18" ht="14.25" customHeight="1">
      <c r="A139" s="8"/>
      <c r="J139" s="125"/>
      <c r="K139" s="125"/>
      <c r="L139" s="125"/>
      <c r="M139" s="125"/>
      <c r="N139" s="125"/>
      <c r="O139" s="125"/>
      <c r="P139" s="125"/>
      <c r="Q139" s="125"/>
      <c r="R139" s="134"/>
    </row>
    <row r="140" spans="1:17" ht="14.25" customHeight="1">
      <c r="A140" s="8"/>
      <c r="J140" s="125"/>
      <c r="K140" s="125"/>
      <c r="L140" s="125"/>
      <c r="M140" s="125"/>
      <c r="N140" s="125"/>
      <c r="O140" s="125"/>
      <c r="P140" s="135"/>
      <c r="Q140" s="136"/>
    </row>
    <row r="141" ht="12.75">
      <c r="A141" s="8"/>
    </row>
    <row r="142" ht="12.75">
      <c r="A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</sheetData>
  <sheetProtection formatCells="0"/>
  <mergeCells count="115">
    <mergeCell ref="B107:V107"/>
    <mergeCell ref="B109:O109"/>
    <mergeCell ref="B117:O118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D81:E81"/>
    <mergeCell ref="F81:G81"/>
    <mergeCell ref="D82:E82"/>
    <mergeCell ref="F82:G82"/>
    <mergeCell ref="B84:P84"/>
    <mergeCell ref="B85:C85"/>
    <mergeCell ref="D76:E76"/>
    <mergeCell ref="F76:G76"/>
    <mergeCell ref="D77:E77"/>
    <mergeCell ref="F77:G77"/>
    <mergeCell ref="P77:Q77"/>
    <mergeCell ref="D78:E78"/>
    <mergeCell ref="F78:G78"/>
    <mergeCell ref="D74:E74"/>
    <mergeCell ref="F74:G74"/>
    <mergeCell ref="P74:Q74"/>
    <mergeCell ref="D75:E75"/>
    <mergeCell ref="F75:G75"/>
    <mergeCell ref="P75:Q75"/>
    <mergeCell ref="D72:E72"/>
    <mergeCell ref="F72:G72"/>
    <mergeCell ref="P72:Q72"/>
    <mergeCell ref="D73:E73"/>
    <mergeCell ref="F73:G73"/>
    <mergeCell ref="P73:Q73"/>
    <mergeCell ref="T69:T70"/>
    <mergeCell ref="U69:U70"/>
    <mergeCell ref="D70:E70"/>
    <mergeCell ref="F70:G70"/>
    <mergeCell ref="D71:E71"/>
    <mergeCell ref="F71:G71"/>
    <mergeCell ref="P71:Q71"/>
    <mergeCell ref="B65:V65"/>
    <mergeCell ref="B67:G67"/>
    <mergeCell ref="P67:T68"/>
    <mergeCell ref="D68:E68"/>
    <mergeCell ref="F68:G68"/>
    <mergeCell ref="D69:E69"/>
    <mergeCell ref="F69:G69"/>
    <mergeCell ref="P69:Q70"/>
    <mergeCell ref="R69:R70"/>
    <mergeCell ref="S69:S70"/>
    <mergeCell ref="D46:E46"/>
    <mergeCell ref="F46:G46"/>
    <mergeCell ref="B49:I50"/>
    <mergeCell ref="L51:M52"/>
    <mergeCell ref="L55:M56"/>
    <mergeCell ref="L59:M60"/>
    <mergeCell ref="D43:E43"/>
    <mergeCell ref="F43:G43"/>
    <mergeCell ref="D44:E44"/>
    <mergeCell ref="F44:G44"/>
    <mergeCell ref="D45:E45"/>
    <mergeCell ref="F45:G45"/>
    <mergeCell ref="D41:E41"/>
    <mergeCell ref="F41:G41"/>
    <mergeCell ref="O41:P41"/>
    <mergeCell ref="D42:E42"/>
    <mergeCell ref="F42:G42"/>
    <mergeCell ref="O42:P42"/>
    <mergeCell ref="D38:E38"/>
    <mergeCell ref="F38:G38"/>
    <mergeCell ref="O38:P38"/>
    <mergeCell ref="D39:E39"/>
    <mergeCell ref="F39:G39"/>
    <mergeCell ref="D40:E40"/>
    <mergeCell ref="F40:G40"/>
    <mergeCell ref="O40:P40"/>
    <mergeCell ref="D35:E35"/>
    <mergeCell ref="F35:G35"/>
    <mergeCell ref="O35:P37"/>
    <mergeCell ref="Q35:R36"/>
    <mergeCell ref="S35:T36"/>
    <mergeCell ref="U35:V36"/>
    <mergeCell ref="D36:E36"/>
    <mergeCell ref="F36:G36"/>
    <mergeCell ref="D37:E37"/>
    <mergeCell ref="F37:G37"/>
    <mergeCell ref="B28:S28"/>
    <mergeCell ref="B29:V29"/>
    <mergeCell ref="B31:G31"/>
    <mergeCell ref="D32:E32"/>
    <mergeCell ref="F32:G32"/>
    <mergeCell ref="D33:E33"/>
    <mergeCell ref="F33:G33"/>
    <mergeCell ref="O33:V34"/>
    <mergeCell ref="D34:E34"/>
    <mergeCell ref="F34:G34"/>
    <mergeCell ref="B4:V4"/>
    <mergeCell ref="B5:V5"/>
    <mergeCell ref="B6:V6"/>
    <mergeCell ref="B7:V8"/>
    <mergeCell ref="B10:V10"/>
    <mergeCell ref="B12:K12"/>
  </mergeCells>
  <printOptions horizontalCentered="1"/>
  <pageMargins left="0.35433070866141736" right="0.2362204724409449" top="0.07874015748031496" bottom="0.15748031496062992" header="0.31496062992125984" footer="0.31496062992125984"/>
  <pageSetup horizontalDpi="600" verticalDpi="600" orientation="landscape" paperSize="9" scale="69" r:id="rId2"/>
  <headerFooter>
    <oddFooter>&amp;LFuente: Sistema de Registros del Servicio de Atención Urgente - SAU.Elaboración: Unidad de Generación de Información y Gestión del Conocimiento - PNCVFS.</oddFooter>
  </headerFooter>
  <rowBreaks count="2" manualBreakCount="2">
    <brk id="47" max="22" man="1"/>
    <brk id="10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2015-09-09T18:11:21Z</dcterms:created>
  <dcterms:modified xsi:type="dcterms:W3CDTF">2015-09-09T18:11:40Z</dcterms:modified>
  <cp:category/>
  <cp:version/>
  <cp:contentType/>
  <cp:contentStatus/>
</cp:coreProperties>
</file>