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15" sheetId="1" r:id="rId1"/>
  </sheets>
  <externalReferences>
    <externalReference r:id="rId4"/>
  </externalReferences>
  <definedNames>
    <definedName name="_xlnm.Print_Area" localSheetId="0">'2015'!$A$1:$O$106</definedName>
  </definedNames>
  <calcPr fullCalcOnLoad="1"/>
</workbook>
</file>

<file path=xl/sharedStrings.xml><?xml version="1.0" encoding="utf-8"?>
<sst xmlns="http://schemas.openxmlformats.org/spreadsheetml/2006/main" count="164" uniqueCount="62">
  <si>
    <r>
      <t>CASOS ATENDIDOS</t>
    </r>
    <r>
      <rPr>
        <b/>
        <vertAlign val="superscript"/>
        <sz val="13"/>
        <color indexed="9"/>
        <rFont val="Arial"/>
        <family val="2"/>
      </rPr>
      <t>1</t>
    </r>
    <r>
      <rPr>
        <b/>
        <sz val="13"/>
        <color indexed="9"/>
        <rFont val="Arial"/>
        <family val="2"/>
      </rPr>
      <t xml:space="preserve"> POR VIOLENCIA FAMILIAR Y SEXUAL LOS CEM A NIVEL NACIONAL</t>
    </r>
  </si>
  <si>
    <r>
      <t>NIÑOS, NIÑAS Y ADOLESCENTES (NNA)</t>
    </r>
    <r>
      <rPr>
        <b/>
        <u val="single"/>
        <vertAlign val="superscript"/>
        <sz val="13"/>
        <color indexed="9"/>
        <rFont val="Arial"/>
        <family val="2"/>
      </rPr>
      <t>2</t>
    </r>
  </si>
  <si>
    <t>(0 A 17 AÑOS)</t>
  </si>
  <si>
    <t>Período : Enero - Agosto 2015 (Preliminar)</t>
  </si>
  <si>
    <t>Casos atendidos de NNA según</t>
  </si>
  <si>
    <t>mes y sexo</t>
  </si>
  <si>
    <t xml:space="preserve"> mes y grupo de edad</t>
  </si>
  <si>
    <t xml:space="preserve">Mes </t>
  </si>
  <si>
    <t>Total</t>
  </si>
  <si>
    <t>Femenino</t>
  </si>
  <si>
    <t>Masculino</t>
  </si>
  <si>
    <t>0-5 años</t>
  </si>
  <si>
    <t>6-11 años</t>
  </si>
  <si>
    <t>12-17 años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</si>
  <si>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</si>
  <si>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</si>
  <si>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</si>
  <si>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</si>
  <si>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</si>
  <si>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</si>
  <si>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</si>
  <si>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</si>
  <si>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</si>
  <si>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 xml:space="preserve">Oct </t>
  </si>
  <si>
    <t>Oct</t>
  </si>
  <si>
    <t>Nov</t>
  </si>
  <si>
    <t>Dic</t>
  </si>
  <si>
    <t>%</t>
  </si>
  <si>
    <t>Casos atendidos de NNA según grupo de edad y tipo de violencia</t>
  </si>
  <si>
    <t>Tipo de Violencia</t>
  </si>
  <si>
    <t>N</t>
  </si>
  <si>
    <t>Psicológica</t>
  </si>
  <si>
    <t>Física</t>
  </si>
  <si>
    <t>Sexual</t>
  </si>
  <si>
    <t>1  Se considera caso atendido a los casos nuevos, reincidentes y continuadores en el CEM</t>
  </si>
  <si>
    <t>2  NNA: Niños, niñas y adolescentes</t>
  </si>
  <si>
    <t>Fuente : Registro de casos y atenciones del CEM</t>
  </si>
  <si>
    <t>Elaboración : UGIGC - Programa Nacional contra la Violencia Familiar y Sexual</t>
  </si>
  <si>
    <t>Casos atendidos de NNA por violación sexual según sexo y TRATA con fines de explotación sexual</t>
  </si>
  <si>
    <t>Violación Sexual</t>
  </si>
  <si>
    <t>Trata con fines de explotación sexual</t>
  </si>
  <si>
    <t>La Violación Sexual de Niños, Niñas y Adolescentes</t>
  </si>
  <si>
    <t>Mujer</t>
  </si>
  <si>
    <t>Hombre</t>
  </si>
  <si>
    <t>representa un</t>
  </si>
  <si>
    <t xml:space="preserve">del total de Casos   de </t>
  </si>
  <si>
    <t>Violencia Sexual en este grupo de edad.</t>
  </si>
  <si>
    <t xml:space="preserve">   </t>
  </si>
  <si>
    <t>Casos atendidos de NNA por violación sexual según grupo de edad y TRATA con fines de explotación sexual</t>
  </si>
  <si>
    <t>TRATA con fines de explotación sexual</t>
  </si>
  <si>
    <t>Sep</t>
  </si>
  <si>
    <t>Principal Persona Agresora del Niño, Niña y Adolescente según grupo de edad y Tipo de Violencia</t>
  </si>
  <si>
    <t xml:space="preserve">Principal Persona Agresora </t>
  </si>
  <si>
    <t>Madre/Padre</t>
  </si>
  <si>
    <t>Otros (*)</t>
  </si>
  <si>
    <t>Familiar</t>
  </si>
  <si>
    <t>No Familiar (**)</t>
  </si>
  <si>
    <t>(*)  Algún miembro de la familia y/o persona fuera del entorno familiar (vecino, profesor, amigo, conocido, desconocido, entre otros)</t>
  </si>
  <si>
    <t>(**) Persona fuera del entorno familiar (vecino, profesor, amigo, conocido, desconocido, entre otros)</t>
  </si>
  <si>
    <t>1  Se considera Caso Atendido a los Casos Nuevos, Reincidentes y Continuadores en el CEM</t>
  </si>
  <si>
    <t>2  NNA: Niños, Niñas y Adolescentes</t>
  </si>
  <si>
    <t>Elaboración : Unidad de Generación de Información y Gestión del Conocimiento - PNCVFS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</si>
</sst>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1"/>
      <color indexed="29"/>
      <name val="Arial"/>
      <family val="2"/>
    </font>
    <font>
      <sz val="10"/>
      <color indexed="2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b/>
      <vertAlign val="superscript"/>
      <sz val="13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3"/>
      <color indexed="9"/>
      <name val="Arial"/>
      <family val="2"/>
    </font>
    <font>
      <b/>
      <u val="single"/>
      <vertAlign val="superscript"/>
      <sz val="13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i/>
      <sz val="11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9"/>
      <name val="Arial Narrow"/>
      <family val="0"/>
    </font>
    <font>
      <b/>
      <sz val="10"/>
      <color indexed="8"/>
      <name val="Calibri"/>
      <family val="0"/>
    </font>
    <font>
      <sz val="9.65"/>
      <color indexed="8"/>
      <name val="Calibri"/>
      <family val="0"/>
    </font>
    <font>
      <sz val="16"/>
      <color indexed="9"/>
      <name val="Arial"/>
      <family val="0"/>
    </font>
    <font>
      <b/>
      <sz val="16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B2B2B2"/>
      <name val="Arial"/>
      <family val="2"/>
    </font>
    <font>
      <b/>
      <sz val="11"/>
      <color rgb="FFFF8080"/>
      <name val="Arial"/>
      <family val="2"/>
    </font>
    <font>
      <sz val="10"/>
      <color rgb="FFFF808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 val="single"/>
      <sz val="13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69696"/>
      </left>
      <right/>
      <top style="medium">
        <color rgb="FF969696"/>
      </top>
      <bottom/>
    </border>
    <border>
      <left/>
      <right/>
      <top style="medium">
        <color rgb="FF969696"/>
      </top>
      <bottom/>
    </border>
    <border>
      <left/>
      <right style="medium">
        <color rgb="FF969696"/>
      </right>
      <top style="medium">
        <color rgb="FF969696"/>
      </top>
      <bottom/>
    </border>
    <border>
      <left style="medium">
        <color rgb="FF969696"/>
      </left>
      <right/>
      <top/>
      <bottom/>
    </border>
    <border>
      <left/>
      <right style="medium">
        <color rgb="FF969696"/>
      </right>
      <top/>
      <bottom/>
    </border>
    <border>
      <left style="medium">
        <color rgb="FF969696"/>
      </left>
      <right/>
      <top/>
      <bottom style="medium">
        <color rgb="FF969696"/>
      </bottom>
    </border>
    <border>
      <left/>
      <right/>
      <top/>
      <bottom style="medium">
        <color rgb="FF969696"/>
      </bottom>
    </border>
    <border>
      <left/>
      <right style="medium">
        <color rgb="FF969696"/>
      </right>
      <top/>
      <bottom style="medium">
        <color rgb="FF969696"/>
      </bottom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</border>
    <border>
      <left/>
      <right/>
      <top style="thin">
        <color rgb="FFFF8080"/>
      </top>
      <bottom/>
    </border>
    <border>
      <left/>
      <right/>
      <top style="thin">
        <color theme="0" tint="-0.149959996342659"/>
      </top>
      <bottom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/>
    </border>
    <border>
      <left/>
      <right/>
      <top style="thin">
        <color rgb="FF969696"/>
      </top>
      <bottom style="medium">
        <color rgb="FF969696"/>
      </bottom>
    </border>
    <border>
      <left/>
      <right/>
      <top/>
      <bottom style="medium">
        <color theme="0" tint="-0.3499799966812134"/>
      </bottom>
    </border>
    <border>
      <left style="thin">
        <color rgb="FFFF8080"/>
      </left>
      <right style="thin">
        <color rgb="FFFF8080"/>
      </right>
      <top style="thin">
        <color rgb="FFFF8080"/>
      </top>
      <bottom/>
    </border>
    <border>
      <left style="thin">
        <color rgb="FFFF8080"/>
      </left>
      <right style="thin">
        <color rgb="FFFF8080"/>
      </right>
      <top style="thin">
        <color theme="0"/>
      </top>
      <bottom style="thin">
        <color rgb="FFFF808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/>
      <right/>
      <top/>
      <bottom style="thin">
        <color rgb="FF969696"/>
      </bottom>
    </border>
    <border>
      <left style="thin">
        <color rgb="FFFF8080"/>
      </left>
      <right/>
      <top style="thin">
        <color rgb="FFFF8080"/>
      </top>
      <bottom style="thin">
        <color theme="0"/>
      </bottom>
    </border>
    <border>
      <left/>
      <right style="thin">
        <color rgb="FFFF8080"/>
      </right>
      <top style="thin">
        <color rgb="FFFF8080"/>
      </top>
      <bottom style="thin">
        <color theme="0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 style="thin">
        <color rgb="FFFF8080"/>
      </left>
      <right style="thin">
        <color rgb="FFFF8080"/>
      </right>
      <top/>
      <bottom style="thin">
        <color rgb="FFFF8080"/>
      </bottom>
    </border>
    <border>
      <left style="medium">
        <color theme="9" tint="-0.4999699890613556"/>
      </left>
      <right/>
      <top/>
      <bottom/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 style="medium">
        <color theme="9" tint="-0.4999699890613556"/>
      </bottom>
    </border>
    <border>
      <left/>
      <right/>
      <top/>
      <bottom style="medium">
        <color theme="9" tint="-0.4999699890613556"/>
      </bottom>
    </border>
    <border>
      <left/>
      <right style="medium">
        <color theme="9" tint="-0.4999699890613556"/>
      </right>
      <top/>
      <bottom style="medium">
        <color theme="9" tint="-0.4999699890613556"/>
      </bottom>
    </border>
    <border>
      <left style="thin">
        <color rgb="FFFF8080"/>
      </left>
      <right/>
      <top style="thin">
        <color rgb="FFFF8080"/>
      </top>
      <bottom/>
    </border>
    <border>
      <left/>
      <right/>
      <top style="thin">
        <color rgb="FFFF8080"/>
      </top>
      <bottom style="thin">
        <color theme="0"/>
      </bottom>
    </border>
    <border>
      <left style="thin">
        <color rgb="FFFF8080"/>
      </left>
      <right>
        <color indexed="63"/>
      </right>
      <top>
        <color indexed="63"/>
      </top>
      <bottom style="thin">
        <color rgb="FFFF808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52" applyFont="1" applyFill="1" applyAlignment="1">
      <alignment horizontal="centerContinuous" vertical="center"/>
      <protection/>
    </xf>
    <xf numFmtId="0" fontId="72" fillId="33" borderId="0" xfId="0" applyFont="1" applyFill="1" applyAlignment="1">
      <alignment horizontal="centerContinuous" vertical="center"/>
    </xf>
    <xf numFmtId="0" fontId="72" fillId="33" borderId="0" xfId="0" applyFont="1" applyFill="1" applyAlignment="1">
      <alignment/>
    </xf>
    <xf numFmtId="0" fontId="22" fillId="33" borderId="0" xfId="52" applyFont="1" applyFill="1" applyAlignment="1">
      <alignment horizontal="centerContinuous" vertical="center"/>
      <protection/>
    </xf>
    <xf numFmtId="0" fontId="18" fillId="33" borderId="0" xfId="0" applyFont="1" applyFill="1" applyAlignment="1">
      <alignment horizontal="centerContinuous" vertical="center"/>
    </xf>
    <xf numFmtId="0" fontId="73" fillId="34" borderId="10" xfId="0" applyFont="1" applyFill="1" applyBorder="1" applyAlignment="1">
      <alignment/>
    </xf>
    <xf numFmtId="0" fontId="73" fillId="34" borderId="11" xfId="0" applyFont="1" applyFill="1" applyBorder="1" applyAlignment="1">
      <alignment/>
    </xf>
    <xf numFmtId="0" fontId="73" fillId="34" borderId="12" xfId="0" applyFont="1" applyFill="1" applyBorder="1" applyAlignment="1">
      <alignment/>
    </xf>
    <xf numFmtId="0" fontId="74" fillId="34" borderId="13" xfId="0" applyFont="1" applyFill="1" applyBorder="1" applyAlignment="1">
      <alignment horizontal="centerContinuous"/>
    </xf>
    <xf numFmtId="0" fontId="75" fillId="34" borderId="0" xfId="0" applyFont="1" applyFill="1" applyBorder="1" applyAlignment="1">
      <alignment horizontal="centerContinuous" vertical="center"/>
    </xf>
    <xf numFmtId="0" fontId="76" fillId="34" borderId="0" xfId="0" applyFont="1" applyFill="1" applyBorder="1" applyAlignment="1">
      <alignment horizontal="centerContinuous" vertical="center"/>
    </xf>
    <xf numFmtId="0" fontId="76" fillId="34" borderId="14" xfId="0" applyFont="1" applyFill="1" applyBorder="1" applyAlignment="1">
      <alignment horizontal="centerContinuous" vertical="center"/>
    </xf>
    <xf numFmtId="0" fontId="77" fillId="34" borderId="13" xfId="0" applyFont="1" applyFill="1" applyBorder="1" applyAlignment="1">
      <alignment horizontal="centerContinuous"/>
    </xf>
    <xf numFmtId="0" fontId="76" fillId="34" borderId="13" xfId="0" applyFont="1" applyFill="1" applyBorder="1" applyAlignment="1">
      <alignment horizontal="centerContinuous"/>
    </xf>
    <xf numFmtId="0" fontId="78" fillId="34" borderId="0" xfId="0" applyFont="1" applyFill="1" applyBorder="1" applyAlignment="1">
      <alignment horizontal="centerContinuous" vertical="center"/>
    </xf>
    <xf numFmtId="0" fontId="73" fillId="34" borderId="0" xfId="0" applyFont="1" applyFill="1" applyBorder="1" applyAlignment="1">
      <alignment horizontal="centerContinuous" vertical="center"/>
    </xf>
    <xf numFmtId="0" fontId="78" fillId="34" borderId="14" xfId="0" applyFont="1" applyFill="1" applyBorder="1" applyAlignment="1">
      <alignment horizontal="centerContinuous" vertical="center"/>
    </xf>
    <xf numFmtId="0" fontId="76" fillId="34" borderId="15" xfId="0" applyFont="1" applyFill="1" applyBorder="1" applyAlignment="1">
      <alignment horizontal="centerContinuous"/>
    </xf>
    <xf numFmtId="0" fontId="78" fillId="34" borderId="16" xfId="0" applyFont="1" applyFill="1" applyBorder="1" applyAlignment="1">
      <alignment horizontal="centerContinuous" vertical="center"/>
    </xf>
    <xf numFmtId="0" fontId="73" fillId="34" borderId="16" xfId="0" applyFont="1" applyFill="1" applyBorder="1" applyAlignment="1">
      <alignment horizontal="centerContinuous" vertical="center"/>
    </xf>
    <xf numFmtId="0" fontId="78" fillId="34" borderId="17" xfId="0" applyFont="1" applyFill="1" applyBorder="1" applyAlignment="1">
      <alignment horizontal="centerContinuous" vertical="center"/>
    </xf>
    <xf numFmtId="0" fontId="31" fillId="33" borderId="0" xfId="0" applyFont="1" applyFill="1" applyAlignment="1">
      <alignment/>
    </xf>
    <xf numFmtId="0" fontId="32" fillId="33" borderId="0" xfId="0" applyFont="1" applyFill="1" applyBorder="1" applyAlignment="1">
      <alignment horizontal="centerContinuous" vertical="center"/>
    </xf>
    <xf numFmtId="0" fontId="33" fillId="33" borderId="0" xfId="0" applyFont="1" applyFill="1" applyBorder="1" applyAlignment="1">
      <alignment horizontal="centerContinuous" vertical="center"/>
    </xf>
    <xf numFmtId="0" fontId="3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Continuous"/>
    </xf>
    <xf numFmtId="0" fontId="32" fillId="33" borderId="0" xfId="0" applyFont="1" applyFill="1" applyAlignment="1">
      <alignment horizontal="centerContinuous" vertical="center" wrapText="1"/>
    </xf>
    <xf numFmtId="0" fontId="18" fillId="33" borderId="0" xfId="0" applyFont="1" applyFill="1" applyAlignment="1">
      <alignment horizontal="centerContinuous" vertical="center" wrapText="1"/>
    </xf>
    <xf numFmtId="0" fontId="78" fillId="35" borderId="18" xfId="0" applyFont="1" applyFill="1" applyBorder="1" applyAlignment="1">
      <alignment horizontal="left" vertical="center"/>
    </xf>
    <xf numFmtId="0" fontId="78" fillId="35" borderId="18" xfId="0" applyFont="1" applyFill="1" applyBorder="1" applyAlignment="1">
      <alignment horizontal="center" vertical="center"/>
    </xf>
    <xf numFmtId="0" fontId="78" fillId="35" borderId="18" xfId="0" applyFont="1" applyFill="1" applyBorder="1" applyAlignment="1">
      <alignment vertical="center"/>
    </xf>
    <xf numFmtId="0" fontId="22" fillId="33" borderId="19" xfId="0" applyFont="1" applyFill="1" applyBorder="1" applyAlignment="1">
      <alignment vertical="center"/>
    </xf>
    <xf numFmtId="3" fontId="22" fillId="33" borderId="19" xfId="0" applyNumberFormat="1" applyFont="1" applyFill="1" applyBorder="1" applyAlignment="1">
      <alignment horizontal="center" vertical="center"/>
    </xf>
    <xf numFmtId="3" fontId="18" fillId="33" borderId="19" xfId="0" applyNumberFormat="1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3" fontId="22" fillId="36" borderId="0" xfId="0" applyNumberFormat="1" applyFont="1" applyFill="1" applyBorder="1" applyAlignment="1">
      <alignment horizontal="center" vertical="center"/>
    </xf>
    <xf numFmtId="3" fontId="18" fillId="36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3" fontId="22" fillId="33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3" fontId="18" fillId="37" borderId="0" xfId="0" applyNumberFormat="1" applyFont="1" applyFill="1" applyBorder="1" applyAlignment="1">
      <alignment horizontal="center" vertical="center" wrapText="1"/>
    </xf>
    <xf numFmtId="3" fontId="18" fillId="33" borderId="20" xfId="0" applyNumberFormat="1" applyFont="1" applyFill="1" applyBorder="1" applyAlignment="1">
      <alignment horizontal="center" vertical="center"/>
    </xf>
    <xf numFmtId="3" fontId="22" fillId="37" borderId="0" xfId="0" applyNumberFormat="1" applyFont="1" applyFill="1" applyBorder="1" applyAlignment="1">
      <alignment horizontal="center" vertical="center" wrapText="1"/>
    </xf>
    <xf numFmtId="3" fontId="22" fillId="33" borderId="20" xfId="0" applyNumberFormat="1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left" vertical="center" wrapText="1"/>
    </xf>
    <xf numFmtId="0" fontId="78" fillId="34" borderId="21" xfId="0" applyFont="1" applyFill="1" applyBorder="1" applyAlignment="1">
      <alignment vertical="center"/>
    </xf>
    <xf numFmtId="3" fontId="78" fillId="34" borderId="21" xfId="0" applyNumberFormat="1" applyFont="1" applyFill="1" applyBorder="1" applyAlignment="1">
      <alignment horizontal="center" vertical="center"/>
    </xf>
    <xf numFmtId="0" fontId="18" fillId="38" borderId="0" xfId="0" applyFont="1" applyFill="1" applyAlignment="1">
      <alignment/>
    </xf>
    <xf numFmtId="0" fontId="78" fillId="34" borderId="22" xfId="0" applyFont="1" applyFill="1" applyBorder="1" applyAlignment="1">
      <alignment vertical="center"/>
    </xf>
    <xf numFmtId="3" fontId="78" fillId="34" borderId="22" xfId="0" applyNumberFormat="1" applyFont="1" applyFill="1" applyBorder="1" applyAlignment="1">
      <alignment horizontal="center" vertical="center"/>
    </xf>
    <xf numFmtId="0" fontId="22" fillId="39" borderId="23" xfId="0" applyFont="1" applyFill="1" applyBorder="1" applyAlignment="1">
      <alignment vertical="center"/>
    </xf>
    <xf numFmtId="9" fontId="22" fillId="39" borderId="23" xfId="54" applyNumberFormat="1" applyFont="1" applyFill="1" applyBorder="1" applyAlignment="1">
      <alignment horizontal="center" vertical="center"/>
    </xf>
    <xf numFmtId="0" fontId="22" fillId="39" borderId="24" xfId="0" applyFont="1" applyFill="1" applyBorder="1" applyAlignment="1">
      <alignment vertical="center"/>
    </xf>
    <xf numFmtId="9" fontId="22" fillId="39" borderId="24" xfId="54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3" fontId="18" fillId="33" borderId="0" xfId="0" applyNumberFormat="1" applyFont="1" applyFill="1" applyAlignment="1">
      <alignment/>
    </xf>
    <xf numFmtId="0" fontId="22" fillId="33" borderId="0" xfId="0" applyFont="1" applyFill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centerContinuous"/>
    </xf>
    <xf numFmtId="0" fontId="33" fillId="38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25" xfId="0" applyFont="1" applyFill="1" applyBorder="1" applyAlignment="1">
      <alignment horizontal="center" vertical="center" wrapText="1"/>
    </xf>
    <xf numFmtId="0" fontId="78" fillId="35" borderId="25" xfId="0" applyFont="1" applyFill="1" applyBorder="1" applyAlignment="1" quotePrefix="1">
      <alignment horizontal="centerContinuous" vertical="center" wrapText="1"/>
    </xf>
    <xf numFmtId="0" fontId="78" fillId="35" borderId="25" xfId="0" applyFont="1" applyFill="1" applyBorder="1" applyAlignment="1">
      <alignment horizontal="centerContinuous" vertical="center" wrapText="1"/>
    </xf>
    <xf numFmtId="0" fontId="79" fillId="35" borderId="26" xfId="0" applyFont="1" applyFill="1" applyBorder="1" applyAlignment="1">
      <alignment horizontal="center"/>
    </xf>
    <xf numFmtId="3" fontId="22" fillId="38" borderId="19" xfId="0" applyNumberFormat="1" applyFont="1" applyFill="1" applyBorder="1" applyAlignment="1">
      <alignment horizontal="center" vertical="center"/>
    </xf>
    <xf numFmtId="9" fontId="22" fillId="38" borderId="19" xfId="54" applyFont="1" applyFill="1" applyBorder="1" applyAlignment="1">
      <alignment horizontal="center" vertical="center"/>
    </xf>
    <xf numFmtId="3" fontId="18" fillId="38" borderId="19" xfId="0" applyNumberFormat="1" applyFont="1" applyFill="1" applyBorder="1" applyAlignment="1">
      <alignment horizontal="center" vertical="center"/>
    </xf>
    <xf numFmtId="9" fontId="18" fillId="0" borderId="19" xfId="54" applyFont="1" applyFill="1" applyBorder="1" applyAlignment="1">
      <alignment horizontal="center" vertical="center"/>
    </xf>
    <xf numFmtId="9" fontId="18" fillId="38" borderId="19" xfId="54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3" fontId="22" fillId="37" borderId="27" xfId="0" applyNumberFormat="1" applyFont="1" applyFill="1" applyBorder="1" applyAlignment="1">
      <alignment horizontal="center" vertical="center"/>
    </xf>
    <xf numFmtId="9" fontId="22" fillId="37" borderId="27" xfId="54" applyFont="1" applyFill="1" applyBorder="1" applyAlignment="1">
      <alignment horizontal="center" vertical="center"/>
    </xf>
    <xf numFmtId="3" fontId="18" fillId="37" borderId="27" xfId="0" applyNumberFormat="1" applyFont="1" applyFill="1" applyBorder="1" applyAlignment="1">
      <alignment horizontal="center" vertical="center"/>
    </xf>
    <xf numFmtId="9" fontId="18" fillId="37" borderId="27" xfId="54" applyFont="1" applyFill="1" applyBorder="1" applyAlignment="1">
      <alignment horizontal="center" vertical="center"/>
    </xf>
    <xf numFmtId="9" fontId="18" fillId="37" borderId="0" xfId="54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3" fontId="22" fillId="38" borderId="28" xfId="0" applyNumberFormat="1" applyFont="1" applyFill="1" applyBorder="1" applyAlignment="1">
      <alignment horizontal="center" vertical="center"/>
    </xf>
    <xf numFmtId="9" fontId="22" fillId="38" borderId="28" xfId="54" applyFont="1" applyFill="1" applyBorder="1" applyAlignment="1">
      <alignment horizontal="center" vertical="center"/>
    </xf>
    <xf numFmtId="3" fontId="18" fillId="38" borderId="28" xfId="0" applyNumberFormat="1" applyFont="1" applyFill="1" applyBorder="1" applyAlignment="1">
      <alignment horizontal="center" vertical="center"/>
    </xf>
    <xf numFmtId="9" fontId="18" fillId="0" borderId="28" xfId="54" applyFont="1" applyFill="1" applyBorder="1" applyAlignment="1">
      <alignment horizontal="center" vertical="center"/>
    </xf>
    <xf numFmtId="9" fontId="18" fillId="38" borderId="28" xfId="54" applyFont="1" applyFill="1" applyBorder="1" applyAlignment="1">
      <alignment horizontal="center" vertical="center"/>
    </xf>
    <xf numFmtId="9" fontId="78" fillId="34" borderId="21" xfId="5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9" fontId="22" fillId="38" borderId="0" xfId="54" applyNumberFormat="1" applyFont="1" applyFill="1" applyBorder="1" applyAlignment="1">
      <alignment/>
    </xf>
    <xf numFmtId="1" fontId="22" fillId="38" borderId="0" xfId="54" applyNumberFormat="1" applyFont="1" applyFill="1" applyBorder="1" applyAlignment="1">
      <alignment/>
    </xf>
    <xf numFmtId="0" fontId="37" fillId="33" borderId="0" xfId="0" applyFont="1" applyFill="1" applyAlignment="1">
      <alignment horizontal="left" vertical="center"/>
    </xf>
    <xf numFmtId="0" fontId="38" fillId="33" borderId="0" xfId="52" applyFont="1" applyFill="1" applyAlignment="1">
      <alignment vertical="center"/>
      <protection/>
    </xf>
    <xf numFmtId="3" fontId="18" fillId="38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80" fillId="35" borderId="18" xfId="0" applyFont="1" applyFill="1" applyBorder="1" applyAlignment="1">
      <alignment horizontal="center" vertical="center" wrapText="1"/>
    </xf>
    <xf numFmtId="0" fontId="80" fillId="35" borderId="25" xfId="0" applyFont="1" applyFill="1" applyBorder="1" applyAlignment="1">
      <alignment horizontal="center" vertical="center" wrapText="1"/>
    </xf>
    <xf numFmtId="0" fontId="80" fillId="35" borderId="29" xfId="0" applyFont="1" applyFill="1" applyBorder="1" applyAlignment="1">
      <alignment horizontal="center" vertical="center" wrapText="1"/>
    </xf>
    <xf numFmtId="0" fontId="80" fillId="35" borderId="3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0" fontId="18" fillId="33" borderId="33" xfId="0" applyFont="1" applyFill="1" applyBorder="1" applyAlignment="1">
      <alignment/>
    </xf>
    <xf numFmtId="0" fontId="80" fillId="35" borderId="34" xfId="0" applyFont="1" applyFill="1" applyBorder="1" applyAlignment="1">
      <alignment horizontal="center" vertical="center" wrapText="1"/>
    </xf>
    <xf numFmtId="0" fontId="80" fillId="35" borderId="26" xfId="0" applyFont="1" applyFill="1" applyBorder="1" applyAlignment="1">
      <alignment horizontal="center" vertical="center" wrapText="1"/>
    </xf>
    <xf numFmtId="0" fontId="80" fillId="35" borderId="34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left"/>
    </xf>
    <xf numFmtId="9" fontId="81" fillId="33" borderId="0" xfId="54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0" fontId="18" fillId="33" borderId="36" xfId="0" applyFont="1" applyFill="1" applyBorder="1" applyAlignment="1">
      <alignment/>
    </xf>
    <xf numFmtId="0" fontId="18" fillId="33" borderId="19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left" wrapText="1"/>
    </xf>
    <xf numFmtId="0" fontId="41" fillId="33" borderId="0" xfId="0" applyFont="1" applyFill="1" applyBorder="1" applyAlignment="1">
      <alignment horizontal="left" wrapText="1"/>
    </xf>
    <xf numFmtId="0" fontId="41" fillId="33" borderId="36" xfId="0" applyFont="1" applyFill="1" applyBorder="1" applyAlignment="1">
      <alignment horizontal="left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/>
    </xf>
    <xf numFmtId="0" fontId="18" fillId="33" borderId="38" xfId="0" applyFont="1" applyFill="1" applyBorder="1" applyAlignment="1">
      <alignment/>
    </xf>
    <xf numFmtId="0" fontId="18" fillId="33" borderId="39" xfId="0" applyFont="1" applyFill="1" applyBorder="1" applyAlignment="1">
      <alignment/>
    </xf>
    <xf numFmtId="9" fontId="82" fillId="40" borderId="0" xfId="54" applyFont="1" applyFill="1" applyAlignment="1">
      <alignment/>
    </xf>
    <xf numFmtId="9" fontId="18" fillId="40" borderId="0" xfId="0" applyNumberFormat="1" applyFont="1" applyFill="1" applyAlignment="1">
      <alignment/>
    </xf>
    <xf numFmtId="0" fontId="22" fillId="33" borderId="23" xfId="0" applyFont="1" applyFill="1" applyBorder="1" applyAlignment="1">
      <alignment vertical="center"/>
    </xf>
    <xf numFmtId="9" fontId="22" fillId="33" borderId="23" xfId="54" applyFont="1" applyFill="1" applyBorder="1" applyAlignment="1">
      <alignment horizontal="center" vertical="center"/>
    </xf>
    <xf numFmtId="0" fontId="18" fillId="40" borderId="0" xfId="0" applyFont="1" applyFill="1" applyAlignment="1">
      <alignment/>
    </xf>
    <xf numFmtId="9" fontId="22" fillId="33" borderId="0" xfId="54" applyFont="1" applyFill="1" applyBorder="1" applyAlignment="1">
      <alignment horizontal="center" vertical="center"/>
    </xf>
    <xf numFmtId="0" fontId="80" fillId="35" borderId="40" xfId="0" applyFont="1" applyFill="1" applyBorder="1" applyAlignment="1">
      <alignment horizontal="center" vertical="center" wrapText="1"/>
    </xf>
    <xf numFmtId="0" fontId="80" fillId="35" borderId="41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80" fillId="35" borderId="42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39" fillId="33" borderId="0" xfId="0" applyFont="1" applyFill="1" applyBorder="1" applyAlignment="1">
      <alignment horizontal="centerContinuous"/>
    </xf>
    <xf numFmtId="0" fontId="79" fillId="35" borderId="26" xfId="0" applyFont="1" applyFill="1" applyBorder="1" applyAlignment="1">
      <alignment horizontal="center" vertical="center"/>
    </xf>
    <xf numFmtId="0" fontId="79" fillId="35" borderId="26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3" fontId="18" fillId="38" borderId="19" xfId="0" applyNumberFormat="1" applyFont="1" applyFill="1" applyBorder="1" applyAlignment="1">
      <alignment horizontal="center" vertical="center"/>
    </xf>
    <xf numFmtId="9" fontId="18" fillId="33" borderId="19" xfId="54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3" fontId="18" fillId="37" borderId="0" xfId="0" applyNumberFormat="1" applyFont="1" applyFill="1" applyBorder="1" applyAlignment="1">
      <alignment horizontal="center" vertical="center"/>
    </xf>
    <xf numFmtId="9" fontId="18" fillId="37" borderId="0" xfId="54" applyNumberFormat="1" applyFont="1" applyFill="1" applyBorder="1" applyAlignment="1">
      <alignment horizontal="center" vertical="center"/>
    </xf>
    <xf numFmtId="3" fontId="18" fillId="38" borderId="0" xfId="0" applyNumberFormat="1" applyFont="1" applyFill="1" applyBorder="1" applyAlignment="1">
      <alignment horizontal="center" vertical="center"/>
    </xf>
    <xf numFmtId="9" fontId="18" fillId="38" borderId="0" xfId="54" applyFont="1" applyFill="1" applyBorder="1" applyAlignment="1">
      <alignment horizontal="center" vertical="center"/>
    </xf>
    <xf numFmtId="9" fontId="18" fillId="33" borderId="0" xfId="54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22" fillId="33" borderId="16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9" fontId="18" fillId="37" borderId="16" xfId="54" applyFont="1" applyFill="1" applyBorder="1" applyAlignment="1">
      <alignment horizontal="center" vertical="center"/>
    </xf>
    <xf numFmtId="9" fontId="22" fillId="33" borderId="0" xfId="0" applyNumberFormat="1" applyFont="1" applyFill="1" applyBorder="1" applyAlignment="1">
      <alignment horizontal="left"/>
    </xf>
    <xf numFmtId="1" fontId="41" fillId="33" borderId="0" xfId="0" applyNumberFormat="1" applyFont="1" applyFill="1" applyBorder="1" applyAlignment="1">
      <alignment/>
    </xf>
    <xf numFmtId="0" fontId="38" fillId="33" borderId="0" xfId="0" applyFont="1" applyFill="1" applyAlignment="1">
      <alignment/>
    </xf>
    <xf numFmtId="0" fontId="37" fillId="38" borderId="0" xfId="0" applyFont="1" applyFill="1" applyAlignment="1">
      <alignment horizontal="left"/>
    </xf>
    <xf numFmtId="0" fontId="37" fillId="38" borderId="0" xfId="0" applyFont="1" applyFill="1" applyAlignment="1">
      <alignment horizontal="left" vertical="top"/>
    </xf>
    <xf numFmtId="0" fontId="38" fillId="33" borderId="0" xfId="52" applyFont="1" applyFill="1" applyAlignment="1">
      <alignment/>
      <protection/>
    </xf>
    <xf numFmtId="0" fontId="38" fillId="33" borderId="0" xfId="52" applyFont="1" applyFill="1" applyAlignment="1">
      <alignment vertical="top"/>
      <protection/>
    </xf>
    <xf numFmtId="0" fontId="18" fillId="0" borderId="0" xfId="52" applyFont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irectorio CEMs - agos - 2009 - UGTA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% de casos atendidos de NNA según sexo</a:t>
            </a:r>
          </a:p>
        </c:rich>
      </c:tx>
      <c:layout>
        <c:manualLayout>
          <c:xMode val="factor"/>
          <c:yMode val="factor"/>
          <c:x val="0.031"/>
          <c:y val="0.019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"/>
          <c:y val="0.20725"/>
          <c:w val="0.40925"/>
          <c:h val="0.5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C0C0C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D9D9D9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'2015'!$C$16:$D$16</c:f>
              <c:strCache/>
            </c:strRef>
          </c:cat>
          <c:val>
            <c:numRef>
              <c:f>'2015'!$C$31:$D$31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3"/>
          <c:w val="0.9525"/>
          <c:h val="0.91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'2015'!$A$40</c:f>
              <c:strCache>
                <c:ptCount val="1"/>
                <c:pt idx="0">
                  <c:v>Psicológica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('2015'!$D$38,'2015'!$F$38,'2015'!$H$38)</c:f>
              <c:strCache/>
            </c:strRef>
          </c:cat>
          <c:val>
            <c:numRef>
              <c:f>('2015'!$D$40,'2015'!$F$40,'2015'!$H$40)</c:f>
              <c:numCache/>
            </c:numRef>
          </c:val>
        </c:ser>
        <c:ser>
          <c:idx val="1"/>
          <c:order val="1"/>
          <c:tx>
            <c:strRef>
              <c:f>'2015'!$A$41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('2015'!$D$38,'2015'!$F$38,'2015'!$H$38)</c:f>
              <c:strCache/>
            </c:strRef>
          </c:cat>
          <c:val>
            <c:numRef>
              <c:f>('2015'!$D$41,'2015'!$F$41,'2015'!$H$41)</c:f>
              <c:numCache/>
            </c:numRef>
          </c:val>
        </c:ser>
        <c:ser>
          <c:idx val="2"/>
          <c:order val="2"/>
          <c:tx>
            <c:strRef>
              <c:f>'2015'!$A$42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('2015'!$D$38,'2015'!$F$38,'2015'!$H$38)</c:f>
              <c:strCache/>
            </c:strRef>
          </c:cat>
          <c:val>
            <c:numRef>
              <c:f>('2015'!$D$42,'2015'!$F$42,'2015'!$H$42)</c:f>
              <c:numCache/>
            </c:numRef>
          </c:val>
        </c:ser>
        <c:overlap val="100"/>
        <c:gapWidth val="71"/>
        <c:axId val="32143023"/>
        <c:axId val="20851752"/>
      </c:barChart>
      <c:catAx>
        <c:axId val="32143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</c:scaling>
        <c:axPos val="t"/>
        <c:delete val="1"/>
        <c:majorTickMark val="out"/>
        <c:minorTickMark val="none"/>
        <c:tickLblPos val="nextTo"/>
        <c:crossAx val="32143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"/>
          <c:y val="0.0045"/>
          <c:w val="0.256"/>
          <c:h val="0.2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3.png" /><Relationship Id="rId5" Type="http://schemas.openxmlformats.org/officeDocument/2006/relationships/chart" Target="/xl/charts/chart2.xml" /><Relationship Id="rId6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0.3285</cdr:y>
    </cdr:from>
    <cdr:to>
      <cdr:x>0.1185</cdr:x>
      <cdr:y>0.3285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0" y="9810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0.698</cdr:x>
      <cdr:y>0.55475</cdr:y>
    </cdr:from>
    <cdr:to>
      <cdr:x>0.698</cdr:x>
      <cdr:y>0.55475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847975" y="16573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0.30125</cdr:y>
    </cdr:from>
    <cdr:to>
      <cdr:x>0.2025</cdr:x>
      <cdr:y>0.63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895350"/>
          <a:ext cx="638175" cy="990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0.8435</cdr:x>
      <cdr:y>0.5445</cdr:y>
    </cdr:from>
    <cdr:to>
      <cdr:x>1</cdr:x>
      <cdr:y>0.79275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38525" y="1628775"/>
          <a:ext cx="6667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85725</xdr:rowOff>
    </xdr:from>
    <xdr:to>
      <xdr:col>9</xdr:col>
      <xdr:colOff>495300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3324225" y="1762125"/>
        <a:ext cx="4086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15</xdr:row>
      <xdr:rowOff>114300</xdr:rowOff>
    </xdr:from>
    <xdr:to>
      <xdr:col>9</xdr:col>
      <xdr:colOff>171450</xdr:colOff>
      <xdr:row>17</xdr:row>
      <xdr:rowOff>95250</xdr:rowOff>
    </xdr:to>
    <xdr:grpSp>
      <xdr:nvGrpSpPr>
        <xdr:cNvPr id="2" name="Group 215"/>
        <xdr:cNvGrpSpPr>
          <a:grpSpLocks/>
        </xdr:cNvGrpSpPr>
      </xdr:nvGrpSpPr>
      <xdr:grpSpPr>
        <a:xfrm>
          <a:off x="6677025" y="2219325"/>
          <a:ext cx="409575" cy="457200"/>
          <a:chOff x="8944" y="3989"/>
          <a:chExt cx="620" cy="870"/>
        </a:xfrm>
        <a:solidFill>
          <a:srgbClr val="FFFFFF"/>
        </a:solidFill>
      </xdr:grpSpPr>
      <xdr:pic>
        <xdr:nvPicPr>
          <xdr:cNvPr id="3" name="Picture 216" descr="MCj01563810000%5b1%5d"/>
          <xdr:cNvPicPr preferRelativeResize="1">
            <a:picLocks noChangeAspect="1"/>
          </xdr:cNvPicPr>
        </xdr:nvPicPr>
        <xdr:blipFill>
          <a:blip r:embed="rId2"/>
          <a:srcRect r="62403"/>
          <a:stretch>
            <a:fillRect/>
          </a:stretch>
        </xdr:blipFill>
        <xdr:spPr>
          <a:xfrm>
            <a:off x="8944" y="3989"/>
            <a:ext cx="421" cy="8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17" descr="MCj01562030000%5b1%5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08" y="4169"/>
            <a:ext cx="256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447675</xdr:colOff>
      <xdr:row>50</xdr:row>
      <xdr:rowOff>0</xdr:rowOff>
    </xdr:from>
    <xdr:to>
      <xdr:col>9</xdr:col>
      <xdr:colOff>752475</xdr:colOff>
      <xdr:row>54</xdr:row>
      <xdr:rowOff>200025</xdr:rowOff>
    </xdr:to>
    <xdr:pic>
      <xdr:nvPicPr>
        <xdr:cNvPr id="5" name="Picture 26" descr="vs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7496175"/>
          <a:ext cx="1828800" cy="1133475"/>
        </a:xfrm>
        <a:prstGeom prst="rect">
          <a:avLst/>
        </a:prstGeom>
        <a:noFill/>
        <a:ln w="9525" cmpd="sng">
          <a:solidFill>
            <a:srgbClr val="984807"/>
          </a:solidFill>
          <a:headEnd type="none"/>
          <a:tailEnd type="none"/>
        </a:ln>
      </xdr:spPr>
    </xdr:pic>
    <xdr:clientData/>
  </xdr:twoCellAnchor>
  <xdr:twoCellAnchor>
    <xdr:from>
      <xdr:col>9</xdr:col>
      <xdr:colOff>304800</xdr:colOff>
      <xdr:row>34</xdr:row>
      <xdr:rowOff>114300</xdr:rowOff>
    </xdr:from>
    <xdr:to>
      <xdr:col>14</xdr:col>
      <xdr:colOff>762000</xdr:colOff>
      <xdr:row>47</xdr:row>
      <xdr:rowOff>104775</xdr:rowOff>
    </xdr:to>
    <xdr:graphicFrame>
      <xdr:nvGraphicFramePr>
        <xdr:cNvPr id="6" name="11 Gráfico"/>
        <xdr:cNvGraphicFramePr/>
      </xdr:nvGraphicFramePr>
      <xdr:xfrm>
        <a:off x="7219950" y="4924425"/>
        <a:ext cx="399097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3</xdr:col>
      <xdr:colOff>533400</xdr:colOff>
      <xdr:row>4</xdr:row>
      <xdr:rowOff>9525</xdr:rowOff>
    </xdr:to>
    <xdr:pic>
      <xdr:nvPicPr>
        <xdr:cNvPr id="7" name="16 Imagen" descr="logoMIMP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9050"/>
          <a:ext cx="2790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55</xdr:row>
      <xdr:rowOff>47625</xdr:rowOff>
    </xdr:from>
    <xdr:to>
      <xdr:col>14</xdr:col>
      <xdr:colOff>790575</xdr:colOff>
      <xdr:row>64</xdr:row>
      <xdr:rowOff>123825</xdr:rowOff>
    </xdr:to>
    <xdr:sp>
      <xdr:nvSpPr>
        <xdr:cNvPr id="8" name="Rectángulo 8"/>
        <xdr:cNvSpPr>
          <a:spLocks/>
        </xdr:cNvSpPr>
      </xdr:nvSpPr>
      <xdr:spPr>
        <a:xfrm>
          <a:off x="5838825" y="8677275"/>
          <a:ext cx="5400675" cy="1076325"/>
        </a:xfrm>
        <a:prstGeom prst="rect">
          <a:avLst/>
        </a:prstGeom>
        <a:solidFill>
          <a:srgbClr val="969696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Los casos de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VIOLACIÓN SEXUAL en NNA </a:t>
          </a:r>
          <a:r>
            <a:rPr lang="en-US" cap="none" sz="1600" b="0" i="0" u="none" baseline="0">
              <a:solidFill>
                <a:srgbClr val="FFFFFF"/>
              </a:solidFill>
            </a:rPr>
            <a:t>tienen mayor incidencia en las siguientes regiones: Lima 412 casos, Junín 113 casos, La Libertad 83 casos, Arequipa 74 casos, San Martin 69 casos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II.%20Casos%20de%20VFS,%20seg&#250;n%20grupo%20de%20edad\2.2%20%20Casos%20Ni&#241;os,%20Ni&#241;as%20y%20Adolesc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5"/>
    </sheetNames>
    <sheetDataSet>
      <sheetData sheetId="2">
        <row r="16">
          <cell r="C16" t="str">
            <v>Femenino</v>
          </cell>
          <cell r="D16" t="str">
            <v>Masculino</v>
          </cell>
        </row>
        <row r="31">
          <cell r="C31">
            <v>8262</v>
          </cell>
          <cell r="D31">
            <v>4444</v>
          </cell>
        </row>
        <row r="38">
          <cell r="D38" t="str">
            <v>0-5 años</v>
          </cell>
          <cell r="F38" t="str">
            <v>6-11 años</v>
          </cell>
          <cell r="H38" t="str">
            <v>12-17 años</v>
          </cell>
        </row>
        <row r="40">
          <cell r="A40" t="str">
            <v>Psicológica</v>
          </cell>
          <cell r="D40">
            <v>1006</v>
          </cell>
          <cell r="F40">
            <v>2395</v>
          </cell>
          <cell r="H40">
            <v>1956</v>
          </cell>
        </row>
        <row r="41">
          <cell r="A41" t="str">
            <v>Física</v>
          </cell>
          <cell r="D41">
            <v>1002</v>
          </cell>
          <cell r="F41">
            <v>1809</v>
          </cell>
          <cell r="H41">
            <v>1466</v>
          </cell>
        </row>
        <row r="42">
          <cell r="A42" t="str">
            <v>Sexual</v>
          </cell>
          <cell r="D42">
            <v>238</v>
          </cell>
          <cell r="F42">
            <v>1051</v>
          </cell>
          <cell r="H42">
            <v>1783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S10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12.28125" style="1" bestFit="1" customWidth="1"/>
    <col min="5" max="10" width="11.421875" style="1" customWidth="1"/>
    <col min="11" max="11" width="7.28125" style="1" customWidth="1"/>
    <col min="12" max="14" width="11.421875" style="1" customWidth="1"/>
    <col min="15" max="15" width="12.00390625" style="1" customWidth="1"/>
    <col min="16" max="16" width="7.00390625" style="2" customWidth="1"/>
    <col min="17" max="18" width="7.00390625" style="1" customWidth="1"/>
    <col min="19" max="20" width="5.28125" style="1" customWidth="1"/>
    <col min="21" max="16384" width="11.421875" style="1" customWidth="1"/>
  </cols>
  <sheetData>
    <row r="1" ht="9.75" customHeight="1"/>
    <row r="2" ht="9.75" customHeight="1"/>
    <row r="3" ht="5.25" customHeight="1"/>
    <row r="4" spans="1:15" s="5" customFormat="1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7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6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8.75" customHeight="1">
      <c r="A7" s="11" t="s">
        <v>0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9.5">
      <c r="A8" s="15" t="s">
        <v>1</v>
      </c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6.5">
      <c r="A9" s="11" t="s">
        <v>2</v>
      </c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5.75">
      <c r="A10" s="16" t="s">
        <v>3</v>
      </c>
      <c r="B10" s="17"/>
      <c r="C10" s="18"/>
      <c r="D10" s="17"/>
      <c r="E10" s="17"/>
      <c r="F10" s="17"/>
      <c r="G10" s="17"/>
      <c r="H10" s="17"/>
      <c r="I10" s="18"/>
      <c r="J10" s="18"/>
      <c r="K10" s="17"/>
      <c r="L10" s="17"/>
      <c r="M10" s="17"/>
      <c r="N10" s="17"/>
      <c r="O10" s="19"/>
    </row>
    <row r="11" spans="1:15" ht="4.5" customHeight="1" thickBot="1">
      <c r="A11" s="20"/>
      <c r="B11" s="21"/>
      <c r="C11" s="22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3"/>
    </row>
    <row r="12" ht="5.25" customHeight="1">
      <c r="N12" s="24"/>
    </row>
    <row r="13" spans="1:15" ht="14.25" customHeight="1">
      <c r="A13" s="25" t="s">
        <v>4</v>
      </c>
      <c r="B13" s="26"/>
      <c r="C13" s="26"/>
      <c r="D13" s="26"/>
      <c r="E13" s="27"/>
      <c r="F13" s="27"/>
      <c r="G13" s="27"/>
      <c r="H13" s="27"/>
      <c r="I13" s="27"/>
      <c r="J13" s="27"/>
      <c r="K13" s="25" t="s">
        <v>4</v>
      </c>
      <c r="L13" s="26"/>
      <c r="M13" s="26"/>
      <c r="N13" s="26"/>
      <c r="O13" s="26"/>
    </row>
    <row r="14" spans="1:15" ht="13.5" customHeight="1">
      <c r="A14" s="25" t="s">
        <v>5</v>
      </c>
      <c r="B14" s="28"/>
      <c r="C14" s="28"/>
      <c r="D14" s="28"/>
      <c r="K14" s="29" t="s">
        <v>6</v>
      </c>
      <c r="L14" s="30"/>
      <c r="M14" s="30"/>
      <c r="N14" s="30"/>
      <c r="O14" s="30"/>
    </row>
    <row r="15" ht="6" customHeight="1"/>
    <row r="16" spans="1:15" ht="19.5" customHeight="1">
      <c r="A16" s="31" t="s">
        <v>7</v>
      </c>
      <c r="B16" s="32" t="s">
        <v>8</v>
      </c>
      <c r="C16" s="32" t="s">
        <v>9</v>
      </c>
      <c r="D16" s="32" t="s">
        <v>10</v>
      </c>
      <c r="K16" s="33" t="s">
        <v>7</v>
      </c>
      <c r="L16" s="32" t="s">
        <v>8</v>
      </c>
      <c r="M16" s="32" t="s">
        <v>11</v>
      </c>
      <c r="N16" s="32" t="s">
        <v>12</v>
      </c>
      <c r="O16" s="32" t="s">
        <v>13</v>
      </c>
    </row>
    <row r="17" spans="1:16" ht="18" customHeight="1">
      <c r="A17" s="34" t="s">
        <v>14</v>
      </c>
      <c r="B17" s="35">
        <f aca="true" t="shared" si="0" ref="B17:B26">SUM(C17:D17)</f>
        <v>1422</v>
      </c>
      <c r="C17" s="36">
        <v>940</v>
      </c>
      <c r="D17" s="36">
        <v>482</v>
      </c>
      <c r="K17" s="34" t="s">
        <v>14</v>
      </c>
      <c r="L17" s="35">
        <f aca="true" t="shared" si="1" ref="L17:L26">SUM(M17:O17)</f>
        <v>1422</v>
      </c>
      <c r="M17" s="36">
        <v>265</v>
      </c>
      <c r="N17" s="36">
        <v>549</v>
      </c>
      <c r="O17" s="36">
        <v>608</v>
      </c>
      <c r="P17" s="1"/>
    </row>
    <row r="18" spans="1:16" ht="18" customHeight="1">
      <c r="A18" s="37" t="s">
        <v>15</v>
      </c>
      <c r="B18" s="38">
        <f t="shared" si="0"/>
        <v>1657</v>
      </c>
      <c r="C18" s="39">
        <v>1038</v>
      </c>
      <c r="D18" s="39">
        <v>619</v>
      </c>
      <c r="K18" s="37" t="s">
        <v>15</v>
      </c>
      <c r="L18" s="38">
        <f t="shared" si="1"/>
        <v>1657</v>
      </c>
      <c r="M18" s="39">
        <v>298</v>
      </c>
      <c r="N18" s="39">
        <v>697</v>
      </c>
      <c r="O18" s="39">
        <v>662</v>
      </c>
      <c r="P18" s="1"/>
    </row>
    <row r="19" spans="1:16" ht="18" customHeight="1">
      <c r="A19" s="40" t="s">
        <v>16</v>
      </c>
      <c r="B19" s="41">
        <f t="shared" si="0"/>
        <v>1723</v>
      </c>
      <c r="C19" s="42">
        <v>1107</v>
      </c>
      <c r="D19" s="42">
        <v>616</v>
      </c>
      <c r="K19" s="40" t="s">
        <v>16</v>
      </c>
      <c r="L19" s="41">
        <f t="shared" si="1"/>
        <v>1723</v>
      </c>
      <c r="M19" s="42">
        <v>337</v>
      </c>
      <c r="N19" s="42">
        <v>676</v>
      </c>
      <c r="O19" s="42">
        <v>710</v>
      </c>
      <c r="P19" s="1"/>
    </row>
    <row r="20" spans="1:16" ht="18" customHeight="1">
      <c r="A20" s="37" t="s">
        <v>17</v>
      </c>
      <c r="B20" s="38">
        <f t="shared" si="0"/>
        <v>1664</v>
      </c>
      <c r="C20" s="43">
        <v>1083</v>
      </c>
      <c r="D20" s="43">
        <v>581</v>
      </c>
      <c r="K20" s="37" t="s">
        <v>17</v>
      </c>
      <c r="L20" s="38">
        <f t="shared" si="1"/>
        <v>1664</v>
      </c>
      <c r="M20" s="43">
        <v>285</v>
      </c>
      <c r="N20" s="43">
        <v>715</v>
      </c>
      <c r="O20" s="43">
        <v>664</v>
      </c>
      <c r="P20" s="1"/>
    </row>
    <row r="21" spans="1:16" ht="18" customHeight="1">
      <c r="A21" s="40" t="s">
        <v>18</v>
      </c>
      <c r="B21" s="41">
        <f t="shared" si="0"/>
        <v>1492</v>
      </c>
      <c r="C21" s="42">
        <v>997</v>
      </c>
      <c r="D21" s="42">
        <v>495</v>
      </c>
      <c r="K21" s="40" t="s">
        <v>18</v>
      </c>
      <c r="L21" s="41">
        <f t="shared" si="1"/>
        <v>1492</v>
      </c>
      <c r="M21" s="44">
        <v>240</v>
      </c>
      <c r="N21" s="44">
        <v>635</v>
      </c>
      <c r="O21" s="44">
        <v>617</v>
      </c>
      <c r="P21" s="1"/>
    </row>
    <row r="22" spans="1:16" ht="18" customHeight="1">
      <c r="A22" s="37" t="s">
        <v>19</v>
      </c>
      <c r="B22" s="45">
        <f t="shared" si="0"/>
        <v>1536</v>
      </c>
      <c r="C22" s="43">
        <v>1016</v>
      </c>
      <c r="D22" s="43">
        <v>520</v>
      </c>
      <c r="K22" s="37" t="s">
        <v>19</v>
      </c>
      <c r="L22" s="45">
        <f t="shared" si="1"/>
        <v>1536</v>
      </c>
      <c r="M22" s="43">
        <v>263</v>
      </c>
      <c r="N22" s="43">
        <v>617</v>
      </c>
      <c r="O22" s="43">
        <v>656</v>
      </c>
      <c r="P22" s="1"/>
    </row>
    <row r="23" spans="1:16" ht="18" customHeight="1">
      <c r="A23" s="40" t="s">
        <v>20</v>
      </c>
      <c r="B23" s="46">
        <f t="shared" si="0"/>
        <v>1532</v>
      </c>
      <c r="C23" s="44">
        <v>998</v>
      </c>
      <c r="D23" s="44">
        <v>534</v>
      </c>
      <c r="K23" s="40" t="s">
        <v>20</v>
      </c>
      <c r="L23" s="46">
        <f t="shared" si="1"/>
        <v>1532</v>
      </c>
      <c r="M23" s="44">
        <v>235</v>
      </c>
      <c r="N23" s="44">
        <v>672</v>
      </c>
      <c r="O23" s="44">
        <v>625</v>
      </c>
      <c r="P23" s="1"/>
    </row>
    <row r="24" spans="1:16" ht="18" customHeight="1">
      <c r="A24" s="37" t="s">
        <v>21</v>
      </c>
      <c r="B24" s="45">
        <f t="shared" si="0"/>
        <v>1680</v>
      </c>
      <c r="C24" s="43">
        <v>1083</v>
      </c>
      <c r="D24" s="43">
        <v>597</v>
      </c>
      <c r="K24" s="37" t="s">
        <v>21</v>
      </c>
      <c r="L24" s="45">
        <f t="shared" si="1"/>
        <v>1680</v>
      </c>
      <c r="M24" s="43">
        <v>323</v>
      </c>
      <c r="N24" s="43">
        <v>694</v>
      </c>
      <c r="O24" s="43">
        <v>663</v>
      </c>
      <c r="P24" s="1"/>
    </row>
    <row r="25" spans="1:16" ht="18" customHeight="1" hidden="1">
      <c r="A25" s="47" t="s">
        <v>20</v>
      </c>
      <c r="B25" s="46">
        <f t="shared" si="0"/>
        <v>0</v>
      </c>
      <c r="C25" s="44"/>
      <c r="D25" s="44"/>
      <c r="K25" s="47" t="s">
        <v>20</v>
      </c>
      <c r="L25" s="46">
        <f t="shared" si="1"/>
        <v>0</v>
      </c>
      <c r="M25" s="44"/>
      <c r="N25" s="44"/>
      <c r="O25" s="44"/>
      <c r="P25" s="1"/>
    </row>
    <row r="26" spans="1:16" ht="18" customHeight="1" hidden="1">
      <c r="A26" s="48" t="s">
        <v>21</v>
      </c>
      <c r="B26" s="45">
        <f t="shared" si="0"/>
        <v>0</v>
      </c>
      <c r="C26" s="43"/>
      <c r="D26" s="43"/>
      <c r="K26" s="48" t="s">
        <v>21</v>
      </c>
      <c r="L26" s="45">
        <f t="shared" si="1"/>
        <v>0</v>
      </c>
      <c r="M26" s="43"/>
      <c r="N26" s="43"/>
      <c r="O26" s="43"/>
      <c r="P26" s="1"/>
    </row>
    <row r="27" spans="1:16" ht="18.75" customHeight="1" hidden="1">
      <c r="A27" s="47" t="s">
        <v>22</v>
      </c>
      <c r="B27" s="46"/>
      <c r="C27" s="44"/>
      <c r="D27" s="44"/>
      <c r="K27" s="47" t="s">
        <v>22</v>
      </c>
      <c r="L27" s="46"/>
      <c r="M27" s="44"/>
      <c r="N27" s="44"/>
      <c r="O27" s="44"/>
      <c r="P27" s="1"/>
    </row>
    <row r="28" spans="1:15" ht="18.75" customHeight="1" hidden="1">
      <c r="A28" s="48" t="s">
        <v>23</v>
      </c>
      <c r="B28" s="45"/>
      <c r="C28" s="43"/>
      <c r="D28" s="43"/>
      <c r="K28" s="48" t="s">
        <v>24</v>
      </c>
      <c r="L28" s="45"/>
      <c r="M28" s="43"/>
      <c r="N28" s="43"/>
      <c r="O28" s="43"/>
    </row>
    <row r="29" spans="1:15" ht="18" customHeight="1" hidden="1">
      <c r="A29" s="47" t="s">
        <v>25</v>
      </c>
      <c r="B29" s="46"/>
      <c r="C29" s="44"/>
      <c r="D29" s="44"/>
      <c r="K29" s="47" t="s">
        <v>25</v>
      </c>
      <c r="L29" s="46"/>
      <c r="M29" s="44"/>
      <c r="N29" s="44"/>
      <c r="O29" s="44"/>
    </row>
    <row r="30" spans="1:15" ht="18" customHeight="1" hidden="1">
      <c r="A30" s="48" t="s">
        <v>26</v>
      </c>
      <c r="B30" s="45"/>
      <c r="C30" s="43"/>
      <c r="D30" s="43"/>
      <c r="K30" s="48" t="s">
        <v>26</v>
      </c>
      <c r="L30" s="45"/>
      <c r="M30" s="43"/>
      <c r="N30" s="43"/>
      <c r="O30" s="43"/>
    </row>
    <row r="31" spans="1:15" ht="21" customHeight="1">
      <c r="A31" s="49" t="s">
        <v>8</v>
      </c>
      <c r="B31" s="50">
        <f>SUM(B17:B30)</f>
        <v>12706</v>
      </c>
      <c r="C31" s="50">
        <f>SUM(C17:C30)</f>
        <v>8262</v>
      </c>
      <c r="D31" s="50">
        <f>SUM(D17:D30)</f>
        <v>4444</v>
      </c>
      <c r="E31" s="51"/>
      <c r="K31" s="52" t="s">
        <v>8</v>
      </c>
      <c r="L31" s="53">
        <f>SUM(L17:L30)</f>
        <v>12706</v>
      </c>
      <c r="M31" s="53">
        <f>SUM(M17:M30)</f>
        <v>2246</v>
      </c>
      <c r="N31" s="53">
        <f>SUM(N17:N30)</f>
        <v>5255</v>
      </c>
      <c r="O31" s="53">
        <f>SUM(O17:O30)</f>
        <v>5205</v>
      </c>
    </row>
    <row r="32" spans="1:16" ht="21" customHeight="1" thickBot="1">
      <c r="A32" s="54" t="s">
        <v>27</v>
      </c>
      <c r="B32" s="55">
        <f>+B31/$B$31</f>
        <v>1</v>
      </c>
      <c r="C32" s="55">
        <f>+C31/$B$31</f>
        <v>0.6502439792224146</v>
      </c>
      <c r="D32" s="55">
        <f>+D31/$B$31</f>
        <v>0.3497560207775854</v>
      </c>
      <c r="K32" s="56" t="s">
        <v>27</v>
      </c>
      <c r="L32" s="57">
        <f>+L31/$L$31</f>
        <v>1</v>
      </c>
      <c r="M32" s="57">
        <f>+M31/$L$31</f>
        <v>0.1767668817881316</v>
      </c>
      <c r="N32" s="57">
        <f>+N31/$L$31</f>
        <v>0.41358413348024553</v>
      </c>
      <c r="O32" s="57">
        <f>+O31/$L$31</f>
        <v>0.40964898473162287</v>
      </c>
      <c r="P32" s="1"/>
    </row>
    <row r="33" spans="1:16" ht="3.75" customHeight="1">
      <c r="A33" s="58"/>
      <c r="K33" s="58"/>
      <c r="O33" s="59"/>
      <c r="P33" s="1"/>
    </row>
    <row r="34" spans="1:16" ht="3.75" customHeight="1">
      <c r="A34" s="58"/>
      <c r="B34" s="60"/>
      <c r="K34" s="58"/>
      <c r="P34" s="1"/>
    </row>
    <row r="35" spans="1:16" ht="15">
      <c r="A35" s="61" t="s">
        <v>28</v>
      </c>
      <c r="B35" s="62"/>
      <c r="C35" s="62"/>
      <c r="D35" s="62"/>
      <c r="E35" s="62"/>
      <c r="F35" s="62"/>
      <c r="G35" s="62"/>
      <c r="H35" s="62"/>
      <c r="I35" s="62"/>
      <c r="J35" s="27"/>
      <c r="K35" s="63"/>
      <c r="L35" s="63"/>
      <c r="M35" s="63"/>
      <c r="N35" s="63"/>
      <c r="O35" s="63"/>
      <c r="P35" s="1"/>
    </row>
    <row r="36" spans="1:16" ht="5.25" customHeight="1">
      <c r="A36" s="64"/>
      <c r="B36" s="64"/>
      <c r="C36" s="64"/>
      <c r="D36" s="64"/>
      <c r="E36" s="64"/>
      <c r="F36" s="64"/>
      <c r="G36" s="64"/>
      <c r="H36" s="64"/>
      <c r="I36" s="64"/>
      <c r="J36" s="65"/>
      <c r="K36" s="63"/>
      <c r="L36" s="63"/>
      <c r="M36" s="63"/>
      <c r="N36" s="63"/>
      <c r="O36" s="63"/>
      <c r="P36" s="1"/>
    </row>
    <row r="37" spans="11:16" ht="3" customHeight="1">
      <c r="K37" s="63"/>
      <c r="L37" s="63"/>
      <c r="M37" s="63"/>
      <c r="N37" s="63"/>
      <c r="O37" s="63"/>
      <c r="P37" s="1"/>
    </row>
    <row r="38" spans="1:16" ht="18" customHeight="1">
      <c r="A38" s="66" t="s">
        <v>29</v>
      </c>
      <c r="B38" s="67" t="s">
        <v>8</v>
      </c>
      <c r="C38" s="67"/>
      <c r="D38" s="68" t="s">
        <v>11</v>
      </c>
      <c r="E38" s="69"/>
      <c r="F38" s="68" t="s">
        <v>12</v>
      </c>
      <c r="G38" s="69"/>
      <c r="H38" s="68" t="s">
        <v>13</v>
      </c>
      <c r="I38" s="69"/>
      <c r="K38" s="63"/>
      <c r="L38" s="63"/>
      <c r="M38" s="63"/>
      <c r="N38" s="63"/>
      <c r="O38" s="63"/>
      <c r="P38" s="1"/>
    </row>
    <row r="39" spans="1:16" ht="15" customHeight="1">
      <c r="A39" s="66"/>
      <c r="B39" s="70" t="s">
        <v>30</v>
      </c>
      <c r="C39" s="70" t="s">
        <v>27</v>
      </c>
      <c r="D39" s="70" t="s">
        <v>30</v>
      </c>
      <c r="E39" s="70" t="s">
        <v>27</v>
      </c>
      <c r="F39" s="70" t="s">
        <v>30</v>
      </c>
      <c r="G39" s="70" t="s">
        <v>27</v>
      </c>
      <c r="H39" s="70" t="s">
        <v>30</v>
      </c>
      <c r="I39" s="70" t="s">
        <v>27</v>
      </c>
      <c r="K39" s="63"/>
      <c r="L39" s="63"/>
      <c r="M39" s="63"/>
      <c r="N39" s="63"/>
      <c r="O39" s="63"/>
      <c r="P39" s="1"/>
    </row>
    <row r="40" spans="1:16" ht="18.75" customHeight="1">
      <c r="A40" s="34" t="s">
        <v>31</v>
      </c>
      <c r="B40" s="71">
        <f>+D40+F40+H40</f>
        <v>5357</v>
      </c>
      <c r="C40" s="72">
        <f>+B40/$B$43</f>
        <v>0.42161183692743587</v>
      </c>
      <c r="D40" s="73">
        <v>1006</v>
      </c>
      <c r="E40" s="74">
        <f>D40/$D$43</f>
        <v>0.4479073909171861</v>
      </c>
      <c r="F40" s="73">
        <v>2395</v>
      </c>
      <c r="G40" s="74">
        <f>F40/$F$43</f>
        <v>0.45575642245480497</v>
      </c>
      <c r="H40" s="73">
        <v>1956</v>
      </c>
      <c r="I40" s="75">
        <f>H40/$H$43</f>
        <v>0.37579250720461094</v>
      </c>
      <c r="K40" s="63"/>
      <c r="L40" s="63"/>
      <c r="M40" s="63"/>
      <c r="N40" s="63"/>
      <c r="O40" s="63"/>
      <c r="P40" s="1"/>
    </row>
    <row r="41" spans="1:16" ht="18.75" customHeight="1">
      <c r="A41" s="76" t="s">
        <v>32</v>
      </c>
      <c r="B41" s="77">
        <f>+D41+F41+H41</f>
        <v>4277</v>
      </c>
      <c r="C41" s="78">
        <f>+B41/$B$43</f>
        <v>0.3366126239571856</v>
      </c>
      <c r="D41" s="79">
        <v>1002</v>
      </c>
      <c r="E41" s="80">
        <f>D41/$D$43</f>
        <v>0.44612644701691895</v>
      </c>
      <c r="F41" s="79">
        <v>1809</v>
      </c>
      <c r="G41" s="81">
        <f>F41/$F$43</f>
        <v>0.3442435775451951</v>
      </c>
      <c r="H41" s="79">
        <v>1466</v>
      </c>
      <c r="I41" s="80">
        <f>H41/$H$43</f>
        <v>0.28165225744476463</v>
      </c>
      <c r="K41" s="63"/>
      <c r="L41" s="63"/>
      <c r="M41" s="63"/>
      <c r="N41" s="63"/>
      <c r="O41" s="63"/>
      <c r="P41" s="1"/>
    </row>
    <row r="42" spans="1:16" ht="18.75" customHeight="1">
      <c r="A42" s="82" t="s">
        <v>33</v>
      </c>
      <c r="B42" s="83">
        <f>+D42+F42+H42</f>
        <v>3072</v>
      </c>
      <c r="C42" s="84">
        <f>+B42/$B$43</f>
        <v>0.24177553911537855</v>
      </c>
      <c r="D42" s="85">
        <v>238</v>
      </c>
      <c r="E42" s="86">
        <f>D42/$D$43</f>
        <v>0.10596616206589493</v>
      </c>
      <c r="F42" s="85">
        <v>1051</v>
      </c>
      <c r="G42" s="86">
        <f>F42/$F$43</f>
        <v>0.2</v>
      </c>
      <c r="H42" s="85">
        <v>1783</v>
      </c>
      <c r="I42" s="87">
        <f>H42/$H$43</f>
        <v>0.3425552353506244</v>
      </c>
      <c r="K42" s="63"/>
      <c r="L42" s="63"/>
      <c r="M42" s="63"/>
      <c r="N42" s="63"/>
      <c r="O42" s="63"/>
      <c r="P42" s="1"/>
    </row>
    <row r="43" spans="1:16" ht="21" customHeight="1">
      <c r="A43" s="49" t="s">
        <v>8</v>
      </c>
      <c r="B43" s="50">
        <f>SUM(B40:B42)</f>
        <v>12706</v>
      </c>
      <c r="C43" s="88">
        <f>+B43/$B$43</f>
        <v>1</v>
      </c>
      <c r="D43" s="50">
        <f aca="true" t="shared" si="2" ref="D43:I43">SUM(D40:D42)</f>
        <v>2246</v>
      </c>
      <c r="E43" s="88">
        <f t="shared" si="2"/>
        <v>1</v>
      </c>
      <c r="F43" s="50">
        <f t="shared" si="2"/>
        <v>5255</v>
      </c>
      <c r="G43" s="88">
        <f t="shared" si="2"/>
        <v>1</v>
      </c>
      <c r="H43" s="50">
        <f t="shared" si="2"/>
        <v>5205</v>
      </c>
      <c r="I43" s="88">
        <f t="shared" si="2"/>
        <v>0.9999999999999999</v>
      </c>
      <c r="K43" s="63"/>
      <c r="L43" s="63"/>
      <c r="M43" s="63"/>
      <c r="N43" s="63"/>
      <c r="O43" s="63"/>
      <c r="P43" s="1"/>
    </row>
    <row r="44" spans="1:15" ht="3.75" customHeight="1">
      <c r="A44" s="89"/>
      <c r="B44" s="90"/>
      <c r="C44" s="90"/>
      <c r="D44" s="91"/>
      <c r="E44" s="91"/>
      <c r="F44" s="91"/>
      <c r="G44" s="91"/>
      <c r="H44" s="91"/>
      <c r="I44" s="91"/>
      <c r="K44" s="63"/>
      <c r="L44" s="63"/>
      <c r="M44" s="63"/>
      <c r="N44" s="63"/>
      <c r="O44" s="63"/>
    </row>
    <row r="45" spans="1:15" ht="12" customHeight="1">
      <c r="A45" s="92" t="s">
        <v>34</v>
      </c>
      <c r="B45" s="90"/>
      <c r="C45" s="90"/>
      <c r="D45" s="90"/>
      <c r="E45" s="90"/>
      <c r="F45" s="90"/>
      <c r="G45" s="90"/>
      <c r="H45" s="90"/>
      <c r="I45" s="90"/>
      <c r="K45" s="63"/>
      <c r="L45" s="63"/>
      <c r="M45" s="63"/>
      <c r="N45" s="63"/>
      <c r="O45" s="63"/>
    </row>
    <row r="46" spans="1:15" ht="12" customHeight="1">
      <c r="A46" s="92" t="s">
        <v>35</v>
      </c>
      <c r="B46" s="90"/>
      <c r="C46" s="90"/>
      <c r="D46" s="90"/>
      <c r="E46" s="90"/>
      <c r="F46" s="90"/>
      <c r="G46" s="90"/>
      <c r="H46" s="90"/>
      <c r="I46" s="90"/>
      <c r="K46" s="63"/>
      <c r="L46" s="63"/>
      <c r="M46" s="63"/>
      <c r="N46" s="63"/>
      <c r="O46" s="63"/>
    </row>
    <row r="47" spans="1:15" ht="12" customHeight="1">
      <c r="A47" s="93" t="s">
        <v>36</v>
      </c>
      <c r="B47" s="94"/>
      <c r="C47" s="94"/>
      <c r="D47" s="94"/>
      <c r="E47" s="94"/>
      <c r="K47" s="63"/>
      <c r="L47" s="63"/>
      <c r="M47" s="63"/>
      <c r="N47" s="63"/>
      <c r="O47" s="63"/>
    </row>
    <row r="48" spans="1:15" ht="12" customHeight="1">
      <c r="A48" s="93" t="s">
        <v>37</v>
      </c>
      <c r="B48" s="94"/>
      <c r="C48" s="94"/>
      <c r="D48" s="94"/>
      <c r="E48" s="94"/>
      <c r="K48" s="63"/>
      <c r="L48" s="63"/>
      <c r="M48" s="63"/>
      <c r="N48" s="63"/>
      <c r="O48" s="63"/>
    </row>
    <row r="49" spans="1:11" ht="21" customHeight="1">
      <c r="A49" s="95" t="s">
        <v>38</v>
      </c>
      <c r="B49" s="96"/>
      <c r="C49" s="96"/>
      <c r="D49" s="96"/>
      <c r="E49" s="96"/>
      <c r="F49" s="97"/>
      <c r="G49" s="97"/>
      <c r="H49" s="97"/>
      <c r="I49" s="97"/>
      <c r="J49" s="97"/>
      <c r="K49" s="97"/>
    </row>
    <row r="50" spans="1:11" ht="5.25" customHeight="1" thickBo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7" ht="24" customHeight="1">
      <c r="A51" s="99" t="s">
        <v>7</v>
      </c>
      <c r="B51" s="100" t="s">
        <v>8</v>
      </c>
      <c r="C51" s="101" t="s">
        <v>39</v>
      </c>
      <c r="D51" s="102"/>
      <c r="E51" s="100" t="s">
        <v>8</v>
      </c>
      <c r="F51" s="101" t="s">
        <v>40</v>
      </c>
      <c r="G51" s="102"/>
      <c r="K51" s="103" t="s">
        <v>41</v>
      </c>
      <c r="L51" s="104"/>
      <c r="M51" s="104"/>
      <c r="N51" s="104"/>
      <c r="O51" s="105"/>
      <c r="P51" s="1"/>
      <c r="Q51" s="2"/>
    </row>
    <row r="52" spans="1:15" ht="18" customHeight="1">
      <c r="A52" s="99"/>
      <c r="B52" s="106"/>
      <c r="C52" s="107" t="s">
        <v>42</v>
      </c>
      <c r="D52" s="107" t="s">
        <v>43</v>
      </c>
      <c r="E52" s="106"/>
      <c r="F52" s="108" t="s">
        <v>42</v>
      </c>
      <c r="G52" s="108" t="s">
        <v>43</v>
      </c>
      <c r="K52" s="109" t="s">
        <v>44</v>
      </c>
      <c r="L52" s="98"/>
      <c r="M52" s="110">
        <f>Q65</f>
        <v>0.4964192708333333</v>
      </c>
      <c r="N52" s="111" t="s">
        <v>45</v>
      </c>
      <c r="O52" s="112"/>
    </row>
    <row r="53" spans="1:18" ht="15.75" customHeight="1">
      <c r="A53" s="34" t="s">
        <v>14</v>
      </c>
      <c r="B53" s="35">
        <f>SUM(C53:D53)</f>
        <v>180</v>
      </c>
      <c r="C53" s="36">
        <v>167</v>
      </c>
      <c r="D53" s="36">
        <v>13</v>
      </c>
      <c r="E53" s="35">
        <f>SUM(F53:G53)</f>
        <v>7</v>
      </c>
      <c r="F53" s="36">
        <v>7</v>
      </c>
      <c r="G53" s="113">
        <v>0</v>
      </c>
      <c r="K53" s="114" t="s">
        <v>46</v>
      </c>
      <c r="L53" s="115"/>
      <c r="M53" s="115"/>
      <c r="N53" s="115"/>
      <c r="O53" s="116"/>
      <c r="P53" s="59"/>
      <c r="Q53" s="59"/>
      <c r="R53" s="59"/>
    </row>
    <row r="54" spans="1:18" ht="15.75" customHeight="1">
      <c r="A54" s="48" t="s">
        <v>15</v>
      </c>
      <c r="B54" s="45">
        <f aca="true" t="shared" si="3" ref="B54:B60">SUM(C54:D54)</f>
        <v>195</v>
      </c>
      <c r="C54" s="43">
        <v>182</v>
      </c>
      <c r="D54" s="43">
        <v>13</v>
      </c>
      <c r="E54" s="45">
        <f aca="true" t="shared" si="4" ref="E54:E62">SUM(F54:G54)</f>
        <v>2</v>
      </c>
      <c r="F54" s="43">
        <v>2</v>
      </c>
      <c r="G54" s="117">
        <v>0</v>
      </c>
      <c r="K54" s="118" t="s">
        <v>47</v>
      </c>
      <c r="L54" s="98"/>
      <c r="M54" s="98"/>
      <c r="N54" s="98"/>
      <c r="O54" s="112"/>
      <c r="P54" s="59"/>
      <c r="Q54" s="59"/>
      <c r="R54" s="59"/>
    </row>
    <row r="55" spans="1:18" ht="15.75" customHeight="1" thickBot="1">
      <c r="A55" s="47" t="s">
        <v>16</v>
      </c>
      <c r="B55" s="46">
        <f t="shared" si="3"/>
        <v>225</v>
      </c>
      <c r="C55" s="44">
        <v>210</v>
      </c>
      <c r="D55" s="44">
        <v>15</v>
      </c>
      <c r="E55" s="46">
        <f t="shared" si="4"/>
        <v>3</v>
      </c>
      <c r="F55" s="44">
        <v>3</v>
      </c>
      <c r="G55" s="119">
        <v>0</v>
      </c>
      <c r="K55" s="120"/>
      <c r="L55" s="121"/>
      <c r="M55" s="121"/>
      <c r="N55" s="121"/>
      <c r="O55" s="122"/>
      <c r="P55" s="59"/>
      <c r="Q55" s="59"/>
      <c r="R55" s="59"/>
    </row>
    <row r="56" spans="1:18" ht="15.75" customHeight="1">
      <c r="A56" s="48" t="s">
        <v>17</v>
      </c>
      <c r="B56" s="45">
        <f t="shared" si="3"/>
        <v>182</v>
      </c>
      <c r="C56" s="43">
        <v>163</v>
      </c>
      <c r="D56" s="43">
        <v>19</v>
      </c>
      <c r="E56" s="45">
        <f t="shared" si="4"/>
        <v>1</v>
      </c>
      <c r="F56" s="43">
        <v>1</v>
      </c>
      <c r="G56" s="117">
        <v>0</v>
      </c>
      <c r="K56" s="104"/>
      <c r="L56" s="98"/>
      <c r="M56" s="98"/>
      <c r="N56" s="98"/>
      <c r="P56" s="59"/>
      <c r="Q56" s="59"/>
      <c r="R56" s="59"/>
    </row>
    <row r="57" spans="1:18" ht="15.75" customHeight="1">
      <c r="A57" s="47" t="s">
        <v>18</v>
      </c>
      <c r="B57" s="46">
        <f t="shared" si="3"/>
        <v>177</v>
      </c>
      <c r="C57" s="44">
        <v>164</v>
      </c>
      <c r="D57" s="44">
        <v>13</v>
      </c>
      <c r="E57" s="46">
        <f t="shared" si="4"/>
        <v>1</v>
      </c>
      <c r="F57" s="44">
        <v>1</v>
      </c>
      <c r="G57" s="119">
        <v>0</v>
      </c>
      <c r="J57" s="98"/>
      <c r="K57" s="98"/>
      <c r="L57" s="98"/>
      <c r="M57" s="98"/>
      <c r="N57" s="98"/>
      <c r="P57" s="59"/>
      <c r="Q57" s="59"/>
      <c r="R57" s="59"/>
    </row>
    <row r="58" spans="1:18" ht="15.75" customHeight="1">
      <c r="A58" s="48" t="s">
        <v>19</v>
      </c>
      <c r="B58" s="45">
        <f>SUM(C58:D58)</f>
        <v>193</v>
      </c>
      <c r="C58" s="43">
        <v>176</v>
      </c>
      <c r="D58" s="43">
        <v>17</v>
      </c>
      <c r="E58" s="45">
        <f>SUM(F58:G58)</f>
        <v>1</v>
      </c>
      <c r="F58" s="43">
        <v>1</v>
      </c>
      <c r="G58" s="117">
        <v>0</v>
      </c>
      <c r="J58" s="98"/>
      <c r="K58" s="98"/>
      <c r="L58" s="98"/>
      <c r="M58" s="98"/>
      <c r="N58" s="98"/>
      <c r="P58" s="59"/>
      <c r="Q58" s="59"/>
      <c r="R58" s="59"/>
    </row>
    <row r="59" spans="1:19" ht="15.75" customHeight="1">
      <c r="A59" s="47" t="s">
        <v>20</v>
      </c>
      <c r="B59" s="46">
        <f t="shared" si="3"/>
        <v>184</v>
      </c>
      <c r="C59" s="44">
        <v>170</v>
      </c>
      <c r="D59" s="44">
        <v>14</v>
      </c>
      <c r="E59" s="46">
        <f t="shared" si="4"/>
        <v>3</v>
      </c>
      <c r="F59" s="44">
        <v>3</v>
      </c>
      <c r="G59" s="119">
        <v>0</v>
      </c>
      <c r="J59" s="98"/>
      <c r="K59" s="98"/>
      <c r="L59" s="98"/>
      <c r="M59" s="98"/>
      <c r="N59" s="98"/>
      <c r="P59" s="98"/>
      <c r="Q59" s="59"/>
      <c r="R59" s="59"/>
      <c r="S59" s="59"/>
    </row>
    <row r="60" spans="1:19" ht="15.75" customHeight="1">
      <c r="A60" s="48" t="s">
        <v>21</v>
      </c>
      <c r="B60" s="45">
        <f t="shared" si="3"/>
        <v>189</v>
      </c>
      <c r="C60" s="43">
        <v>171</v>
      </c>
      <c r="D60" s="43">
        <v>18</v>
      </c>
      <c r="E60" s="45">
        <f>SUM(F60:G60)</f>
        <v>2</v>
      </c>
      <c r="F60" s="43">
        <v>2</v>
      </c>
      <c r="G60" s="117">
        <v>0</v>
      </c>
      <c r="J60" s="98"/>
      <c r="K60" s="98"/>
      <c r="L60" s="98"/>
      <c r="M60" s="98"/>
      <c r="N60" s="98"/>
      <c r="P60" s="98"/>
      <c r="Q60" s="59"/>
      <c r="R60" s="59"/>
      <c r="S60" s="59"/>
    </row>
    <row r="61" spans="1:19" ht="18" customHeight="1" hidden="1">
      <c r="A61" s="47" t="s">
        <v>22</v>
      </c>
      <c r="B61" s="46">
        <f>SUM(C61:D61)</f>
        <v>0</v>
      </c>
      <c r="C61" s="44"/>
      <c r="D61" s="44"/>
      <c r="E61" s="44">
        <f>SUM(F61:G61)</f>
        <v>0</v>
      </c>
      <c r="F61" s="44"/>
      <c r="G61" s="119"/>
      <c r="K61" s="118"/>
      <c r="L61" s="98"/>
      <c r="M61" s="98"/>
      <c r="N61" s="98"/>
      <c r="P61" s="98"/>
      <c r="Q61" s="59"/>
      <c r="R61" s="59"/>
      <c r="S61" s="59"/>
    </row>
    <row r="62" spans="1:19" ht="18" customHeight="1" hidden="1">
      <c r="A62" s="48" t="s">
        <v>24</v>
      </c>
      <c r="B62" s="45">
        <f>SUM(C62:D62)</f>
        <v>0</v>
      </c>
      <c r="C62" s="43"/>
      <c r="D62" s="43"/>
      <c r="E62" s="43">
        <f t="shared" si="4"/>
        <v>0</v>
      </c>
      <c r="F62" s="43"/>
      <c r="G62" s="117"/>
      <c r="K62" s="118"/>
      <c r="L62" s="98"/>
      <c r="M62" s="98"/>
      <c r="N62" s="98"/>
      <c r="P62" s="98"/>
      <c r="Q62" s="59"/>
      <c r="R62" s="59"/>
      <c r="S62" s="59"/>
    </row>
    <row r="63" spans="1:19" ht="19.5" customHeight="1" hidden="1">
      <c r="A63" s="47" t="s">
        <v>25</v>
      </c>
      <c r="B63" s="46">
        <f>SUM(C63:D63)</f>
        <v>0</v>
      </c>
      <c r="C63" s="44"/>
      <c r="D63" s="44"/>
      <c r="E63" s="44">
        <f>SUM(F63:G63)</f>
        <v>0</v>
      </c>
      <c r="F63" s="44"/>
      <c r="G63" s="119"/>
      <c r="K63" s="118"/>
      <c r="L63" s="98"/>
      <c r="M63" s="98"/>
      <c r="N63" s="98"/>
      <c r="P63" s="98"/>
      <c r="Q63" s="59"/>
      <c r="R63" s="59"/>
      <c r="S63" s="59"/>
    </row>
    <row r="64" spans="1:19" ht="19.5" customHeight="1" hidden="1">
      <c r="A64" s="48" t="s">
        <v>26</v>
      </c>
      <c r="B64" s="45">
        <f>SUM(C64:D64)</f>
        <v>0</v>
      </c>
      <c r="C64" s="43"/>
      <c r="D64" s="43"/>
      <c r="E64" s="43">
        <f>SUM(F64:G64)</f>
        <v>0</v>
      </c>
      <c r="F64" s="43"/>
      <c r="G64" s="117"/>
      <c r="K64" s="118"/>
      <c r="L64" s="98"/>
      <c r="M64" s="98"/>
      <c r="N64" s="98"/>
      <c r="P64" s="98"/>
      <c r="Q64" s="59"/>
      <c r="R64" s="59"/>
      <c r="S64" s="59"/>
    </row>
    <row r="65" spans="1:18" ht="18" customHeight="1">
      <c r="A65" s="49" t="s">
        <v>8</v>
      </c>
      <c r="B65" s="50">
        <f aca="true" t="shared" si="5" ref="B65:G65">SUM(B53:B64)</f>
        <v>1525</v>
      </c>
      <c r="C65" s="50">
        <f t="shared" si="5"/>
        <v>1403</v>
      </c>
      <c r="D65" s="50">
        <f t="shared" si="5"/>
        <v>122</v>
      </c>
      <c r="E65" s="50">
        <f t="shared" si="5"/>
        <v>20</v>
      </c>
      <c r="F65" s="50">
        <f t="shared" si="5"/>
        <v>20</v>
      </c>
      <c r="G65" s="50">
        <f t="shared" si="5"/>
        <v>0</v>
      </c>
      <c r="P65" s="1"/>
      <c r="Q65" s="123">
        <f>B65/B42</f>
        <v>0.4964192708333333</v>
      </c>
      <c r="R65" s="124"/>
    </row>
    <row r="66" spans="1:17" ht="15" customHeight="1" thickBot="1">
      <c r="A66" s="125" t="s">
        <v>27</v>
      </c>
      <c r="B66" s="126">
        <f>SUM(C66:D66)</f>
        <v>1</v>
      </c>
      <c r="C66" s="126">
        <f>+C65/B65</f>
        <v>0.92</v>
      </c>
      <c r="D66" s="126">
        <f>+D65/B65</f>
        <v>0.08</v>
      </c>
      <c r="E66" s="126">
        <f>SUM(F66:G66)</f>
        <v>1</v>
      </c>
      <c r="F66" s="126">
        <f>F65/E65</f>
        <v>1</v>
      </c>
      <c r="G66" s="126">
        <f>G65/E65</f>
        <v>0</v>
      </c>
      <c r="P66" s="1"/>
      <c r="Q66" s="127"/>
    </row>
    <row r="67" spans="1:17" ht="5.25" customHeight="1">
      <c r="A67" s="40"/>
      <c r="B67" s="128"/>
      <c r="C67" s="128"/>
      <c r="D67" s="128"/>
      <c r="E67" s="128"/>
      <c r="F67" s="128"/>
      <c r="G67" s="128"/>
      <c r="P67" s="1"/>
      <c r="Q67" s="127"/>
    </row>
    <row r="68" spans="1:16" ht="18" customHeight="1">
      <c r="A68" s="95" t="s">
        <v>48</v>
      </c>
      <c r="B68" s="128"/>
      <c r="C68" s="128"/>
      <c r="D68"/>
      <c r="E68" s="128"/>
      <c r="F68" s="128"/>
      <c r="G68"/>
      <c r="P68" s="1"/>
    </row>
    <row r="69" spans="1:16" ht="2.25" customHeight="1">
      <c r="A69" s="40"/>
      <c r="B69" s="128"/>
      <c r="C69" s="128"/>
      <c r="D69" s="128"/>
      <c r="E69" s="128"/>
      <c r="F69" s="128"/>
      <c r="G69" s="128"/>
      <c r="P69" s="1"/>
    </row>
    <row r="70" spans="1:18" ht="16.5" customHeight="1">
      <c r="A70" s="99" t="s">
        <v>7</v>
      </c>
      <c r="B70" s="129" t="s">
        <v>8</v>
      </c>
      <c r="C70" s="130" t="s">
        <v>39</v>
      </c>
      <c r="D70" s="130"/>
      <c r="E70" s="102"/>
      <c r="F70" s="129" t="s">
        <v>8</v>
      </c>
      <c r="G70" s="130" t="s">
        <v>49</v>
      </c>
      <c r="H70" s="130"/>
      <c r="I70" s="102"/>
      <c r="K70" s="111"/>
      <c r="L70" s="131"/>
      <c r="M70" s="131"/>
      <c r="N70" s="131"/>
      <c r="O70" s="131"/>
      <c r="R70"/>
    </row>
    <row r="71" spans="1:15" ht="17.25" customHeight="1">
      <c r="A71" s="99"/>
      <c r="B71" s="132"/>
      <c r="C71" s="107" t="s">
        <v>11</v>
      </c>
      <c r="D71" s="107" t="s">
        <v>12</v>
      </c>
      <c r="E71" s="107" t="s">
        <v>13</v>
      </c>
      <c r="F71" s="132"/>
      <c r="G71" s="107" t="s">
        <v>11</v>
      </c>
      <c r="H71" s="107" t="s">
        <v>12</v>
      </c>
      <c r="I71" s="107" t="s">
        <v>13</v>
      </c>
      <c r="K71" s="111"/>
      <c r="L71" s="98"/>
      <c r="M71" s="98"/>
      <c r="N71" s="98"/>
      <c r="O71" s="98"/>
    </row>
    <row r="72" spans="1:15" ht="15.75" customHeight="1">
      <c r="A72" s="34" t="s">
        <v>14</v>
      </c>
      <c r="B72" s="35">
        <f>SUM(C72:E72)</f>
        <v>180</v>
      </c>
      <c r="C72" s="36">
        <v>9</v>
      </c>
      <c r="D72" s="36">
        <v>28</v>
      </c>
      <c r="E72" s="36">
        <v>143</v>
      </c>
      <c r="F72" s="35">
        <f aca="true" t="shared" si="6" ref="F72:F79">SUM(G72:I72)</f>
        <v>7</v>
      </c>
      <c r="G72" s="113">
        <v>0</v>
      </c>
      <c r="H72" s="113">
        <v>0</v>
      </c>
      <c r="I72" s="113">
        <v>7</v>
      </c>
      <c r="K72" s="111"/>
      <c r="L72" s="98"/>
      <c r="M72" s="98"/>
      <c r="N72" s="98"/>
      <c r="O72" s="98"/>
    </row>
    <row r="73" spans="1:15" ht="15.75" customHeight="1">
      <c r="A73" s="48" t="s">
        <v>15</v>
      </c>
      <c r="B73" s="45">
        <f>SUM(C73:E73)</f>
        <v>195</v>
      </c>
      <c r="C73" s="43">
        <v>7</v>
      </c>
      <c r="D73" s="43">
        <v>38</v>
      </c>
      <c r="E73" s="43">
        <v>150</v>
      </c>
      <c r="F73" s="45">
        <f t="shared" si="6"/>
        <v>2</v>
      </c>
      <c r="G73" s="117">
        <v>0</v>
      </c>
      <c r="H73" s="117">
        <v>0</v>
      </c>
      <c r="I73" s="117">
        <v>2</v>
      </c>
      <c r="K73" s="111"/>
      <c r="L73" s="98"/>
      <c r="M73" s="98"/>
      <c r="N73" s="98"/>
      <c r="O73" s="98"/>
    </row>
    <row r="74" spans="1:15" ht="15.75" customHeight="1">
      <c r="A74" s="40" t="s">
        <v>16</v>
      </c>
      <c r="B74" s="41">
        <f>SUM(C74:E74)</f>
        <v>225</v>
      </c>
      <c r="C74" s="42">
        <v>6</v>
      </c>
      <c r="D74" s="42">
        <v>34</v>
      </c>
      <c r="E74" s="42">
        <v>185</v>
      </c>
      <c r="F74" s="41">
        <f t="shared" si="6"/>
        <v>3</v>
      </c>
      <c r="G74" s="133">
        <v>0</v>
      </c>
      <c r="H74" s="133">
        <v>0</v>
      </c>
      <c r="I74" s="133">
        <v>3</v>
      </c>
      <c r="K74" s="111"/>
      <c r="L74" s="98"/>
      <c r="M74" s="98"/>
      <c r="N74" s="98"/>
      <c r="O74" s="98"/>
    </row>
    <row r="75" spans="1:15" ht="15.75" customHeight="1">
      <c r="A75" s="48" t="s">
        <v>17</v>
      </c>
      <c r="B75" s="45">
        <f>SUM(C75:E75)</f>
        <v>182</v>
      </c>
      <c r="C75" s="43">
        <v>6</v>
      </c>
      <c r="D75" s="43">
        <v>40</v>
      </c>
      <c r="E75" s="43">
        <v>136</v>
      </c>
      <c r="F75" s="45">
        <f t="shared" si="6"/>
        <v>1</v>
      </c>
      <c r="G75" s="117">
        <v>0</v>
      </c>
      <c r="H75" s="117">
        <v>0</v>
      </c>
      <c r="I75" s="117">
        <v>1</v>
      </c>
      <c r="K75" s="111"/>
      <c r="L75" s="98"/>
      <c r="M75" s="98"/>
      <c r="N75" s="98"/>
      <c r="O75" s="98"/>
    </row>
    <row r="76" spans="1:15" ht="15.75" customHeight="1">
      <c r="A76" s="47" t="s">
        <v>18</v>
      </c>
      <c r="B76" s="46">
        <f aca="true" t="shared" si="7" ref="B76:B83">SUM(C76:E76)</f>
        <v>177</v>
      </c>
      <c r="C76" s="44">
        <v>5</v>
      </c>
      <c r="D76" s="44">
        <v>37</v>
      </c>
      <c r="E76" s="44">
        <v>135</v>
      </c>
      <c r="F76" s="41">
        <f t="shared" si="6"/>
        <v>1</v>
      </c>
      <c r="G76" s="119">
        <v>0</v>
      </c>
      <c r="H76" s="134">
        <v>0</v>
      </c>
      <c r="I76" s="134">
        <v>1</v>
      </c>
      <c r="K76" s="111"/>
      <c r="L76" s="98"/>
      <c r="M76" s="98"/>
      <c r="N76" s="98"/>
      <c r="O76" s="98"/>
    </row>
    <row r="77" spans="1:15" ht="15.75" customHeight="1">
      <c r="A77" s="48" t="s">
        <v>19</v>
      </c>
      <c r="B77" s="45">
        <f>SUM(C77:E77)</f>
        <v>193</v>
      </c>
      <c r="C77" s="43">
        <v>7</v>
      </c>
      <c r="D77" s="43">
        <v>35</v>
      </c>
      <c r="E77" s="43">
        <v>151</v>
      </c>
      <c r="F77" s="45">
        <f t="shared" si="6"/>
        <v>1</v>
      </c>
      <c r="G77" s="117">
        <v>0</v>
      </c>
      <c r="H77" s="117">
        <v>0</v>
      </c>
      <c r="I77" s="117">
        <v>1</v>
      </c>
      <c r="K77" s="111"/>
      <c r="L77" s="98"/>
      <c r="M77" s="98"/>
      <c r="N77" s="98"/>
      <c r="O77" s="98"/>
    </row>
    <row r="78" spans="1:15" ht="15.75" customHeight="1">
      <c r="A78" s="47" t="s">
        <v>20</v>
      </c>
      <c r="B78" s="46">
        <f>SUM(C78:E78)</f>
        <v>184</v>
      </c>
      <c r="C78" s="44">
        <v>7</v>
      </c>
      <c r="D78" s="44">
        <v>39</v>
      </c>
      <c r="E78" s="44">
        <v>138</v>
      </c>
      <c r="F78" s="46">
        <f t="shared" si="6"/>
        <v>3</v>
      </c>
      <c r="G78" s="119">
        <v>0</v>
      </c>
      <c r="H78" s="134">
        <v>0</v>
      </c>
      <c r="I78" s="134">
        <v>3</v>
      </c>
      <c r="K78" s="111"/>
      <c r="L78" s="98"/>
      <c r="M78" s="98"/>
      <c r="N78" s="98"/>
      <c r="O78" s="98"/>
    </row>
    <row r="79" spans="1:15" ht="15.75" customHeight="1">
      <c r="A79" s="48" t="s">
        <v>21</v>
      </c>
      <c r="B79" s="45">
        <f>SUM(C79:E79)</f>
        <v>189</v>
      </c>
      <c r="C79" s="43">
        <v>5</v>
      </c>
      <c r="D79" s="43">
        <v>41</v>
      </c>
      <c r="E79" s="43">
        <v>143</v>
      </c>
      <c r="F79" s="45">
        <f t="shared" si="6"/>
        <v>2</v>
      </c>
      <c r="G79" s="117">
        <v>0</v>
      </c>
      <c r="H79" s="117">
        <v>0</v>
      </c>
      <c r="I79" s="117">
        <v>2</v>
      </c>
      <c r="K79" s="111"/>
      <c r="L79" s="98"/>
      <c r="M79" s="98"/>
      <c r="N79" s="98"/>
      <c r="O79" s="98"/>
    </row>
    <row r="80" spans="1:15" ht="17.25" customHeight="1" hidden="1">
      <c r="A80" s="47" t="s">
        <v>50</v>
      </c>
      <c r="B80" s="46">
        <f t="shared" si="7"/>
        <v>0</v>
      </c>
      <c r="C80" s="44"/>
      <c r="D80" s="44"/>
      <c r="E80" s="44"/>
      <c r="F80" s="46"/>
      <c r="G80" s="119"/>
      <c r="H80" s="134"/>
      <c r="I80" s="134"/>
      <c r="K80" s="111"/>
      <c r="L80" s="98"/>
      <c r="M80" s="98"/>
      <c r="N80" s="98"/>
      <c r="O80" s="98"/>
    </row>
    <row r="81" spans="1:15" ht="17.25" customHeight="1" hidden="1">
      <c r="A81" s="48" t="s">
        <v>24</v>
      </c>
      <c r="B81" s="41">
        <f t="shared" si="7"/>
        <v>0</v>
      </c>
      <c r="C81" s="42"/>
      <c r="D81" s="42"/>
      <c r="E81" s="42"/>
      <c r="F81" s="41"/>
      <c r="G81" s="133"/>
      <c r="H81" s="134"/>
      <c r="I81" s="134"/>
      <c r="K81" s="111"/>
      <c r="L81" s="98"/>
      <c r="M81" s="98"/>
      <c r="N81" s="98"/>
      <c r="O81" s="98"/>
    </row>
    <row r="82" spans="1:15" ht="17.25" customHeight="1" hidden="1">
      <c r="A82" s="47" t="s">
        <v>25</v>
      </c>
      <c r="B82" s="41">
        <f t="shared" si="7"/>
        <v>0</v>
      </c>
      <c r="C82" s="42"/>
      <c r="D82" s="42"/>
      <c r="E82" s="42"/>
      <c r="F82" s="41"/>
      <c r="G82" s="133"/>
      <c r="H82" s="134"/>
      <c r="I82" s="134"/>
      <c r="K82" s="111"/>
      <c r="L82" s="98"/>
      <c r="M82" s="98"/>
      <c r="N82" s="98"/>
      <c r="O82" s="98"/>
    </row>
    <row r="83" spans="1:15" ht="17.25" customHeight="1" hidden="1">
      <c r="A83" s="48" t="s">
        <v>26</v>
      </c>
      <c r="B83" s="41">
        <f t="shared" si="7"/>
        <v>0</v>
      </c>
      <c r="C83" s="42"/>
      <c r="D83" s="42"/>
      <c r="E83" s="42"/>
      <c r="F83" s="41"/>
      <c r="G83" s="133"/>
      <c r="H83" s="134"/>
      <c r="I83" s="134"/>
      <c r="K83" s="111"/>
      <c r="L83" s="98"/>
      <c r="M83" s="98"/>
      <c r="N83" s="98"/>
      <c r="O83" s="98"/>
    </row>
    <row r="84" spans="1:15" ht="17.25" customHeight="1">
      <c r="A84" s="49" t="s">
        <v>8</v>
      </c>
      <c r="B84" s="50">
        <f>SUM(B72:B79)</f>
        <v>1525</v>
      </c>
      <c r="C84" s="50">
        <f aca="true" t="shared" si="8" ref="C84:I84">SUM(C72:C79)</f>
        <v>52</v>
      </c>
      <c r="D84" s="50">
        <f t="shared" si="8"/>
        <v>292</v>
      </c>
      <c r="E84" s="50">
        <f t="shared" si="8"/>
        <v>1181</v>
      </c>
      <c r="F84" s="50">
        <f>SUM(F72:F79)</f>
        <v>20</v>
      </c>
      <c r="G84" s="50">
        <f t="shared" si="8"/>
        <v>0</v>
      </c>
      <c r="H84" s="50">
        <f t="shared" si="8"/>
        <v>0</v>
      </c>
      <c r="I84" s="50">
        <f t="shared" si="8"/>
        <v>20</v>
      </c>
      <c r="K84" s="111"/>
      <c r="L84" s="98"/>
      <c r="M84" s="98"/>
      <c r="N84" s="98"/>
      <c r="O84" s="98"/>
    </row>
    <row r="85" spans="1:15" ht="17.25" customHeight="1" thickBot="1">
      <c r="A85" s="125" t="s">
        <v>27</v>
      </c>
      <c r="B85" s="126">
        <f>SUM(C85:E85)</f>
        <v>1</v>
      </c>
      <c r="C85" s="126">
        <f>+C84/B84</f>
        <v>0.03409836065573771</v>
      </c>
      <c r="D85" s="126">
        <f>+D84/B84</f>
        <v>0.19147540983606556</v>
      </c>
      <c r="E85" s="126">
        <f>+E84/B84</f>
        <v>0.7744262295081967</v>
      </c>
      <c r="F85" s="126">
        <f>SUM(G85:I85)</f>
        <v>1</v>
      </c>
      <c r="G85" s="126">
        <f>+G84/F84</f>
        <v>0</v>
      </c>
      <c r="H85" s="126">
        <f>+H84/F84</f>
        <v>0</v>
      </c>
      <c r="I85" s="126">
        <f>+I84/F84</f>
        <v>1</v>
      </c>
      <c r="K85" s="111"/>
      <c r="L85" s="98"/>
      <c r="M85" s="98"/>
      <c r="N85" s="98"/>
      <c r="O85" s="98"/>
    </row>
    <row r="86" spans="11:15" ht="6.75" customHeight="1">
      <c r="K86" s="111"/>
      <c r="L86" s="98"/>
      <c r="M86" s="98"/>
      <c r="N86" s="98"/>
      <c r="O86" s="98"/>
    </row>
    <row r="87" spans="1:10" ht="17.25" customHeight="1">
      <c r="A87" s="61" t="s">
        <v>51</v>
      </c>
      <c r="B87" s="62"/>
      <c r="C87" s="62"/>
      <c r="D87" s="62"/>
      <c r="E87" s="62"/>
      <c r="F87" s="135"/>
      <c r="G87" s="135"/>
      <c r="H87" s="135"/>
      <c r="I87" s="135"/>
      <c r="J87" s="135"/>
    </row>
    <row r="88" spans="1:5" ht="2.25" customHeight="1">
      <c r="A88" s="65"/>
      <c r="B88" s="65"/>
      <c r="C88" s="65"/>
      <c r="D88" s="65"/>
      <c r="E88" s="65"/>
    </row>
    <row r="89" ht="1.5" customHeight="1"/>
    <row r="90" spans="1:10" ht="15" customHeight="1">
      <c r="A90" s="66" t="s">
        <v>29</v>
      </c>
      <c r="B90" s="67" t="s">
        <v>11</v>
      </c>
      <c r="C90" s="67"/>
      <c r="D90" s="67"/>
      <c r="E90" s="67" t="s">
        <v>12</v>
      </c>
      <c r="F90" s="67"/>
      <c r="G90" s="67"/>
      <c r="H90" s="67" t="s">
        <v>13</v>
      </c>
      <c r="I90" s="67"/>
      <c r="J90" s="67"/>
    </row>
    <row r="91" spans="1:10" ht="17.25" customHeight="1">
      <c r="A91" s="66"/>
      <c r="B91" s="136" t="s">
        <v>52</v>
      </c>
      <c r="C91" s="136"/>
      <c r="D91" s="137" t="s">
        <v>27</v>
      </c>
      <c r="E91" s="136" t="s">
        <v>52</v>
      </c>
      <c r="F91" s="136"/>
      <c r="G91" s="137" t="s">
        <v>27</v>
      </c>
      <c r="H91" s="136" t="s">
        <v>52</v>
      </c>
      <c r="I91" s="136"/>
      <c r="J91" s="137" t="s">
        <v>27</v>
      </c>
    </row>
    <row r="92" spans="1:18" ht="16.5" customHeight="1">
      <c r="A92" s="138" t="s">
        <v>31</v>
      </c>
      <c r="B92" s="139" t="s">
        <v>53</v>
      </c>
      <c r="C92" s="139"/>
      <c r="D92" s="75">
        <v>0.9184890656063618</v>
      </c>
      <c r="E92" s="139" t="s">
        <v>53</v>
      </c>
      <c r="F92" s="139"/>
      <c r="G92" s="140">
        <v>0.8747390396659708</v>
      </c>
      <c r="H92" s="139" t="s">
        <v>53</v>
      </c>
      <c r="I92" s="139"/>
      <c r="J92" s="140">
        <v>0.7934560327198364</v>
      </c>
      <c r="N92" s="98"/>
      <c r="O92" s="98"/>
      <c r="P92" s="98"/>
      <c r="Q92" s="98"/>
      <c r="R92" s="98"/>
    </row>
    <row r="93" spans="1:18" ht="16.5" customHeight="1">
      <c r="A93" s="141"/>
      <c r="B93" s="142" t="s">
        <v>54</v>
      </c>
      <c r="C93" s="142"/>
      <c r="D93" s="143">
        <v>0.08151093439363817</v>
      </c>
      <c r="E93" s="142" t="s">
        <v>54</v>
      </c>
      <c r="F93" s="142"/>
      <c r="G93" s="81">
        <v>0.12526096033402923</v>
      </c>
      <c r="H93" s="142" t="s">
        <v>54</v>
      </c>
      <c r="I93" s="142"/>
      <c r="J93" s="81">
        <v>0.2065439672801636</v>
      </c>
      <c r="N93" s="98"/>
      <c r="O93" s="98"/>
      <c r="P93" s="98"/>
      <c r="Q93" s="98"/>
      <c r="R93" s="98"/>
    </row>
    <row r="94" spans="1:18" ht="16.5" customHeight="1">
      <c r="A94" s="141" t="s">
        <v>32</v>
      </c>
      <c r="B94" s="144" t="s">
        <v>53</v>
      </c>
      <c r="C94" s="144"/>
      <c r="D94" s="145">
        <v>0.8872255489021955</v>
      </c>
      <c r="E94" s="144" t="s">
        <v>53</v>
      </c>
      <c r="F94" s="144"/>
      <c r="G94" s="146">
        <v>0.8479823106688777</v>
      </c>
      <c r="H94" s="144" t="s">
        <v>53</v>
      </c>
      <c r="I94" s="144"/>
      <c r="J94" s="146">
        <v>0.7148703956343794</v>
      </c>
      <c r="N94" s="98"/>
      <c r="O94" s="98"/>
      <c r="P94" s="98"/>
      <c r="Q94" s="98"/>
      <c r="R94" s="98"/>
    </row>
    <row r="95" spans="1:18" ht="16.5" customHeight="1">
      <c r="A95" s="141"/>
      <c r="B95" s="142" t="s">
        <v>54</v>
      </c>
      <c r="C95" s="142"/>
      <c r="D95" s="81">
        <v>0.11277445109780439</v>
      </c>
      <c r="E95" s="142" t="s">
        <v>54</v>
      </c>
      <c r="F95" s="142"/>
      <c r="G95" s="81">
        <v>0.15201768933112217</v>
      </c>
      <c r="H95" s="142" t="s">
        <v>54</v>
      </c>
      <c r="I95" s="142"/>
      <c r="J95" s="81">
        <v>0.28512960436562074</v>
      </c>
      <c r="N95" s="98"/>
      <c r="O95" s="147"/>
      <c r="P95" s="148"/>
      <c r="Q95" s="98"/>
      <c r="R95" s="98"/>
    </row>
    <row r="96" spans="1:18" ht="16.5" customHeight="1">
      <c r="A96" s="141" t="s">
        <v>33</v>
      </c>
      <c r="B96" s="144" t="s">
        <v>55</v>
      </c>
      <c r="C96" s="144"/>
      <c r="D96" s="145">
        <v>0.5504201680672269</v>
      </c>
      <c r="E96" s="144" t="s">
        <v>55</v>
      </c>
      <c r="F96" s="144"/>
      <c r="G96" s="146">
        <v>0.5280685061845861</v>
      </c>
      <c r="H96" s="144" t="s">
        <v>55</v>
      </c>
      <c r="I96" s="144"/>
      <c r="J96" s="146">
        <v>0.485698261357263</v>
      </c>
      <c r="N96" s="98"/>
      <c r="O96" s="98"/>
      <c r="P96" s="98"/>
      <c r="Q96" s="98"/>
      <c r="R96" s="98"/>
    </row>
    <row r="97" spans="1:18" ht="16.5" customHeight="1" thickBot="1">
      <c r="A97" s="149"/>
      <c r="B97" s="150" t="s">
        <v>56</v>
      </c>
      <c r="C97" s="150"/>
      <c r="D97" s="151">
        <v>0.4495798319327731</v>
      </c>
      <c r="E97" s="150" t="s">
        <v>56</v>
      </c>
      <c r="F97" s="150"/>
      <c r="G97" s="151">
        <v>0.4719314938154139</v>
      </c>
      <c r="H97" s="150" t="s">
        <v>56</v>
      </c>
      <c r="I97" s="150"/>
      <c r="J97" s="151">
        <v>0.514301738642737</v>
      </c>
      <c r="N97" s="111"/>
      <c r="O97" s="152"/>
      <c r="P97" s="153"/>
      <c r="Q97" s="98"/>
      <c r="R97" s="98"/>
    </row>
    <row r="98" spans="1:18" ht="9.75" customHeight="1">
      <c r="A98" s="154" t="s">
        <v>57</v>
      </c>
      <c r="N98" s="98"/>
      <c r="O98" s="98"/>
      <c r="P98" s="98"/>
      <c r="Q98" s="98"/>
      <c r="R98" s="98"/>
    </row>
    <row r="99" ht="9.75" customHeight="1">
      <c r="A99" s="154" t="s">
        <v>58</v>
      </c>
    </row>
    <row r="100" spans="2:3" ht="3.75" customHeight="1">
      <c r="B100" s="51"/>
      <c r="C100" s="51"/>
    </row>
    <row r="101" spans="1:3" ht="10.5" customHeight="1">
      <c r="A101" s="155" t="s">
        <v>59</v>
      </c>
      <c r="B101" s="51"/>
      <c r="C101" s="51"/>
    </row>
    <row r="102" spans="1:3" ht="10.5" customHeight="1">
      <c r="A102" s="156" t="s">
        <v>60</v>
      </c>
      <c r="B102" s="51"/>
      <c r="C102" s="51"/>
    </row>
    <row r="103" ht="3.75" customHeight="1" hidden="1">
      <c r="A103" s="154"/>
    </row>
    <row r="104" ht="1.5" customHeight="1">
      <c r="A104" s="154"/>
    </row>
    <row r="105" ht="11.25" customHeight="1">
      <c r="A105" s="157" t="s">
        <v>36</v>
      </c>
    </row>
    <row r="106" ht="11.25" customHeight="1">
      <c r="A106" s="158" t="s">
        <v>61</v>
      </c>
    </row>
    <row r="109" ht="12.75">
      <c r="A109" s="159"/>
    </row>
  </sheetData>
  <sheetProtection/>
  <mergeCells count="41">
    <mergeCell ref="A96:A97"/>
    <mergeCell ref="B96:C96"/>
    <mergeCell ref="E96:F96"/>
    <mergeCell ref="H96:I96"/>
    <mergeCell ref="B97:C97"/>
    <mergeCell ref="E97:F97"/>
    <mergeCell ref="H97:I97"/>
    <mergeCell ref="A94:A95"/>
    <mergeCell ref="B94:C94"/>
    <mergeCell ref="E94:F94"/>
    <mergeCell ref="H94:I94"/>
    <mergeCell ref="B95:C95"/>
    <mergeCell ref="E95:F95"/>
    <mergeCell ref="H95:I95"/>
    <mergeCell ref="A92:A93"/>
    <mergeCell ref="B92:C92"/>
    <mergeCell ref="E92:F92"/>
    <mergeCell ref="H92:I92"/>
    <mergeCell ref="B93:C93"/>
    <mergeCell ref="E93:F93"/>
    <mergeCell ref="H93:I93"/>
    <mergeCell ref="A90:A91"/>
    <mergeCell ref="B90:D90"/>
    <mergeCell ref="E90:G90"/>
    <mergeCell ref="H90:J90"/>
    <mergeCell ref="B91:C91"/>
    <mergeCell ref="E91:F91"/>
    <mergeCell ref="H91:I91"/>
    <mergeCell ref="F51:G51"/>
    <mergeCell ref="K53:O53"/>
    <mergeCell ref="A70:A71"/>
    <mergeCell ref="B70:B71"/>
    <mergeCell ref="C70:E70"/>
    <mergeCell ref="F70:F71"/>
    <mergeCell ref="G70:I70"/>
    <mergeCell ref="A38:A39"/>
    <mergeCell ref="B38:C38"/>
    <mergeCell ref="A51:A52"/>
    <mergeCell ref="B51:B52"/>
    <mergeCell ref="C51:D51"/>
    <mergeCell ref="E51:E52"/>
  </mergeCells>
  <printOptions horizontalCentered="1"/>
  <pageMargins left="0.3937007874015748" right="0.3937007874015748" top="0.5511811023622047" bottom="0.3937007874015748" header="0.31496062992125984" footer="0.31496062992125984"/>
  <pageSetup horizontalDpi="600" verticalDpi="600" orientation="landscape" paperSize="9" scale="80" r:id="rId2"/>
  <rowBreaks count="1" manualBreakCount="1">
    <brk id="4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2015-09-09T17:48:02Z</dcterms:created>
  <dcterms:modified xsi:type="dcterms:W3CDTF">2015-09-09T17:48:20Z</dcterms:modified>
  <cp:category/>
  <cp:version/>
  <cp:contentType/>
  <cp:contentStatus/>
</cp:coreProperties>
</file>