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drawings/drawing4.xml" ContentType="application/vnd.openxmlformats-officedocument.drawingml.chartshapes+xml"/>
  <Override PartName="/xl/charts/chart6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OCTUBRE\Boletines y Resúmenes estadísticos\"/>
    </mc:Choice>
  </mc:AlternateContent>
  <bookViews>
    <workbookView xWindow="0" yWindow="0" windowWidth="28800" windowHeight="11730"/>
  </bookViews>
  <sheets>
    <sheet name="Chat 100" sheetId="1" r:id="rId1"/>
  </sheets>
  <definedNames>
    <definedName name="_xlnm.Print_Area" localSheetId="0">'Chat 100'!$A$1:$V$150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8" i="1" l="1"/>
  <c r="F138" i="1" s="1"/>
  <c r="D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D116" i="1"/>
  <c r="E114" i="1" s="1"/>
  <c r="E115" i="1"/>
  <c r="E113" i="1"/>
  <c r="E111" i="1"/>
  <c r="I109" i="1"/>
  <c r="E107" i="1"/>
  <c r="E106" i="1"/>
  <c r="E105" i="1"/>
  <c r="I104" i="1"/>
  <c r="J101" i="1" s="1"/>
  <c r="E104" i="1"/>
  <c r="E102" i="1"/>
  <c r="J100" i="1"/>
  <c r="E100" i="1"/>
  <c r="E98" i="1"/>
  <c r="J96" i="1"/>
  <c r="E96" i="1"/>
  <c r="E94" i="1"/>
  <c r="J93" i="1"/>
  <c r="E93" i="1"/>
  <c r="J92" i="1"/>
  <c r="E92" i="1"/>
  <c r="E90" i="1"/>
  <c r="F85" i="1"/>
  <c r="G82" i="1" s="1"/>
  <c r="G84" i="1"/>
  <c r="G83" i="1"/>
  <c r="G80" i="1"/>
  <c r="G79" i="1"/>
  <c r="G78" i="1"/>
  <c r="G77" i="1"/>
  <c r="N76" i="1"/>
  <c r="P74" i="1" s="1"/>
  <c r="G75" i="1"/>
  <c r="G74" i="1"/>
  <c r="G73" i="1"/>
  <c r="P72" i="1"/>
  <c r="G71" i="1"/>
  <c r="G70" i="1"/>
  <c r="G65" i="1"/>
  <c r="F65" i="1"/>
  <c r="E65" i="1"/>
  <c r="H64" i="1"/>
  <c r="I64" i="1" s="1"/>
  <c r="H63" i="1"/>
  <c r="H62" i="1"/>
  <c r="H61" i="1"/>
  <c r="I61" i="1" s="1"/>
  <c r="H60" i="1"/>
  <c r="I60" i="1" s="1"/>
  <c r="H59" i="1"/>
  <c r="H65" i="1" s="1"/>
  <c r="H45" i="1"/>
  <c r="I41" i="1" s="1"/>
  <c r="I44" i="1"/>
  <c r="I43" i="1"/>
  <c r="S42" i="1"/>
  <c r="I39" i="1"/>
  <c r="S36" i="1"/>
  <c r="P30" i="1"/>
  <c r="L25" i="1"/>
  <c r="J25" i="1"/>
  <c r="I25" i="1"/>
  <c r="I26" i="1" s="1"/>
  <c r="H25" i="1"/>
  <c r="G25" i="1"/>
  <c r="G26" i="1" s="1"/>
  <c r="F25" i="1"/>
  <c r="E25" i="1"/>
  <c r="E26" i="1" s="1"/>
  <c r="D25" i="1"/>
  <c r="D26" i="1" s="1"/>
  <c r="C25" i="1"/>
  <c r="L26" i="1" s="1"/>
  <c r="I62" i="1" l="1"/>
  <c r="E66" i="1"/>
  <c r="F66" i="1"/>
  <c r="I59" i="1"/>
  <c r="I63" i="1"/>
  <c r="G66" i="1"/>
  <c r="H26" i="1"/>
  <c r="I37" i="1"/>
  <c r="J98" i="1"/>
  <c r="I42" i="1"/>
  <c r="S52" i="1"/>
  <c r="T36" i="1" s="1"/>
  <c r="P71" i="1"/>
  <c r="P75" i="1"/>
  <c r="G81" i="1"/>
  <c r="E91" i="1"/>
  <c r="E95" i="1"/>
  <c r="E99" i="1"/>
  <c r="E103" i="1"/>
  <c r="E108" i="1"/>
  <c r="E112" i="1"/>
  <c r="J90" i="1"/>
  <c r="J104" i="1" s="1"/>
  <c r="J94" i="1"/>
  <c r="J102" i="1"/>
  <c r="G72" i="1"/>
  <c r="G85" i="1" s="1"/>
  <c r="G76" i="1"/>
  <c r="J91" i="1"/>
  <c r="J95" i="1"/>
  <c r="J99" i="1"/>
  <c r="J103" i="1"/>
  <c r="E109" i="1"/>
  <c r="I112" i="1"/>
  <c r="C26" i="1"/>
  <c r="P76" i="1"/>
  <c r="I36" i="1"/>
  <c r="I40" i="1"/>
  <c r="P73" i="1"/>
  <c r="E97" i="1"/>
  <c r="E101" i="1"/>
  <c r="E110" i="1"/>
  <c r="F26" i="1"/>
  <c r="J97" i="1"/>
  <c r="J110" i="1" l="1"/>
  <c r="J112" i="1"/>
  <c r="J111" i="1"/>
  <c r="E116" i="1"/>
  <c r="J109" i="1"/>
  <c r="I65" i="1"/>
  <c r="I45" i="1"/>
  <c r="T50" i="1"/>
  <c r="T44" i="1"/>
  <c r="T49" i="1"/>
  <c r="S30" i="1"/>
  <c r="T40" i="1"/>
  <c r="T48" i="1"/>
  <c r="T43" i="1"/>
  <c r="T47" i="1"/>
  <c r="T45" i="1"/>
  <c r="T38" i="1"/>
  <c r="T51" i="1"/>
  <c r="T39" i="1"/>
  <c r="T42" i="1"/>
  <c r="T37" i="1"/>
  <c r="T41" i="1"/>
  <c r="T46" i="1"/>
  <c r="H66" i="1"/>
</calcChain>
</file>

<file path=xl/sharedStrings.xml><?xml version="1.0" encoding="utf-8"?>
<sst xmlns="http://schemas.openxmlformats.org/spreadsheetml/2006/main" count="192" uniqueCount="144">
  <si>
    <t>REPORTE ESTADÍSTICO DE CONSULTAS CHAT100</t>
  </si>
  <si>
    <t>Periodo: Enero - Octubre 2018</t>
  </si>
  <si>
    <t>El CHAT 100, es un servicio del MIMP, mediante el cual dos ó más personas en forma simultánea y tiempo real se comunican a través de internet con un especialista a fin de recibir información institucional para la atención y prevención de conductas violentas, especialmente las que se producen en las relaciones de pareja (enamoramiento y noviazgo).</t>
  </si>
  <si>
    <r>
      <t xml:space="preserve">Cuadro N° 1: </t>
    </r>
    <r>
      <rPr>
        <sz val="9"/>
        <color theme="1"/>
        <rFont val="Arial"/>
        <family val="2"/>
      </rPr>
      <t>Consultas Chat por mes y año (periodo 2011-2018)</t>
    </r>
  </si>
  <si>
    <t xml:space="preserve">Mes 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</si>
  <si>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</si>
  <si>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</si>
  <si>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</si>
  <si>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</si>
  <si>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</si>
  <si>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</si>
  <si>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</si>
  <si>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</si>
  <si>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</si>
  <si>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</si>
  <si>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</si>
  <si>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</si>
  <si>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</si>
  <si>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Var. %</t>
  </si>
  <si>
    <t>-</t>
  </si>
  <si>
    <t xml:space="preserve">Se han realizado </t>
  </si>
  <si>
    <t xml:space="preserve">consultas públicas y </t>
  </si>
  <si>
    <t>consultas privadas</t>
  </si>
  <si>
    <r>
      <t xml:space="preserve">Cuadro N° 2: </t>
    </r>
    <r>
      <rPr>
        <sz val="9"/>
        <color theme="1"/>
        <rFont val="Arial"/>
        <family val="2"/>
      </rPr>
      <t xml:space="preserve">Motivo de consulta CHAT Público </t>
    </r>
  </si>
  <si>
    <r>
      <rPr>
        <b/>
        <sz val="9"/>
        <color theme="1"/>
        <rFont val="Arial"/>
        <family val="2"/>
      </rPr>
      <t>Cuadro N° 3</t>
    </r>
    <r>
      <rPr>
        <sz val="9"/>
        <color theme="1"/>
        <rFont val="Arial"/>
        <family val="2"/>
      </rPr>
      <t>: Motivo de consulta CHAT Privado</t>
    </r>
  </si>
  <si>
    <t>Motivo de consulta CHAT público</t>
  </si>
  <si>
    <t>Nº</t>
  </si>
  <si>
    <t>%</t>
  </si>
  <si>
    <t>Motivo de consulta CHAT privado</t>
  </si>
  <si>
    <t>Conocer el chat y sus funciones</t>
  </si>
  <si>
    <t>Situaciones de violencia</t>
  </si>
  <si>
    <t>Sub total</t>
  </si>
  <si>
    <t>Información institucional del MIMP/PNCVFS</t>
  </si>
  <si>
    <t>Violencia Psicologica</t>
  </si>
  <si>
    <t>Referencia a otros servicios y/o instituciones por:</t>
  </si>
  <si>
    <t>Violencia Física</t>
  </si>
  <si>
    <t>Alimentos</t>
  </si>
  <si>
    <t>Violencia Sexual</t>
  </si>
  <si>
    <t>Filiación</t>
  </si>
  <si>
    <t>Violencia Económica</t>
  </si>
  <si>
    <t>Regimen de visitas</t>
  </si>
  <si>
    <t>Feminicidio</t>
  </si>
  <si>
    <t>Tenencia</t>
  </si>
  <si>
    <t>Situaciones que puede generar violencia</t>
  </si>
  <si>
    <t>Sustracción internacional a menores</t>
  </si>
  <si>
    <t>Celos por enamorado/a o novio/a</t>
  </si>
  <si>
    <t>Otros</t>
  </si>
  <si>
    <t>Conflicto de pareja (Desacuerdo)</t>
  </si>
  <si>
    <t>Conflicto familiar</t>
  </si>
  <si>
    <t>Control por enamorado/a o novio/a o ex pareja</t>
  </si>
  <si>
    <t>Dudas en el enamoramiento</t>
  </si>
  <si>
    <t>Infidelidad de Pareja</t>
  </si>
  <si>
    <t>Pareja no acepta terminar la relación (Acoso psicológico)</t>
  </si>
  <si>
    <t>Problemas psicológicos por parte del/de  la usuario/a</t>
  </si>
  <si>
    <r>
      <t xml:space="preserve">Cuadro N° 4:  </t>
    </r>
    <r>
      <rPr>
        <sz val="9"/>
        <color theme="1"/>
        <rFont val="Arial"/>
        <family val="2"/>
      </rPr>
      <t>Edad y Sexo del consultante</t>
    </r>
  </si>
  <si>
    <t>Grupo de edad</t>
  </si>
  <si>
    <t>Sexo</t>
  </si>
  <si>
    <t>Mujer</t>
  </si>
  <si>
    <t>Hombre</t>
  </si>
  <si>
    <t>S/D</t>
  </si>
  <si>
    <t>Menos de 13 años</t>
  </si>
  <si>
    <t>13 a 17 años</t>
  </si>
  <si>
    <t>18 a 25 años</t>
  </si>
  <si>
    <t>26 a 45 años</t>
  </si>
  <si>
    <t>46 a + años</t>
  </si>
  <si>
    <t>No especifica</t>
  </si>
  <si>
    <t>Porcentaje</t>
  </si>
  <si>
    <t>S/D : Sin dato</t>
  </si>
  <si>
    <r>
      <rPr>
        <b/>
        <sz val="9"/>
        <color theme="1"/>
        <rFont val="Arial"/>
        <family val="2"/>
      </rPr>
      <t>Cuadro N° 5</t>
    </r>
    <r>
      <rPr>
        <sz val="9"/>
        <color theme="1"/>
        <rFont val="Arial"/>
        <family val="2"/>
      </rPr>
      <t>: Acciones de difusión del Chat100</t>
    </r>
  </si>
  <si>
    <t>Como se entero del Chat100</t>
  </si>
  <si>
    <r>
      <rPr>
        <b/>
        <sz val="9"/>
        <color theme="1"/>
        <rFont val="Arial"/>
        <family val="2"/>
      </rPr>
      <t>Cuadro N° 6</t>
    </r>
    <r>
      <rPr>
        <sz val="9"/>
        <color theme="1"/>
        <rFont val="Arial"/>
        <family val="2"/>
      </rPr>
      <t>: Acciones realizadas</t>
    </r>
  </si>
  <si>
    <t>Charlas</t>
  </si>
  <si>
    <t>Acciones realizadas</t>
  </si>
  <si>
    <t>Comisarias</t>
  </si>
  <si>
    <t>Derivación al CEM</t>
  </si>
  <si>
    <t>Familiares / amigos</t>
  </si>
  <si>
    <t>Derivación al SAU</t>
  </si>
  <si>
    <t>Instituciones</t>
  </si>
  <si>
    <t>Orientación psicologica</t>
  </si>
  <si>
    <t>Internet / redes sociales</t>
  </si>
  <si>
    <t>Información general</t>
  </si>
  <si>
    <t>Medio de comunicación escrita</t>
  </si>
  <si>
    <t>Referencia al CEM</t>
  </si>
  <si>
    <t>Medio de comunicación radial</t>
  </si>
  <si>
    <t>Medio de comunicación televisiva</t>
  </si>
  <si>
    <t>CEM: Centro Emergencia Mujer</t>
  </si>
  <si>
    <t>Portal del MIMP</t>
  </si>
  <si>
    <t>SAU: Servicio de atención Urgente</t>
  </si>
  <si>
    <t>Publicidad (Afiche, volantes, otros)</t>
  </si>
  <si>
    <t>Servicio PNCVFS</t>
  </si>
  <si>
    <t>Toximetro</t>
  </si>
  <si>
    <t>Universidad / Instituto / Colegio</t>
  </si>
  <si>
    <r>
      <t>Cuadro N° 7:</t>
    </r>
    <r>
      <rPr>
        <sz val="9"/>
        <color theme="1"/>
        <rFont val="Arial"/>
        <family val="2"/>
      </rPr>
      <t xml:space="preserve"> Lugar desde donde se conectan al Chat100 </t>
    </r>
  </si>
  <si>
    <t>Departamento</t>
  </si>
  <si>
    <t>Paises</t>
  </si>
  <si>
    <t>Amazonas</t>
  </si>
  <si>
    <t>Argentina</t>
  </si>
  <si>
    <t>Ancash</t>
  </si>
  <si>
    <t>Chile</t>
  </si>
  <si>
    <t>Apurimac</t>
  </si>
  <si>
    <t>Colombia</t>
  </si>
  <si>
    <t>Arequipa</t>
  </si>
  <si>
    <t>EE UU</t>
  </si>
  <si>
    <t>Ayacucho</t>
  </si>
  <si>
    <t>España</t>
  </si>
  <si>
    <t>Cajamarca</t>
  </si>
  <si>
    <t>Honduras</t>
  </si>
  <si>
    <t>Callao 1/</t>
  </si>
  <si>
    <t>Ecuador</t>
  </si>
  <si>
    <t>Cusco</t>
  </si>
  <si>
    <t>Inglaterra</t>
  </si>
  <si>
    <t>Huancavelica</t>
  </si>
  <si>
    <t>Italia</t>
  </si>
  <si>
    <t>Huanuco</t>
  </si>
  <si>
    <t>Mexico</t>
  </si>
  <si>
    <t>Ica</t>
  </si>
  <si>
    <t>La India</t>
  </si>
  <si>
    <t>Junin</t>
  </si>
  <si>
    <t>Thaiti</t>
  </si>
  <si>
    <t>La Libertad</t>
  </si>
  <si>
    <t>Venezuela</t>
  </si>
  <si>
    <t>Lambayeque</t>
  </si>
  <si>
    <t>Canada</t>
  </si>
  <si>
    <t>Lima Metropolitana 2/</t>
  </si>
  <si>
    <t>Lima Provincia 3/</t>
  </si>
  <si>
    <t>Loreto</t>
  </si>
  <si>
    <t>Madre de Dios</t>
  </si>
  <si>
    <t>RESUMEN</t>
  </si>
  <si>
    <t xml:space="preserve">Moquegua </t>
  </si>
  <si>
    <t>Lugar</t>
  </si>
  <si>
    <t>Pasco</t>
  </si>
  <si>
    <t>Regiones</t>
  </si>
  <si>
    <t>Piura</t>
  </si>
  <si>
    <t>Puno</t>
  </si>
  <si>
    <t>San Martin</t>
  </si>
  <si>
    <t>Tacna</t>
  </si>
  <si>
    <t>Tumbes</t>
  </si>
  <si>
    <t>Ucayali</t>
  </si>
  <si>
    <t>1/ Provincia Constitucional</t>
  </si>
  <si>
    <t>2/ Se considera la Provincia de Lima</t>
  </si>
  <si>
    <t>3/ Se considera todas los provincias de Lima menos la Provincia Lima.</t>
  </si>
  <si>
    <t>Cuadro N° 8: VARIACIÓN PORCENTUAL</t>
  </si>
  <si>
    <t>Años</t>
  </si>
  <si>
    <t>Variación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</si>
</sst>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indexed="18"/>
      <name val="Impact"/>
      <family val="2"/>
    </font>
    <font>
      <sz val="18"/>
      <color rgb="FF003399"/>
      <name val="Impact"/>
      <family val="2"/>
    </font>
    <font>
      <b/>
      <sz val="16"/>
      <color theme="0"/>
      <name val="Arial"/>
      <family val="2"/>
    </font>
    <font>
      <b/>
      <sz val="16"/>
      <color theme="1"/>
      <name val="Arial"/>
      <family val="2"/>
    </font>
    <font>
      <sz val="9"/>
      <name val="Arial"/>
      <family val="2"/>
    </font>
    <font>
      <sz val="10"/>
      <color rgb="FF444444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4" tint="-0.499984740745262"/>
      <name val="Arial"/>
      <family val="2"/>
    </font>
    <font>
      <sz val="9"/>
      <color theme="4" tint="-0.499984740745262"/>
      <name val="Arial"/>
      <family val="2"/>
    </font>
    <font>
      <sz val="9"/>
      <color rgb="FF444444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rgb="FFFF0000"/>
      <name val="Arial"/>
      <family val="2"/>
    </font>
    <font>
      <i/>
      <sz val="9"/>
      <color theme="1"/>
      <name val="Arial"/>
      <family val="2"/>
    </font>
    <font>
      <b/>
      <i/>
      <sz val="9"/>
      <color rgb="FFFF0000"/>
      <name val="Arial"/>
      <family val="2"/>
    </font>
    <font>
      <b/>
      <u/>
      <sz val="9"/>
      <color theme="1"/>
      <name val="Arial"/>
      <family val="2"/>
    </font>
    <font>
      <sz val="9"/>
      <color rgb="FF000000"/>
      <name val="Arial"/>
      <family val="2"/>
    </font>
    <font>
      <b/>
      <i/>
      <sz val="8"/>
      <color theme="1"/>
      <name val="Arial"/>
      <family val="2"/>
    </font>
    <font>
      <b/>
      <sz val="9"/>
      <color rgb="FF00206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2060"/>
      </top>
      <bottom/>
      <diagonal/>
    </border>
    <border>
      <left/>
      <right style="medium">
        <color indexed="64"/>
      </right>
      <top style="medium">
        <color rgb="FF00206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ck">
        <color auto="1"/>
      </right>
      <top/>
      <bottom style="thin">
        <color theme="0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/>
      <bottom/>
      <diagonal/>
    </border>
    <border>
      <left/>
      <right/>
      <top style="hair">
        <color theme="1"/>
      </top>
      <bottom/>
      <diagonal/>
    </border>
    <border>
      <left/>
      <right style="thick">
        <color auto="1"/>
      </right>
      <top style="hair">
        <color theme="1"/>
      </top>
      <bottom/>
      <diagonal/>
    </border>
    <border>
      <left style="thick">
        <color auto="1"/>
      </left>
      <right style="thick">
        <color auto="1"/>
      </right>
      <top style="medium">
        <color rgb="FF002060"/>
      </top>
      <bottom style="thick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1" fillId="2" borderId="0" xfId="2" applyFill="1"/>
    <xf numFmtId="0" fontId="1" fillId="0" borderId="0" xfId="2" applyFill="1"/>
    <xf numFmtId="0" fontId="3" fillId="2" borderId="0" xfId="2" applyFont="1" applyFill="1" applyAlignment="1">
      <alignment vertical="center" wrapText="1"/>
    </xf>
    <xf numFmtId="0" fontId="4" fillId="2" borderId="0" xfId="2" applyFont="1" applyFill="1" applyAlignment="1">
      <alignment vertical="center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1" fillId="0" borderId="0" xfId="2" applyFont="1" applyFill="1" applyAlignment="1">
      <alignment vertical="center"/>
    </xf>
    <xf numFmtId="0" fontId="1" fillId="0" borderId="0" xfId="2" applyFill="1" applyBorder="1"/>
    <xf numFmtId="0" fontId="2" fillId="0" borderId="0" xfId="2" applyFont="1" applyFill="1" applyBorder="1"/>
    <xf numFmtId="49" fontId="1" fillId="0" borderId="0" xfId="2" applyNumberFormat="1" applyFill="1" applyBorder="1" applyAlignment="1">
      <alignment horizontal="left"/>
    </xf>
    <xf numFmtId="0" fontId="1" fillId="2" borderId="0" xfId="2" applyFill="1" applyBorder="1"/>
    <xf numFmtId="0" fontId="8" fillId="2" borderId="0" xfId="2" applyFont="1" applyFill="1" applyAlignment="1">
      <alignment horizontal="left" wrapText="1"/>
    </xf>
    <xf numFmtId="0" fontId="8" fillId="2" borderId="0" xfId="2" applyFont="1" applyFill="1" applyBorder="1" applyAlignment="1">
      <alignment horizontal="left" wrapText="1"/>
    </xf>
    <xf numFmtId="0" fontId="9" fillId="2" borderId="0" xfId="2" applyFont="1" applyFill="1"/>
    <xf numFmtId="0" fontId="10" fillId="2" borderId="0" xfId="2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12" fillId="2" borderId="0" xfId="2" applyFont="1" applyFill="1" applyAlignment="1">
      <alignment horizontal="left" vertical="center"/>
    </xf>
    <xf numFmtId="0" fontId="13" fillId="2" borderId="0" xfId="2" applyFont="1" applyFill="1" applyAlignment="1">
      <alignment horizontal="left" wrapText="1"/>
    </xf>
    <xf numFmtId="0" fontId="9" fillId="2" borderId="0" xfId="2" applyFont="1" applyFill="1" applyBorder="1" applyAlignment="1">
      <alignment vertical="center"/>
    </xf>
    <xf numFmtId="0" fontId="9" fillId="2" borderId="0" xfId="2" applyFont="1" applyFill="1" applyBorder="1"/>
    <xf numFmtId="0" fontId="14" fillId="5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right" vertical="center"/>
    </xf>
    <xf numFmtId="0" fontId="14" fillId="0" borderId="0" xfId="2" applyFont="1" applyFill="1" applyBorder="1" applyAlignment="1">
      <alignment horizontal="right" vertical="center"/>
    </xf>
    <xf numFmtId="0" fontId="15" fillId="2" borderId="0" xfId="2" applyFont="1" applyFill="1" applyBorder="1" applyAlignment="1"/>
    <xf numFmtId="0" fontId="16" fillId="2" borderId="0" xfId="2" applyFont="1" applyFill="1" applyBorder="1" applyAlignment="1"/>
    <xf numFmtId="0" fontId="16" fillId="2" borderId="0" xfId="2" applyFont="1" applyFill="1" applyBorder="1"/>
    <xf numFmtId="0" fontId="15" fillId="2" borderId="0" xfId="2" applyFont="1" applyFill="1" applyBorder="1"/>
    <xf numFmtId="0" fontId="9" fillId="0" borderId="0" xfId="2" applyFont="1" applyFill="1" applyBorder="1" applyAlignment="1">
      <alignment vertical="center"/>
    </xf>
    <xf numFmtId="3" fontId="9" fillId="0" borderId="0" xfId="2" applyNumberFormat="1" applyFont="1" applyFill="1" applyBorder="1" applyAlignment="1">
      <alignment horizontal="right" vertical="center"/>
    </xf>
    <xf numFmtId="3" fontId="9" fillId="6" borderId="0" xfId="2" applyNumberFormat="1" applyFont="1" applyFill="1" applyBorder="1" applyAlignment="1">
      <alignment horizontal="right" vertical="center"/>
    </xf>
    <xf numFmtId="1" fontId="15" fillId="2" borderId="0" xfId="2" applyNumberFormat="1" applyFont="1" applyFill="1" applyBorder="1" applyAlignment="1"/>
    <xf numFmtId="1" fontId="16" fillId="2" borderId="0" xfId="2" applyNumberFormat="1" applyFont="1" applyFill="1" applyBorder="1" applyAlignment="1"/>
    <xf numFmtId="3" fontId="9" fillId="6" borderId="0" xfId="3" applyNumberFormat="1" applyFont="1" applyFill="1" applyBorder="1" applyAlignment="1">
      <alignment horizontal="right" vertical="center"/>
    </xf>
    <xf numFmtId="3" fontId="9" fillId="0" borderId="0" xfId="3" applyNumberFormat="1" applyFont="1" applyFill="1" applyBorder="1" applyAlignment="1">
      <alignment horizontal="right" vertical="center"/>
    </xf>
    <xf numFmtId="1" fontId="15" fillId="2" borderId="0" xfId="3" applyNumberFormat="1" applyFont="1" applyFill="1" applyBorder="1" applyAlignment="1"/>
    <xf numFmtId="1" fontId="16" fillId="2" borderId="0" xfId="3" applyNumberFormat="1" applyFont="1" applyFill="1" applyBorder="1" applyAlignment="1"/>
    <xf numFmtId="0" fontId="9" fillId="0" borderId="1" xfId="2" applyFont="1" applyFill="1" applyBorder="1" applyAlignment="1">
      <alignment vertical="center"/>
    </xf>
    <xf numFmtId="3" fontId="9" fillId="0" borderId="1" xfId="2" applyNumberFormat="1" applyFont="1" applyFill="1" applyBorder="1" applyAlignment="1">
      <alignment horizontal="right" vertical="center"/>
    </xf>
    <xf numFmtId="0" fontId="15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/>
    </xf>
    <xf numFmtId="0" fontId="14" fillId="5" borderId="2" xfId="2" applyFont="1" applyFill="1" applyBorder="1" applyAlignment="1">
      <alignment vertical="center"/>
    </xf>
    <xf numFmtId="3" fontId="14" fillId="5" borderId="2" xfId="2" applyNumberFormat="1" applyFont="1" applyFill="1" applyBorder="1" applyAlignment="1">
      <alignment horizontal="right" vertical="center"/>
    </xf>
    <xf numFmtId="3" fontId="14" fillId="0" borderId="0" xfId="2" applyNumberFormat="1" applyFont="1" applyFill="1" applyBorder="1" applyAlignment="1">
      <alignment horizontal="right" vertical="center"/>
    </xf>
    <xf numFmtId="0" fontId="14" fillId="7" borderId="0" xfId="2" applyFont="1" applyFill="1" applyBorder="1" applyAlignment="1">
      <alignment vertical="center"/>
    </xf>
    <xf numFmtId="9" fontId="14" fillId="7" borderId="0" xfId="4" applyFont="1" applyFill="1" applyBorder="1" applyAlignment="1">
      <alignment horizontal="right" vertical="center"/>
    </xf>
    <xf numFmtId="9" fontId="14" fillId="0" borderId="0" xfId="4" applyFont="1" applyFill="1" applyBorder="1" applyAlignment="1">
      <alignment horizontal="right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wrapText="1"/>
    </xf>
    <xf numFmtId="0" fontId="9" fillId="2" borderId="0" xfId="2" applyFont="1" applyFill="1" applyAlignment="1">
      <alignment wrapText="1"/>
    </xf>
    <xf numFmtId="0" fontId="18" fillId="8" borderId="0" xfId="2" applyFont="1" applyFill="1" applyAlignment="1">
      <alignment horizontal="center" vertical="center" wrapText="1"/>
    </xf>
    <xf numFmtId="0" fontId="17" fillId="2" borderId="0" xfId="2" applyFont="1" applyFill="1" applyAlignment="1"/>
    <xf numFmtId="0" fontId="17" fillId="2" borderId="0" xfId="2" applyFont="1" applyFill="1" applyAlignment="1">
      <alignment horizontal="left"/>
    </xf>
    <xf numFmtId="0" fontId="9" fillId="2" borderId="0" xfId="2" applyFont="1" applyFill="1" applyAlignment="1">
      <alignment horizontal="left" wrapText="1"/>
    </xf>
    <xf numFmtId="0" fontId="17" fillId="2" borderId="0" xfId="2" applyFont="1" applyFill="1" applyAlignment="1">
      <alignment wrapText="1"/>
    </xf>
    <xf numFmtId="0" fontId="17" fillId="2" borderId="0" xfId="2" applyFont="1" applyFill="1" applyAlignment="1">
      <alignment horizontal="left" wrapText="1"/>
    </xf>
    <xf numFmtId="0" fontId="10" fillId="2" borderId="0" xfId="2" applyFont="1" applyFill="1" applyAlignment="1">
      <alignment vertical="center"/>
    </xf>
    <xf numFmtId="0" fontId="9" fillId="2" borderId="0" xfId="2" applyFont="1" applyFill="1" applyAlignment="1">
      <alignment horizontal="left" vertical="center" wrapText="1"/>
    </xf>
    <xf numFmtId="0" fontId="9" fillId="2" borderId="0" xfId="2" applyFont="1" applyFill="1" applyAlignment="1">
      <alignment vertical="center"/>
    </xf>
    <xf numFmtId="0" fontId="10" fillId="2" borderId="0" xfId="2" applyFont="1" applyFill="1"/>
    <xf numFmtId="0" fontId="15" fillId="5" borderId="0" xfId="2" applyFont="1" applyFill="1" applyBorder="1" applyAlignment="1">
      <alignment horizontal="right" vertical="center"/>
    </xf>
    <xf numFmtId="0" fontId="10" fillId="0" borderId="0" xfId="2" applyFont="1" applyFill="1" applyBorder="1" applyAlignment="1">
      <alignment vertical="center"/>
    </xf>
    <xf numFmtId="0" fontId="14" fillId="5" borderId="0" xfId="2" applyFont="1" applyFill="1" applyBorder="1" applyAlignment="1">
      <alignment horizontal="left" vertical="center"/>
    </xf>
    <xf numFmtId="0" fontId="9" fillId="5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/>
    </xf>
    <xf numFmtId="9" fontId="9" fillId="0" borderId="0" xfId="3" applyNumberFormat="1" applyFont="1" applyFill="1" applyBorder="1" applyAlignment="1">
      <alignment horizontal="right" vertical="center"/>
    </xf>
    <xf numFmtId="0" fontId="10" fillId="0" borderId="3" xfId="2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center"/>
    </xf>
    <xf numFmtId="3" fontId="10" fillId="0" borderId="3" xfId="2" applyNumberFormat="1" applyFont="1" applyFill="1" applyBorder="1" applyAlignment="1">
      <alignment vertical="center"/>
    </xf>
    <xf numFmtId="9" fontId="10" fillId="0" borderId="3" xfId="3" applyNumberFormat="1" applyFont="1" applyFill="1" applyBorder="1" applyAlignment="1">
      <alignment vertical="center"/>
    </xf>
    <xf numFmtId="0" fontId="9" fillId="0" borderId="0" xfId="2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vertical="center"/>
    </xf>
    <xf numFmtId="9" fontId="9" fillId="0" borderId="0" xfId="3" applyNumberFormat="1" applyFont="1" applyFill="1" applyBorder="1" applyAlignment="1">
      <alignment vertical="center"/>
    </xf>
    <xf numFmtId="0" fontId="9" fillId="2" borderId="3" xfId="2" applyFont="1" applyFill="1" applyBorder="1"/>
    <xf numFmtId="9" fontId="9" fillId="2" borderId="3" xfId="2" applyNumberFormat="1" applyFont="1" applyFill="1" applyBorder="1"/>
    <xf numFmtId="0" fontId="9" fillId="0" borderId="3" xfId="2" applyFont="1" applyFill="1" applyBorder="1" applyAlignment="1">
      <alignment vertical="center"/>
    </xf>
    <xf numFmtId="3" fontId="10" fillId="0" borderId="3" xfId="2" applyNumberFormat="1" applyFont="1" applyFill="1" applyBorder="1" applyAlignment="1">
      <alignment horizontal="right" vertical="center"/>
    </xf>
    <xf numFmtId="9" fontId="10" fillId="0" borderId="3" xfId="3" applyNumberFormat="1" applyFont="1" applyFill="1" applyBorder="1" applyAlignment="1">
      <alignment horizontal="right" vertical="center"/>
    </xf>
    <xf numFmtId="0" fontId="9" fillId="0" borderId="3" xfId="2" applyFont="1" applyFill="1" applyBorder="1" applyAlignment="1">
      <alignment horizontal="right" vertical="center"/>
    </xf>
    <xf numFmtId="9" fontId="9" fillId="0" borderId="3" xfId="3" applyNumberFormat="1" applyFont="1" applyFill="1" applyBorder="1" applyAlignment="1">
      <alignment horizontal="right" vertical="center"/>
    </xf>
    <xf numFmtId="0" fontId="9" fillId="0" borderId="4" xfId="2" applyFont="1" applyFill="1" applyBorder="1" applyAlignment="1">
      <alignment horizontal="left" vertical="center"/>
    </xf>
    <xf numFmtId="3" fontId="9" fillId="0" borderId="4" xfId="2" applyNumberFormat="1" applyFont="1" applyFill="1" applyBorder="1" applyAlignment="1">
      <alignment horizontal="right" vertical="center"/>
    </xf>
    <xf numFmtId="9" fontId="9" fillId="0" borderId="4" xfId="3" applyNumberFormat="1" applyFont="1" applyFill="1" applyBorder="1" applyAlignment="1">
      <alignment horizontal="right" vertical="center"/>
    </xf>
    <xf numFmtId="0" fontId="14" fillId="5" borderId="2" xfId="2" applyFont="1" applyFill="1" applyBorder="1" applyAlignment="1">
      <alignment horizontal="right" vertical="center"/>
    </xf>
    <xf numFmtId="9" fontId="14" fillId="5" borderId="2" xfId="3" applyNumberFormat="1" applyFont="1" applyFill="1" applyBorder="1" applyAlignment="1">
      <alignment horizontal="right" vertical="center"/>
    </xf>
    <xf numFmtId="0" fontId="10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left"/>
    </xf>
    <xf numFmtId="0" fontId="19" fillId="2" borderId="0" xfId="2" applyFont="1" applyFill="1" applyAlignment="1">
      <alignment vertical="center"/>
    </xf>
    <xf numFmtId="3" fontId="9" fillId="2" borderId="0" xfId="2" applyNumberFormat="1" applyFont="1" applyFill="1" applyBorder="1" applyAlignment="1">
      <alignment horizontal="right"/>
    </xf>
    <xf numFmtId="0" fontId="10" fillId="2" borderId="0" xfId="2" applyFont="1" applyFill="1" applyAlignment="1"/>
    <xf numFmtId="0" fontId="10" fillId="2" borderId="0" xfId="2" applyFont="1" applyFill="1" applyBorder="1"/>
    <xf numFmtId="164" fontId="10" fillId="0" borderId="0" xfId="3" applyNumberFormat="1" applyFont="1" applyFill="1" applyBorder="1" applyAlignment="1">
      <alignment vertical="center"/>
    </xf>
    <xf numFmtId="0" fontId="9" fillId="2" borderId="0" xfId="2" applyFont="1" applyFill="1" applyBorder="1" applyAlignment="1"/>
    <xf numFmtId="0" fontId="15" fillId="2" borderId="0" xfId="2" applyFont="1" applyFill="1" applyBorder="1" applyAlignment="1">
      <alignment horizontal="left"/>
    </xf>
    <xf numFmtId="0" fontId="14" fillId="2" borderId="0" xfId="2" applyFont="1" applyFill="1" applyBorder="1"/>
    <xf numFmtId="9" fontId="15" fillId="2" borderId="0" xfId="3" applyFont="1" applyFill="1" applyBorder="1"/>
    <xf numFmtId="0" fontId="10" fillId="2" borderId="0" xfId="2" applyFont="1" applyFill="1" applyAlignment="1">
      <alignment horizontal="center"/>
    </xf>
    <xf numFmtId="0" fontId="20" fillId="2" borderId="0" xfId="2" applyFont="1" applyFill="1" applyAlignment="1">
      <alignment horizontal="left" wrapText="1"/>
    </xf>
    <xf numFmtId="1" fontId="9" fillId="2" borderId="0" xfId="2" applyNumberFormat="1" applyFont="1" applyFill="1" applyBorder="1" applyAlignment="1"/>
    <xf numFmtId="9" fontId="9" fillId="2" borderId="0" xfId="3" applyFont="1" applyFill="1" applyBorder="1"/>
    <xf numFmtId="164" fontId="14" fillId="5" borderId="2" xfId="3" applyNumberFormat="1" applyFont="1" applyFill="1" applyBorder="1" applyAlignment="1">
      <alignment vertical="center"/>
    </xf>
    <xf numFmtId="9" fontId="14" fillId="7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vertical="top"/>
    </xf>
    <xf numFmtId="1" fontId="9" fillId="2" borderId="0" xfId="2" applyNumberFormat="1" applyFont="1" applyFill="1" applyBorder="1" applyAlignment="1">
      <alignment horizontal="center"/>
    </xf>
    <xf numFmtId="0" fontId="19" fillId="0" borderId="0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right" vertical="center" indent="2"/>
    </xf>
    <xf numFmtId="0" fontId="9" fillId="0" borderId="0" xfId="2" applyFont="1" applyFill="1" applyBorder="1" applyAlignment="1"/>
    <xf numFmtId="9" fontId="14" fillId="5" borderId="2" xfId="4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vertical="center"/>
    </xf>
    <xf numFmtId="0" fontId="9" fillId="2" borderId="0" xfId="2" applyFont="1" applyFill="1" applyBorder="1" applyAlignment="1">
      <alignment vertical="center" wrapText="1"/>
    </xf>
    <xf numFmtId="0" fontId="9" fillId="2" borderId="0" xfId="2" applyFont="1" applyFill="1" applyAlignment="1">
      <alignment vertical="center" wrapText="1"/>
    </xf>
    <xf numFmtId="0" fontId="14" fillId="5" borderId="2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vertical="center"/>
    </xf>
    <xf numFmtId="0" fontId="22" fillId="2" borderId="7" xfId="2" applyFont="1" applyFill="1" applyBorder="1" applyAlignment="1">
      <alignment vertical="center"/>
    </xf>
    <xf numFmtId="0" fontId="22" fillId="0" borderId="8" xfId="2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0" fontId="22" fillId="0" borderId="0" xfId="2" applyFont="1" applyFill="1" applyBorder="1" applyAlignment="1">
      <alignment horizontal="center" vertical="center"/>
    </xf>
    <xf numFmtId="0" fontId="14" fillId="5" borderId="9" xfId="2" applyFont="1" applyFill="1" applyBorder="1" applyAlignment="1">
      <alignment vertical="center"/>
    </xf>
    <xf numFmtId="0" fontId="15" fillId="5" borderId="0" xfId="2" applyFont="1" applyFill="1" applyBorder="1" applyAlignment="1">
      <alignment horizontal="center" vertical="center"/>
    </xf>
    <xf numFmtId="0" fontId="15" fillId="0" borderId="10" xfId="2" applyFont="1" applyFill="1" applyBorder="1" applyAlignment="1">
      <alignment horizontal="right" vertical="center"/>
    </xf>
    <xf numFmtId="0" fontId="9" fillId="0" borderId="9" xfId="2" applyFont="1" applyFill="1" applyBorder="1" applyAlignment="1">
      <alignment vertical="center"/>
    </xf>
    <xf numFmtId="0" fontId="9" fillId="0" borderId="0" xfId="2" applyFont="1" applyFill="1" applyBorder="1" applyAlignment="1">
      <alignment horizontal="center" vertical="center"/>
    </xf>
    <xf numFmtId="9" fontId="9" fillId="0" borderId="10" xfId="3" applyNumberFormat="1" applyFont="1" applyFill="1" applyBorder="1" applyAlignment="1">
      <alignment horizontal="right" vertical="center"/>
    </xf>
    <xf numFmtId="164" fontId="9" fillId="0" borderId="0" xfId="3" applyNumberFormat="1" applyFont="1" applyFill="1" applyBorder="1" applyAlignment="1">
      <alignment horizontal="right" vertical="center"/>
    </xf>
    <xf numFmtId="0" fontId="9" fillId="2" borderId="0" xfId="2" applyFont="1" applyFill="1" applyAlignment="1">
      <alignment horizontal="center" vertical="center"/>
    </xf>
    <xf numFmtId="164" fontId="14" fillId="0" borderId="0" xfId="4" applyNumberFormat="1" applyFont="1" applyFill="1" applyBorder="1" applyAlignment="1">
      <alignment horizontal="right" vertical="center"/>
    </xf>
    <xf numFmtId="0" fontId="9" fillId="0" borderId="0" xfId="2" applyFont="1" applyFill="1" applyBorder="1"/>
    <xf numFmtId="0" fontId="9" fillId="0" borderId="0" xfId="2" applyFont="1" applyFill="1" applyBorder="1" applyAlignment="1">
      <alignment horizontal="center"/>
    </xf>
    <xf numFmtId="9" fontId="9" fillId="0" borderId="0" xfId="1" applyNumberFormat="1" applyFont="1" applyFill="1" applyBorder="1"/>
    <xf numFmtId="9" fontId="9" fillId="0" borderId="10" xfId="1" applyNumberFormat="1" applyFont="1" applyFill="1" applyBorder="1"/>
    <xf numFmtId="0" fontId="9" fillId="2" borderId="0" xfId="2" applyFont="1" applyFill="1" applyAlignment="1">
      <alignment horizontal="center"/>
    </xf>
    <xf numFmtId="0" fontId="15" fillId="0" borderId="0" xfId="2" applyFont="1" applyFill="1" applyBorder="1" applyAlignment="1">
      <alignment horizontal="right" vertical="center"/>
    </xf>
    <xf numFmtId="9" fontId="14" fillId="0" borderId="10" xfId="4" applyNumberFormat="1" applyFont="1" applyFill="1" applyBorder="1" applyAlignment="1">
      <alignment horizontal="right" vertical="center"/>
    </xf>
    <xf numFmtId="0" fontId="9" fillId="0" borderId="9" xfId="2" applyFont="1" applyFill="1" applyBorder="1" applyAlignment="1">
      <alignment horizontal="left" vertical="center"/>
    </xf>
    <xf numFmtId="0" fontId="9" fillId="2" borderId="10" xfId="2" applyFont="1" applyFill="1" applyBorder="1"/>
    <xf numFmtId="0" fontId="9" fillId="0" borderId="10" xfId="2" applyFont="1" applyFill="1" applyBorder="1"/>
    <xf numFmtId="0" fontId="9" fillId="9" borderId="6" xfId="2" applyFont="1" applyFill="1" applyBorder="1"/>
    <xf numFmtId="0" fontId="9" fillId="9" borderId="7" xfId="2" applyFont="1" applyFill="1" applyBorder="1"/>
    <xf numFmtId="0" fontId="9" fillId="9" borderId="8" xfId="2" applyFont="1" applyFill="1" applyBorder="1"/>
    <xf numFmtId="0" fontId="10" fillId="9" borderId="9" xfId="2" applyFont="1" applyFill="1" applyBorder="1"/>
    <xf numFmtId="0" fontId="9" fillId="9" borderId="0" xfId="2" applyFont="1" applyFill="1" applyBorder="1"/>
    <xf numFmtId="0" fontId="9" fillId="9" borderId="10" xfId="2" applyFont="1" applyFill="1" applyBorder="1"/>
    <xf numFmtId="0" fontId="15" fillId="5" borderId="10" xfId="2" applyFont="1" applyFill="1" applyBorder="1" applyAlignment="1">
      <alignment horizontal="right" vertical="center"/>
    </xf>
    <xf numFmtId="164" fontId="9" fillId="0" borderId="10" xfId="3" applyNumberFormat="1" applyFont="1" applyFill="1" applyBorder="1" applyAlignment="1">
      <alignment horizontal="right" vertical="center"/>
    </xf>
    <xf numFmtId="0" fontId="9" fillId="10" borderId="9" xfId="2" applyFont="1" applyFill="1" applyBorder="1" applyAlignment="1">
      <alignment horizontal="left" vertical="center"/>
    </xf>
    <xf numFmtId="0" fontId="9" fillId="10" borderId="0" xfId="2" applyFont="1" applyFill="1" applyBorder="1" applyAlignment="1">
      <alignment horizontal="left" vertical="center"/>
    </xf>
    <xf numFmtId="3" fontId="9" fillId="10" borderId="0" xfId="2" applyNumberFormat="1" applyFont="1" applyFill="1" applyBorder="1" applyAlignment="1">
      <alignment horizontal="right" vertical="center"/>
    </xf>
    <xf numFmtId="164" fontId="9" fillId="10" borderId="10" xfId="3" applyNumberFormat="1" applyFont="1" applyFill="1" applyBorder="1" applyAlignment="1">
      <alignment horizontal="right" vertical="center"/>
    </xf>
    <xf numFmtId="164" fontId="14" fillId="0" borderId="10" xfId="4" applyNumberFormat="1" applyFont="1" applyFill="1" applyBorder="1" applyAlignment="1">
      <alignment horizontal="right" vertical="center"/>
    </xf>
    <xf numFmtId="0" fontId="14" fillId="5" borderId="11" xfId="2" applyFont="1" applyFill="1" applyBorder="1" applyAlignment="1">
      <alignment horizontal="center" vertical="center"/>
    </xf>
    <xf numFmtId="164" fontId="14" fillId="5" borderId="12" xfId="4" applyNumberFormat="1" applyFont="1" applyFill="1" applyBorder="1" applyAlignment="1">
      <alignment horizontal="right" vertical="center"/>
    </xf>
    <xf numFmtId="0" fontId="9" fillId="9" borderId="9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left" vertical="center"/>
    </xf>
    <xf numFmtId="0" fontId="9" fillId="9" borderId="0" xfId="2" applyFont="1" applyFill="1" applyBorder="1" applyAlignment="1">
      <alignment horizontal="right" vertical="center" indent="2"/>
    </xf>
    <xf numFmtId="164" fontId="9" fillId="9" borderId="10" xfId="3" applyNumberFormat="1" applyFont="1" applyFill="1" applyBorder="1" applyAlignment="1">
      <alignment horizontal="right" vertical="center"/>
    </xf>
    <xf numFmtId="0" fontId="9" fillId="9" borderId="13" xfId="2" applyFont="1" applyFill="1" applyBorder="1"/>
    <xf numFmtId="0" fontId="9" fillId="9" borderId="14" xfId="2" applyFont="1" applyFill="1" applyBorder="1"/>
    <xf numFmtId="0" fontId="9" fillId="9" borderId="15" xfId="2" applyFont="1" applyFill="1" applyBorder="1"/>
    <xf numFmtId="0" fontId="23" fillId="2" borderId="9" xfId="2" applyFont="1" applyFill="1" applyBorder="1" applyAlignment="1">
      <alignment vertical="center"/>
    </xf>
    <xf numFmtId="0" fontId="23" fillId="2" borderId="13" xfId="2" applyFont="1" applyFill="1" applyBorder="1" applyAlignment="1">
      <alignment vertical="center"/>
    </xf>
    <xf numFmtId="0" fontId="9" fillId="2" borderId="14" xfId="2" applyFont="1" applyFill="1" applyBorder="1"/>
    <xf numFmtId="0" fontId="9" fillId="2" borderId="15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9" fillId="2" borderId="8" xfId="2" applyFont="1" applyFill="1" applyBorder="1"/>
    <xf numFmtId="0" fontId="9" fillId="0" borderId="9" xfId="2" applyFont="1" applyFill="1" applyBorder="1"/>
    <xf numFmtId="0" fontId="12" fillId="2" borderId="0" xfId="2" applyFont="1" applyFill="1" applyBorder="1" applyAlignment="1">
      <alignment horizontal="left" vertical="center"/>
    </xf>
    <xf numFmtId="0" fontId="14" fillId="5" borderId="0" xfId="2" applyFont="1" applyFill="1" applyBorder="1" applyAlignment="1">
      <alignment horizontal="center" vertical="center"/>
    </xf>
    <xf numFmtId="0" fontId="9" fillId="10" borderId="0" xfId="2" applyFont="1" applyFill="1" applyBorder="1" applyAlignment="1">
      <alignment vertical="center"/>
    </xf>
    <xf numFmtId="3" fontId="9" fillId="10" borderId="0" xfId="2" applyNumberFormat="1" applyFont="1" applyFill="1" applyBorder="1" applyAlignment="1">
      <alignment horizontal="center" vertical="center"/>
    </xf>
    <xf numFmtId="3" fontId="9" fillId="10" borderId="20" xfId="2" applyNumberFormat="1" applyFont="1" applyFill="1" applyBorder="1" applyAlignment="1">
      <alignment horizontal="center" vertical="center"/>
    </xf>
    <xf numFmtId="164" fontId="9" fillId="11" borderId="19" xfId="4" applyNumberFormat="1" applyFont="1" applyFill="1" applyBorder="1" applyAlignment="1">
      <alignment horizontal="center" vertical="center"/>
    </xf>
    <xf numFmtId="9" fontId="9" fillId="11" borderId="19" xfId="4" applyNumberFormat="1" applyFont="1" applyFill="1" applyBorder="1" applyAlignment="1">
      <alignment horizontal="center" vertical="center"/>
    </xf>
    <xf numFmtId="0" fontId="9" fillId="10" borderId="21" xfId="2" applyFont="1" applyFill="1" applyBorder="1" applyAlignment="1">
      <alignment vertical="center"/>
    </xf>
    <xf numFmtId="3" fontId="9" fillId="10" borderId="21" xfId="2" applyNumberFormat="1" applyFont="1" applyFill="1" applyBorder="1" applyAlignment="1">
      <alignment horizontal="center" vertical="center"/>
    </xf>
    <xf numFmtId="3" fontId="9" fillId="10" borderId="22" xfId="2" applyNumberFormat="1" applyFont="1" applyFill="1" applyBorder="1" applyAlignment="1">
      <alignment horizontal="center" vertical="center"/>
    </xf>
    <xf numFmtId="3" fontId="14" fillId="5" borderId="2" xfId="2" applyNumberFormat="1" applyFont="1" applyFill="1" applyBorder="1" applyAlignment="1">
      <alignment horizontal="center" vertical="center"/>
    </xf>
    <xf numFmtId="164" fontId="15" fillId="5" borderId="23" xfId="4" applyNumberFormat="1" applyFont="1" applyFill="1" applyBorder="1" applyAlignment="1">
      <alignment horizontal="center" vertical="center"/>
    </xf>
    <xf numFmtId="3" fontId="9" fillId="0" borderId="0" xfId="2" applyNumberFormat="1" applyFont="1" applyFill="1" applyBorder="1" applyAlignment="1">
      <alignment horizontal="right" vertical="center" indent="2"/>
    </xf>
    <xf numFmtId="0" fontId="9" fillId="2" borderId="9" xfId="2" applyFont="1" applyFill="1" applyBorder="1"/>
    <xf numFmtId="0" fontId="9" fillId="2" borderId="13" xfId="2" applyFont="1" applyFill="1" applyBorder="1"/>
    <xf numFmtId="0" fontId="9" fillId="0" borderId="14" xfId="2" applyFont="1" applyFill="1" applyBorder="1" applyAlignment="1">
      <alignment vertical="center"/>
    </xf>
    <xf numFmtId="3" fontId="9" fillId="0" borderId="14" xfId="2" applyNumberFormat="1" applyFont="1" applyFill="1" applyBorder="1" applyAlignment="1">
      <alignment horizontal="right" vertical="center" indent="2"/>
    </xf>
    <xf numFmtId="0" fontId="9" fillId="0" borderId="0" xfId="2" applyFont="1" applyFill="1" applyBorder="1" applyAlignment="1">
      <alignment horizontal="left" vertical="center"/>
    </xf>
    <xf numFmtId="0" fontId="14" fillId="5" borderId="2" xfId="2" applyFont="1" applyFill="1" applyBorder="1" applyAlignment="1">
      <alignment horizontal="center" vertical="center"/>
    </xf>
    <xf numFmtId="0" fontId="14" fillId="7" borderId="0" xfId="2" applyFont="1" applyFill="1" applyBorder="1" applyAlignment="1">
      <alignment horizontal="center" vertical="center"/>
    </xf>
    <xf numFmtId="0" fontId="14" fillId="5" borderId="0" xfId="2" applyFont="1" applyFill="1" applyBorder="1" applyAlignment="1">
      <alignment horizontal="center" vertical="center"/>
    </xf>
    <xf numFmtId="0" fontId="14" fillId="5" borderId="16" xfId="2" applyFont="1" applyFill="1" applyBorder="1" applyAlignment="1">
      <alignment horizontal="center" vertical="center"/>
    </xf>
    <xf numFmtId="0" fontId="14" fillId="5" borderId="17" xfId="2" applyFont="1" applyFill="1" applyBorder="1" applyAlignment="1">
      <alignment horizontal="center" vertical="center"/>
    </xf>
    <xf numFmtId="0" fontId="14" fillId="5" borderId="18" xfId="2" applyFont="1" applyFill="1" applyBorder="1" applyAlignment="1">
      <alignment horizontal="center" vertical="center" wrapText="1"/>
    </xf>
    <xf numFmtId="0" fontId="14" fillId="5" borderId="19" xfId="2" applyFont="1" applyFill="1" applyBorder="1" applyAlignment="1">
      <alignment horizontal="center" vertical="center"/>
    </xf>
    <xf numFmtId="0" fontId="15" fillId="2" borderId="0" xfId="2" applyFont="1" applyFill="1" applyBorder="1" applyAlignment="1">
      <alignment horizontal="center"/>
    </xf>
    <xf numFmtId="0" fontId="19" fillId="2" borderId="0" xfId="2" applyFont="1" applyFill="1" applyAlignment="1">
      <alignment horizontal="center" vertical="center"/>
    </xf>
    <xf numFmtId="0" fontId="14" fillId="5" borderId="5" xfId="2" applyFont="1" applyFill="1" applyBorder="1" applyAlignment="1">
      <alignment horizontal="center" vertical="center"/>
    </xf>
    <xf numFmtId="0" fontId="5" fillId="3" borderId="0" xfId="2" applyFont="1" applyFill="1" applyBorder="1" applyAlignment="1" applyProtection="1">
      <alignment horizontal="center" vertical="center"/>
      <protection hidden="1"/>
    </xf>
    <xf numFmtId="0" fontId="1" fillId="2" borderId="0" xfId="2" applyFill="1" applyAlignment="1">
      <alignment horizontal="center"/>
    </xf>
    <xf numFmtId="0" fontId="6" fillId="0" borderId="0" xfId="2" applyFont="1" applyFill="1" applyBorder="1" applyAlignment="1" applyProtection="1">
      <alignment horizontal="center" vertical="center"/>
      <protection hidden="1"/>
    </xf>
    <xf numFmtId="0" fontId="7" fillId="4" borderId="0" xfId="2" applyFont="1" applyFill="1" applyBorder="1" applyAlignment="1">
      <alignment horizontal="left" vertical="center" wrapText="1"/>
    </xf>
    <xf numFmtId="0" fontId="17" fillId="2" borderId="0" xfId="2" applyFont="1" applyFill="1" applyAlignment="1">
      <alignment horizontal="right"/>
    </xf>
  </cellXfs>
  <cellStyles count="5">
    <cellStyle name="Normal" xfId="0" builtinId="0"/>
    <cellStyle name="Normal 2 2 3" xfId="2"/>
    <cellStyle name="Porcentaje" xfId="1" builtinId="5"/>
    <cellStyle name="Porcentaje 10" xfId="4"/>
    <cellStyle name="Porcentaje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chemeClr val="tx1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r>
              <a:rPr lang="es-PE" sz="105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Consultas CHAT 100 por mes, 2018</a:t>
            </a:r>
          </a:p>
        </c:rich>
      </c:tx>
      <c:layout>
        <c:manualLayout>
          <c:xMode val="edge"/>
          <c:yMode val="edge"/>
          <c:x val="0.18571175830444012"/>
          <c:y val="3.872735295891707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32675007142049"/>
          <c:y val="0.13974928857971922"/>
          <c:w val="0.84099426150829071"/>
          <c:h val="0.70998903207603925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5">
                <a:lumMod val="75000"/>
                <a:alpha val="65882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4461953387825393E-3"/>
                  <c:y val="-0.2023793107958377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AF-4516-951C-AC58A58534D5}"/>
                </c:ext>
              </c:extLst>
            </c:dLbl>
            <c:dLbl>
              <c:idx val="1"/>
              <c:layout>
                <c:manualLayout>
                  <c:x val="-1.9361403381752457E-4"/>
                  <c:y val="-0.226826383555961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AF-4516-951C-AC58A58534D5}"/>
                </c:ext>
              </c:extLst>
            </c:dLbl>
            <c:dLbl>
              <c:idx val="2"/>
              <c:layout>
                <c:manualLayout>
                  <c:x val="1.7409101605024785E-3"/>
                  <c:y val="-0.27252320173693056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AF-4516-951C-AC58A58534D5}"/>
                </c:ext>
              </c:extLst>
            </c:dLbl>
            <c:dLbl>
              <c:idx val="3"/>
              <c:layout>
                <c:manualLayout>
                  <c:x val="-2.7432425793138381E-3"/>
                  <c:y val="-0.30135632299882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AF-4516-951C-AC58A58534D5}"/>
                </c:ext>
              </c:extLst>
            </c:dLbl>
            <c:dLbl>
              <c:idx val="4"/>
              <c:layout>
                <c:manualLayout>
                  <c:x val="-8.597885308096261E-5"/>
                  <c:y val="-0.3099912742410738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AF-4516-951C-AC58A58534D5}"/>
                </c:ext>
              </c:extLst>
            </c:dLbl>
            <c:dLbl>
              <c:idx val="5"/>
              <c:layout>
                <c:manualLayout>
                  <c:x val="4.0377738070918982E-3"/>
                  <c:y val="-0.3067065024654473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AF-4516-951C-AC58A58534D5}"/>
                </c:ext>
              </c:extLst>
            </c:dLbl>
            <c:dLbl>
              <c:idx val="6"/>
              <c:layout>
                <c:manualLayout>
                  <c:x val="6.9002878028976058E-3"/>
                  <c:y val="-0.315166938529177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AF-4516-951C-AC58A58534D5}"/>
                </c:ext>
              </c:extLst>
            </c:dLbl>
            <c:dLbl>
              <c:idx val="7"/>
              <c:layout>
                <c:manualLayout>
                  <c:x val="1.0343320671384944E-4"/>
                  <c:y val="-0.2982987572800296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AF-4516-951C-AC58A58534D5}"/>
                </c:ext>
              </c:extLst>
            </c:dLbl>
            <c:dLbl>
              <c:idx val="8"/>
              <c:layout>
                <c:manualLayout>
                  <c:x val="-1.0249124554884019E-16"/>
                  <c:y val="-0.2974071991001125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AF-4516-951C-AC58A58534D5}"/>
                </c:ext>
              </c:extLst>
            </c:dLbl>
            <c:dLbl>
              <c:idx val="9"/>
              <c:layout>
                <c:manualLayout>
                  <c:x val="-1.5051512558980822E-16"/>
                  <c:y val="-0.3600001494776689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5AF-4516-951C-AC58A58534D5}"/>
                </c:ext>
              </c:extLst>
            </c:dLbl>
            <c:dLbl>
              <c:idx val="10"/>
              <c:layout>
                <c:manualLayout>
                  <c:x val="0"/>
                  <c:y val="-0.33583182836090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AF-4516-951C-AC58A58534D5}"/>
                </c:ext>
              </c:extLst>
            </c:dLbl>
            <c:dLbl>
              <c:idx val="11"/>
              <c:layout>
                <c:manualLayout>
                  <c:x val="-2.5015634771732333E-3"/>
                  <c:y val="-0.2917519376012064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3366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AF-4516-951C-AC58A58534D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3366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100'!$C$13:$C$24</c:f>
              <c:numCache>
                <c:formatCode>#,##0</c:formatCode>
                <c:ptCount val="12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65AF-4516-951C-AC58A58534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87269984"/>
        <c:axId val="187268808"/>
      </c:barChart>
      <c:catAx>
        <c:axId val="18726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8808"/>
        <c:crosses val="autoZero"/>
        <c:auto val="1"/>
        <c:lblAlgn val="ctr"/>
        <c:lblOffset val="100"/>
        <c:noMultiLvlLbl val="0"/>
      </c:catAx>
      <c:valAx>
        <c:axId val="187268808"/>
        <c:scaling>
          <c:orientation val="minMax"/>
          <c:max val="500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87269984"/>
        <c:crosses val="autoZero"/>
        <c:crossBetween val="between"/>
        <c:majorUnit val="50"/>
      </c:valAx>
    </c:plotArea>
    <c:plotVisOnly val="1"/>
    <c:dispBlanksAs val="gap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9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900" b="1">
                <a:latin typeface="Arial" panose="020B0604020202020204" pitchFamily="34" charset="0"/>
                <a:cs typeface="Arial" panose="020B0604020202020204" pitchFamily="34" charset="0"/>
              </a:rPr>
              <a:t>Consultas</a:t>
            </a:r>
            <a:r>
              <a:rPr lang="es-PE" sz="900" b="1" baseline="0">
                <a:latin typeface="Arial" panose="020B0604020202020204" pitchFamily="34" charset="0"/>
                <a:cs typeface="Arial" panose="020B0604020202020204" pitchFamily="34" charset="0"/>
              </a:rPr>
              <a:t> Chat según grupo de edad</a:t>
            </a:r>
            <a:endParaRPr lang="es-PE" sz="9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567796791535406"/>
          <c:y val="4.1446673850031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38537618122670997"/>
          <c:y val="0.18520168155374275"/>
          <c:w val="0.60824287350065431"/>
          <c:h val="0.67777428126487704"/>
        </c:manualLayout>
      </c:layout>
      <c:barChart>
        <c:barDir val="bar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00AD-4AAA-9F0B-854DB8AD283D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00AD-4AAA-9F0B-854DB8AD283D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00AD-4AAA-9F0B-854DB8AD283D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00AD-4AAA-9F0B-854DB8AD283D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00AD-4AAA-9F0B-854DB8AD283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00AD-4AAA-9F0B-854DB8AD283D}"/>
              </c:ext>
            </c:extLst>
          </c:dPt>
          <c:dLbls>
            <c:dLbl>
              <c:idx val="3"/>
              <c:layout>
                <c:manualLayout>
                  <c:x val="0"/>
                  <c:y val="-5.986225360305587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0AD-4AAA-9F0B-854DB8AD283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'Chat 100'!$B$59:$D$64</c:f>
              <c:strCache>
                <c:ptCount val="6"/>
                <c:pt idx="0">
                  <c:v>Menos de 13 años</c:v>
                </c:pt>
                <c:pt idx="1">
                  <c:v>13 a 17 años</c:v>
                </c:pt>
                <c:pt idx="2">
                  <c:v>18 a 25 años</c:v>
                </c:pt>
                <c:pt idx="3">
                  <c:v>26 a 45 años</c:v>
                </c:pt>
                <c:pt idx="4">
                  <c:v>46 a + años</c:v>
                </c:pt>
                <c:pt idx="5">
                  <c:v>No especifica</c:v>
                </c:pt>
              </c:strCache>
            </c:strRef>
          </c:cat>
          <c:val>
            <c:numRef>
              <c:f>'Chat 100'!$I$59:$I$64</c:f>
              <c:numCache>
                <c:formatCode>0.0%</c:formatCode>
                <c:ptCount val="6"/>
                <c:pt idx="0">
                  <c:v>3.2546082949308754E-2</c:v>
                </c:pt>
                <c:pt idx="1">
                  <c:v>0.27217741935483869</c:v>
                </c:pt>
                <c:pt idx="2">
                  <c:v>0.20852534562211983</c:v>
                </c:pt>
                <c:pt idx="3">
                  <c:v>0.32430875576036866</c:v>
                </c:pt>
                <c:pt idx="4">
                  <c:v>4.4642857142857144E-2</c:v>
                </c:pt>
                <c:pt idx="5">
                  <c:v>0.11779953917050691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0AD-4AAA-9F0B-854DB8AD2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187267240"/>
        <c:axId val="187265672"/>
      </c:barChart>
      <c:catAx>
        <c:axId val="187267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PE"/>
          </a:p>
        </c:txPr>
        <c:crossAx val="187265672"/>
        <c:crosses val="autoZero"/>
        <c:auto val="0"/>
        <c:lblAlgn val="ctr"/>
        <c:lblOffset val="50"/>
        <c:noMultiLvlLbl val="0"/>
      </c:catAx>
      <c:valAx>
        <c:axId val="187265672"/>
        <c:scaling>
          <c:orientation val="minMax"/>
          <c:max val="0.60000000000000009"/>
        </c:scaling>
        <c:delete val="1"/>
        <c:axPos val="b"/>
        <c:numFmt formatCode="0%" sourceLinked="0"/>
        <c:majorTickMark val="out"/>
        <c:minorTickMark val="none"/>
        <c:tickLblPos val="nextTo"/>
        <c:crossAx val="187267240"/>
        <c:crosses val="autoZero"/>
        <c:crossBetween val="between"/>
        <c:majorUnit val="0.2"/>
      </c:valAx>
      <c:spPr>
        <a:solidFill>
          <a:schemeClr val="bg1"/>
        </a:solidFill>
        <a:ln w="25400">
          <a:noFill/>
        </a:ln>
      </c:spPr>
    </c:plotArea>
    <c:plotVisOnly val="1"/>
    <c:dispBlanksAs val="zero"/>
    <c:showDLblsOverMax val="0"/>
  </c:chart>
  <c:spPr>
    <a:solidFill>
      <a:schemeClr val="tx2">
        <a:lumMod val="20000"/>
        <a:lumOff val="80000"/>
      </a:schemeClr>
    </a:solidFill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877" l="0.70000000000000062" r="0.70000000000000062" t="0.750000000000008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s-PE" sz="1000" b="1">
                <a:latin typeface="Arial" panose="020B0604020202020204" pitchFamily="34" charset="0"/>
                <a:cs typeface="Arial" panose="020B0604020202020204" pitchFamily="34" charset="0"/>
              </a:rPr>
              <a:t>Tipo de consultas en el Chat100</a:t>
            </a:r>
          </a:p>
        </c:rich>
      </c:tx>
      <c:layout>
        <c:manualLayout>
          <c:xMode val="edge"/>
          <c:yMode val="edge"/>
          <c:x val="0.21540913361639083"/>
          <c:y val="3.0923680599773306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33289571139412"/>
          <c:y val="0.19828040114867559"/>
          <c:w val="0.615195018061932"/>
          <c:h val="0.75118469980434266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explosion val="16"/>
            <c:spPr>
              <a:solidFill>
                <a:schemeClr val="accent3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49EB-48A8-8EE9-F19601657811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49EB-48A8-8EE9-F19601657811}"/>
              </c:ext>
            </c:extLst>
          </c:dPt>
          <c:dLbls>
            <c:dLbl>
              <c:idx val="0"/>
              <c:layout>
                <c:manualLayout>
                  <c:x val="0.13135932487862179"/>
                  <c:y val="0.122092854618999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9EB-48A8-8EE9-F19601657811}"/>
                </c:ext>
              </c:extLst>
            </c:dLbl>
            <c:dLbl>
              <c:idx val="1"/>
              <c:layout>
                <c:manualLayout>
                  <c:x val="-0.22993948669592812"/>
                  <c:y val="-0.284968743464902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9EB-48A8-8EE9-F19601657811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('Chat 100'!$P$30,'Chat 100'!$S$30)</c:f>
              <c:numCache>
                <c:formatCode>General</c:formatCode>
                <c:ptCount val="2"/>
                <c:pt idx="0">
                  <c:v>645</c:v>
                </c:pt>
                <c:pt idx="1">
                  <c:v>2827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EB-48A8-8EE9-F196016578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/>
            </a:pPr>
            <a:r>
              <a:rPr lang="es-PE" sz="900" b="1"/>
              <a:t>Consultas Chat100 según sexo</a:t>
            </a:r>
          </a:p>
        </c:rich>
      </c:tx>
      <c:layout>
        <c:manualLayout>
          <c:xMode val="edge"/>
          <c:yMode val="edge"/>
          <c:x val="0.13452503861787626"/>
          <c:y val="3.3873867063608967E-2"/>
        </c:manualLayout>
      </c:layout>
      <c:overlay val="0"/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50916406992042"/>
          <c:y val="0.15794909192779"/>
          <c:w val="0.68824052195723018"/>
          <c:h val="0.84078422061402003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6">
                  <a:lumMod val="7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3AC2-4005-B7F8-E4FE19D64F44}"/>
              </c:ext>
            </c:extLst>
          </c:dPt>
          <c:dPt>
            <c:idx val="1"/>
            <c:bubble3D val="0"/>
            <c:explosion val="9"/>
            <c:spPr>
              <a:solidFill>
                <a:schemeClr val="accent1">
                  <a:lumMod val="60000"/>
                  <a:lumOff val="40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3AC2-4005-B7F8-E4FE19D64F4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3AC2-4005-B7F8-E4FE19D64F44}"/>
              </c:ext>
            </c:extLst>
          </c:dPt>
          <c:dLbls>
            <c:dLbl>
              <c:idx val="0"/>
              <c:layout>
                <c:manualLayout>
                  <c:x val="7.5021397775774171E-2"/>
                  <c:y val="0.10696584327120506"/>
                </c:manualLayout>
              </c:layout>
              <c:tx>
                <c:rich>
                  <a:bodyPr/>
                  <a:lstStyle/>
                  <a:p>
                    <a:fld id="{9F13542E-4E04-4185-9778-B9483B2BFEA3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8F24184C-F416-4237-854F-A71EC65D6D5D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3AC2-4005-B7F8-E4FE19D64F44}"/>
                </c:ext>
              </c:extLst>
            </c:dLbl>
            <c:dLbl>
              <c:idx val="1"/>
              <c:layout>
                <c:manualLayout>
                  <c:x val="-6.9925931247119918E-2"/>
                  <c:y val="0.16413292527295659"/>
                </c:manualLayout>
              </c:layout>
              <c:tx>
                <c:rich>
                  <a:bodyPr/>
                  <a:lstStyle/>
                  <a:p>
                    <a:fld id="{E265ACF4-B3B9-4C04-A198-7D07F504D1BA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48682386-3402-4A99-AED6-23C6C3D1D772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85167334837631"/>
                      <c:h val="0.2505357092140825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3AC2-4005-B7F8-E4FE19D64F44}"/>
                </c:ext>
              </c:extLst>
            </c:dLbl>
            <c:dLbl>
              <c:idx val="2"/>
              <c:layout>
                <c:manualLayout>
                  <c:x val="0.14916181318497609"/>
                  <c:y val="2.0763678791212568E-2"/>
                </c:manualLayout>
              </c:layout>
              <c:tx>
                <c:rich>
                  <a:bodyPr/>
                  <a:lstStyle/>
                  <a:p>
                    <a:fld id="{F19D7E11-7F02-4440-9F92-D2A0F865DFAB}" type="CATEGORYNAME">
                      <a:rPr lang="en-US" b="1"/>
                      <a:pPr/>
                      <a:t>[NOMBRE DE CATEGORÍA]</a:t>
                    </a:fld>
                    <a:r>
                      <a:rPr lang="en-US"/>
                      <a:t>
</a:t>
                    </a:r>
                    <a:fld id="{55D062DF-1ACB-44B6-9A4D-9856382E591F}" type="PERCENTAGE">
                      <a:rPr lang="en-US"/>
                      <a:pPr/>
                      <a:t>[PORCENTAJE]</a:t>
                    </a:fld>
                    <a:endParaRPr lang="en-US"/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3AC2-4005-B7F8-E4FE19D64F4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'Chat 100'!$E$58:$G$58</c:f>
              <c:strCache>
                <c:ptCount val="3"/>
                <c:pt idx="0">
                  <c:v>Mujer</c:v>
                </c:pt>
                <c:pt idx="1">
                  <c:v>Hombre</c:v>
                </c:pt>
                <c:pt idx="2">
                  <c:v>S/D</c:v>
                </c:pt>
              </c:strCache>
            </c:strRef>
          </c:cat>
          <c:val>
            <c:numRef>
              <c:f>'Chat 100'!$E$65:$G$65</c:f>
              <c:numCache>
                <c:formatCode>#,##0</c:formatCode>
                <c:ptCount val="3"/>
                <c:pt idx="0">
                  <c:v>2575</c:v>
                </c:pt>
                <c:pt idx="1">
                  <c:v>897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C2-4005-B7F8-E4FE19D64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69320308337353"/>
          <c:y val="0.19591940009611572"/>
          <c:w val="0.5912118089327344"/>
          <c:h val="0.7177884966747057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209550"/>
              <a:bevelB w="0" h="234950"/>
            </a:sp3d>
          </c:spPr>
          <c:dPt>
            <c:idx val="0"/>
            <c:bubble3D val="0"/>
            <c:spPr>
              <a:solidFill>
                <a:schemeClr val="accent2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1-FD86-4FA6-9168-0E99E1F8EE7C}"/>
              </c:ext>
            </c:extLst>
          </c:dPt>
          <c:dPt>
            <c:idx val="1"/>
            <c:bubble3D val="0"/>
            <c:spPr>
              <a:solidFill>
                <a:schemeClr val="accent1"/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3-FD86-4FA6-9168-0E99E1F8EE7C}"/>
              </c:ext>
            </c:extLst>
          </c:dPt>
          <c:dPt>
            <c:idx val="2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/>
              </a:scene3d>
              <a:sp3d>
                <a:bevelT w="209550"/>
                <a:bevelB w="0" h="234950"/>
              </a:sp3d>
            </c:spPr>
            <c:extLst>
              <c:ext xmlns:c16="http://schemas.microsoft.com/office/drawing/2014/chart" uri="{C3380CC4-5D6E-409C-BE32-E72D297353CC}">
                <c16:uniqueId val="{00000005-FD86-4FA6-9168-0E99E1F8EE7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FD86-4FA6-9168-0E99E1F8EE7C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7-FD86-4FA6-9168-0E99E1F8EE7C}"/>
              </c:ext>
            </c:extLst>
          </c:dPt>
          <c:dLbls>
            <c:dLbl>
              <c:idx val="0"/>
              <c:layout>
                <c:manualLayout>
                  <c:x val="-0.31218543992095477"/>
                  <c:y val="-7.4706448390947408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7185721-0781-4E12-9A39-69D0197D5C4A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 </a:t>
                    </a:r>
                    <a:fld id="{8692387D-517F-4288-A18A-1C9717DB25FE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1397727448165136"/>
                      <c:h val="0.2464255579252290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D86-4FA6-9168-0E99E1F8EE7C}"/>
                </c:ext>
              </c:extLst>
            </c:dLbl>
            <c:dLbl>
              <c:idx val="1"/>
              <c:layout>
                <c:manualLayout>
                  <c:x val="-5.5315936681436272E-2"/>
                  <c:y val="-6.2615023287025035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1C825BF-417C-49BC-B21D-EBE23D0D2B78}" type="CATEGORYNAME"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>
                        <a:latin typeface="Arial" panose="020B0604020202020204" pitchFamily="34" charset="0"/>
                        <a:cs typeface="Arial" panose="020B0604020202020204" pitchFamily="34" charset="0"/>
                      </a:rPr>
                      <a:t>,</a:t>
                    </a:r>
                    <a:fld id="{B5F5FB74-6EFF-4374-B6FA-7195612AECA0}" type="PERCENTAGE">
                      <a:rPr lang="en-US" baseline="0">
                        <a:latin typeface="Arial" panose="020B0604020202020204" pitchFamily="34" charset="0"/>
                        <a:cs typeface="Arial" panose="020B0604020202020204" pitchFamily="34" charset="0"/>
                      </a:rPr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>
                      <a:latin typeface="Arial" panose="020B0604020202020204" pitchFamily="34" charset="0"/>
                      <a:cs typeface="Arial" panose="020B0604020202020204" pitchFamily="34" charset="0"/>
                    </a:endParaRPr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285708372169098"/>
                      <c:h val="0.2544110189293737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D86-4FA6-9168-0E99E1F8EE7C}"/>
                </c:ext>
              </c:extLst>
            </c:dLbl>
            <c:dLbl>
              <c:idx val="2"/>
              <c:layout>
                <c:manualLayout>
                  <c:x val="-3.1575013251406193E-3"/>
                  <c:y val="-8.832293556038352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4C88356-13DE-4E58-ABA3-6EFA9FDC204E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, </a:t>
                    </a:r>
                    <a:fld id="{7D09FDFB-26DA-42CB-A380-4EB4611525E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628932322624139"/>
                      <c:h val="0.2252856342420034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FD86-4FA6-9168-0E99E1F8EE7C}"/>
                </c:ext>
              </c:extLst>
            </c:dLbl>
            <c:dLbl>
              <c:idx val="3"/>
              <c:layout>
                <c:manualLayout>
                  <c:x val="-0.25599551340472149"/>
                  <c:y val="3.6108241088863721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4CE90D62-BCE7-47BA-AA74-7062F7C16D8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DA504A12-C56B-4995-9639-3C15EEFD60D0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6770625878066476"/>
                      <c:h val="0.1818968018266417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FD86-4FA6-9168-0E99E1F8EE7C}"/>
                </c:ext>
              </c:extLst>
            </c:dLbl>
            <c:dLbl>
              <c:idx val="4"/>
              <c:layout>
                <c:manualLayout>
                  <c:x val="0"/>
                  <c:y val="-7.9737852101368883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 sz="8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5A4B74B-A87D-4034-B491-DCD8D6EDB476}" type="CATEGORYNAME">
                      <a:rPr lang="en-US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[NOMBRE DE CATEGORÍA]</a:t>
                    </a:fld>
                    <a:r>
                      <a:rPr lang="en-US"/>
                      <a:t>, </a:t>
                    </a:r>
                    <a:fld id="{9C75D6C6-CA78-4BE9-A6B9-402D04B344B4}" type="PERCENTAGE">
                      <a:rPr lang="en-US" baseline="0"/>
                      <a:pPr>
                        <a:defRPr sz="8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[PORCENTAJE]</a:t>
                    </a:fld>
                    <a:endParaRPr lang="en-US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60437733829427"/>
                      <c:h val="0.2888150303738990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FD86-4FA6-9168-0E99E1F8EE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'Chat 100'!$I$71:$N$75</c:f>
              <c:multiLvlStrCache>
                <c:ptCount val="5"/>
                <c:lvl>
                  <c:pt idx="0">
                    <c:v>88</c:v>
                  </c:pt>
                  <c:pt idx="1">
                    <c:v>0</c:v>
                  </c:pt>
                  <c:pt idx="2">
                    <c:v>1 293</c:v>
                  </c:pt>
                  <c:pt idx="3">
                    <c:v>1 107</c:v>
                  </c:pt>
                  <c:pt idx="4">
                    <c:v>984</c:v>
                  </c:pt>
                </c:lvl>
                <c:lvl>
                  <c:pt idx="0">
                    <c:v>Derivación al CEM</c:v>
                  </c:pt>
                  <c:pt idx="1">
                    <c:v>Derivación al SAU</c:v>
                  </c:pt>
                  <c:pt idx="2">
                    <c:v>Orientación psicologica</c:v>
                  </c:pt>
                  <c:pt idx="3">
                    <c:v>Información general</c:v>
                  </c:pt>
                  <c:pt idx="4">
                    <c:v>Referencia al CEM</c:v>
                  </c:pt>
                </c:lvl>
              </c:multiLvlStrCache>
            </c:multiLvlStrRef>
          </c:cat>
          <c:val>
            <c:numRef>
              <c:f>'Chat 100'!$N$71:$N$75</c:f>
              <c:numCache>
                <c:formatCode>#,##0</c:formatCode>
                <c:ptCount val="5"/>
                <c:pt idx="0">
                  <c:v>88</c:v>
                </c:pt>
                <c:pt idx="1">
                  <c:v>0</c:v>
                </c:pt>
                <c:pt idx="2">
                  <c:v>1293</c:v>
                </c:pt>
                <c:pt idx="3">
                  <c:v>1107</c:v>
                </c:pt>
                <c:pt idx="4">
                  <c:v>984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D86-4FA6-9168-0E99E1F8EE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61230734783743E-2"/>
          <c:y val="0.3171371671926223"/>
          <c:w val="0.72199425308803222"/>
          <c:h val="0.5760944473380516"/>
        </c:manualLayout>
      </c:layout>
      <c:lineChart>
        <c:grouping val="standard"/>
        <c:varyColors val="0"/>
        <c:ser>
          <c:idx val="0"/>
          <c:order val="0"/>
          <c:tx>
            <c:strRef>
              <c:f>'Chat 100'!$D$125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dLbl>
              <c:idx val="0"/>
              <c:layout>
                <c:manualLayout>
                  <c:x val="-6.530009578186613E-2"/>
                  <c:y val="-6.461104813260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DC8-4896-AF23-2B3EC7C9F847}"/>
                </c:ext>
              </c:extLst>
            </c:dLbl>
            <c:dLbl>
              <c:idx val="1"/>
              <c:layout>
                <c:manualLayout>
                  <c:x val="-6.9201278750108841E-2"/>
                  <c:y val="-5.47962049490895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DC8-4896-AF23-2B3EC7C9F847}"/>
                </c:ext>
              </c:extLst>
            </c:dLbl>
            <c:dLbl>
              <c:idx val="2"/>
              <c:layout>
                <c:manualLayout>
                  <c:x val="-6.835889589630692E-2"/>
                  <c:y val="4.59911966257135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DC8-4896-AF23-2B3EC7C9F847}"/>
                </c:ext>
              </c:extLst>
            </c:dLbl>
            <c:dLbl>
              <c:idx val="3"/>
              <c:layout>
                <c:manualLayout>
                  <c:x val="-6.6191915939436907E-2"/>
                  <c:y val="-1.3454054942846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DC8-4896-AF23-2B3EC7C9F847}"/>
                </c:ext>
              </c:extLst>
            </c:dLbl>
            <c:dLbl>
              <c:idx val="5"/>
              <c:layout>
                <c:manualLayout>
                  <c:x val="-5.8172781593790135E-2"/>
                  <c:y val="-4.6439974625907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DC8-4896-AF23-2B3EC7C9F847}"/>
                </c:ext>
              </c:extLst>
            </c:dLbl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100'!$D$126:$D$137</c:f>
              <c:numCache>
                <c:formatCode>#,##0</c:formatCode>
                <c:ptCount val="10"/>
                <c:pt idx="0">
                  <c:v>211</c:v>
                </c:pt>
                <c:pt idx="1">
                  <c:v>254</c:v>
                </c:pt>
                <c:pt idx="2">
                  <c:v>299</c:v>
                </c:pt>
                <c:pt idx="3">
                  <c:v>403</c:v>
                </c:pt>
                <c:pt idx="4">
                  <c:v>330</c:v>
                </c:pt>
                <c:pt idx="5">
                  <c:v>367</c:v>
                </c:pt>
                <c:pt idx="6">
                  <c:v>284</c:v>
                </c:pt>
                <c:pt idx="7">
                  <c:v>279</c:v>
                </c:pt>
                <c:pt idx="8">
                  <c:v>350</c:v>
                </c:pt>
                <c:pt idx="9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DC8-4896-AF23-2B3EC7C9F847}"/>
            </c:ext>
          </c:extLst>
        </c:ser>
        <c:ser>
          <c:idx val="1"/>
          <c:order val="1"/>
          <c:tx>
            <c:strRef>
              <c:f>'Chat 100'!$E$125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square"/>
            <c:size val="17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4808000895622622E-2"/>
                  <c:y val="-4.03622179756371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2DC8-4896-AF23-2B3EC7C9F847}"/>
                </c:ext>
              </c:extLst>
            </c:dLbl>
            <c:dLbl>
              <c:idx val="1"/>
              <c:layout>
                <c:manualLayout>
                  <c:x val="-6.8459653443793511E-2"/>
                  <c:y val="1.24840426075145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DC8-4896-AF23-2B3EC7C9F847}"/>
                </c:ext>
              </c:extLst>
            </c:dLbl>
            <c:dLbl>
              <c:idx val="2"/>
              <c:layout>
                <c:manualLayout>
                  <c:x val="-6.7424960505529347E-2"/>
                  <c:y val="-1.5564202334630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2DC8-4896-AF23-2B3EC7C9F847}"/>
                </c:ext>
              </c:extLst>
            </c:dLbl>
            <c:dLbl>
              <c:idx val="3"/>
              <c:spPr>
                <a:solidFill>
                  <a:schemeClr val="accent6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noAutofit/>
                </a:bodyPr>
                <a:lstStyle/>
                <a:p>
                  <a:pPr algn="ctr">
                    <a:defRPr sz="9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09-2DC8-4896-AF23-2B3EC7C9F847}"/>
                </c:ext>
              </c:extLst>
            </c:dLbl>
            <c:spPr>
              <a:solidFill>
                <a:schemeClr val="accent6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'Chat 100'!$B$13:$B$24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'Chat 100'!$E$126:$E$137</c:f>
              <c:numCache>
                <c:formatCode>#,##0</c:formatCode>
                <c:ptCount val="10"/>
                <c:pt idx="0">
                  <c:v>211</c:v>
                </c:pt>
                <c:pt idx="1">
                  <c:v>248</c:v>
                </c:pt>
                <c:pt idx="2">
                  <c:v>301</c:v>
                </c:pt>
                <c:pt idx="3">
                  <c:v>372</c:v>
                </c:pt>
                <c:pt idx="4">
                  <c:v>374</c:v>
                </c:pt>
                <c:pt idx="5">
                  <c:v>361</c:v>
                </c:pt>
                <c:pt idx="6">
                  <c:v>392</c:v>
                </c:pt>
                <c:pt idx="7">
                  <c:v>361</c:v>
                </c:pt>
                <c:pt idx="8">
                  <c:v>384</c:v>
                </c:pt>
                <c:pt idx="9">
                  <c:v>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DC8-4896-AF23-2B3EC7C9F84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71654736"/>
        <c:axId val="271655128"/>
      </c:lineChart>
      <c:catAx>
        <c:axId val="271654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5128"/>
        <c:crosses val="autoZero"/>
        <c:auto val="1"/>
        <c:lblAlgn val="ctr"/>
        <c:lblOffset val="100"/>
        <c:noMultiLvlLbl val="0"/>
      </c:catAx>
      <c:valAx>
        <c:axId val="271655128"/>
        <c:scaling>
          <c:orientation val="minMax"/>
          <c:max val="500"/>
          <c:min val="100"/>
        </c:scaling>
        <c:delete val="0"/>
        <c:axPos val="l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1654736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13" Type="http://schemas.openxmlformats.org/officeDocument/2006/relationships/image" Target="../media/image6.jpeg"/><Relationship Id="rId3" Type="http://schemas.microsoft.com/office/2007/relationships/hdphoto" Target="../media/hdphoto1.wdp"/><Relationship Id="rId7" Type="http://schemas.microsoft.com/office/2007/relationships/hdphoto" Target="../media/hdphoto2.wdp"/><Relationship Id="rId12" Type="http://schemas.openxmlformats.org/officeDocument/2006/relationships/chart" Target="../charts/chart6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11" Type="http://schemas.openxmlformats.org/officeDocument/2006/relationships/chart" Target="../charts/chart5.xml"/><Relationship Id="rId5" Type="http://schemas.openxmlformats.org/officeDocument/2006/relationships/chart" Target="../charts/chart3.xml"/><Relationship Id="rId15" Type="http://schemas.microsoft.com/office/2007/relationships/hdphoto" Target="../media/hdphoto4.wdp"/><Relationship Id="rId10" Type="http://schemas.openxmlformats.org/officeDocument/2006/relationships/chart" Target="../charts/chart4.xml"/><Relationship Id="rId4" Type="http://schemas.openxmlformats.org/officeDocument/2006/relationships/chart" Target="../charts/chart2.xml"/><Relationship Id="rId9" Type="http://schemas.microsoft.com/office/2007/relationships/hdphoto" Target="../media/hdphoto3.wdp"/><Relationship Id="rId14" Type="http://schemas.openxmlformats.org/officeDocument/2006/relationships/image" Target="../media/image7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23106</xdr:colOff>
      <xdr:row>11</xdr:row>
      <xdr:rowOff>16354</xdr:rowOff>
    </xdr:from>
    <xdr:to>
      <xdr:col>18</xdr:col>
      <xdr:colOff>21265</xdr:colOff>
      <xdr:row>25</xdr:row>
      <xdr:rowOff>25339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76201</xdr:colOff>
      <xdr:row>27</xdr:row>
      <xdr:rowOff>34926</xdr:rowOff>
    </xdr:from>
    <xdr:to>
      <xdr:col>9</xdr:col>
      <xdr:colOff>107830</xdr:colOff>
      <xdr:row>31</xdr:row>
      <xdr:rowOff>111125</xdr:rowOff>
    </xdr:to>
    <xdr:sp macro="" textlink="">
      <xdr:nvSpPr>
        <xdr:cNvPr id="3" name="4 Rectángulo"/>
        <xdr:cNvSpPr/>
      </xdr:nvSpPr>
      <xdr:spPr>
        <a:xfrm>
          <a:off x="133351" y="5207001"/>
          <a:ext cx="4060704" cy="752474"/>
        </a:xfrm>
        <a:prstGeom prst="rect">
          <a:avLst/>
        </a:prstGeom>
        <a:solidFill>
          <a:schemeClr val="bg2"/>
        </a:solidFill>
        <a:ln>
          <a:noFill/>
        </a:ln>
        <a:effectLst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rtlCol="0" anchor="ctr"/>
        <a:lstStyle/>
        <a:p>
          <a:pPr marL="0" marR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900" b="0" i="1" u="none" strike="noStrike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privada es el servicio que se ofrece al usuario(a) a fin de asegurar privacidad y confidencialidad debido a que se trata de un problema de violencia familiar, sexual o afín.</a:t>
          </a:r>
          <a:r>
            <a:rPr lang="es-PE" sz="900" i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900" b="0" i="1">
              <a:solidFill>
                <a:schemeClr val="dk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 consulta pública es la que se suele realizar para brindar información general a través del chat 100.</a:t>
          </a:r>
          <a:endParaRPr lang="es-PE" sz="900" i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9</xdr:col>
      <xdr:colOff>192079</xdr:colOff>
      <xdr:row>27</xdr:row>
      <xdr:rowOff>43392</xdr:rowOff>
    </xdr:from>
    <xdr:ext cx="643286" cy="666490"/>
    <xdr:pic>
      <xdr:nvPicPr>
        <xdr:cNvPr id="4" name="6 Imagen" descr="Chat_Icon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0" b="100000" l="0" r="1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04" y="5215467"/>
          <a:ext cx="643286" cy="6664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19049</xdr:colOff>
      <xdr:row>26</xdr:row>
      <xdr:rowOff>119592</xdr:rowOff>
    </xdr:from>
    <xdr:to>
      <xdr:col>20</xdr:col>
      <xdr:colOff>718868</xdr:colOff>
      <xdr:row>32</xdr:row>
      <xdr:rowOff>15876</xdr:rowOff>
    </xdr:to>
    <xdr:sp macro="" textlink="">
      <xdr:nvSpPr>
        <xdr:cNvPr id="5" name="9 Rectángulo redondeado"/>
        <xdr:cNvSpPr/>
      </xdr:nvSpPr>
      <xdr:spPr>
        <a:xfrm>
          <a:off x="76199" y="5082117"/>
          <a:ext cx="9253269" cy="953559"/>
        </a:xfrm>
        <a:prstGeom prst="roundRect">
          <a:avLst/>
        </a:prstGeom>
        <a:noFill/>
        <a:ln w="19050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18</xdr:col>
      <xdr:colOff>44930</xdr:colOff>
      <xdr:row>11</xdr:row>
      <xdr:rowOff>17972</xdr:rowOff>
    </xdr:from>
    <xdr:to>
      <xdr:col>20</xdr:col>
      <xdr:colOff>503209</xdr:colOff>
      <xdr:row>25</xdr:row>
      <xdr:rowOff>26958</xdr:rowOff>
    </xdr:to>
    <xdr:sp macro="" textlink="">
      <xdr:nvSpPr>
        <xdr:cNvPr id="6" name="10 Rectángulo redondeado"/>
        <xdr:cNvSpPr/>
      </xdr:nvSpPr>
      <xdr:spPr>
        <a:xfrm>
          <a:off x="7664930" y="2122997"/>
          <a:ext cx="1648904" cy="2675986"/>
        </a:xfrm>
        <a:prstGeom prst="roundRect">
          <a:avLst/>
        </a:prstGeom>
        <a:solidFill>
          <a:schemeClr val="bg2"/>
        </a:solidFill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16</xdr:col>
      <xdr:colOff>215660</xdr:colOff>
      <xdr:row>56</xdr:row>
      <xdr:rowOff>8986</xdr:rowOff>
    </xdr:from>
    <xdr:to>
      <xdr:col>21</xdr:col>
      <xdr:colOff>0</xdr:colOff>
      <xdr:row>67</xdr:row>
      <xdr:rowOff>77281</xdr:rowOff>
    </xdr:to>
    <xdr:graphicFrame macro="">
      <xdr:nvGraphicFramePr>
        <xdr:cNvPr id="7" name="1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98845</xdr:colOff>
      <xdr:row>15</xdr:row>
      <xdr:rowOff>57150</xdr:rowOff>
    </xdr:from>
    <xdr:to>
      <xdr:col>20</xdr:col>
      <xdr:colOff>424790</xdr:colOff>
      <xdr:row>24</xdr:row>
      <xdr:rowOff>95250</xdr:rowOff>
    </xdr:to>
    <xdr:sp macro="" textlink="">
      <xdr:nvSpPr>
        <xdr:cNvPr id="8" name="19 CuadroTexto"/>
        <xdr:cNvSpPr txBox="1"/>
      </xdr:nvSpPr>
      <xdr:spPr>
        <a:xfrm>
          <a:off x="7718845" y="2924175"/>
          <a:ext cx="1516570" cy="1752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De enero a agosto del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b="0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han atendido 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3 472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chat. 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el mes de </a:t>
          </a:r>
          <a:r>
            <a:rPr lang="es-PE" sz="1000" b="1" i="1" baseline="0">
              <a:latin typeface="Arial" panose="020B0604020202020204" pitchFamily="34" charset="0"/>
              <a:cs typeface="Arial" panose="020B0604020202020204" pitchFamily="34" charset="0"/>
            </a:rPr>
            <a:t>octubre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se registro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67 </a:t>
          </a:r>
          <a:r>
            <a:rPr lang="es-PE" sz="1000" b="0" i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gresos al chat que no ha tenido interacción con el/la moderador/a.</a:t>
          </a:r>
        </a:p>
        <a:p>
          <a:pPr algn="l"/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En promedio hay </a:t>
          </a:r>
          <a:r>
            <a:rPr lang="es-PE" sz="1000" b="1" i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17 </a:t>
          </a:r>
          <a:r>
            <a:rPr lang="es-PE" sz="1000" b="0" i="1" baseline="0">
              <a:latin typeface="Arial" panose="020B0604020202020204" pitchFamily="34" charset="0"/>
              <a:cs typeface="Arial" panose="020B0604020202020204" pitchFamily="34" charset="0"/>
            </a:rPr>
            <a:t>consultas chat por día.</a:t>
          </a:r>
          <a:endParaRPr lang="es-PE" sz="1000" b="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17971</xdr:colOff>
      <xdr:row>45</xdr:row>
      <xdr:rowOff>145430</xdr:rowOff>
    </xdr:from>
    <xdr:to>
      <xdr:col>8</xdr:col>
      <xdr:colOff>233631</xdr:colOff>
      <xdr:row>54</xdr:row>
      <xdr:rowOff>9525</xdr:rowOff>
    </xdr:to>
    <xdr:graphicFrame macro="">
      <xdr:nvGraphicFramePr>
        <xdr:cNvPr id="9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19</xdr:col>
      <xdr:colOff>123286</xdr:colOff>
      <xdr:row>12</xdr:row>
      <xdr:rowOff>171952</xdr:rowOff>
    </xdr:from>
    <xdr:ext cx="901700" cy="300492"/>
    <xdr:pic>
      <xdr:nvPicPr>
        <xdr:cNvPr id="10" name="3 Imagen" descr="chat 100.bmp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BEBA8EAE-BF5A-486C-A8C5-ECC9F3942E4B}">
              <a14:imgProps xmlns:a14="http://schemas.microsoft.com/office/drawing/2010/main">
                <a14:imgLayer r:embed="rId7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8400511" y="2467477"/>
          <a:ext cx="901700" cy="300492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oneCellAnchor>
  <xdr:oneCellAnchor>
    <xdr:from>
      <xdr:col>18</xdr:col>
      <xdr:colOff>146966</xdr:colOff>
      <xdr:row>11</xdr:row>
      <xdr:rowOff>134274</xdr:rowOff>
    </xdr:from>
    <xdr:ext cx="634801" cy="666365"/>
    <xdr:pic>
      <xdr:nvPicPr>
        <xdr:cNvPr id="11" name="5 Imagen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backgroundRemoval t="0" b="100000" l="0" r="1000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766966" y="2239299"/>
          <a:ext cx="634801" cy="66636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oneCellAnchor>
  <xdr:twoCellAnchor>
    <xdr:from>
      <xdr:col>9</xdr:col>
      <xdr:colOff>5633</xdr:colOff>
      <xdr:row>55</xdr:row>
      <xdr:rowOff>217458</xdr:rowOff>
    </xdr:from>
    <xdr:to>
      <xdr:col>16</xdr:col>
      <xdr:colOff>179179</xdr:colOff>
      <xdr:row>66</xdr:row>
      <xdr:rowOff>76200</xdr:rowOff>
    </xdr:to>
    <xdr:graphicFrame macro="">
      <xdr:nvGraphicFramePr>
        <xdr:cNvPr id="12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76020</xdr:colOff>
      <xdr:row>68</xdr:row>
      <xdr:rowOff>78716</xdr:rowOff>
    </xdr:from>
    <xdr:to>
      <xdr:col>20</xdr:col>
      <xdr:colOff>517765</xdr:colOff>
      <xdr:row>78</xdr:row>
      <xdr:rowOff>19050</xdr:rowOff>
    </xdr:to>
    <xdr:graphicFrame macro="">
      <xdr:nvGraphicFramePr>
        <xdr:cNvPr id="13" name="3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161926</xdr:colOff>
      <xdr:row>122</xdr:row>
      <xdr:rowOff>28575</xdr:rowOff>
    </xdr:from>
    <xdr:to>
      <xdr:col>16</xdr:col>
      <xdr:colOff>523876</xdr:colOff>
      <xdr:row>141</xdr:row>
      <xdr:rowOff>190500</xdr:rowOff>
    </xdr:to>
    <xdr:graphicFrame macro="">
      <xdr:nvGraphicFramePr>
        <xdr:cNvPr id="14" name="Gráfico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7</xdr:col>
      <xdr:colOff>262746</xdr:colOff>
      <xdr:row>1</xdr:row>
      <xdr:rowOff>67752</xdr:rowOff>
    </xdr:from>
    <xdr:to>
      <xdr:col>19</xdr:col>
      <xdr:colOff>312708</xdr:colOff>
      <xdr:row>1</xdr:row>
      <xdr:rowOff>334452</xdr:rowOff>
    </xdr:to>
    <xdr:sp macro="" textlink="">
      <xdr:nvSpPr>
        <xdr:cNvPr id="15" name="Rectángulo 14"/>
        <xdr:cNvSpPr/>
      </xdr:nvSpPr>
      <xdr:spPr>
        <a:xfrm>
          <a:off x="3472671" y="182052"/>
          <a:ext cx="511726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28575</xdr:colOff>
      <xdr:row>0</xdr:row>
      <xdr:rowOff>66675</xdr:rowOff>
    </xdr:from>
    <xdr:to>
      <xdr:col>6</xdr:col>
      <xdr:colOff>15275</xdr:colOff>
      <xdr:row>1</xdr:row>
      <xdr:rowOff>438950</xdr:rowOff>
    </xdr:to>
    <xdr:pic>
      <xdr:nvPicPr>
        <xdr:cNvPr id="16" name="Imagen 15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66675"/>
          <a:ext cx="2768000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11</xdr:col>
      <xdr:colOff>352424</xdr:colOff>
      <xdr:row>87</xdr:row>
      <xdr:rowOff>66675</xdr:rowOff>
    </xdr:from>
    <xdr:to>
      <xdr:col>20</xdr:col>
      <xdr:colOff>457200</xdr:colOff>
      <xdr:row>89</xdr:row>
      <xdr:rowOff>9525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4924424" y="15297150"/>
          <a:ext cx="4343401" cy="3714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P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Perú: Número de consultas atendidas a traves del servicio del Chat100</a:t>
          </a:r>
          <a:endParaRPr lang="es-PE" sz="1000" b="1" i="0" u="none" strike="noStrike" baseline="0">
            <a:solidFill>
              <a:sysClr val="windowText" lastClr="000000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defRPr sz="1000"/>
          </a:pPr>
          <a:r>
            <a:rPr lang="es-PE" sz="10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Periodo: enero - octubre 2018 </a:t>
          </a:r>
          <a:endParaRPr lang="es-PE" sz="1000" b="1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11</xdr:col>
      <xdr:colOff>69658</xdr:colOff>
      <xdr:row>89</xdr:row>
      <xdr:rowOff>66674</xdr:rowOff>
    </xdr:from>
    <xdr:to>
      <xdr:col>21</xdr:col>
      <xdr:colOff>9221</xdr:colOff>
      <xdr:row>116</xdr:row>
      <xdr:rowOff>57149</xdr:rowOff>
    </xdr:to>
    <xdr:pic>
      <xdr:nvPicPr>
        <xdr:cNvPr id="18" name="Imagen 17"/>
        <xdr:cNvPicPr>
          <a:picLocks noChangeAspect="1"/>
        </xdr:cNvPicPr>
      </xdr:nvPicPr>
      <xdr:blipFill rotWithShape="1">
        <a:blip xmlns:r="http://schemas.openxmlformats.org/officeDocument/2006/relationships" r:embed="rId14">
          <a:extLst>
            <a:ext uri="{BEBA8EAE-BF5A-486C-A8C5-ECC9F3942E4B}">
              <a14:imgProps xmlns:a14="http://schemas.microsoft.com/office/drawing/2010/main">
                <a14:imgLayer r:embed="rId15">
                  <a14:imgEffect>
                    <a14:sharpenSoften amount="25000"/>
                  </a14:imgEffect>
                  <a14:imgEffect>
                    <a14:saturation sat="200000"/>
                  </a14:imgEffect>
                </a14:imgLayer>
              </a14:imgProps>
            </a:ext>
          </a:extLst>
        </a:blip>
        <a:srcRect l="27347" t="18057" r="32231" b="3321"/>
        <a:stretch/>
      </xdr:blipFill>
      <xdr:spPr>
        <a:xfrm>
          <a:off x="4641658" y="15725774"/>
          <a:ext cx="4692538" cy="5133975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0.19675</cdr:x>
      <cdr:y>0</cdr:y>
    </cdr:from>
    <cdr:to>
      <cdr:x>0.19699</cdr:x>
      <cdr:y>0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896839" y="0"/>
          <a:ext cx="2798823" cy="270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endParaRPr lang="es-ES" sz="1200" b="1">
            <a:solidFill>
              <a:srgbClr val="002060"/>
            </a:solidFill>
          </a:endParaRPr>
        </a:p>
      </cdr:txBody>
    </cdr:sp>
  </cdr:relSizeAnchor>
  <cdr:relSizeAnchor xmlns:cdr="http://schemas.openxmlformats.org/drawingml/2006/chartDrawing">
    <cdr:from>
      <cdr:x>0.35698</cdr:x>
      <cdr:y>0.29542</cdr:y>
    </cdr:from>
    <cdr:to>
      <cdr:x>0.4468</cdr:x>
      <cdr:y>0.4269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2.99156E-7</cdr:x>
      <cdr:y>0.40562</cdr:y>
    </cdr:from>
    <cdr:to>
      <cdr:x>0.24731</cdr:x>
      <cdr:y>0.54371</cdr:y>
    </cdr:to>
    <cdr:sp macro="" textlink="">
      <cdr:nvSpPr>
        <cdr:cNvPr id="4" name="3 CuadroTexto"/>
        <cdr:cNvSpPr txBox="1"/>
      </cdr:nvSpPr>
      <cdr:spPr>
        <a:xfrm xmlns:a="http://schemas.openxmlformats.org/drawingml/2006/main">
          <a:off x="1" y="742867"/>
          <a:ext cx="826698" cy="2529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Privado</a:t>
          </a:r>
        </a:p>
      </cdr:txBody>
    </cdr:sp>
  </cdr:relSizeAnchor>
  <cdr:relSizeAnchor xmlns:cdr="http://schemas.openxmlformats.org/drawingml/2006/chartDrawing">
    <cdr:from>
      <cdr:x>0.71628</cdr:x>
      <cdr:y>0.12883</cdr:y>
    </cdr:from>
    <cdr:to>
      <cdr:x>1</cdr:x>
      <cdr:y>0.25829</cdr:y>
    </cdr:to>
    <cdr:sp macro="" textlink="">
      <cdr:nvSpPr>
        <cdr:cNvPr id="5" name="4 CuadroTexto"/>
        <cdr:cNvSpPr txBox="1"/>
      </cdr:nvSpPr>
      <cdr:spPr>
        <a:xfrm xmlns:a="http://schemas.openxmlformats.org/drawingml/2006/main">
          <a:off x="2677536" y="195425"/>
          <a:ext cx="1060577" cy="1963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050" b="1"/>
            <a:t>Chat</a:t>
          </a:r>
          <a:r>
            <a:rPr lang="es-ES" sz="1050" b="1" baseline="0"/>
            <a:t> </a:t>
          </a:r>
          <a:r>
            <a:rPr lang="es-ES" sz="1050" b="1"/>
            <a:t>Público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0.35698</cdr:x>
      <cdr:y>0.28646</cdr:y>
    </cdr:from>
    <cdr:to>
      <cdr:x>0.4468</cdr:x>
      <cdr:y>0.4184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  <cdr:relSizeAnchor xmlns:cdr="http://schemas.openxmlformats.org/drawingml/2006/chartDrawing">
    <cdr:from>
      <cdr:x>0.10913</cdr:x>
      <cdr:y>0.2538</cdr:y>
    </cdr:from>
    <cdr:to>
      <cdr:x>0.18895</cdr:x>
      <cdr:y>0.43374</cdr:y>
    </cdr:to>
    <cdr:pic>
      <cdr:nvPicPr>
        <cdr:cNvPr id="4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7370" y="450059"/>
          <a:ext cx="195560" cy="319082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0.87767</cdr:x>
      <cdr:y>0.52478</cdr:y>
    </cdr:from>
    <cdr:to>
      <cdr:x>0.9609</cdr:x>
      <cdr:y>0.68252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50307" y="893889"/>
          <a:ext cx="203915" cy="268688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0.35674</cdr:x>
      <cdr:y>0.28359</cdr:y>
    </cdr:from>
    <cdr:to>
      <cdr:x>0.44656</cdr:x>
      <cdr:y>0.41697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1628775" y="785813"/>
          <a:ext cx="409575" cy="3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PE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0.17925</cdr:x>
      <cdr:y>0.02273</cdr:y>
    </cdr:from>
    <cdr:to>
      <cdr:x>0.90566</cdr:x>
      <cdr:y>0.24125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20504" y="55641"/>
          <a:ext cx="2919842" cy="53490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(Ene.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- Oct.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/ </a:t>
          </a:r>
          <a:r>
            <a:rPr lang="es-PE" sz="1000" b="1" u="none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9,5%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B150"/>
  <sheetViews>
    <sheetView showGridLines="0" tabSelected="1" view="pageBreakPreview" zoomScaleNormal="90" zoomScaleSheetLayoutView="100" workbookViewId="0">
      <selection activeCell="W116" sqref="W116"/>
    </sheetView>
  </sheetViews>
  <sheetFormatPr baseColWidth="10" defaultColWidth="4.85546875" defaultRowHeight="15" x14ac:dyDescent="0.25"/>
  <cols>
    <col min="1" max="1" width="0.85546875" style="1" customWidth="1"/>
    <col min="2" max="2" width="7.28515625" style="1" customWidth="1"/>
    <col min="3" max="3" width="10.140625" style="1" customWidth="1"/>
    <col min="4" max="4" width="6.85546875" style="1" customWidth="1"/>
    <col min="5" max="5" width="7.7109375" style="1" customWidth="1"/>
    <col min="6" max="6" width="8.85546875" style="1" customWidth="1"/>
    <col min="7" max="7" width="6.42578125" style="1" customWidth="1"/>
    <col min="8" max="10" width="6.5703125" style="1" customWidth="1"/>
    <col min="11" max="11" width="0.7109375" style="1" customWidth="1"/>
    <col min="12" max="12" width="9.28515625" style="1" customWidth="1"/>
    <col min="13" max="13" width="0.85546875" style="1" customWidth="1"/>
    <col min="14" max="14" width="7.140625" style="1" customWidth="1"/>
    <col min="15" max="15" width="2" style="1" customWidth="1"/>
    <col min="16" max="16" width="7.5703125" style="1" customWidth="1"/>
    <col min="17" max="17" width="9.5703125" style="1" customWidth="1"/>
    <col min="18" max="18" width="9.28515625" style="1" customWidth="1"/>
    <col min="19" max="19" width="9.85546875" style="1" customWidth="1"/>
    <col min="20" max="20" width="8" style="1" customWidth="1"/>
    <col min="21" max="21" width="7.7109375" style="1" customWidth="1"/>
    <col min="22" max="22" width="0.7109375" style="1" customWidth="1"/>
    <col min="23" max="23" width="33.42578125" style="1" bestFit="1" customWidth="1"/>
    <col min="24" max="24" width="6.85546875" style="1" customWidth="1"/>
    <col min="25" max="28" width="4.85546875" style="1"/>
    <col min="29" max="29" width="22.42578125" style="1" customWidth="1"/>
    <col min="30" max="16384" width="4.85546875" style="1"/>
  </cols>
  <sheetData>
    <row r="1" spans="1:22" ht="9" customHeight="1" x14ac:dyDescent="0.25">
      <c r="J1" s="2"/>
      <c r="K1" s="2"/>
      <c r="L1" s="2"/>
      <c r="M1" s="2"/>
      <c r="N1" s="2"/>
      <c r="O1" s="2"/>
      <c r="P1" s="2"/>
      <c r="Q1" s="2"/>
    </row>
    <row r="2" spans="1:22" ht="38.2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2" ht="30" customHeight="1" x14ac:dyDescent="0.25">
      <c r="B3" s="193" t="s">
        <v>0</v>
      </c>
      <c r="C3" s="193"/>
      <c r="D3" s="193"/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193"/>
      <c r="V3" s="194"/>
    </row>
    <row r="4" spans="1:22" s="2" customFormat="1" ht="4.5" customHeight="1" x14ac:dyDescent="0.25">
      <c r="A4" s="5"/>
      <c r="B4" s="193"/>
      <c r="C4" s="193"/>
      <c r="D4" s="193"/>
      <c r="E4" s="193"/>
      <c r="F4" s="193"/>
      <c r="G4" s="193"/>
      <c r="H4" s="193"/>
      <c r="I4" s="193"/>
      <c r="J4" s="193"/>
      <c r="K4" s="193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194"/>
    </row>
    <row r="5" spans="1:22" s="6" customFormat="1" ht="20.25" customHeight="1" x14ac:dyDescent="0.25">
      <c r="B5" s="195" t="s">
        <v>1</v>
      </c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195"/>
      <c r="S5" s="195"/>
      <c r="T5" s="195"/>
      <c r="U5" s="195"/>
    </row>
    <row r="6" spans="1:22" s="2" customFormat="1" ht="4.5" customHeight="1" x14ac:dyDescent="0.25">
      <c r="B6" s="7"/>
      <c r="C6" s="7"/>
      <c r="D6" s="7"/>
      <c r="E6" s="7"/>
      <c r="F6" s="7"/>
      <c r="G6" s="8"/>
      <c r="H6" s="7"/>
      <c r="I6" s="7"/>
      <c r="J6" s="7"/>
      <c r="K6" s="7"/>
      <c r="L6" s="7"/>
      <c r="M6" s="7"/>
      <c r="N6" s="7"/>
      <c r="O6" s="7"/>
      <c r="P6" s="7"/>
      <c r="Q6" s="9"/>
      <c r="R6" s="7"/>
      <c r="S6" s="7"/>
      <c r="T6" s="7"/>
      <c r="U6" s="7"/>
    </row>
    <row r="7" spans="1:22" ht="15" customHeight="1" x14ac:dyDescent="0.25">
      <c r="A7" s="10"/>
      <c r="B7" s="196" t="s">
        <v>2</v>
      </c>
      <c r="C7" s="196"/>
      <c r="D7" s="196"/>
      <c r="E7" s="196"/>
      <c r="F7" s="196"/>
      <c r="G7" s="196"/>
      <c r="H7" s="196"/>
      <c r="I7" s="196"/>
      <c r="J7" s="196"/>
      <c r="K7" s="196"/>
      <c r="L7" s="196"/>
      <c r="M7" s="196"/>
      <c r="N7" s="196"/>
      <c r="O7" s="196"/>
      <c r="P7" s="196"/>
      <c r="Q7" s="196"/>
      <c r="R7" s="196"/>
      <c r="S7" s="196"/>
      <c r="T7" s="196"/>
      <c r="U7" s="196"/>
    </row>
    <row r="8" spans="1:22" ht="23.25" customHeight="1" x14ac:dyDescent="0.25">
      <c r="A8" s="10"/>
      <c r="B8" s="196"/>
      <c r="C8" s="196"/>
      <c r="D8" s="196"/>
      <c r="E8" s="196"/>
      <c r="F8" s="196"/>
      <c r="G8" s="196"/>
      <c r="H8" s="196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6"/>
      <c r="T8" s="196"/>
      <c r="U8" s="196"/>
    </row>
    <row r="9" spans="1:22" ht="3.75" customHeight="1" x14ac:dyDescent="0.25">
      <c r="B9" s="11"/>
      <c r="C9" s="11"/>
      <c r="D9" s="11"/>
      <c r="E9" s="11"/>
      <c r="F9" s="11"/>
      <c r="G9" s="11"/>
      <c r="H9" s="11"/>
      <c r="I9" s="11"/>
      <c r="J9" s="11"/>
      <c r="K9" s="11"/>
      <c r="L9" s="12"/>
      <c r="M9" s="12"/>
      <c r="N9" s="11"/>
      <c r="O9" s="11"/>
      <c r="P9" s="11"/>
      <c r="Q9" s="11"/>
      <c r="R9" s="11"/>
      <c r="S9" s="11"/>
      <c r="T9" s="11"/>
      <c r="U9" s="11"/>
    </row>
    <row r="10" spans="1:22" s="13" customFormat="1" ht="15.75" customHeight="1" x14ac:dyDescent="0.2">
      <c r="B10" s="14" t="s">
        <v>3</v>
      </c>
      <c r="C10" s="15"/>
      <c r="D10" s="16"/>
      <c r="E10" s="16"/>
      <c r="F10" s="16"/>
      <c r="G10" s="16"/>
      <c r="H10" s="16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</row>
    <row r="11" spans="1:22" s="13" customFormat="1" ht="1.5" customHeight="1" x14ac:dyDescent="0.2">
      <c r="B11" s="18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  <c r="O11" s="19"/>
      <c r="P11" s="19"/>
    </row>
    <row r="12" spans="1:22" s="13" customFormat="1" ht="15" customHeight="1" x14ac:dyDescent="0.2">
      <c r="B12" s="20" t="s">
        <v>4</v>
      </c>
      <c r="C12" s="21">
        <v>2018</v>
      </c>
      <c r="D12" s="21">
        <v>2017</v>
      </c>
      <c r="E12" s="21">
        <v>2016</v>
      </c>
      <c r="F12" s="21">
        <v>2015</v>
      </c>
      <c r="G12" s="21">
        <v>2014</v>
      </c>
      <c r="H12" s="21">
        <v>2013</v>
      </c>
      <c r="I12" s="21">
        <v>2012</v>
      </c>
      <c r="J12" s="21">
        <v>2011</v>
      </c>
      <c r="K12" s="22"/>
      <c r="L12" s="23"/>
      <c r="M12" s="24"/>
      <c r="N12" s="25"/>
      <c r="O12" s="26"/>
      <c r="P12" s="26"/>
    </row>
    <row r="13" spans="1:22" s="13" customFormat="1" ht="15" customHeight="1" x14ac:dyDescent="0.2">
      <c r="B13" s="27" t="s">
        <v>5</v>
      </c>
      <c r="C13" s="28">
        <v>211</v>
      </c>
      <c r="D13" s="28">
        <v>211</v>
      </c>
      <c r="E13" s="28">
        <v>257</v>
      </c>
      <c r="F13" s="28">
        <v>270</v>
      </c>
      <c r="G13" s="28">
        <v>75</v>
      </c>
      <c r="H13" s="28">
        <v>155</v>
      </c>
      <c r="I13" s="28">
        <v>63</v>
      </c>
      <c r="J13" s="29"/>
      <c r="K13" s="28"/>
      <c r="L13" s="30">
        <v>20</v>
      </c>
      <c r="M13" s="31"/>
      <c r="N13" s="25"/>
      <c r="O13" s="19"/>
      <c r="P13" s="19"/>
    </row>
    <row r="14" spans="1:22" s="13" customFormat="1" ht="15" customHeight="1" x14ac:dyDescent="0.2">
      <c r="B14" s="27" t="s">
        <v>6</v>
      </c>
      <c r="C14" s="28">
        <v>248</v>
      </c>
      <c r="D14" s="28">
        <v>254</v>
      </c>
      <c r="E14" s="28">
        <v>280</v>
      </c>
      <c r="F14" s="28">
        <v>313</v>
      </c>
      <c r="G14" s="28">
        <v>102</v>
      </c>
      <c r="H14" s="28">
        <v>116</v>
      </c>
      <c r="I14" s="28">
        <v>101</v>
      </c>
      <c r="J14" s="29"/>
      <c r="K14" s="28"/>
      <c r="L14" s="30">
        <v>20</v>
      </c>
      <c r="M14" s="31"/>
      <c r="N14" s="25"/>
      <c r="O14" s="19"/>
      <c r="P14" s="19"/>
    </row>
    <row r="15" spans="1:22" s="13" customFormat="1" ht="15" customHeight="1" x14ac:dyDescent="0.2">
      <c r="B15" s="27" t="s">
        <v>7</v>
      </c>
      <c r="C15" s="28">
        <v>301</v>
      </c>
      <c r="D15" s="28">
        <v>299</v>
      </c>
      <c r="E15" s="28">
        <v>332</v>
      </c>
      <c r="F15" s="28">
        <v>329</v>
      </c>
      <c r="G15" s="28">
        <v>82</v>
      </c>
      <c r="H15" s="28">
        <v>133</v>
      </c>
      <c r="I15" s="28">
        <v>108</v>
      </c>
      <c r="J15" s="32"/>
      <c r="K15" s="33"/>
      <c r="L15" s="34">
        <v>20</v>
      </c>
      <c r="M15" s="35"/>
      <c r="N15" s="25"/>
      <c r="O15" s="19"/>
      <c r="P15" s="19"/>
    </row>
    <row r="16" spans="1:22" s="13" customFormat="1" ht="15" customHeight="1" x14ac:dyDescent="0.2">
      <c r="B16" s="27" t="s">
        <v>8</v>
      </c>
      <c r="C16" s="28">
        <v>372</v>
      </c>
      <c r="D16" s="28">
        <v>403</v>
      </c>
      <c r="E16" s="28">
        <v>359</v>
      </c>
      <c r="F16" s="28">
        <v>310</v>
      </c>
      <c r="G16" s="28">
        <v>84</v>
      </c>
      <c r="H16" s="28">
        <v>132</v>
      </c>
      <c r="I16" s="28">
        <v>137</v>
      </c>
      <c r="J16" s="28">
        <v>55</v>
      </c>
      <c r="K16" s="28"/>
      <c r="L16" s="30">
        <v>20</v>
      </c>
      <c r="M16" s="31"/>
      <c r="N16" s="25"/>
      <c r="O16" s="19"/>
      <c r="P16" s="19"/>
      <c r="U16" s="19"/>
    </row>
    <row r="17" spans="2:21" s="13" customFormat="1" ht="15" customHeight="1" x14ac:dyDescent="0.2">
      <c r="B17" s="27" t="s">
        <v>9</v>
      </c>
      <c r="C17" s="28">
        <v>374</v>
      </c>
      <c r="D17" s="28">
        <v>330</v>
      </c>
      <c r="E17" s="28">
        <v>411</v>
      </c>
      <c r="F17" s="28">
        <v>311</v>
      </c>
      <c r="G17" s="28">
        <v>145</v>
      </c>
      <c r="H17" s="28">
        <v>134</v>
      </c>
      <c r="I17" s="28">
        <v>153</v>
      </c>
      <c r="J17" s="28">
        <v>57</v>
      </c>
      <c r="K17" s="28"/>
      <c r="L17" s="30">
        <v>23</v>
      </c>
      <c r="M17" s="31"/>
      <c r="N17" s="25"/>
      <c r="O17" s="19"/>
      <c r="P17" s="19"/>
    </row>
    <row r="18" spans="2:21" s="13" customFormat="1" ht="15" customHeight="1" x14ac:dyDescent="0.2">
      <c r="B18" s="27" t="s">
        <v>10</v>
      </c>
      <c r="C18" s="28">
        <v>361</v>
      </c>
      <c r="D18" s="28">
        <v>367</v>
      </c>
      <c r="E18" s="28">
        <v>352</v>
      </c>
      <c r="F18" s="28">
        <v>266</v>
      </c>
      <c r="G18" s="28">
        <v>192</v>
      </c>
      <c r="H18" s="28">
        <v>104</v>
      </c>
      <c r="I18" s="28">
        <v>157</v>
      </c>
      <c r="J18" s="28">
        <v>64</v>
      </c>
      <c r="K18" s="28"/>
      <c r="L18" s="30"/>
      <c r="M18" s="31"/>
      <c r="N18" s="25"/>
      <c r="O18" s="19"/>
      <c r="P18" s="19"/>
    </row>
    <row r="19" spans="2:21" s="13" customFormat="1" ht="15" customHeight="1" x14ac:dyDescent="0.2">
      <c r="B19" s="27" t="s">
        <v>11</v>
      </c>
      <c r="C19" s="28">
        <v>392</v>
      </c>
      <c r="D19" s="28">
        <v>284</v>
      </c>
      <c r="E19" s="28">
        <v>320</v>
      </c>
      <c r="F19" s="28">
        <v>318</v>
      </c>
      <c r="G19" s="28">
        <v>303</v>
      </c>
      <c r="H19" s="28">
        <v>109</v>
      </c>
      <c r="I19" s="28">
        <v>170</v>
      </c>
      <c r="J19" s="28">
        <v>54</v>
      </c>
      <c r="K19" s="28"/>
      <c r="L19" s="30"/>
      <c r="M19" s="31"/>
      <c r="N19" s="25"/>
      <c r="O19" s="19"/>
      <c r="P19" s="19"/>
    </row>
    <row r="20" spans="2:21" s="13" customFormat="1" ht="15" customHeight="1" x14ac:dyDescent="0.2">
      <c r="B20" s="27" t="s">
        <v>12</v>
      </c>
      <c r="C20" s="28">
        <v>361</v>
      </c>
      <c r="D20" s="28">
        <v>279</v>
      </c>
      <c r="E20" s="28">
        <v>287</v>
      </c>
      <c r="F20" s="28">
        <v>342</v>
      </c>
      <c r="G20" s="28">
        <v>260</v>
      </c>
      <c r="H20" s="28">
        <v>94</v>
      </c>
      <c r="I20" s="28">
        <v>131</v>
      </c>
      <c r="J20" s="28">
        <v>59</v>
      </c>
      <c r="K20" s="28"/>
      <c r="L20" s="30"/>
      <c r="M20" s="31"/>
      <c r="N20" s="25"/>
      <c r="O20" s="19"/>
      <c r="P20" s="19"/>
    </row>
    <row r="21" spans="2:21" s="13" customFormat="1" ht="15" customHeight="1" x14ac:dyDescent="0.2">
      <c r="B21" s="27" t="s">
        <v>13</v>
      </c>
      <c r="C21" s="28">
        <v>384</v>
      </c>
      <c r="D21" s="28">
        <v>350</v>
      </c>
      <c r="E21" s="28">
        <v>359</v>
      </c>
      <c r="F21" s="28">
        <v>342</v>
      </c>
      <c r="G21" s="28">
        <v>290</v>
      </c>
      <c r="H21" s="28">
        <v>113</v>
      </c>
      <c r="I21" s="28">
        <v>188</v>
      </c>
      <c r="J21" s="28">
        <v>51</v>
      </c>
      <c r="K21" s="28"/>
      <c r="L21" s="23"/>
      <c r="M21" s="24"/>
      <c r="N21" s="25"/>
      <c r="O21" s="19"/>
      <c r="P21" s="19"/>
    </row>
    <row r="22" spans="2:21" s="13" customFormat="1" ht="15" customHeight="1" x14ac:dyDescent="0.2">
      <c r="B22" s="27" t="s">
        <v>14</v>
      </c>
      <c r="C22" s="28">
        <v>468</v>
      </c>
      <c r="D22" s="28">
        <v>393</v>
      </c>
      <c r="E22" s="28">
        <v>359</v>
      </c>
      <c r="F22" s="28">
        <v>299</v>
      </c>
      <c r="G22" s="28">
        <v>299</v>
      </c>
      <c r="H22" s="28">
        <v>93</v>
      </c>
      <c r="I22" s="28">
        <v>191</v>
      </c>
      <c r="J22" s="28">
        <v>87</v>
      </c>
      <c r="K22" s="28"/>
      <c r="L22" s="23"/>
      <c r="M22" s="24"/>
      <c r="N22" s="25"/>
      <c r="O22" s="19"/>
      <c r="P22" s="19"/>
    </row>
    <row r="23" spans="2:21" s="13" customFormat="1" ht="15" customHeight="1" x14ac:dyDescent="0.2">
      <c r="B23" s="27" t="s">
        <v>15</v>
      </c>
      <c r="C23" s="28"/>
      <c r="D23" s="28">
        <v>299</v>
      </c>
      <c r="E23" s="28">
        <v>510</v>
      </c>
      <c r="F23" s="28">
        <v>302</v>
      </c>
      <c r="G23" s="28">
        <v>306</v>
      </c>
      <c r="H23" s="28">
        <v>77</v>
      </c>
      <c r="I23" s="28">
        <v>184</v>
      </c>
      <c r="J23" s="28">
        <v>66</v>
      </c>
      <c r="K23" s="28"/>
      <c r="L23" s="23"/>
      <c r="M23" s="24"/>
      <c r="N23" s="25"/>
      <c r="O23" s="19"/>
      <c r="P23" s="19"/>
    </row>
    <row r="24" spans="2:21" s="13" customFormat="1" ht="15" customHeight="1" thickBot="1" x14ac:dyDescent="0.25">
      <c r="B24" s="36" t="s">
        <v>16</v>
      </c>
      <c r="C24" s="37"/>
      <c r="D24" s="37">
        <v>270</v>
      </c>
      <c r="E24" s="37">
        <v>293</v>
      </c>
      <c r="F24" s="37">
        <v>234</v>
      </c>
      <c r="G24" s="37">
        <v>307</v>
      </c>
      <c r="H24" s="37">
        <v>226</v>
      </c>
      <c r="I24" s="37">
        <v>249</v>
      </c>
      <c r="J24" s="37">
        <v>56</v>
      </c>
      <c r="K24" s="28"/>
      <c r="L24" s="38"/>
      <c r="M24" s="39"/>
      <c r="N24" s="25"/>
      <c r="O24" s="19"/>
      <c r="P24" s="19"/>
    </row>
    <row r="25" spans="2:21" s="13" customFormat="1" ht="15" customHeight="1" x14ac:dyDescent="0.2">
      <c r="B25" s="40" t="s">
        <v>17</v>
      </c>
      <c r="C25" s="41">
        <f t="shared" ref="C25:J25" si="0">SUM(C13:C24)</f>
        <v>3472</v>
      </c>
      <c r="D25" s="41">
        <f t="shared" si="0"/>
        <v>3739</v>
      </c>
      <c r="E25" s="41">
        <f t="shared" si="0"/>
        <v>4119</v>
      </c>
      <c r="F25" s="41">
        <f t="shared" si="0"/>
        <v>3636</v>
      </c>
      <c r="G25" s="41">
        <f t="shared" si="0"/>
        <v>2445</v>
      </c>
      <c r="H25" s="41">
        <f t="shared" si="0"/>
        <v>1486</v>
      </c>
      <c r="I25" s="41">
        <f t="shared" si="0"/>
        <v>1832</v>
      </c>
      <c r="J25" s="41">
        <f t="shared" si="0"/>
        <v>549</v>
      </c>
      <c r="K25" s="42"/>
      <c r="L25" s="30">
        <f>SUM(L13:L24)</f>
        <v>103</v>
      </c>
      <c r="M25" s="31"/>
      <c r="N25" s="25"/>
      <c r="O25" s="26"/>
      <c r="P25" s="26"/>
    </row>
    <row r="26" spans="2:21" s="13" customFormat="1" ht="15" customHeight="1" x14ac:dyDescent="0.2">
      <c r="B26" s="43" t="s">
        <v>18</v>
      </c>
      <c r="C26" s="44">
        <f t="shared" ref="C26:G26" si="1">(C25/D25)-1</f>
        <v>-7.1409467772131641E-2</v>
      </c>
      <c r="D26" s="44">
        <f t="shared" si="1"/>
        <v>-9.2255401796552561E-2</v>
      </c>
      <c r="E26" s="44">
        <f t="shared" si="1"/>
        <v>0.13283828382838281</v>
      </c>
      <c r="F26" s="44">
        <f t="shared" si="1"/>
        <v>0.48711656441717799</v>
      </c>
      <c r="G26" s="44">
        <f t="shared" si="1"/>
        <v>0.64535666218034993</v>
      </c>
      <c r="H26" s="44">
        <f>(H25/I25)-1</f>
        <v>-0.18886462882096067</v>
      </c>
      <c r="I26" s="44">
        <f>(I25/J25)-1</f>
        <v>2.336976320582878</v>
      </c>
      <c r="J26" s="44" t="s">
        <v>19</v>
      </c>
      <c r="K26" s="45"/>
      <c r="L26" s="46">
        <f>C25/L25</f>
        <v>33.708737864077669</v>
      </c>
      <c r="M26" s="47"/>
      <c r="N26" s="47"/>
      <c r="O26" s="48"/>
      <c r="P26" s="48"/>
      <c r="Q26" s="48"/>
      <c r="R26" s="48"/>
      <c r="S26" s="48"/>
      <c r="T26" s="48"/>
      <c r="U26" s="48"/>
    </row>
    <row r="27" spans="2:21" s="13" customFormat="1" ht="16.5" customHeight="1" x14ac:dyDescent="0.2"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</row>
    <row r="28" spans="2:21" s="13" customFormat="1" ht="13.5" customHeight="1" x14ac:dyDescent="0.2"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</row>
    <row r="29" spans="2:21" s="13" customFormat="1" ht="12.75" customHeight="1" x14ac:dyDescent="0.2"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48"/>
      <c r="U29" s="48"/>
    </row>
    <row r="30" spans="2:21" s="13" customFormat="1" ht="13.5" customHeight="1" x14ac:dyDescent="0.2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197" t="s">
        <v>20</v>
      </c>
      <c r="M30" s="197"/>
      <c r="N30" s="197"/>
      <c r="O30" s="197"/>
      <c r="P30" s="49">
        <f>H45</f>
        <v>645</v>
      </c>
      <c r="Q30" s="50" t="s">
        <v>21</v>
      </c>
      <c r="R30" s="50"/>
      <c r="S30" s="49">
        <f>S52</f>
        <v>2827</v>
      </c>
      <c r="T30" s="51" t="s">
        <v>22</v>
      </c>
    </row>
    <row r="31" spans="2:21" s="13" customFormat="1" ht="13.5" customHeight="1" x14ac:dyDescent="0.2"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</row>
    <row r="32" spans="2:21" s="13" customFormat="1" ht="13.5" customHeight="1" x14ac:dyDescent="0.2">
      <c r="B32" s="52"/>
      <c r="C32" s="52"/>
      <c r="D32" s="52"/>
      <c r="E32" s="52"/>
      <c r="G32" s="53"/>
      <c r="H32" s="53"/>
      <c r="S32" s="54"/>
    </row>
    <row r="33" spans="2:21" s="13" customFormat="1" ht="9" customHeight="1" x14ac:dyDescent="0.2">
      <c r="U33" s="52"/>
    </row>
    <row r="34" spans="2:21" s="13" customFormat="1" ht="18.75" customHeight="1" x14ac:dyDescent="0.2">
      <c r="B34" s="55" t="s">
        <v>23</v>
      </c>
      <c r="C34" s="55"/>
      <c r="D34" s="56"/>
      <c r="E34" s="56"/>
      <c r="F34" s="56"/>
      <c r="G34" s="56"/>
      <c r="H34" s="56"/>
      <c r="I34" s="56"/>
      <c r="J34" s="56"/>
      <c r="K34" s="56"/>
      <c r="L34" s="57" t="s">
        <v>24</v>
      </c>
      <c r="M34" s="58"/>
    </row>
    <row r="35" spans="2:21" s="13" customFormat="1" ht="15" customHeight="1" x14ac:dyDescent="0.2">
      <c r="B35" s="20" t="s">
        <v>25</v>
      </c>
      <c r="C35" s="20"/>
      <c r="D35" s="20"/>
      <c r="E35" s="20"/>
      <c r="F35" s="20"/>
      <c r="G35" s="20"/>
      <c r="H35" s="59" t="s">
        <v>26</v>
      </c>
      <c r="I35" s="59" t="s">
        <v>27</v>
      </c>
      <c r="J35" s="60"/>
      <c r="K35" s="60"/>
      <c r="L35" s="20" t="s">
        <v>28</v>
      </c>
      <c r="M35" s="20"/>
      <c r="N35" s="20"/>
      <c r="O35" s="20"/>
      <c r="P35" s="20"/>
      <c r="Q35" s="61"/>
      <c r="R35" s="62"/>
      <c r="S35" s="20" t="s">
        <v>26</v>
      </c>
      <c r="T35" s="20" t="s">
        <v>27</v>
      </c>
    </row>
    <row r="36" spans="2:21" s="13" customFormat="1" ht="15" customHeight="1" x14ac:dyDescent="0.2">
      <c r="B36" s="27" t="s">
        <v>29</v>
      </c>
      <c r="C36" s="27"/>
      <c r="D36" s="27"/>
      <c r="E36" s="27"/>
      <c r="F36" s="27"/>
      <c r="G36" s="27"/>
      <c r="H36" s="63">
        <v>323</v>
      </c>
      <c r="I36" s="64">
        <f>H36/$H$45</f>
        <v>0.50077519379844959</v>
      </c>
      <c r="J36" s="27"/>
      <c r="K36" s="27"/>
      <c r="L36" s="65" t="s">
        <v>30</v>
      </c>
      <c r="M36" s="65"/>
      <c r="N36" s="65"/>
      <c r="O36" s="65"/>
      <c r="P36" s="65"/>
      <c r="Q36" s="65"/>
      <c r="R36" s="66" t="s">
        <v>31</v>
      </c>
      <c r="S36" s="67">
        <f>SUM(S37:S41)</f>
        <v>1144</v>
      </c>
      <c r="T36" s="68">
        <f t="shared" ref="T36:T41" si="2">S36/$S$52</f>
        <v>0.40466926070038911</v>
      </c>
    </row>
    <row r="37" spans="2:21" s="13" customFormat="1" ht="15" customHeight="1" x14ac:dyDescent="0.2">
      <c r="B37" s="27" t="s">
        <v>32</v>
      </c>
      <c r="C37" s="27"/>
      <c r="D37" s="27"/>
      <c r="E37" s="27"/>
      <c r="F37" s="27"/>
      <c r="G37" s="27"/>
      <c r="H37" s="63">
        <v>121</v>
      </c>
      <c r="I37" s="64">
        <f>H37/$H$45</f>
        <v>0.18759689922480621</v>
      </c>
      <c r="J37" s="27"/>
      <c r="K37" s="27"/>
      <c r="L37" s="69" t="s">
        <v>33</v>
      </c>
      <c r="M37" s="69"/>
      <c r="N37" s="69"/>
      <c r="O37" s="69"/>
      <c r="P37" s="69"/>
      <c r="Q37" s="69"/>
      <c r="S37" s="70">
        <v>573</v>
      </c>
      <c r="T37" s="71">
        <f t="shared" si="2"/>
        <v>0.20268836222143616</v>
      </c>
    </row>
    <row r="38" spans="2:21" s="13" customFormat="1" ht="15" customHeight="1" x14ac:dyDescent="0.2">
      <c r="B38" s="65" t="s">
        <v>34</v>
      </c>
      <c r="C38" s="65"/>
      <c r="D38" s="65"/>
      <c r="E38" s="65"/>
      <c r="F38" s="65"/>
      <c r="G38" s="65"/>
      <c r="H38" s="72"/>
      <c r="I38" s="73"/>
      <c r="J38" s="60"/>
      <c r="K38" s="60"/>
      <c r="L38" s="69" t="s">
        <v>35</v>
      </c>
      <c r="M38" s="27"/>
      <c r="N38" s="27"/>
      <c r="O38" s="27"/>
      <c r="P38" s="27"/>
      <c r="Q38" s="27"/>
      <c r="S38" s="70">
        <v>401</v>
      </c>
      <c r="T38" s="71">
        <f t="shared" si="2"/>
        <v>0.14184648036788114</v>
      </c>
    </row>
    <row r="39" spans="2:21" s="13" customFormat="1" ht="15" customHeight="1" x14ac:dyDescent="0.2">
      <c r="B39" s="27" t="s">
        <v>36</v>
      </c>
      <c r="C39" s="27"/>
      <c r="D39" s="27"/>
      <c r="E39" s="27"/>
      <c r="F39" s="27"/>
      <c r="G39" s="27"/>
      <c r="H39" s="63">
        <v>77</v>
      </c>
      <c r="I39" s="64">
        <f t="shared" ref="I39:I44" si="3">H39/$H$45</f>
        <v>0.11937984496124031</v>
      </c>
      <c r="J39" s="27"/>
      <c r="K39" s="27"/>
      <c r="L39" s="27" t="s">
        <v>37</v>
      </c>
      <c r="M39" s="27"/>
      <c r="N39" s="27"/>
      <c r="O39" s="27"/>
      <c r="P39" s="27"/>
      <c r="Q39" s="27"/>
      <c r="S39" s="70">
        <v>161</v>
      </c>
      <c r="T39" s="71">
        <f t="shared" si="2"/>
        <v>5.6950831269897417E-2</v>
      </c>
    </row>
    <row r="40" spans="2:21" s="13" customFormat="1" ht="15" customHeight="1" x14ac:dyDescent="0.2">
      <c r="B40" s="27" t="s">
        <v>38</v>
      </c>
      <c r="C40" s="27"/>
      <c r="D40" s="27"/>
      <c r="E40" s="27"/>
      <c r="F40" s="27"/>
      <c r="G40" s="27"/>
      <c r="H40" s="63">
        <v>14</v>
      </c>
      <c r="I40" s="64">
        <f t="shared" si="3"/>
        <v>2.1705426356589147E-2</v>
      </c>
      <c r="J40" s="27"/>
      <c r="K40" s="27"/>
      <c r="L40" s="27" t="s">
        <v>39</v>
      </c>
      <c r="M40" s="27"/>
      <c r="N40" s="27"/>
      <c r="O40" s="27"/>
      <c r="P40" s="27"/>
      <c r="Q40" s="27"/>
      <c r="S40" s="70">
        <v>8</v>
      </c>
      <c r="T40" s="71">
        <f t="shared" si="2"/>
        <v>2.8298549699327909E-3</v>
      </c>
    </row>
    <row r="41" spans="2:21" s="13" customFormat="1" ht="15" customHeight="1" x14ac:dyDescent="0.2">
      <c r="B41" s="27" t="s">
        <v>40</v>
      </c>
      <c r="C41" s="27"/>
      <c r="D41" s="27"/>
      <c r="E41" s="27"/>
      <c r="F41" s="27"/>
      <c r="G41" s="27"/>
      <c r="H41" s="63">
        <v>3</v>
      </c>
      <c r="I41" s="64">
        <f t="shared" si="3"/>
        <v>4.6511627906976744E-3</v>
      </c>
      <c r="J41" s="27"/>
      <c r="K41" s="27"/>
      <c r="L41" s="27" t="s">
        <v>41</v>
      </c>
      <c r="M41" s="27"/>
      <c r="N41" s="27"/>
      <c r="O41" s="27"/>
      <c r="P41" s="27"/>
      <c r="Q41" s="27"/>
      <c r="S41" s="70">
        <v>1</v>
      </c>
      <c r="T41" s="71">
        <f t="shared" si="2"/>
        <v>3.5373187124159886E-4</v>
      </c>
    </row>
    <row r="42" spans="2:21" s="13" customFormat="1" ht="15" customHeight="1" x14ac:dyDescent="0.2">
      <c r="B42" s="27" t="s">
        <v>42</v>
      </c>
      <c r="C42" s="27"/>
      <c r="D42" s="27"/>
      <c r="E42" s="27"/>
      <c r="F42" s="27"/>
      <c r="G42" s="27"/>
      <c r="H42" s="63">
        <v>6</v>
      </c>
      <c r="I42" s="64">
        <f t="shared" si="3"/>
        <v>9.3023255813953487E-3</v>
      </c>
      <c r="J42" s="27"/>
      <c r="K42" s="27"/>
      <c r="L42" s="65" t="s">
        <v>43</v>
      </c>
      <c r="M42" s="65"/>
      <c r="N42" s="74"/>
      <c r="O42" s="74"/>
      <c r="P42" s="74"/>
      <c r="Q42" s="74"/>
      <c r="R42" s="66" t="s">
        <v>31</v>
      </c>
      <c r="S42" s="75">
        <f>SUM(S43:S51)</f>
        <v>1683</v>
      </c>
      <c r="T42" s="76">
        <f>S42/S52</f>
        <v>0.59533073929961089</v>
      </c>
    </row>
    <row r="43" spans="2:21" s="13" customFormat="1" ht="15" customHeight="1" x14ac:dyDescent="0.2">
      <c r="B43" s="74" t="s">
        <v>44</v>
      </c>
      <c r="C43" s="74"/>
      <c r="D43" s="74"/>
      <c r="E43" s="74"/>
      <c r="F43" s="74"/>
      <c r="G43" s="74"/>
      <c r="H43" s="77">
        <v>0</v>
      </c>
      <c r="I43" s="78">
        <f t="shared" si="3"/>
        <v>0</v>
      </c>
      <c r="J43" s="27"/>
      <c r="K43" s="27"/>
      <c r="L43" s="79" t="s">
        <v>45</v>
      </c>
      <c r="M43" s="79"/>
      <c r="N43" s="79"/>
      <c r="O43" s="79"/>
      <c r="P43" s="79"/>
      <c r="Q43" s="79"/>
      <c r="R43" s="79"/>
      <c r="S43" s="80">
        <v>55</v>
      </c>
      <c r="T43" s="81">
        <f t="shared" ref="T43:T51" si="4">S43/$S$52</f>
        <v>1.9455252918287938E-2</v>
      </c>
    </row>
    <row r="44" spans="2:21" s="13" customFormat="1" ht="15" customHeight="1" thickBot="1" x14ac:dyDescent="0.25">
      <c r="B44" s="69" t="s">
        <v>46</v>
      </c>
      <c r="C44" s="69"/>
      <c r="D44" s="69"/>
      <c r="E44" s="69"/>
      <c r="F44" s="69"/>
      <c r="G44" s="69"/>
      <c r="H44" s="63">
        <v>101</v>
      </c>
      <c r="I44" s="64">
        <f t="shared" si="3"/>
        <v>0.15658914728682172</v>
      </c>
      <c r="J44" s="69"/>
      <c r="K44" s="69"/>
      <c r="L44" s="69" t="s">
        <v>47</v>
      </c>
      <c r="M44" s="69"/>
      <c r="N44" s="69"/>
      <c r="O44" s="69"/>
      <c r="P44" s="69"/>
      <c r="Q44" s="69"/>
      <c r="R44" s="69"/>
      <c r="S44" s="28">
        <v>63</v>
      </c>
      <c r="T44" s="64">
        <f t="shared" si="4"/>
        <v>2.2285107888220728E-2</v>
      </c>
    </row>
    <row r="45" spans="2:21" s="13" customFormat="1" ht="15" customHeight="1" x14ac:dyDescent="0.2">
      <c r="B45" s="183" t="s">
        <v>17</v>
      </c>
      <c r="C45" s="183"/>
      <c r="D45" s="183"/>
      <c r="E45" s="183"/>
      <c r="F45" s="183"/>
      <c r="G45" s="183"/>
      <c r="H45" s="82">
        <f>SUM(H36:H44)</f>
        <v>645</v>
      </c>
      <c r="I45" s="83">
        <f>SUM(I36:I44)</f>
        <v>0.99999999999999989</v>
      </c>
      <c r="J45" s="84"/>
      <c r="K45" s="84"/>
      <c r="L45" s="69" t="s">
        <v>48</v>
      </c>
      <c r="M45" s="69"/>
      <c r="N45" s="69"/>
      <c r="O45" s="69"/>
      <c r="P45" s="69"/>
      <c r="Q45" s="69"/>
      <c r="R45" s="69"/>
      <c r="S45" s="28">
        <v>618</v>
      </c>
      <c r="T45" s="64">
        <f t="shared" si="4"/>
        <v>0.21860629642730811</v>
      </c>
    </row>
    <row r="46" spans="2:21" s="13" customFormat="1" ht="15" customHeight="1" x14ac:dyDescent="0.2">
      <c r="L46" s="27" t="s">
        <v>49</v>
      </c>
      <c r="M46" s="27"/>
      <c r="N46" s="27"/>
      <c r="O46" s="27"/>
      <c r="P46" s="27"/>
      <c r="Q46" s="27"/>
      <c r="R46" s="27"/>
      <c r="S46" s="28">
        <v>34</v>
      </c>
      <c r="T46" s="64">
        <f t="shared" si="4"/>
        <v>1.2026883622214362E-2</v>
      </c>
    </row>
    <row r="47" spans="2:21" s="13" customFormat="1" ht="15" customHeight="1" x14ac:dyDescent="0.2">
      <c r="B47" s="85"/>
      <c r="C47" s="85"/>
      <c r="D47" s="85"/>
      <c r="E47" s="85"/>
      <c r="G47" s="86"/>
      <c r="H47" s="86"/>
      <c r="I47" s="86"/>
      <c r="J47" s="86"/>
      <c r="K47" s="86"/>
      <c r="L47" s="27" t="s">
        <v>50</v>
      </c>
      <c r="M47" s="27"/>
      <c r="N47" s="27"/>
      <c r="O47" s="27"/>
      <c r="P47" s="27"/>
      <c r="Q47" s="27"/>
      <c r="R47" s="27"/>
      <c r="S47" s="28">
        <v>512</v>
      </c>
      <c r="T47" s="64">
        <f t="shared" si="4"/>
        <v>0.18111071807569862</v>
      </c>
    </row>
    <row r="48" spans="2:21" s="13" customFormat="1" ht="15" customHeight="1" x14ac:dyDescent="0.2"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27" t="s">
        <v>51</v>
      </c>
      <c r="M48" s="27"/>
      <c r="N48" s="27"/>
      <c r="O48" s="27"/>
      <c r="P48" s="27"/>
      <c r="Q48" s="27"/>
      <c r="R48" s="27"/>
      <c r="S48" s="28">
        <v>10</v>
      </c>
      <c r="T48" s="64">
        <f t="shared" si="4"/>
        <v>3.5373187124159888E-3</v>
      </c>
    </row>
    <row r="49" spans="1:21" s="13" customFormat="1" ht="15" customHeight="1" x14ac:dyDescent="0.2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27" t="s">
        <v>52</v>
      </c>
      <c r="M49" s="27"/>
      <c r="N49" s="27"/>
      <c r="O49" s="27"/>
      <c r="P49" s="27"/>
      <c r="Q49" s="27"/>
      <c r="R49" s="27"/>
      <c r="S49" s="28">
        <v>17</v>
      </c>
      <c r="T49" s="64">
        <f t="shared" si="4"/>
        <v>6.013441811107181E-3</v>
      </c>
    </row>
    <row r="50" spans="1:21" s="13" customFormat="1" ht="15" customHeight="1" x14ac:dyDescent="0.2"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27" t="s">
        <v>53</v>
      </c>
      <c r="M50" s="27"/>
      <c r="N50" s="27"/>
      <c r="O50" s="27"/>
      <c r="P50" s="27"/>
      <c r="Q50" s="27"/>
      <c r="R50" s="27"/>
      <c r="S50" s="28">
        <v>302</v>
      </c>
      <c r="T50" s="64">
        <f t="shared" si="4"/>
        <v>0.10682702511496286</v>
      </c>
    </row>
    <row r="51" spans="1:21" s="13" customFormat="1" ht="15" customHeight="1" thickBot="1" x14ac:dyDescent="0.25"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27" t="s">
        <v>46</v>
      </c>
      <c r="M51" s="27"/>
      <c r="N51" s="27"/>
      <c r="O51" s="27"/>
      <c r="P51" s="27"/>
      <c r="Q51" s="27"/>
      <c r="R51" s="27"/>
      <c r="S51" s="28">
        <v>72</v>
      </c>
      <c r="T51" s="64">
        <f t="shared" si="4"/>
        <v>2.5468694729395117E-2</v>
      </c>
    </row>
    <row r="52" spans="1:21" s="13" customFormat="1" ht="15" customHeight="1" x14ac:dyDescent="0.2">
      <c r="B52" s="85"/>
      <c r="C52" s="85"/>
      <c r="D52" s="85"/>
      <c r="E52" s="85"/>
      <c r="F52" s="85"/>
      <c r="L52" s="183" t="s">
        <v>17</v>
      </c>
      <c r="M52" s="183"/>
      <c r="N52" s="183"/>
      <c r="O52" s="183"/>
      <c r="P52" s="183"/>
      <c r="Q52" s="183"/>
      <c r="R52" s="183"/>
      <c r="S52" s="41">
        <f>S36+S42</f>
        <v>2827</v>
      </c>
      <c r="T52" s="83">
        <v>1</v>
      </c>
    </row>
    <row r="53" spans="1:21" s="13" customFormat="1" ht="4.5" customHeight="1" x14ac:dyDescent="0.2"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19"/>
      <c r="M53" s="19"/>
      <c r="N53" s="19"/>
      <c r="O53" s="19"/>
      <c r="P53" s="19"/>
      <c r="Q53" s="19"/>
      <c r="R53" s="19"/>
      <c r="S53" s="87"/>
      <c r="T53" s="87"/>
    </row>
    <row r="54" spans="1:21" s="13" customFormat="1" ht="9.75" customHeight="1" x14ac:dyDescent="0.2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</row>
    <row r="55" spans="1:21" s="13" customFormat="1" ht="4.5" customHeight="1" x14ac:dyDescent="0.2">
      <c r="B55" s="89"/>
      <c r="C55" s="8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85"/>
      <c r="S55" s="85"/>
      <c r="T55" s="85"/>
      <c r="U55" s="85"/>
    </row>
    <row r="56" spans="1:21" s="13" customFormat="1" ht="18.75" customHeight="1" x14ac:dyDescent="0.2">
      <c r="B56" s="55" t="s">
        <v>54</v>
      </c>
      <c r="C56" s="14"/>
      <c r="D56" s="18"/>
      <c r="E56" s="18"/>
      <c r="F56" s="18"/>
      <c r="G56" s="18"/>
      <c r="H56" s="18"/>
      <c r="I56" s="18"/>
      <c r="L56" s="191"/>
      <c r="M56" s="191"/>
      <c r="N56" s="191"/>
      <c r="O56" s="191"/>
      <c r="P56" s="191"/>
      <c r="Q56" s="191"/>
    </row>
    <row r="57" spans="1:21" s="13" customFormat="1" ht="11.25" customHeight="1" thickBot="1" x14ac:dyDescent="0.25">
      <c r="B57" s="185" t="s">
        <v>55</v>
      </c>
      <c r="C57" s="185"/>
      <c r="D57" s="185"/>
      <c r="E57" s="192" t="s">
        <v>56</v>
      </c>
      <c r="F57" s="192"/>
      <c r="G57" s="192"/>
      <c r="H57" s="185" t="s">
        <v>17</v>
      </c>
      <c r="I57" s="185" t="s">
        <v>27</v>
      </c>
      <c r="P57" s="85"/>
      <c r="Q57" s="85"/>
      <c r="R57" s="55"/>
    </row>
    <row r="58" spans="1:21" s="13" customFormat="1" ht="12.75" customHeight="1" x14ac:dyDescent="0.2">
      <c r="B58" s="185"/>
      <c r="C58" s="185"/>
      <c r="D58" s="185"/>
      <c r="E58" s="59" t="s">
        <v>57</v>
      </c>
      <c r="F58" s="59" t="s">
        <v>58</v>
      </c>
      <c r="G58" s="59" t="s">
        <v>59</v>
      </c>
      <c r="H58" s="185"/>
      <c r="I58" s="185"/>
      <c r="P58" s="85"/>
      <c r="Q58" s="85"/>
      <c r="R58" s="55"/>
    </row>
    <row r="59" spans="1:21" s="13" customFormat="1" ht="13.5" customHeight="1" x14ac:dyDescent="0.2">
      <c r="B59" s="182" t="s">
        <v>60</v>
      </c>
      <c r="C59" s="182"/>
      <c r="D59" s="182"/>
      <c r="E59" s="28">
        <v>75</v>
      </c>
      <c r="F59" s="28">
        <v>38</v>
      </c>
      <c r="G59" s="28" t="s">
        <v>19</v>
      </c>
      <c r="H59" s="28">
        <f t="shared" ref="H59:H64" si="5">SUM(E59:G59)</f>
        <v>113</v>
      </c>
      <c r="I59" s="90">
        <f t="shared" ref="I59:I64" si="6">H59/$H$65</f>
        <v>3.2546082949308754E-2</v>
      </c>
      <c r="P59" s="91"/>
    </row>
    <row r="60" spans="1:21" s="13" customFormat="1" ht="13.5" customHeight="1" x14ac:dyDescent="0.2">
      <c r="B60" s="182" t="s">
        <v>61</v>
      </c>
      <c r="C60" s="182"/>
      <c r="D60" s="182"/>
      <c r="E60" s="28">
        <v>628</v>
      </c>
      <c r="F60" s="28">
        <v>317</v>
      </c>
      <c r="G60" s="28" t="s">
        <v>19</v>
      </c>
      <c r="H60" s="28">
        <f t="shared" si="5"/>
        <v>945</v>
      </c>
      <c r="I60" s="90">
        <f t="shared" si="6"/>
        <v>0.27217741935483869</v>
      </c>
      <c r="P60" s="92"/>
      <c r="Q60" s="92"/>
      <c r="R60" s="93"/>
      <c r="S60" s="93"/>
      <c r="T60" s="94"/>
      <c r="U60" s="95"/>
    </row>
    <row r="61" spans="1:21" s="13" customFormat="1" ht="13.5" customHeight="1" x14ac:dyDescent="0.2">
      <c r="B61" s="182" t="s">
        <v>62</v>
      </c>
      <c r="C61" s="182"/>
      <c r="D61" s="182"/>
      <c r="E61" s="28">
        <v>565</v>
      </c>
      <c r="F61" s="28">
        <v>159</v>
      </c>
      <c r="G61" s="28" t="s">
        <v>19</v>
      </c>
      <c r="H61" s="28">
        <f t="shared" si="5"/>
        <v>724</v>
      </c>
      <c r="I61" s="90">
        <f t="shared" si="6"/>
        <v>0.20852534562211983</v>
      </c>
      <c r="P61" s="92"/>
      <c r="Q61" s="92"/>
      <c r="R61" s="93"/>
      <c r="S61" s="93"/>
      <c r="T61" s="94"/>
    </row>
    <row r="62" spans="1:21" s="13" customFormat="1" ht="13.5" customHeight="1" x14ac:dyDescent="0.2">
      <c r="B62" s="182" t="s">
        <v>63</v>
      </c>
      <c r="C62" s="182"/>
      <c r="D62" s="182"/>
      <c r="E62" s="28">
        <v>893</v>
      </c>
      <c r="F62" s="28">
        <v>233</v>
      </c>
      <c r="G62" s="28" t="s">
        <v>19</v>
      </c>
      <c r="H62" s="28">
        <f t="shared" si="5"/>
        <v>1126</v>
      </c>
      <c r="I62" s="90">
        <f t="shared" si="6"/>
        <v>0.32430875576036866</v>
      </c>
    </row>
    <row r="63" spans="1:21" s="13" customFormat="1" ht="13.5" customHeight="1" x14ac:dyDescent="0.2">
      <c r="B63" s="182" t="s">
        <v>64</v>
      </c>
      <c r="C63" s="182"/>
      <c r="D63" s="182"/>
      <c r="E63" s="28">
        <v>105</v>
      </c>
      <c r="F63" s="28">
        <v>50</v>
      </c>
      <c r="G63" s="28" t="s">
        <v>19</v>
      </c>
      <c r="H63" s="28">
        <f t="shared" si="5"/>
        <v>155</v>
      </c>
      <c r="I63" s="90">
        <f t="shared" si="6"/>
        <v>4.4642857142857144E-2</v>
      </c>
      <c r="Q63" s="190"/>
      <c r="R63" s="190"/>
      <c r="S63" s="38"/>
      <c r="T63" s="38"/>
    </row>
    <row r="64" spans="1:21" s="13" customFormat="1" ht="13.5" customHeight="1" thickBot="1" x14ac:dyDescent="0.25">
      <c r="B64" s="182" t="s">
        <v>65</v>
      </c>
      <c r="C64" s="182"/>
      <c r="D64" s="182"/>
      <c r="E64" s="28">
        <v>309</v>
      </c>
      <c r="F64" s="28">
        <v>100</v>
      </c>
      <c r="G64" s="28" t="s">
        <v>19</v>
      </c>
      <c r="H64" s="28">
        <f t="shared" si="5"/>
        <v>409</v>
      </c>
      <c r="I64" s="90">
        <f t="shared" si="6"/>
        <v>0.11779953917050691</v>
      </c>
      <c r="P64" s="96"/>
      <c r="Q64" s="97"/>
      <c r="R64" s="97"/>
      <c r="S64" s="97"/>
      <c r="T64" s="98"/>
    </row>
    <row r="65" spans="2:28" s="13" customFormat="1" ht="13.5" customHeight="1" x14ac:dyDescent="0.2">
      <c r="B65" s="183" t="s">
        <v>17</v>
      </c>
      <c r="C65" s="183"/>
      <c r="D65" s="183"/>
      <c r="E65" s="41">
        <f>SUM(E59:E64)</f>
        <v>2575</v>
      </c>
      <c r="F65" s="41">
        <f>SUM(F59:F64)</f>
        <v>897</v>
      </c>
      <c r="G65" s="41">
        <f>SUM(G59:G64)</f>
        <v>0</v>
      </c>
      <c r="H65" s="41">
        <f>SUM(H59:H64)</f>
        <v>3472</v>
      </c>
      <c r="I65" s="99">
        <f>SUM(I59:I64)</f>
        <v>1</v>
      </c>
      <c r="P65" s="96"/>
      <c r="Q65" s="97"/>
      <c r="R65" s="97"/>
      <c r="S65" s="97"/>
      <c r="T65" s="98"/>
    </row>
    <row r="66" spans="2:28" s="13" customFormat="1" ht="13.5" customHeight="1" x14ac:dyDescent="0.2">
      <c r="B66" s="184" t="s">
        <v>66</v>
      </c>
      <c r="C66" s="184"/>
      <c r="D66" s="184"/>
      <c r="E66" s="100">
        <f>E65/$H$65</f>
        <v>0.74164746543778803</v>
      </c>
      <c r="F66" s="100">
        <f>F65/$H$65</f>
        <v>0.25835253456221197</v>
      </c>
      <c r="G66" s="100">
        <f>G65/$H$65</f>
        <v>0</v>
      </c>
      <c r="H66" s="100">
        <f>SUM(E66:G66)</f>
        <v>1</v>
      </c>
      <c r="I66" s="100"/>
      <c r="P66" s="96"/>
      <c r="Q66" s="97"/>
      <c r="R66" s="97"/>
      <c r="S66" s="97"/>
      <c r="T66" s="98"/>
    </row>
    <row r="67" spans="2:28" s="13" customFormat="1" ht="15.75" customHeight="1" x14ac:dyDescent="0.2">
      <c r="B67" s="101" t="s">
        <v>67</v>
      </c>
      <c r="Q67" s="102"/>
      <c r="R67" s="97"/>
      <c r="S67" s="97"/>
      <c r="T67" s="98"/>
    </row>
    <row r="68" spans="2:28" s="13" customFormat="1" ht="15.75" customHeight="1" x14ac:dyDescent="0.2">
      <c r="B68" s="57" t="s">
        <v>68</v>
      </c>
      <c r="C68" s="57"/>
      <c r="D68" s="56"/>
      <c r="E68" s="56"/>
      <c r="F68" s="56"/>
      <c r="G68" s="56"/>
      <c r="H68" s="56"/>
      <c r="Q68" s="102"/>
      <c r="R68" s="97"/>
      <c r="S68" s="97"/>
      <c r="T68" s="98"/>
    </row>
    <row r="69" spans="2:28" s="13" customFormat="1" ht="12" customHeight="1" x14ac:dyDescent="0.2">
      <c r="B69" s="20" t="s">
        <v>69</v>
      </c>
      <c r="C69" s="20"/>
      <c r="D69" s="20"/>
      <c r="E69" s="20"/>
      <c r="F69" s="59" t="s">
        <v>26</v>
      </c>
      <c r="G69" s="59" t="s">
        <v>27</v>
      </c>
      <c r="I69" s="57" t="s">
        <v>70</v>
      </c>
      <c r="J69" s="55"/>
      <c r="K69" s="55"/>
      <c r="L69" s="56"/>
      <c r="M69" s="56"/>
      <c r="N69" s="56"/>
      <c r="O69" s="56"/>
      <c r="P69" s="56"/>
    </row>
    <row r="70" spans="2:28" s="13" customFormat="1" ht="12.75" customHeight="1" x14ac:dyDescent="0.2">
      <c r="B70" s="27" t="s">
        <v>71</v>
      </c>
      <c r="C70" s="27"/>
      <c r="D70" s="27"/>
      <c r="E70" s="27"/>
      <c r="F70" s="63">
        <v>919</v>
      </c>
      <c r="G70" s="64">
        <f t="shared" ref="G70:G84" si="7">F70/$F$85</f>
        <v>0.26468894009216593</v>
      </c>
      <c r="I70" s="20" t="s">
        <v>72</v>
      </c>
      <c r="J70" s="20"/>
      <c r="K70" s="20"/>
      <c r="L70" s="20"/>
      <c r="M70" s="20"/>
      <c r="N70" s="59" t="s">
        <v>26</v>
      </c>
      <c r="O70" s="20"/>
      <c r="P70" s="59" t="s">
        <v>27</v>
      </c>
      <c r="S70" s="103"/>
      <c r="T70" s="103"/>
      <c r="U70" s="103"/>
    </row>
    <row r="71" spans="2:28" s="13" customFormat="1" ht="12.75" customHeight="1" x14ac:dyDescent="0.25">
      <c r="B71" s="27" t="s">
        <v>73</v>
      </c>
      <c r="C71" s="27"/>
      <c r="D71" s="27"/>
      <c r="E71" s="27"/>
      <c r="F71" s="63">
        <v>7</v>
      </c>
      <c r="G71" s="64">
        <f t="shared" si="7"/>
        <v>2.0161290322580645E-3</v>
      </c>
      <c r="I71" s="27" t="s">
        <v>74</v>
      </c>
      <c r="J71" s="27"/>
      <c r="K71" s="27"/>
      <c r="L71" s="27"/>
      <c r="M71" s="27"/>
      <c r="N71" s="28">
        <v>88</v>
      </c>
      <c r="O71" s="104"/>
      <c r="P71" s="64">
        <f t="shared" ref="P71:P76" si="8">N71/$N$76</f>
        <v>2.5345622119815669E-2</v>
      </c>
      <c r="AA71"/>
      <c r="AB71"/>
    </row>
    <row r="72" spans="2:28" s="13" customFormat="1" ht="12.75" customHeight="1" x14ac:dyDescent="0.2">
      <c r="B72" s="27" t="s">
        <v>75</v>
      </c>
      <c r="C72" s="27"/>
      <c r="D72" s="27"/>
      <c r="E72" s="27"/>
      <c r="F72" s="63">
        <v>187</v>
      </c>
      <c r="G72" s="64">
        <f t="shared" si="7"/>
        <v>5.3859447004608298E-2</v>
      </c>
      <c r="I72" s="27" t="s">
        <v>76</v>
      </c>
      <c r="J72" s="27"/>
      <c r="K72" s="27"/>
      <c r="L72" s="27"/>
      <c r="M72" s="27"/>
      <c r="N72" s="28">
        <v>0</v>
      </c>
      <c r="O72" s="104"/>
      <c r="P72" s="64">
        <f t="shared" si="8"/>
        <v>0</v>
      </c>
    </row>
    <row r="73" spans="2:28" s="13" customFormat="1" ht="12.75" customHeight="1" x14ac:dyDescent="0.25">
      <c r="B73" s="27" t="s">
        <v>77</v>
      </c>
      <c r="C73" s="27"/>
      <c r="D73" s="27"/>
      <c r="E73" s="27"/>
      <c r="F73" s="63">
        <v>13</v>
      </c>
      <c r="G73" s="64">
        <f t="shared" si="7"/>
        <v>3.7442396313364054E-3</v>
      </c>
      <c r="I73" s="27" t="s">
        <v>78</v>
      </c>
      <c r="J73" s="27"/>
      <c r="K73" s="27"/>
      <c r="L73" s="27"/>
      <c r="M73" s="27"/>
      <c r="N73" s="28">
        <v>1293</v>
      </c>
      <c r="O73" s="104"/>
      <c r="P73" s="64">
        <f t="shared" si="8"/>
        <v>0.37240783410138251</v>
      </c>
      <c r="AA73"/>
      <c r="AB73"/>
    </row>
    <row r="74" spans="2:28" s="13" customFormat="1" ht="12.75" customHeight="1" x14ac:dyDescent="0.25">
      <c r="B74" s="27" t="s">
        <v>79</v>
      </c>
      <c r="C74" s="27"/>
      <c r="D74" s="27"/>
      <c r="E74" s="105"/>
      <c r="F74" s="63">
        <v>727</v>
      </c>
      <c r="G74" s="64">
        <f t="shared" si="7"/>
        <v>0.20938940092165897</v>
      </c>
      <c r="I74" s="27" t="s">
        <v>80</v>
      </c>
      <c r="J74" s="27"/>
      <c r="K74" s="27"/>
      <c r="L74" s="27"/>
      <c r="M74" s="27"/>
      <c r="N74" s="28">
        <v>1107</v>
      </c>
      <c r="O74" s="104"/>
      <c r="P74" s="64">
        <f t="shared" si="8"/>
        <v>0.3188364055299539</v>
      </c>
      <c r="AA74"/>
      <c r="AB74"/>
    </row>
    <row r="75" spans="2:28" s="13" customFormat="1" ht="12.75" customHeight="1" thickBot="1" x14ac:dyDescent="0.3">
      <c r="B75" s="27" t="s">
        <v>81</v>
      </c>
      <c r="C75" s="27"/>
      <c r="D75" s="27"/>
      <c r="E75" s="27"/>
      <c r="F75" s="63">
        <v>2</v>
      </c>
      <c r="G75" s="64">
        <f t="shared" si="7"/>
        <v>5.76036866359447E-4</v>
      </c>
      <c r="I75" s="27" t="s">
        <v>82</v>
      </c>
      <c r="J75" s="27"/>
      <c r="K75" s="27"/>
      <c r="L75" s="27"/>
      <c r="M75" s="27"/>
      <c r="N75" s="28">
        <v>984</v>
      </c>
      <c r="O75" s="104"/>
      <c r="P75" s="64">
        <f t="shared" si="8"/>
        <v>0.28341013824884792</v>
      </c>
      <c r="AA75"/>
      <c r="AB75"/>
    </row>
    <row r="76" spans="2:28" s="13" customFormat="1" ht="12.75" customHeight="1" x14ac:dyDescent="0.2">
      <c r="B76" s="27" t="s">
        <v>83</v>
      </c>
      <c r="C76" s="27"/>
      <c r="D76" s="27"/>
      <c r="E76" s="27"/>
      <c r="F76" s="63">
        <v>25</v>
      </c>
      <c r="G76" s="64">
        <f t="shared" si="7"/>
        <v>7.2004608294930876E-3</v>
      </c>
      <c r="I76" s="40" t="s">
        <v>17</v>
      </c>
      <c r="J76" s="40"/>
      <c r="K76" s="40"/>
      <c r="L76" s="40"/>
      <c r="M76" s="40"/>
      <c r="N76" s="41">
        <f>SUM(N71:N75)</f>
        <v>3472</v>
      </c>
      <c r="O76" s="40"/>
      <c r="P76" s="106">
        <f t="shared" si="8"/>
        <v>1</v>
      </c>
    </row>
    <row r="77" spans="2:28" s="13" customFormat="1" ht="12.75" customHeight="1" x14ac:dyDescent="0.2">
      <c r="B77" s="27" t="s">
        <v>84</v>
      </c>
      <c r="C77" s="27"/>
      <c r="D77" s="27"/>
      <c r="E77" s="27"/>
      <c r="F77" s="63">
        <v>157</v>
      </c>
      <c r="G77" s="64">
        <f t="shared" si="7"/>
        <v>4.5218894009216588E-2</v>
      </c>
      <c r="I77" s="107" t="s">
        <v>85</v>
      </c>
    </row>
    <row r="78" spans="2:28" s="13" customFormat="1" ht="12.75" customHeight="1" x14ac:dyDescent="0.2">
      <c r="B78" s="27" t="s">
        <v>86</v>
      </c>
      <c r="C78" s="27"/>
      <c r="D78" s="27"/>
      <c r="E78" s="27"/>
      <c r="F78" s="63">
        <v>585</v>
      </c>
      <c r="G78" s="64">
        <f t="shared" si="7"/>
        <v>0.16849078341013826</v>
      </c>
      <c r="I78" s="107" t="s">
        <v>87</v>
      </c>
      <c r="J78" s="108"/>
      <c r="K78" s="108"/>
      <c r="L78" s="108"/>
      <c r="M78" s="108"/>
      <c r="N78" s="108"/>
      <c r="O78" s="19"/>
      <c r="P78" s="27"/>
      <c r="Q78" s="27"/>
      <c r="R78" s="27"/>
      <c r="S78" s="27"/>
      <c r="T78" s="27"/>
      <c r="U78" s="104"/>
    </row>
    <row r="79" spans="2:28" s="13" customFormat="1" ht="12.75" customHeight="1" x14ac:dyDescent="0.2">
      <c r="B79" s="27" t="s">
        <v>88</v>
      </c>
      <c r="C79" s="27"/>
      <c r="D79" s="27"/>
      <c r="E79" s="27"/>
      <c r="F79" s="63">
        <v>45</v>
      </c>
      <c r="G79" s="64">
        <f t="shared" si="7"/>
        <v>1.2960829493087557E-2</v>
      </c>
      <c r="I79" s="109"/>
      <c r="J79" s="109"/>
      <c r="K79" s="109"/>
      <c r="L79" s="109"/>
      <c r="M79" s="109"/>
      <c r="N79" s="109"/>
    </row>
    <row r="80" spans="2:28" s="13" customFormat="1" ht="12.75" customHeight="1" x14ac:dyDescent="0.2">
      <c r="B80" s="27" t="s">
        <v>89</v>
      </c>
      <c r="C80" s="27"/>
      <c r="D80" s="27"/>
      <c r="E80" s="27"/>
      <c r="F80" s="63">
        <v>32</v>
      </c>
      <c r="G80" s="64">
        <f t="shared" si="7"/>
        <v>9.2165898617511521E-3</v>
      </c>
      <c r="I80" s="109"/>
      <c r="J80" s="109"/>
      <c r="K80" s="109"/>
      <c r="L80" s="109"/>
      <c r="M80" s="109"/>
      <c r="N80" s="109"/>
      <c r="P80" s="27"/>
      <c r="Q80" s="27"/>
      <c r="R80" s="27"/>
      <c r="S80" s="27"/>
      <c r="T80" s="27"/>
      <c r="U80" s="104"/>
    </row>
    <row r="81" spans="2:21" s="13" customFormat="1" ht="12.75" customHeight="1" x14ac:dyDescent="0.2">
      <c r="B81" s="27" t="s">
        <v>90</v>
      </c>
      <c r="C81" s="27"/>
      <c r="D81" s="27"/>
      <c r="E81" s="27"/>
      <c r="F81" s="63">
        <v>6</v>
      </c>
      <c r="G81" s="64">
        <f t="shared" si="7"/>
        <v>1.7281105990783411E-3</v>
      </c>
      <c r="I81" s="109"/>
      <c r="J81" s="109"/>
      <c r="K81" s="109"/>
      <c r="L81" s="109"/>
      <c r="M81" s="109"/>
      <c r="N81" s="109"/>
      <c r="P81" s="27"/>
      <c r="Q81" s="27"/>
      <c r="R81" s="27"/>
      <c r="S81" s="27"/>
      <c r="T81" s="27"/>
      <c r="U81" s="104"/>
    </row>
    <row r="82" spans="2:21" s="13" customFormat="1" ht="12.75" customHeight="1" x14ac:dyDescent="0.2">
      <c r="B82" s="69" t="s">
        <v>91</v>
      </c>
      <c r="C82" s="69"/>
      <c r="D82" s="69"/>
      <c r="E82" s="69"/>
      <c r="F82" s="63">
        <v>252</v>
      </c>
      <c r="G82" s="64">
        <f t="shared" si="7"/>
        <v>7.2580645161290328E-2</v>
      </c>
      <c r="I82" s="109"/>
      <c r="J82" s="109"/>
      <c r="K82" s="109"/>
      <c r="L82" s="109"/>
      <c r="M82" s="109"/>
      <c r="N82" s="109"/>
      <c r="P82" s="69"/>
      <c r="Q82" s="69"/>
      <c r="R82" s="69"/>
      <c r="S82" s="69"/>
      <c r="T82" s="69"/>
      <c r="U82" s="104"/>
    </row>
    <row r="83" spans="2:21" s="13" customFormat="1" ht="12.75" customHeight="1" x14ac:dyDescent="0.2">
      <c r="B83" s="27" t="s">
        <v>46</v>
      </c>
      <c r="C83" s="27"/>
      <c r="D83" s="27"/>
      <c r="E83" s="27"/>
      <c r="F83" s="63">
        <v>19</v>
      </c>
      <c r="G83" s="64">
        <f t="shared" si="7"/>
        <v>5.4723502304147463E-3</v>
      </c>
      <c r="I83" s="109"/>
      <c r="J83" s="109"/>
      <c r="K83" s="109"/>
      <c r="L83" s="109"/>
      <c r="M83" s="109"/>
      <c r="N83" s="109"/>
      <c r="P83" s="27"/>
      <c r="Q83" s="27"/>
      <c r="R83" s="27"/>
      <c r="S83" s="27"/>
      <c r="T83" s="27"/>
      <c r="U83" s="104"/>
    </row>
    <row r="84" spans="2:21" s="13" customFormat="1" ht="12.75" customHeight="1" thickBot="1" x14ac:dyDescent="0.25">
      <c r="B84" s="27" t="s">
        <v>65</v>
      </c>
      <c r="C84" s="27"/>
      <c r="D84" s="27"/>
      <c r="E84" s="27"/>
      <c r="F84" s="63">
        <v>496</v>
      </c>
      <c r="G84" s="64">
        <f t="shared" si="7"/>
        <v>0.14285714285714285</v>
      </c>
      <c r="I84" s="109"/>
      <c r="J84" s="109"/>
      <c r="K84" s="109"/>
      <c r="L84" s="109"/>
      <c r="M84" s="109"/>
      <c r="N84" s="109"/>
      <c r="P84" s="27"/>
      <c r="Q84" s="27"/>
      <c r="R84" s="27"/>
      <c r="S84" s="27"/>
      <c r="T84" s="27"/>
      <c r="U84" s="104"/>
    </row>
    <row r="85" spans="2:21" s="13" customFormat="1" ht="12.75" customHeight="1" x14ac:dyDescent="0.2">
      <c r="B85" s="110" t="s">
        <v>17</v>
      </c>
      <c r="C85" s="110"/>
      <c r="D85" s="110"/>
      <c r="E85" s="110"/>
      <c r="F85" s="41">
        <f>SUM(F70:F84)</f>
        <v>3472</v>
      </c>
      <c r="G85" s="106">
        <f>SUM(G71:G84)</f>
        <v>0.73531105990783407</v>
      </c>
      <c r="I85" s="27"/>
      <c r="J85" s="27"/>
      <c r="K85" s="27"/>
      <c r="P85" s="27"/>
      <c r="Q85" s="27"/>
      <c r="R85" s="27"/>
      <c r="S85" s="27"/>
      <c r="T85" s="27"/>
      <c r="U85" s="104"/>
    </row>
    <row r="86" spans="2:21" s="13" customFormat="1" ht="4.5" customHeight="1" x14ac:dyDescent="0.2">
      <c r="I86" s="27"/>
      <c r="J86" s="27"/>
      <c r="K86" s="27"/>
      <c r="P86" s="182"/>
      <c r="Q86" s="182"/>
      <c r="R86" s="182"/>
      <c r="S86" s="182"/>
      <c r="T86" s="182"/>
      <c r="U86" s="104"/>
    </row>
    <row r="87" spans="2:21" s="13" customFormat="1" ht="6" customHeight="1" thickBot="1" x14ac:dyDescent="0.25">
      <c r="I87" s="27"/>
      <c r="J87" s="27"/>
      <c r="K87" s="27"/>
      <c r="P87" s="69"/>
      <c r="Q87" s="69"/>
      <c r="R87" s="69"/>
      <c r="S87" s="69"/>
      <c r="T87" s="69"/>
      <c r="U87" s="104"/>
    </row>
    <row r="88" spans="2:21" s="13" customFormat="1" ht="18.75" customHeight="1" x14ac:dyDescent="0.2">
      <c r="B88" s="111" t="s">
        <v>92</v>
      </c>
      <c r="C88" s="112"/>
      <c r="D88" s="112"/>
      <c r="E88" s="112"/>
      <c r="F88" s="112"/>
      <c r="G88" s="112"/>
      <c r="H88" s="112"/>
      <c r="I88" s="112"/>
      <c r="J88" s="112"/>
      <c r="K88" s="113"/>
      <c r="L88" s="114"/>
      <c r="M88" s="115"/>
      <c r="N88" s="19"/>
    </row>
    <row r="89" spans="2:21" s="13" customFormat="1" ht="15" customHeight="1" x14ac:dyDescent="0.2">
      <c r="B89" s="116" t="s">
        <v>93</v>
      </c>
      <c r="C89" s="20"/>
      <c r="D89" s="21" t="s">
        <v>26</v>
      </c>
      <c r="E89" s="21" t="s">
        <v>27</v>
      </c>
      <c r="G89" s="20" t="s">
        <v>94</v>
      </c>
      <c r="H89" s="20"/>
      <c r="I89" s="117" t="s">
        <v>26</v>
      </c>
      <c r="J89" s="59" t="s">
        <v>27</v>
      </c>
      <c r="K89" s="118"/>
      <c r="M89" s="19"/>
      <c r="N89" s="19"/>
    </row>
    <row r="90" spans="2:21" s="13" customFormat="1" ht="15" customHeight="1" x14ac:dyDescent="0.2">
      <c r="B90" s="119" t="s">
        <v>95</v>
      </c>
      <c r="C90" s="27"/>
      <c r="D90" s="28">
        <v>9</v>
      </c>
      <c r="E90" s="64">
        <f t="shared" ref="E90:E115" si="9">D90/$D$116</f>
        <v>2.8490028490028491E-3</v>
      </c>
      <c r="G90" s="69" t="s">
        <v>96</v>
      </c>
      <c r="H90" s="69"/>
      <c r="I90" s="120">
        <v>9</v>
      </c>
      <c r="J90" s="64">
        <f t="shared" ref="J90:J103" si="10">I90/$I$104</f>
        <v>0.18367346938775511</v>
      </c>
      <c r="K90" s="121"/>
      <c r="M90" s="19"/>
      <c r="N90" s="19"/>
    </row>
    <row r="91" spans="2:21" s="13" customFormat="1" ht="15" customHeight="1" x14ac:dyDescent="0.2">
      <c r="B91" s="119" t="s">
        <v>97</v>
      </c>
      <c r="C91" s="27"/>
      <c r="D91" s="28">
        <v>28</v>
      </c>
      <c r="E91" s="64">
        <f t="shared" si="9"/>
        <v>8.863564419119974E-3</v>
      </c>
      <c r="G91" s="69" t="s">
        <v>98</v>
      </c>
      <c r="H91" s="69"/>
      <c r="I91" s="120">
        <v>3</v>
      </c>
      <c r="J91" s="64">
        <f t="shared" si="10"/>
        <v>6.1224489795918366E-2</v>
      </c>
      <c r="K91" s="121"/>
      <c r="L91" s="19"/>
      <c r="M91" s="122"/>
      <c r="N91" s="19"/>
    </row>
    <row r="92" spans="2:21" s="13" customFormat="1" ht="15" customHeight="1" x14ac:dyDescent="0.2">
      <c r="B92" s="119" t="s">
        <v>99</v>
      </c>
      <c r="C92" s="27"/>
      <c r="D92" s="28">
        <v>2</v>
      </c>
      <c r="E92" s="64">
        <f t="shared" si="9"/>
        <v>6.3311174422285533E-4</v>
      </c>
      <c r="G92" s="69" t="s">
        <v>100</v>
      </c>
      <c r="H92" s="69"/>
      <c r="I92" s="120">
        <v>1</v>
      </c>
      <c r="J92" s="64">
        <f t="shared" si="10"/>
        <v>2.0408163265306121E-2</v>
      </c>
      <c r="K92" s="121"/>
      <c r="L92" s="19"/>
      <c r="M92" s="122"/>
      <c r="N92" s="19"/>
    </row>
    <row r="93" spans="2:21" s="13" customFormat="1" ht="15" customHeight="1" x14ac:dyDescent="0.2">
      <c r="B93" s="119" t="s">
        <v>101</v>
      </c>
      <c r="C93" s="27"/>
      <c r="D93" s="28">
        <v>95</v>
      </c>
      <c r="E93" s="64">
        <f t="shared" si="9"/>
        <v>3.007280785058563E-2</v>
      </c>
      <c r="G93" s="69" t="s">
        <v>102</v>
      </c>
      <c r="H93" s="69"/>
      <c r="I93" s="120">
        <v>16</v>
      </c>
      <c r="J93" s="64">
        <f t="shared" si="10"/>
        <v>0.32653061224489793</v>
      </c>
      <c r="K93" s="121"/>
      <c r="L93" s="19"/>
      <c r="M93" s="122"/>
      <c r="N93" s="19"/>
    </row>
    <row r="94" spans="2:21" s="13" customFormat="1" ht="15" customHeight="1" x14ac:dyDescent="0.2">
      <c r="B94" s="119" t="s">
        <v>103</v>
      </c>
      <c r="C94" s="27"/>
      <c r="D94" s="28">
        <v>19</v>
      </c>
      <c r="E94" s="64">
        <f t="shared" si="9"/>
        <v>6.0145615701171252E-3</v>
      </c>
      <c r="G94" s="69" t="s">
        <v>104</v>
      </c>
      <c r="H94" s="69"/>
      <c r="I94" s="120">
        <v>7</v>
      </c>
      <c r="J94" s="64">
        <f t="shared" si="10"/>
        <v>0.14285714285714285</v>
      </c>
      <c r="K94" s="121"/>
      <c r="L94" s="19"/>
      <c r="M94" s="122"/>
      <c r="N94" s="19"/>
    </row>
    <row r="95" spans="2:21" s="13" customFormat="1" ht="15" customHeight="1" x14ac:dyDescent="0.2">
      <c r="B95" s="119" t="s">
        <v>105</v>
      </c>
      <c r="C95" s="27"/>
      <c r="D95" s="28">
        <v>27</v>
      </c>
      <c r="E95" s="64">
        <f t="shared" si="9"/>
        <v>8.5470085470085479E-3</v>
      </c>
      <c r="G95" s="13" t="s">
        <v>106</v>
      </c>
      <c r="I95" s="123">
        <v>1</v>
      </c>
      <c r="J95" s="64">
        <f t="shared" si="10"/>
        <v>2.0408163265306121E-2</v>
      </c>
      <c r="K95" s="121"/>
      <c r="L95" s="19"/>
      <c r="M95" s="124"/>
      <c r="N95" s="19"/>
    </row>
    <row r="96" spans="2:21" s="13" customFormat="1" ht="15" customHeight="1" x14ac:dyDescent="0.2">
      <c r="B96" s="119" t="s">
        <v>107</v>
      </c>
      <c r="C96" s="27"/>
      <c r="D96" s="28">
        <v>86</v>
      </c>
      <c r="E96" s="64">
        <f t="shared" si="9"/>
        <v>2.7223805001582779E-2</v>
      </c>
      <c r="G96" s="125" t="s">
        <v>108</v>
      </c>
      <c r="H96" s="125"/>
      <c r="I96" s="126">
        <v>1</v>
      </c>
      <c r="J96" s="127">
        <f t="shared" si="10"/>
        <v>2.0408163265306121E-2</v>
      </c>
      <c r="K96" s="128"/>
      <c r="L96" s="19"/>
      <c r="M96" s="125"/>
      <c r="N96" s="19"/>
    </row>
    <row r="97" spans="2:24" s="13" customFormat="1" ht="15" customHeight="1" x14ac:dyDescent="0.2">
      <c r="B97" s="119" t="s">
        <v>109</v>
      </c>
      <c r="C97" s="27"/>
      <c r="D97" s="28">
        <v>36</v>
      </c>
      <c r="E97" s="64">
        <f t="shared" si="9"/>
        <v>1.1396011396011397E-2</v>
      </c>
      <c r="G97" s="69" t="s">
        <v>110</v>
      </c>
      <c r="H97" s="69"/>
      <c r="I97" s="120">
        <v>1</v>
      </c>
      <c r="J97" s="64">
        <f t="shared" si="10"/>
        <v>2.0408163265306121E-2</v>
      </c>
      <c r="K97" s="121"/>
      <c r="L97" s="19"/>
      <c r="M97" s="125"/>
      <c r="N97" s="19"/>
    </row>
    <row r="98" spans="2:24" s="13" customFormat="1" ht="15" customHeight="1" x14ac:dyDescent="0.2">
      <c r="B98" s="119" t="s">
        <v>111</v>
      </c>
      <c r="C98" s="27"/>
      <c r="D98" s="28">
        <v>4</v>
      </c>
      <c r="E98" s="64">
        <f t="shared" si="9"/>
        <v>1.2662234884457107E-3</v>
      </c>
      <c r="G98" s="13" t="s">
        <v>112</v>
      </c>
      <c r="I98" s="129">
        <v>4</v>
      </c>
      <c r="J98" s="64">
        <f t="shared" si="10"/>
        <v>8.1632653061224483E-2</v>
      </c>
      <c r="K98" s="121"/>
      <c r="L98" s="19"/>
      <c r="M98" s="125"/>
      <c r="N98" s="125"/>
    </row>
    <row r="99" spans="2:24" s="13" customFormat="1" ht="15" customHeight="1" x14ac:dyDescent="0.2">
      <c r="B99" s="119" t="s">
        <v>113</v>
      </c>
      <c r="C99" s="27"/>
      <c r="D99" s="28">
        <v>15</v>
      </c>
      <c r="E99" s="64">
        <f t="shared" si="9"/>
        <v>4.7483380816714148E-3</v>
      </c>
      <c r="G99" s="69" t="s">
        <v>114</v>
      </c>
      <c r="H99" s="69"/>
      <c r="I99" s="120">
        <v>3</v>
      </c>
      <c r="J99" s="64">
        <f t="shared" si="10"/>
        <v>6.1224489795918366E-2</v>
      </c>
      <c r="K99" s="121"/>
      <c r="L99" s="19"/>
      <c r="M99" s="125"/>
      <c r="N99" s="69"/>
    </row>
    <row r="100" spans="2:24" s="13" customFormat="1" ht="15" customHeight="1" x14ac:dyDescent="0.2">
      <c r="B100" s="119" t="s">
        <v>115</v>
      </c>
      <c r="C100" s="27"/>
      <c r="D100" s="28">
        <v>45</v>
      </c>
      <c r="E100" s="64">
        <f t="shared" si="9"/>
        <v>1.4245014245014245E-2</v>
      </c>
      <c r="G100" s="69" t="s">
        <v>116</v>
      </c>
      <c r="H100" s="69"/>
      <c r="I100" s="120">
        <v>0</v>
      </c>
      <c r="J100" s="64">
        <f t="shared" si="10"/>
        <v>0</v>
      </c>
      <c r="K100" s="121"/>
      <c r="L100" s="19"/>
      <c r="M100" s="130"/>
      <c r="N100" s="69"/>
    </row>
    <row r="101" spans="2:24" s="13" customFormat="1" ht="15" customHeight="1" x14ac:dyDescent="0.2">
      <c r="B101" s="119" t="s">
        <v>117</v>
      </c>
      <c r="C101" s="27"/>
      <c r="D101" s="28">
        <v>62</v>
      </c>
      <c r="E101" s="64">
        <f t="shared" si="9"/>
        <v>1.9626464070908515E-2</v>
      </c>
      <c r="G101" s="69" t="s">
        <v>118</v>
      </c>
      <c r="H101" s="69"/>
      <c r="I101" s="120">
        <v>1</v>
      </c>
      <c r="J101" s="64">
        <f t="shared" si="10"/>
        <v>2.0408163265306121E-2</v>
      </c>
      <c r="K101" s="121"/>
      <c r="L101" s="19"/>
      <c r="M101" s="122"/>
      <c r="N101" s="69"/>
    </row>
    <row r="102" spans="2:24" s="13" customFormat="1" ht="15" customHeight="1" x14ac:dyDescent="0.2">
      <c r="B102" s="119" t="s">
        <v>119</v>
      </c>
      <c r="C102" s="27"/>
      <c r="D102" s="28">
        <v>60</v>
      </c>
      <c r="E102" s="64">
        <f t="shared" si="9"/>
        <v>1.8993352326685659E-2</v>
      </c>
      <c r="G102" s="69" t="s">
        <v>120</v>
      </c>
      <c r="H102" s="69"/>
      <c r="I102" s="120">
        <v>0</v>
      </c>
      <c r="J102" s="64">
        <f t="shared" si="10"/>
        <v>0</v>
      </c>
      <c r="K102" s="131"/>
      <c r="L102" s="19"/>
      <c r="M102" s="122"/>
      <c r="N102" s="69"/>
    </row>
    <row r="103" spans="2:24" s="13" customFormat="1" ht="15" customHeight="1" thickBot="1" x14ac:dyDescent="0.25">
      <c r="B103" s="132" t="s">
        <v>121</v>
      </c>
      <c r="C103" s="69"/>
      <c r="D103" s="28">
        <v>33</v>
      </c>
      <c r="E103" s="64">
        <f t="shared" si="9"/>
        <v>1.0446343779677113E-2</v>
      </c>
      <c r="G103" s="69" t="s">
        <v>122</v>
      </c>
      <c r="H103" s="69"/>
      <c r="I103" s="120">
        <v>2</v>
      </c>
      <c r="J103" s="64">
        <f t="shared" si="10"/>
        <v>4.0816326530612242E-2</v>
      </c>
      <c r="K103" s="133"/>
      <c r="L103" s="19"/>
      <c r="M103" s="122"/>
      <c r="N103" s="69"/>
    </row>
    <row r="104" spans="2:24" s="13" customFormat="1" ht="15" customHeight="1" x14ac:dyDescent="0.2">
      <c r="B104" s="132" t="s">
        <v>123</v>
      </c>
      <c r="C104" s="69"/>
      <c r="D104" s="28">
        <v>2426</v>
      </c>
      <c r="E104" s="64">
        <f t="shared" si="9"/>
        <v>0.76796454574232353</v>
      </c>
      <c r="G104" s="110" t="s">
        <v>17</v>
      </c>
      <c r="H104" s="110"/>
      <c r="I104" s="110">
        <f>SUM(I90:I103)</f>
        <v>49</v>
      </c>
      <c r="J104" s="106">
        <f>SUM(J90:J103)</f>
        <v>1</v>
      </c>
      <c r="K104" s="133"/>
      <c r="L104" s="19"/>
      <c r="M104" s="122"/>
      <c r="N104" s="125"/>
    </row>
    <row r="105" spans="2:24" s="13" customFormat="1" ht="15" customHeight="1" thickBot="1" x14ac:dyDescent="0.25">
      <c r="B105" s="132" t="s">
        <v>124</v>
      </c>
      <c r="C105" s="69"/>
      <c r="D105" s="28">
        <v>41</v>
      </c>
      <c r="E105" s="64">
        <f t="shared" si="9"/>
        <v>1.2978790756568534E-2</v>
      </c>
      <c r="G105" s="19"/>
      <c r="J105" s="19"/>
      <c r="K105" s="134"/>
      <c r="L105" s="19"/>
      <c r="M105" s="122"/>
      <c r="N105" s="125"/>
    </row>
    <row r="106" spans="2:24" s="13" customFormat="1" ht="15" customHeight="1" x14ac:dyDescent="0.25">
      <c r="B106" s="132" t="s">
        <v>125</v>
      </c>
      <c r="C106" s="69"/>
      <c r="D106" s="28">
        <v>9</v>
      </c>
      <c r="E106" s="64">
        <f t="shared" si="9"/>
        <v>2.8490028490028491E-3</v>
      </c>
      <c r="G106" s="135"/>
      <c r="H106" s="136"/>
      <c r="I106" s="136"/>
      <c r="J106" s="137"/>
      <c r="K106" s="134"/>
      <c r="L106" s="19"/>
      <c r="M106" s="124"/>
      <c r="N106" s="125"/>
      <c r="X106" s="1"/>
    </row>
    <row r="107" spans="2:24" s="13" customFormat="1" ht="15" customHeight="1" x14ac:dyDescent="0.2">
      <c r="B107" s="132" t="s">
        <v>126</v>
      </c>
      <c r="C107" s="69"/>
      <c r="D107" s="28">
        <v>5</v>
      </c>
      <c r="E107" s="64">
        <f t="shared" si="9"/>
        <v>1.5827793605571383E-3</v>
      </c>
      <c r="G107" s="138" t="s">
        <v>127</v>
      </c>
      <c r="H107" s="139"/>
      <c r="I107" s="139"/>
      <c r="J107" s="140"/>
      <c r="K107" s="118"/>
      <c r="L107" s="19"/>
      <c r="M107" s="125"/>
      <c r="N107" s="125"/>
    </row>
    <row r="108" spans="2:24" s="13" customFormat="1" ht="15" customHeight="1" x14ac:dyDescent="0.2">
      <c r="B108" s="132" t="s">
        <v>128</v>
      </c>
      <c r="C108" s="69"/>
      <c r="D108" s="28">
        <v>16</v>
      </c>
      <c r="E108" s="64">
        <f t="shared" si="9"/>
        <v>5.0648939537828426E-3</v>
      </c>
      <c r="G108" s="116" t="s">
        <v>129</v>
      </c>
      <c r="H108" s="20"/>
      <c r="I108" s="59" t="s">
        <v>26</v>
      </c>
      <c r="J108" s="141" t="s">
        <v>27</v>
      </c>
      <c r="K108" s="142"/>
      <c r="L108" s="19"/>
      <c r="M108" s="125"/>
      <c r="N108" s="125"/>
    </row>
    <row r="109" spans="2:24" s="13" customFormat="1" ht="15" customHeight="1" x14ac:dyDescent="0.2">
      <c r="B109" s="132" t="s">
        <v>130</v>
      </c>
      <c r="C109" s="69"/>
      <c r="D109" s="28">
        <v>5</v>
      </c>
      <c r="E109" s="64">
        <f t="shared" si="9"/>
        <v>1.5827793605571383E-3</v>
      </c>
      <c r="G109" s="143" t="s">
        <v>131</v>
      </c>
      <c r="H109" s="144"/>
      <c r="I109" s="145">
        <f>+D116</f>
        <v>3159</v>
      </c>
      <c r="J109" s="146">
        <f>I109/$I$112</f>
        <v>0.90985023041474655</v>
      </c>
      <c r="K109" s="142"/>
      <c r="L109" s="19"/>
      <c r="M109" s="125"/>
      <c r="N109" s="125"/>
    </row>
    <row r="110" spans="2:24" s="13" customFormat="1" ht="15" customHeight="1" x14ac:dyDescent="0.2">
      <c r="B110" s="132" t="s">
        <v>132</v>
      </c>
      <c r="C110" s="69"/>
      <c r="D110" s="28">
        <v>43</v>
      </c>
      <c r="E110" s="64">
        <f t="shared" si="9"/>
        <v>1.361190250079139E-2</v>
      </c>
      <c r="G110" s="143" t="s">
        <v>94</v>
      </c>
      <c r="H110" s="144"/>
      <c r="I110" s="145">
        <v>49</v>
      </c>
      <c r="J110" s="146">
        <f>I110/$I$112</f>
        <v>1.4112903225806451E-2</v>
      </c>
      <c r="K110" s="142"/>
      <c r="L110" s="19"/>
      <c r="M110" s="125"/>
      <c r="N110" s="125"/>
    </row>
    <row r="111" spans="2:24" s="13" customFormat="1" ht="15" customHeight="1" thickBot="1" x14ac:dyDescent="0.25">
      <c r="B111" s="132" t="s">
        <v>133</v>
      </c>
      <c r="C111" s="69"/>
      <c r="D111" s="28">
        <v>36</v>
      </c>
      <c r="E111" s="64">
        <f t="shared" si="9"/>
        <v>1.1396011396011397E-2</v>
      </c>
      <c r="G111" s="143" t="s">
        <v>65</v>
      </c>
      <c r="H111" s="144"/>
      <c r="I111" s="145">
        <v>264</v>
      </c>
      <c r="J111" s="146">
        <f>I111/$I$112</f>
        <v>7.6036866359447008E-2</v>
      </c>
      <c r="K111" s="147"/>
      <c r="L111" s="19"/>
      <c r="M111" s="125"/>
      <c r="N111" s="125"/>
    </row>
    <row r="112" spans="2:24" s="13" customFormat="1" ht="15" customHeight="1" x14ac:dyDescent="0.2">
      <c r="B112" s="132" t="s">
        <v>134</v>
      </c>
      <c r="C112" s="69"/>
      <c r="D112" s="28">
        <v>22</v>
      </c>
      <c r="E112" s="64">
        <f t="shared" si="9"/>
        <v>6.9642291864514087E-3</v>
      </c>
      <c r="G112" s="148" t="s">
        <v>17</v>
      </c>
      <c r="H112" s="110"/>
      <c r="I112" s="41">
        <f>SUM(I109:I111)</f>
        <v>3472</v>
      </c>
      <c r="J112" s="149">
        <f>I112/$I$112</f>
        <v>1</v>
      </c>
      <c r="K112" s="142"/>
      <c r="L112" s="19"/>
      <c r="M112" s="125"/>
      <c r="N112" s="125"/>
    </row>
    <row r="113" spans="2:17" s="13" customFormat="1" ht="15" customHeight="1" x14ac:dyDescent="0.2">
      <c r="B113" s="132" t="s">
        <v>135</v>
      </c>
      <c r="C113" s="69"/>
      <c r="D113" s="28">
        <v>21</v>
      </c>
      <c r="E113" s="64">
        <f t="shared" si="9"/>
        <v>6.6476733143399809E-3</v>
      </c>
      <c r="G113" s="150"/>
      <c r="H113" s="151"/>
      <c r="I113" s="152"/>
      <c r="J113" s="153"/>
      <c r="K113" s="134"/>
      <c r="L113" s="19"/>
      <c r="M113" s="19"/>
      <c r="N113" s="125"/>
    </row>
    <row r="114" spans="2:17" s="13" customFormat="1" ht="15" customHeight="1" thickBot="1" x14ac:dyDescent="0.25">
      <c r="B114" s="132" t="s">
        <v>136</v>
      </c>
      <c r="C114" s="69"/>
      <c r="D114" s="28">
        <v>6</v>
      </c>
      <c r="E114" s="64">
        <f t="shared" si="9"/>
        <v>1.8993352326685661E-3</v>
      </c>
      <c r="G114" s="154"/>
      <c r="H114" s="155"/>
      <c r="I114" s="155"/>
      <c r="J114" s="156"/>
      <c r="K114" s="134"/>
      <c r="L114" s="19"/>
      <c r="M114" s="19"/>
      <c r="N114" s="19"/>
    </row>
    <row r="115" spans="2:17" s="13" customFormat="1" ht="15" customHeight="1" thickBot="1" x14ac:dyDescent="0.25">
      <c r="B115" s="132" t="s">
        <v>137</v>
      </c>
      <c r="C115" s="69"/>
      <c r="D115" s="28">
        <v>8</v>
      </c>
      <c r="E115" s="64">
        <f t="shared" si="9"/>
        <v>2.5324469768914213E-3</v>
      </c>
      <c r="G115" s="19"/>
      <c r="H115" s="19"/>
      <c r="I115" s="19"/>
      <c r="J115" s="19"/>
      <c r="K115" s="133"/>
      <c r="L115" s="19"/>
      <c r="M115" s="19"/>
      <c r="N115" s="19"/>
    </row>
    <row r="116" spans="2:17" s="13" customFormat="1" ht="15" customHeight="1" x14ac:dyDescent="0.2">
      <c r="B116" s="148" t="s">
        <v>17</v>
      </c>
      <c r="C116" s="110"/>
      <c r="D116" s="41">
        <f>SUM(D90:D115)</f>
        <v>3159</v>
      </c>
      <c r="E116" s="106">
        <f>SUM(E90:E115)</f>
        <v>1.0000000000000002</v>
      </c>
      <c r="F116" s="19"/>
      <c r="G116" s="19"/>
      <c r="H116" s="19"/>
      <c r="I116" s="19"/>
      <c r="J116" s="19"/>
      <c r="K116" s="133"/>
      <c r="L116" s="19"/>
      <c r="M116" s="19"/>
      <c r="N116" s="19"/>
    </row>
    <row r="117" spans="2:17" s="13" customFormat="1" ht="9.75" customHeight="1" x14ac:dyDescent="0.2">
      <c r="B117" s="157" t="s">
        <v>138</v>
      </c>
      <c r="C117" s="19"/>
      <c r="D117" s="19"/>
      <c r="E117" s="19"/>
      <c r="F117" s="19"/>
      <c r="G117" s="19"/>
      <c r="H117" s="19"/>
      <c r="I117" s="19"/>
      <c r="J117" s="19"/>
      <c r="K117" s="133"/>
    </row>
    <row r="118" spans="2:17" s="13" customFormat="1" ht="9.75" customHeight="1" x14ac:dyDescent="0.2">
      <c r="B118" s="157" t="s">
        <v>139</v>
      </c>
      <c r="C118" s="19"/>
      <c r="D118" s="19"/>
      <c r="E118" s="19"/>
      <c r="F118" s="19"/>
      <c r="G118" s="19"/>
      <c r="H118" s="19"/>
      <c r="I118" s="19"/>
      <c r="J118" s="19"/>
      <c r="K118" s="133"/>
    </row>
    <row r="119" spans="2:17" s="13" customFormat="1" ht="12" customHeight="1" thickBot="1" x14ac:dyDescent="0.25">
      <c r="B119" s="158" t="s">
        <v>140</v>
      </c>
      <c r="C119" s="159"/>
      <c r="D119" s="159"/>
      <c r="E119" s="159"/>
      <c r="F119" s="159"/>
      <c r="G119" s="159"/>
      <c r="H119" s="159"/>
      <c r="I119" s="159"/>
      <c r="J119" s="159"/>
      <c r="K119" s="160"/>
    </row>
    <row r="120" spans="2:17" s="13" customFormat="1" ht="15.75" customHeight="1" thickBot="1" x14ac:dyDescent="0.25"/>
    <row r="121" spans="2:17" s="13" customFormat="1" ht="15.75" customHeight="1" x14ac:dyDescent="0.2">
      <c r="B121" s="161"/>
      <c r="C121" s="162"/>
      <c r="D121" s="162"/>
      <c r="E121" s="162"/>
      <c r="F121" s="162"/>
      <c r="G121" s="162"/>
      <c r="H121" s="162"/>
      <c r="I121" s="162"/>
      <c r="J121" s="162"/>
      <c r="K121" s="162"/>
      <c r="L121" s="162"/>
      <c r="M121" s="162"/>
      <c r="N121" s="162"/>
      <c r="O121" s="162"/>
      <c r="P121" s="162"/>
      <c r="Q121" s="163"/>
    </row>
    <row r="122" spans="2:17" s="13" customFormat="1" ht="15.75" customHeight="1" x14ac:dyDescent="0.2">
      <c r="B122" s="164"/>
      <c r="C122" s="114" t="s">
        <v>141</v>
      </c>
      <c r="D122" s="15"/>
      <c r="E122" s="165"/>
      <c r="F122" s="125"/>
      <c r="G122" s="125"/>
      <c r="H122" s="19"/>
      <c r="I122" s="19"/>
      <c r="J122" s="19"/>
      <c r="K122" s="19"/>
      <c r="L122" s="19"/>
      <c r="M122" s="19"/>
      <c r="N122" s="19"/>
      <c r="O122" s="19"/>
      <c r="P122" s="19"/>
      <c r="Q122" s="133"/>
    </row>
    <row r="123" spans="2:17" s="13" customFormat="1" ht="15.75" customHeight="1" thickBot="1" x14ac:dyDescent="0.25">
      <c r="B123" s="132"/>
      <c r="C123" s="18"/>
      <c r="D123" s="18"/>
      <c r="E123" s="18"/>
      <c r="F123" s="125"/>
      <c r="G123" s="125"/>
      <c r="H123" s="19"/>
      <c r="I123" s="19"/>
      <c r="J123" s="19"/>
      <c r="K123" s="19"/>
      <c r="L123" s="19"/>
      <c r="M123" s="19"/>
      <c r="N123" s="19"/>
      <c r="O123" s="19"/>
      <c r="P123" s="19"/>
      <c r="Q123" s="133"/>
    </row>
    <row r="124" spans="2:17" s="13" customFormat="1" ht="15.75" customHeight="1" thickTop="1" x14ac:dyDescent="0.2">
      <c r="B124" s="132"/>
      <c r="C124" s="185" t="s">
        <v>4</v>
      </c>
      <c r="D124" s="186" t="s">
        <v>142</v>
      </c>
      <c r="E124" s="187"/>
      <c r="F124" s="188" t="s">
        <v>143</v>
      </c>
      <c r="G124" s="125"/>
      <c r="H124" s="19"/>
      <c r="I124" s="19"/>
      <c r="J124" s="19"/>
      <c r="K124" s="19"/>
      <c r="L124" s="19"/>
      <c r="M124" s="19"/>
      <c r="N124" s="19"/>
      <c r="O124" s="19"/>
      <c r="P124" s="19"/>
      <c r="Q124" s="133"/>
    </row>
    <row r="125" spans="2:17" s="13" customFormat="1" ht="15.75" customHeight="1" x14ac:dyDescent="0.2">
      <c r="B125" s="132"/>
      <c r="C125" s="185"/>
      <c r="D125" s="166">
        <v>2017</v>
      </c>
      <c r="E125" s="166">
        <v>2018</v>
      </c>
      <c r="F125" s="189"/>
      <c r="G125" s="125"/>
      <c r="H125" s="19"/>
      <c r="I125" s="19"/>
      <c r="J125" s="19"/>
      <c r="K125" s="19"/>
      <c r="L125" s="19"/>
      <c r="M125" s="19"/>
      <c r="N125" s="19"/>
      <c r="O125" s="19"/>
      <c r="P125" s="19"/>
      <c r="Q125" s="133"/>
    </row>
    <row r="126" spans="2:17" s="13" customFormat="1" ht="15.75" customHeight="1" x14ac:dyDescent="0.2">
      <c r="B126" s="132"/>
      <c r="C126" s="167" t="s">
        <v>5</v>
      </c>
      <c r="D126" s="168">
        <v>211</v>
      </c>
      <c r="E126" s="169">
        <v>211</v>
      </c>
      <c r="F126" s="170">
        <f t="shared" ref="F126:F131" si="11">(E126/D126)-1</f>
        <v>0</v>
      </c>
      <c r="G126" s="125"/>
      <c r="H126" s="19"/>
      <c r="I126" s="19"/>
      <c r="J126" s="19"/>
      <c r="K126" s="19"/>
      <c r="L126" s="19"/>
      <c r="M126" s="19"/>
      <c r="N126" s="19"/>
      <c r="O126" s="19"/>
      <c r="P126" s="19"/>
      <c r="Q126" s="133"/>
    </row>
    <row r="127" spans="2:17" s="13" customFormat="1" ht="15.75" customHeight="1" x14ac:dyDescent="0.2">
      <c r="B127" s="132"/>
      <c r="C127" s="167" t="s">
        <v>6</v>
      </c>
      <c r="D127" s="168">
        <v>254</v>
      </c>
      <c r="E127" s="169">
        <v>248</v>
      </c>
      <c r="F127" s="170">
        <f t="shared" si="11"/>
        <v>-2.3622047244094446E-2</v>
      </c>
      <c r="G127" s="125"/>
      <c r="H127" s="19"/>
      <c r="I127" s="19"/>
      <c r="J127" s="19"/>
      <c r="K127" s="19"/>
      <c r="L127" s="19"/>
      <c r="M127" s="19"/>
      <c r="N127" s="19"/>
      <c r="O127" s="19"/>
      <c r="P127" s="19"/>
      <c r="Q127" s="133"/>
    </row>
    <row r="128" spans="2:17" s="13" customFormat="1" ht="15.75" customHeight="1" x14ac:dyDescent="0.2">
      <c r="B128" s="164"/>
      <c r="C128" s="167" t="s">
        <v>7</v>
      </c>
      <c r="D128" s="168">
        <v>299</v>
      </c>
      <c r="E128" s="169">
        <v>301</v>
      </c>
      <c r="F128" s="170">
        <f t="shared" si="11"/>
        <v>6.6889632107023367E-3</v>
      </c>
      <c r="G128" s="125"/>
      <c r="H128" s="19"/>
      <c r="I128" s="19"/>
      <c r="J128" s="19"/>
      <c r="K128" s="19"/>
      <c r="L128" s="19"/>
      <c r="M128" s="19"/>
      <c r="N128" s="19"/>
      <c r="O128" s="19"/>
      <c r="P128" s="19"/>
      <c r="Q128" s="133"/>
    </row>
    <row r="129" spans="2:25" s="13" customFormat="1" ht="18" customHeight="1" x14ac:dyDescent="0.2">
      <c r="B129" s="164"/>
      <c r="C129" s="167" t="s">
        <v>8</v>
      </c>
      <c r="D129" s="168">
        <v>403</v>
      </c>
      <c r="E129" s="169">
        <v>372</v>
      </c>
      <c r="F129" s="170">
        <f t="shared" si="11"/>
        <v>-7.6923076923076872E-2</v>
      </c>
      <c r="G129" s="125"/>
      <c r="H129" s="19"/>
      <c r="I129" s="19"/>
      <c r="J129" s="19"/>
      <c r="K129" s="19"/>
      <c r="L129" s="19"/>
      <c r="M129" s="19"/>
      <c r="N129" s="19"/>
      <c r="O129" s="19"/>
      <c r="P129" s="19"/>
      <c r="Q129" s="133"/>
    </row>
    <row r="130" spans="2:25" s="13" customFormat="1" ht="18" customHeight="1" x14ac:dyDescent="0.2">
      <c r="B130" s="164"/>
      <c r="C130" s="167" t="s">
        <v>9</v>
      </c>
      <c r="D130" s="168">
        <v>330</v>
      </c>
      <c r="E130" s="169">
        <v>374</v>
      </c>
      <c r="F130" s="170">
        <f t="shared" si="11"/>
        <v>0.1333333333333333</v>
      </c>
      <c r="G130" s="125"/>
      <c r="H130" s="19"/>
      <c r="I130" s="19"/>
      <c r="J130" s="19"/>
      <c r="K130" s="19"/>
      <c r="L130" s="19"/>
      <c r="M130" s="19"/>
      <c r="N130" s="19"/>
      <c r="O130" s="19"/>
      <c r="P130" s="19"/>
      <c r="Q130" s="133"/>
    </row>
    <row r="131" spans="2:25" s="13" customFormat="1" ht="18" customHeight="1" x14ac:dyDescent="0.2">
      <c r="B131" s="164"/>
      <c r="C131" s="167" t="s">
        <v>10</v>
      </c>
      <c r="D131" s="168">
        <v>367</v>
      </c>
      <c r="E131" s="169">
        <v>361</v>
      </c>
      <c r="F131" s="170">
        <f t="shared" si="11"/>
        <v>-1.6348773841961872E-2</v>
      </c>
      <c r="G131" s="125"/>
      <c r="H131" s="19"/>
      <c r="I131" s="19"/>
      <c r="J131" s="19"/>
      <c r="K131" s="19"/>
      <c r="L131" s="19"/>
      <c r="M131" s="19"/>
      <c r="N131" s="19"/>
      <c r="O131" s="19"/>
      <c r="P131" s="19"/>
      <c r="Q131" s="133"/>
    </row>
    <row r="132" spans="2:25" s="13" customFormat="1" ht="18" customHeight="1" x14ac:dyDescent="0.2">
      <c r="B132" s="164"/>
      <c r="C132" s="167" t="s">
        <v>11</v>
      </c>
      <c r="D132" s="168">
        <v>284</v>
      </c>
      <c r="E132" s="169">
        <v>392</v>
      </c>
      <c r="F132" s="170">
        <f>(E132/D132)-1</f>
        <v>0.38028169014084501</v>
      </c>
      <c r="G132" s="125"/>
      <c r="H132" s="19"/>
      <c r="I132" s="19"/>
      <c r="J132" s="19"/>
      <c r="K132" s="19"/>
      <c r="L132" s="19"/>
      <c r="M132" s="19"/>
      <c r="N132" s="19"/>
      <c r="O132" s="19"/>
      <c r="P132" s="19"/>
      <c r="Q132" s="133"/>
    </row>
    <row r="133" spans="2:25" s="13" customFormat="1" ht="18" customHeight="1" x14ac:dyDescent="0.25">
      <c r="B133" s="164"/>
      <c r="C133" s="167" t="s">
        <v>12</v>
      </c>
      <c r="D133" s="168">
        <v>279</v>
      </c>
      <c r="E133" s="169">
        <v>361</v>
      </c>
      <c r="F133" s="170">
        <f>(E133/D133)-1</f>
        <v>0.2939068100358424</v>
      </c>
      <c r="G133" s="125"/>
      <c r="H133" s="19"/>
      <c r="I133" s="19"/>
      <c r="J133" s="19"/>
      <c r="K133" s="19"/>
      <c r="L133" s="19"/>
      <c r="M133" s="19"/>
      <c r="N133" s="19"/>
      <c r="O133" s="19"/>
      <c r="P133" s="19"/>
      <c r="Q133" s="133"/>
      <c r="X133" s="1"/>
    </row>
    <row r="134" spans="2:25" s="13" customFormat="1" ht="18" customHeight="1" x14ac:dyDescent="0.25">
      <c r="B134" s="164"/>
      <c r="C134" s="167" t="s">
        <v>13</v>
      </c>
      <c r="D134" s="168">
        <v>350</v>
      </c>
      <c r="E134" s="169">
        <v>384</v>
      </c>
      <c r="F134" s="171">
        <f>(E134/D134)-1</f>
        <v>9.7142857142857197E-2</v>
      </c>
      <c r="G134" s="125"/>
      <c r="H134" s="19"/>
      <c r="I134" s="19"/>
      <c r="J134" s="19"/>
      <c r="K134" s="19"/>
      <c r="L134" s="19"/>
      <c r="M134" s="19"/>
      <c r="N134" s="19"/>
      <c r="O134" s="19"/>
      <c r="P134" s="19"/>
      <c r="Q134" s="133"/>
      <c r="X134" s="1"/>
    </row>
    <row r="135" spans="2:25" s="13" customFormat="1" ht="18" customHeight="1" thickBot="1" x14ac:dyDescent="0.3">
      <c r="B135" s="164"/>
      <c r="C135" s="167" t="s">
        <v>14</v>
      </c>
      <c r="D135" s="168">
        <v>393</v>
      </c>
      <c r="E135" s="169">
        <v>468</v>
      </c>
      <c r="F135" s="171">
        <f>(E135/D135)-1</f>
        <v>0.19083969465648853</v>
      </c>
      <c r="G135" s="125"/>
      <c r="H135" s="19"/>
      <c r="I135" s="19"/>
      <c r="J135" s="19"/>
      <c r="K135" s="19"/>
      <c r="L135" s="19"/>
      <c r="M135" s="19"/>
      <c r="N135" s="19"/>
      <c r="O135" s="19"/>
      <c r="P135" s="19"/>
      <c r="Q135" s="133"/>
      <c r="X135" s="1"/>
    </row>
    <row r="136" spans="2:25" s="13" customFormat="1" ht="18" hidden="1" customHeight="1" x14ac:dyDescent="0.25">
      <c r="B136" s="164"/>
      <c r="C136" s="172" t="s">
        <v>15</v>
      </c>
      <c r="D136" s="173"/>
      <c r="E136" s="174"/>
      <c r="F136" s="171" t="e">
        <f t="shared" ref="F136:F137" si="12">(D136/E136)-1</f>
        <v>#DIV/0!</v>
      </c>
      <c r="G136" s="125"/>
      <c r="H136" s="19"/>
      <c r="I136" s="19"/>
      <c r="J136" s="19"/>
      <c r="K136" s="19"/>
      <c r="L136" s="19"/>
      <c r="M136" s="19"/>
      <c r="N136" s="19"/>
      <c r="O136" s="19"/>
      <c r="P136" s="19"/>
      <c r="Q136" s="133"/>
      <c r="X136" s="1"/>
    </row>
    <row r="137" spans="2:25" s="13" customFormat="1" ht="18" hidden="1" customHeight="1" thickBot="1" x14ac:dyDescent="0.3">
      <c r="B137" s="164"/>
      <c r="C137" s="172" t="s">
        <v>16</v>
      </c>
      <c r="D137" s="173"/>
      <c r="E137" s="174"/>
      <c r="F137" s="171" t="e">
        <f t="shared" si="12"/>
        <v>#DIV/0!</v>
      </c>
      <c r="G137" s="125"/>
      <c r="H137" s="19"/>
      <c r="I137" s="19"/>
      <c r="J137" s="19"/>
      <c r="K137" s="19"/>
      <c r="L137" s="19"/>
      <c r="M137" s="19"/>
      <c r="N137" s="19"/>
      <c r="O137" s="19"/>
      <c r="P137" s="19"/>
      <c r="Q137" s="133"/>
      <c r="W137" s="1"/>
      <c r="X137" s="1"/>
    </row>
    <row r="138" spans="2:25" s="13" customFormat="1" ht="18" customHeight="1" thickBot="1" x14ac:dyDescent="0.3">
      <c r="B138" s="164"/>
      <c r="C138" s="40" t="s">
        <v>17</v>
      </c>
      <c r="D138" s="175">
        <f>SUM(D126:D135)</f>
        <v>3170</v>
      </c>
      <c r="E138" s="175">
        <f>SUM(E126:E135)</f>
        <v>3472</v>
      </c>
      <c r="F138" s="176">
        <f>(E138/D138)-1</f>
        <v>9.5268138801261726E-2</v>
      </c>
      <c r="G138" s="125"/>
      <c r="H138" s="19"/>
      <c r="I138" s="19"/>
      <c r="J138" s="19"/>
      <c r="K138" s="19"/>
      <c r="L138" s="19"/>
      <c r="M138" s="19"/>
      <c r="N138" s="19"/>
      <c r="O138" s="19"/>
      <c r="P138" s="19"/>
      <c r="Q138" s="133"/>
      <c r="W138" s="1"/>
      <c r="X138" s="1"/>
    </row>
    <row r="139" spans="2:25" s="13" customFormat="1" ht="15.75" customHeight="1" thickTop="1" x14ac:dyDescent="0.25">
      <c r="B139" s="164"/>
      <c r="C139" s="27"/>
      <c r="D139" s="177"/>
      <c r="E139" s="177"/>
      <c r="F139" s="125"/>
      <c r="G139" s="125"/>
      <c r="H139" s="19"/>
      <c r="I139" s="19"/>
      <c r="J139" s="19"/>
      <c r="K139" s="19"/>
      <c r="L139" s="19"/>
      <c r="M139" s="19"/>
      <c r="N139" s="19"/>
      <c r="O139" s="19"/>
      <c r="P139" s="19"/>
      <c r="Q139" s="133"/>
      <c r="W139" s="1"/>
      <c r="X139" s="1"/>
    </row>
    <row r="140" spans="2:25" s="13" customFormat="1" ht="15.75" customHeight="1" x14ac:dyDescent="0.25">
      <c r="B140" s="164"/>
      <c r="C140" s="27"/>
      <c r="D140" s="177"/>
      <c r="E140" s="177"/>
      <c r="F140" s="125"/>
      <c r="G140" s="125"/>
      <c r="H140" s="19"/>
      <c r="I140" s="19"/>
      <c r="J140" s="19"/>
      <c r="K140" s="19"/>
      <c r="L140" s="19"/>
      <c r="M140" s="19"/>
      <c r="N140" s="19"/>
      <c r="O140" s="19"/>
      <c r="P140" s="19"/>
      <c r="Q140" s="133"/>
      <c r="W140" s="1"/>
      <c r="X140" s="1"/>
      <c r="Y140" s="1"/>
    </row>
    <row r="141" spans="2:25" s="13" customFormat="1" ht="15.75" customHeight="1" x14ac:dyDescent="0.25">
      <c r="B141" s="164"/>
      <c r="C141" s="27"/>
      <c r="D141" s="177"/>
      <c r="E141" s="177"/>
      <c r="F141" s="125"/>
      <c r="G141" s="125"/>
      <c r="H141" s="19"/>
      <c r="I141" s="19"/>
      <c r="J141" s="19"/>
      <c r="K141" s="19"/>
      <c r="L141" s="19"/>
      <c r="M141" s="19"/>
      <c r="N141" s="19"/>
      <c r="O141" s="19"/>
      <c r="P141" s="19"/>
      <c r="Q141" s="133"/>
      <c r="W141" s="1"/>
      <c r="X141" s="1"/>
      <c r="Y141" s="1"/>
    </row>
    <row r="142" spans="2:25" s="13" customFormat="1" ht="15.75" customHeight="1" x14ac:dyDescent="0.25">
      <c r="B142" s="164"/>
      <c r="C142" s="27"/>
      <c r="D142" s="177"/>
      <c r="E142" s="177"/>
      <c r="F142" s="125"/>
      <c r="G142" s="125"/>
      <c r="H142" s="19"/>
      <c r="I142" s="19"/>
      <c r="J142" s="19"/>
      <c r="K142" s="19"/>
      <c r="L142" s="19"/>
      <c r="M142" s="19"/>
      <c r="N142" s="19"/>
      <c r="O142" s="19"/>
      <c r="P142" s="19"/>
      <c r="Q142" s="133"/>
      <c r="W142" s="1"/>
      <c r="X142" s="1"/>
      <c r="Y142" s="1"/>
    </row>
    <row r="143" spans="2:25" s="13" customFormat="1" ht="15.75" customHeight="1" x14ac:dyDescent="0.25">
      <c r="B143" s="178"/>
      <c r="C143" s="27"/>
      <c r="D143" s="177"/>
      <c r="E143" s="177"/>
      <c r="F143" s="125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33"/>
      <c r="W143" s="1"/>
      <c r="X143" s="1"/>
      <c r="Y143" s="1"/>
    </row>
    <row r="144" spans="2:25" s="13" customFormat="1" ht="15.75" customHeight="1" thickBot="1" x14ac:dyDescent="0.3">
      <c r="B144" s="179"/>
      <c r="C144" s="180"/>
      <c r="D144" s="181"/>
      <c r="E144" s="181"/>
      <c r="F144" s="159"/>
      <c r="G144" s="159"/>
      <c r="H144" s="159"/>
      <c r="I144" s="159"/>
      <c r="J144" s="159"/>
      <c r="K144" s="159"/>
      <c r="L144" s="159"/>
      <c r="M144" s="159"/>
      <c r="N144" s="159"/>
      <c r="O144" s="159"/>
      <c r="P144" s="159"/>
      <c r="Q144" s="160"/>
      <c r="W144" s="1"/>
      <c r="X144" s="1"/>
      <c r="Y144" s="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</sheetData>
  <mergeCells count="25">
    <mergeCell ref="B45:G45"/>
    <mergeCell ref="B3:U4"/>
    <mergeCell ref="V3:V4"/>
    <mergeCell ref="B5:U5"/>
    <mergeCell ref="B7:U8"/>
    <mergeCell ref="L30:O30"/>
    <mergeCell ref="Q63:R63"/>
    <mergeCell ref="L52:R52"/>
    <mergeCell ref="L56:Q56"/>
    <mergeCell ref="B57:D58"/>
    <mergeCell ref="E57:G57"/>
    <mergeCell ref="H57:H58"/>
    <mergeCell ref="I57:I58"/>
    <mergeCell ref="B59:D59"/>
    <mergeCell ref="B60:D60"/>
    <mergeCell ref="B61:D61"/>
    <mergeCell ref="B62:D62"/>
    <mergeCell ref="B63:D63"/>
    <mergeCell ref="B64:D64"/>
    <mergeCell ref="B65:D65"/>
    <mergeCell ref="B66:D66"/>
    <mergeCell ref="P86:T86"/>
    <mergeCell ref="C124:C125"/>
    <mergeCell ref="D124:E124"/>
    <mergeCell ref="F124:F125"/>
  </mergeCells>
  <printOptions horizontalCentered="1"/>
  <pageMargins left="0.55118110236220474" right="0.11811023622047245" top="0.11811023622047245" bottom="0.11811023622047245" header="0.31496062992125984" footer="7.874015748031496E-2"/>
  <pageSetup paperSize="9" scale="68" orientation="portrait" r:id="rId1"/>
  <rowBreaks count="1" manualBreakCount="1">
    <brk id="85" max="21" man="1"/>
  </rowBreaks>
  <ignoredErrors>
    <ignoredError sqref="T4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Chat 100</vt:lpstr>
      <vt:lpstr>'Chat 100'!Área_de_impresión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2018-11-16T21:36:59Z</dcterms:created>
  <dcterms:modified xsi:type="dcterms:W3CDTF">2018-11-19T16:16:29Z</dcterms:modified>
</cp:coreProperties>
</file>