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8\SETIEMBRE\CHAT 100\"/>
    </mc:Choice>
  </mc:AlternateContent>
  <bookViews>
    <workbookView xWindow="0" yWindow="0" windowWidth="28800" windowHeight="11835"/>
  </bookViews>
  <sheets>
    <sheet name="Chat 100" sheetId="1" r:id="rId1"/>
  </sheets>
  <definedNames>
    <definedName name="_xlnm.Print_Area" localSheetId="0">'Chat 100'!$A$1:$V$150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4" i="1" l="1"/>
  <c r="E138" i="1"/>
  <c r="D138" i="1"/>
  <c r="F133" i="1" l="1"/>
  <c r="I104" i="1"/>
  <c r="J103" i="1" s="1"/>
  <c r="F132" i="1" l="1"/>
  <c r="F131" i="1" l="1"/>
  <c r="F130" i="1"/>
  <c r="F129" i="1"/>
  <c r="F137" i="1" l="1"/>
  <c r="F136" i="1"/>
  <c r="F135" i="1"/>
  <c r="F128" i="1"/>
  <c r="F127" i="1"/>
  <c r="F126" i="1"/>
  <c r="D116" i="1"/>
  <c r="E112" i="1" s="1"/>
  <c r="J101" i="1"/>
  <c r="F85" i="1"/>
  <c r="G79" i="1" s="1"/>
  <c r="N76" i="1"/>
  <c r="P74" i="1" s="1"/>
  <c r="G65" i="1"/>
  <c r="F65" i="1"/>
  <c r="E65" i="1"/>
  <c r="H64" i="1"/>
  <c r="H63" i="1"/>
  <c r="H62" i="1"/>
  <c r="H61" i="1"/>
  <c r="H60" i="1"/>
  <c r="H59" i="1"/>
  <c r="H45" i="1"/>
  <c r="I37" i="1" s="1"/>
  <c r="S42" i="1"/>
  <c r="S36" i="1"/>
  <c r="L25" i="1"/>
  <c r="J25" i="1"/>
  <c r="I25" i="1"/>
  <c r="H25" i="1"/>
  <c r="G25" i="1"/>
  <c r="F25" i="1"/>
  <c r="E25" i="1"/>
  <c r="D25" i="1"/>
  <c r="C25" i="1"/>
  <c r="G26" i="1" l="1"/>
  <c r="H26" i="1"/>
  <c r="I26" i="1"/>
  <c r="E26" i="1"/>
  <c r="E115" i="1"/>
  <c r="J92" i="1"/>
  <c r="J102" i="1"/>
  <c r="J90" i="1"/>
  <c r="P73" i="1"/>
  <c r="P72" i="1"/>
  <c r="E97" i="1"/>
  <c r="E102" i="1"/>
  <c r="E108" i="1"/>
  <c r="F138" i="1"/>
  <c r="J94" i="1"/>
  <c r="J95" i="1"/>
  <c r="J98" i="1"/>
  <c r="J99" i="1"/>
  <c r="P75" i="1"/>
  <c r="G81" i="1"/>
  <c r="G84" i="1"/>
  <c r="G73" i="1"/>
  <c r="E93" i="1"/>
  <c r="E98" i="1"/>
  <c r="I112" i="1"/>
  <c r="E94" i="1"/>
  <c r="E103" i="1"/>
  <c r="E109" i="1"/>
  <c r="G75" i="1"/>
  <c r="E90" i="1"/>
  <c r="E99" i="1"/>
  <c r="E95" i="1"/>
  <c r="E110" i="1"/>
  <c r="E91" i="1"/>
  <c r="E100" i="1"/>
  <c r="E111" i="1"/>
  <c r="D26" i="1"/>
  <c r="G71" i="1"/>
  <c r="P76" i="1"/>
  <c r="J91" i="1"/>
  <c r="E96" i="1"/>
  <c r="J100" i="1"/>
  <c r="E106" i="1"/>
  <c r="E113" i="1"/>
  <c r="S52" i="1"/>
  <c r="T42" i="1" s="1"/>
  <c r="E104" i="1"/>
  <c r="L26" i="1"/>
  <c r="E105" i="1"/>
  <c r="P71" i="1"/>
  <c r="G80" i="1"/>
  <c r="E92" i="1"/>
  <c r="J96" i="1"/>
  <c r="E101" i="1"/>
  <c r="E107" i="1"/>
  <c r="E114" i="1"/>
  <c r="I42" i="1"/>
  <c r="H65" i="1"/>
  <c r="F66" i="1" s="1"/>
  <c r="C26" i="1"/>
  <c r="P30" i="1"/>
  <c r="I39" i="1"/>
  <c r="G72" i="1"/>
  <c r="G76" i="1"/>
  <c r="G82" i="1"/>
  <c r="G83" i="1"/>
  <c r="I36" i="1"/>
  <c r="I43" i="1"/>
  <c r="F26" i="1"/>
  <c r="I41" i="1"/>
  <c r="I44" i="1"/>
  <c r="G74" i="1"/>
  <c r="G78" i="1"/>
  <c r="J93" i="1"/>
  <c r="J97" i="1"/>
  <c r="I40" i="1"/>
  <c r="G77" i="1"/>
  <c r="G70" i="1"/>
  <c r="J104" i="1" l="1"/>
  <c r="T45" i="1"/>
  <c r="E116" i="1"/>
  <c r="G85" i="1"/>
  <c r="I59" i="1"/>
  <c r="T40" i="1"/>
  <c r="T41" i="1"/>
  <c r="T44" i="1"/>
  <c r="T39" i="1"/>
  <c r="T48" i="1"/>
  <c r="T49" i="1"/>
  <c r="T46" i="1"/>
  <c r="T50" i="1"/>
  <c r="T37" i="1"/>
  <c r="T51" i="1"/>
  <c r="T38" i="1"/>
  <c r="T36" i="1"/>
  <c r="T47" i="1"/>
  <c r="S30" i="1"/>
  <c r="T43" i="1"/>
  <c r="J111" i="1"/>
  <c r="J112" i="1"/>
  <c r="J109" i="1"/>
  <c r="I63" i="1"/>
  <c r="I61" i="1"/>
  <c r="I62" i="1"/>
  <c r="I45" i="1"/>
  <c r="J110" i="1"/>
  <c r="I60" i="1"/>
  <c r="E66" i="1"/>
  <c r="G66" i="1"/>
  <c r="I64" i="1"/>
  <c r="I65" i="1" l="1"/>
  <c r="H66" i="1"/>
</calcChain>
</file>

<file path=xl/sharedStrings.xml><?xml version="1.0" encoding="utf-8"?>
<sst xmlns="http://schemas.openxmlformats.org/spreadsheetml/2006/main" count="192" uniqueCount="144">
  <si>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</si>
  <si>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</si>
  <si>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</si>
  <si>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</si>
  <si>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</si>
  <si>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</si>
  <si>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</si>
  <si>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</si>
  <si>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</si>
  <si>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</si>
  <si>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</si>
  <si>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</si>
  <si>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</si>
  <si>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</si>
  <si>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</si>
  <si>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</si>
  <si>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</si>
  <si>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</si>
  <si>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</si>
  <si>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</si>
  <si>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</si>
  <si>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</si>
  <si>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</si>
  <si>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</si>
  <si>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</si>
  <si>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</si>
  <si>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</si>
  <si>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</si>
  <si>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</si>
  <si>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</si>
  <si>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</si>
  <si>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</si>
  <si>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</si>
  <si>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</si>
  <si>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</si>
  <si>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</si>
  <si>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</si>
  <si>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</si>
  <si>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</si>
  <si>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</si>
  <si>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</si>
  <si>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</si>
  <si>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</si>
  <si>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</si>
  <si>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</si>
  <si>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</si>
  <si>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</si>
  <si>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</si>
  <si>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</si>
  <si>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</si>
  <si>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</si>
  <si>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</si>
  <si>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</si>
  <si>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</si>
  <si>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</si>
  <si>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</si>
  <si>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</si>
  <si>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</si>
  <si>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</si>
  <si>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</si>
  <si>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</si>
  <si>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</si>
  <si>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</si>
  <si>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</si>
  <si>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</si>
  <si>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</si>
  <si>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</si>
  <si>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</si>
  <si>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</si>
  <si>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</si>
  <si>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</si>
  <si>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</si>
  <si>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</si>
  <si>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</si>
  <si>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</si>
  <si>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</si>
  <si>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</si>
  <si>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</si>
  <si>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</si>
  <si>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</si>
  <si>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</si>
  <si>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</si>
  <si>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</si>
  <si>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</si>
  <si>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</si>
  <si>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</si>
  <si>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</si>
  <si>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</si>
  <si>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</si>
  <si>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</si>
  <si>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</si>
  <si>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</si>
  <si>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</si>
  <si>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</si>
  <si>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</si>
  <si>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</si>
  <si>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</si>
  <si>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</si>
  <si>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</si>
  <si>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</si>
  <si>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</si>
  <si>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</si>
  <si>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</si>
  <si>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</si>
  <si>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</si>
  <si>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</si>
  <si>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</si>
  <si>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</si>
  <si>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</si>
  <si>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</si>
  <si>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</si>
  <si>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</si>
  <si>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</si>
  <si>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</si>
  <si>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</si>
  <si>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</si>
  <si>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</si>
  <si>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</si>
  <si>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</si>
  <si>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</si>
  <si>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</si>
  <si>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</si>
  <si>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</si>
  <si>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</si>
  <si>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</si>
  <si>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</si>
  <si>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</si>
  <si>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</si>
  <si>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</si>
  <si>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</si>
  <si>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</si>
  <si>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</si>
  <si>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</si>
  <si>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</si>
  <si>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</si>
  <si>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</si>
  <si>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</si>
  <si>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</si>
  <si>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</si>
  <si>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</si>
  <si>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</si>
  <si>
    <t>Publicidad (Afiche, volantes, otros)</t>
  </si>
  <si>
    <t>Canada</t>
  </si>
  <si>
    <t>Periodo: Enero -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</si>
</sst>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/>
      <right/>
      <top/>
      <bottom style="hair">
        <color theme="1"/>
      </bottom>
      <diagonal/>
    </border>
    <border>
      <left/>
      <right style="thick">
        <color auto="1"/>
      </right>
      <top/>
      <bottom style="hair">
        <color theme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3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1" fontId="14" fillId="5" borderId="2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  <xf numFmtId="164" fontId="15" fillId="5" borderId="23" xfId="4" applyNumberFormat="1" applyFont="1" applyFill="1" applyBorder="1" applyAlignment="1">
      <alignment horizontal="center" vertical="center"/>
    </xf>
    <xf numFmtId="164" fontId="9" fillId="11" borderId="19" xfId="4" applyNumberFormat="1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10" borderId="24" xfId="2" applyFont="1" applyFill="1" applyBorder="1" applyAlignment="1">
      <alignment vertical="center"/>
    </xf>
    <xf numFmtId="3" fontId="9" fillId="10" borderId="24" xfId="2" applyNumberFormat="1" applyFont="1" applyFill="1" applyBorder="1" applyAlignment="1">
      <alignment horizontal="center" vertical="center"/>
    </xf>
    <xf numFmtId="3" fontId="9" fillId="10" borderId="25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0" fontId="14" fillId="5" borderId="2" xfId="2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7" fillId="4" borderId="0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right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0A-48BA-A5F1-D81EFF11DF20}"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0A-48BA-A5F1-D81EFF11DF20}"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0A-48BA-A5F1-D81EFF11DF20}"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10A-48BA-A5F1-D81EFF11DF20}"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10A-48BA-A5F1-D81EFF11DF20}"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10A-48BA-A5F1-D81EFF11DF20}"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10A-48BA-A5F1-D81EFF11DF20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10A-48BA-A5F1-D81EFF11DF20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10A-48BA-A5F1-D81EFF11DF20}"/>
                </c:ext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0A-48BA-A5F1-D81EFF11DF20}"/>
                </c:ext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0A-48BA-A5F1-D81EFF11DF20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0A-48BA-A5F1-D81EFF11DF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10A-48BA-A5F1-D81EFF11D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40-496C-8CEF-BC9C5D31360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040-496C-8CEF-BC9C5D313600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040-496C-8CEF-BC9C5D313600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040-496C-8CEF-BC9C5D31360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040-496C-8CEF-BC9C5D31360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040-496C-8CEF-BC9C5D3136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3.2956058588548602E-2</c:v>
                </c:pt>
                <c:pt idx="1">
                  <c:v>0.2526631158455393</c:v>
                </c:pt>
                <c:pt idx="2">
                  <c:v>0.2103861517976032</c:v>
                </c:pt>
                <c:pt idx="3">
                  <c:v>0.33355525965379496</c:v>
                </c:pt>
                <c:pt idx="4">
                  <c:v>4.7270306258322237E-2</c:v>
                </c:pt>
                <c:pt idx="5">
                  <c:v>0.12316910785619174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0-496C-8CEF-BC9C5D313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1"/>
        <c:lblAlgn val="ctr"/>
        <c:lblOffset val="50"/>
        <c:noMultiLvlLbl val="0"/>
      </c:catAx>
      <c:valAx>
        <c:axId val="187265672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72DC-47E0-B838-39D4C157146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72DC-47E0-B838-39D4C157146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DC-47E0-B838-39D4C157146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DC-47E0-B838-39D4C15714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580</c:v>
                </c:pt>
                <c:pt idx="1">
                  <c:v>2424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DC-47E0-B838-39D4C1571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D745-4DB4-B0A0-6642BE21E729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D745-4DB4-B0A0-6642BE21E7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D745-4DB4-B0A0-6642BE21E729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745-4DB4-B0A0-6642BE21E729}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745-4DB4-B0A0-6642BE21E729}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745-4DB4-B0A0-6642BE21E72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2244</c:v>
                </c:pt>
                <c:pt idx="1">
                  <c:v>760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45-4DB4-B0A0-6642BE21E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874-4345-97D5-BC83446D756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874-4345-97D5-BC83446D7561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C874-4345-97D5-BC83446D75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C874-4345-97D5-BC83446D756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C874-4345-97D5-BC83446D7561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874-4345-97D5-BC83446D7561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874-4345-97D5-BC83446D7561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874-4345-97D5-BC83446D7561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C874-4345-97D5-BC83446D7561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874-4345-97D5-BC83446D75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80</c:v>
                  </c:pt>
                  <c:pt idx="1">
                    <c:v>0</c:v>
                  </c:pt>
                  <c:pt idx="2">
                    <c:v>1109</c:v>
                  </c:pt>
                  <c:pt idx="3">
                    <c:v>980</c:v>
                  </c:pt>
                  <c:pt idx="4">
                    <c:v>835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80</c:v>
                </c:pt>
                <c:pt idx="1">
                  <c:v>0</c:v>
                </c:pt>
                <c:pt idx="2">
                  <c:v>1109</c:v>
                </c:pt>
                <c:pt idx="3">
                  <c:v>980</c:v>
                </c:pt>
                <c:pt idx="4">
                  <c:v>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74-4345-97D5-BC83446D7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02-4503-B538-0462BA857B32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02-4503-B538-0462BA857B32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02-4503-B538-0462BA857B32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02-4503-B538-0462BA857B32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02-4503-B538-0462BA857B32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9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02-4503-B538-0462BA857B32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02-4503-B538-0462BA857B32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02-4503-B538-0462BA857B32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02-4503-B538-0462BA857B32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B102-4503-B538-0462BA857B32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9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102-4503-B538-0462BA857B3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/>
        <xdr:cNvSpPr txBox="1"/>
      </xdr:nvSpPr>
      <xdr:spPr>
        <a:xfrm>
          <a:off x="7718845" y="2924175"/>
          <a:ext cx="151657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3 004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setiembre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45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15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4876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setiembre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66675</xdr:colOff>
      <xdr:row>89</xdr:row>
      <xdr:rowOff>47625</xdr:rowOff>
    </xdr:from>
    <xdr:to>
      <xdr:col>21</xdr:col>
      <xdr:colOff>30963</xdr:colOff>
      <xdr:row>118</xdr:row>
      <xdr:rowOff>66675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27295" t="17965" r="31763" b="2951"/>
        <a:stretch/>
      </xdr:blipFill>
      <xdr:spPr>
        <a:xfrm>
          <a:off x="4638675" y="15706725"/>
          <a:ext cx="4717263" cy="54102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Set.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8,2%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150"/>
  <sheetViews>
    <sheetView showGridLines="0" tabSelected="1" view="pageBreakPreview" zoomScaleNormal="90" zoomScaleSheetLayoutView="100" workbookViewId="0">
      <selection activeCell="B20" sqref="B20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26.7109375" style="1" customWidth="1"/>
    <col min="24" max="24" width="18.5703125" style="1" customWidth="1"/>
    <col min="25" max="28" width="4.85546875" style="1"/>
    <col min="29" max="29" width="22.42578125" style="1" customWidth="1"/>
    <col min="30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8" t="s">
        <v>0</v>
      </c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9"/>
    </row>
    <row r="4" spans="1:22" s="2" customFormat="1" ht="4.5" customHeight="1" x14ac:dyDescent="0.25">
      <c r="A4" s="5"/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9"/>
    </row>
    <row r="5" spans="1:22" s="6" customFormat="1" ht="20.25" customHeight="1" x14ac:dyDescent="0.25">
      <c r="B5" s="200" t="s">
        <v>143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201" t="s">
        <v>1</v>
      </c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</row>
    <row r="8" spans="1:22" ht="23.25" customHeight="1" x14ac:dyDescent="0.25">
      <c r="A8" s="1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2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3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4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5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6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7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8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9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10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11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12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13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14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15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16</v>
      </c>
      <c r="C25" s="41">
        <f t="shared" ref="C25:J25" si="0">SUM(C13:C24)</f>
        <v>3004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17</v>
      </c>
      <c r="C26" s="44">
        <f t="shared" ref="C26:G26" si="1">(C25/D25)-1</f>
        <v>-0.19657662476598026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18</v>
      </c>
      <c r="K26" s="45"/>
      <c r="L26" s="46">
        <f>C25/L25</f>
        <v>29.16504854368932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202" t="s">
        <v>19</v>
      </c>
      <c r="M30" s="202"/>
      <c r="N30" s="202"/>
      <c r="O30" s="202"/>
      <c r="P30" s="49">
        <f>H45</f>
        <v>580</v>
      </c>
      <c r="Q30" s="50" t="s">
        <v>20</v>
      </c>
      <c r="R30" s="50"/>
      <c r="S30" s="49">
        <f>S52</f>
        <v>2424</v>
      </c>
      <c r="T30" s="51" t="s">
        <v>21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22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23</v>
      </c>
      <c r="M34" s="58"/>
    </row>
    <row r="35" spans="2:21" s="13" customFormat="1" ht="15" customHeight="1" x14ac:dyDescent="0.2">
      <c r="B35" s="20" t="s">
        <v>24</v>
      </c>
      <c r="C35" s="20"/>
      <c r="D35" s="20"/>
      <c r="E35" s="20"/>
      <c r="F35" s="20"/>
      <c r="G35" s="20"/>
      <c r="H35" s="59" t="s">
        <v>25</v>
      </c>
      <c r="I35" s="59" t="s">
        <v>26</v>
      </c>
      <c r="J35" s="60"/>
      <c r="K35" s="60"/>
      <c r="L35" s="20" t="s">
        <v>27</v>
      </c>
      <c r="M35" s="20"/>
      <c r="N35" s="20"/>
      <c r="O35" s="20"/>
      <c r="P35" s="20"/>
      <c r="Q35" s="61"/>
      <c r="R35" s="62"/>
      <c r="S35" s="20" t="s">
        <v>25</v>
      </c>
      <c r="T35" s="20" t="s">
        <v>26</v>
      </c>
    </row>
    <row r="36" spans="2:21" s="13" customFormat="1" ht="15" customHeight="1" x14ac:dyDescent="0.2">
      <c r="B36" s="27" t="s">
        <v>28</v>
      </c>
      <c r="C36" s="27"/>
      <c r="D36" s="27"/>
      <c r="E36" s="27"/>
      <c r="F36" s="27"/>
      <c r="G36" s="27"/>
      <c r="H36" s="63">
        <v>279</v>
      </c>
      <c r="I36" s="64">
        <f>H36/$H$45</f>
        <v>0.48103448275862071</v>
      </c>
      <c r="J36" s="27"/>
      <c r="K36" s="27"/>
      <c r="L36" s="65" t="s">
        <v>29</v>
      </c>
      <c r="M36" s="65"/>
      <c r="N36" s="65"/>
      <c r="O36" s="65"/>
      <c r="P36" s="65"/>
      <c r="Q36" s="65"/>
      <c r="R36" s="66" t="s">
        <v>30</v>
      </c>
      <c r="S36" s="67">
        <f>SUM(S37:S41)</f>
        <v>958</v>
      </c>
      <c r="T36" s="68">
        <f t="shared" ref="T36:T41" si="2">S36/$S$52</f>
        <v>0.3952145214521452</v>
      </c>
    </row>
    <row r="37" spans="2:21" s="13" customFormat="1" ht="15" customHeight="1" x14ac:dyDescent="0.2">
      <c r="B37" s="27" t="s">
        <v>31</v>
      </c>
      <c r="C37" s="27"/>
      <c r="D37" s="27"/>
      <c r="E37" s="27"/>
      <c r="F37" s="27"/>
      <c r="G37" s="27"/>
      <c r="H37" s="63">
        <v>110</v>
      </c>
      <c r="I37" s="64">
        <f>H37/$H$45</f>
        <v>0.18965517241379309</v>
      </c>
      <c r="J37" s="27"/>
      <c r="K37" s="27"/>
      <c r="L37" s="69" t="s">
        <v>32</v>
      </c>
      <c r="M37" s="69"/>
      <c r="N37" s="69"/>
      <c r="O37" s="69"/>
      <c r="P37" s="69"/>
      <c r="Q37" s="69"/>
      <c r="S37" s="70">
        <v>478</v>
      </c>
      <c r="T37" s="71">
        <f t="shared" si="2"/>
        <v>0.19719471947194719</v>
      </c>
    </row>
    <row r="38" spans="2:21" s="13" customFormat="1" ht="15" customHeight="1" x14ac:dyDescent="0.2">
      <c r="B38" s="65" t="s">
        <v>33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34</v>
      </c>
      <c r="M38" s="27"/>
      <c r="N38" s="27"/>
      <c r="O38" s="27"/>
      <c r="P38" s="27"/>
      <c r="Q38" s="27"/>
      <c r="S38" s="70">
        <v>327</v>
      </c>
      <c r="T38" s="71">
        <f t="shared" si="2"/>
        <v>0.13490099009900991</v>
      </c>
    </row>
    <row r="39" spans="2:21" s="13" customFormat="1" ht="15" customHeight="1" x14ac:dyDescent="0.2">
      <c r="B39" s="27" t="s">
        <v>35</v>
      </c>
      <c r="C39" s="27"/>
      <c r="D39" s="27"/>
      <c r="E39" s="27"/>
      <c r="F39" s="27"/>
      <c r="G39" s="27"/>
      <c r="H39" s="63">
        <v>68</v>
      </c>
      <c r="I39" s="64">
        <f t="shared" ref="I39:I44" si="3">H39/$H$45</f>
        <v>0.11724137931034483</v>
      </c>
      <c r="J39" s="27"/>
      <c r="K39" s="27"/>
      <c r="L39" s="27" t="s">
        <v>36</v>
      </c>
      <c r="M39" s="27"/>
      <c r="N39" s="27"/>
      <c r="O39" s="27"/>
      <c r="P39" s="27"/>
      <c r="Q39" s="27"/>
      <c r="S39" s="70">
        <v>146</v>
      </c>
      <c r="T39" s="71">
        <f t="shared" si="2"/>
        <v>6.0231023102310231E-2</v>
      </c>
    </row>
    <row r="40" spans="2:21" s="13" customFormat="1" ht="15" customHeight="1" x14ac:dyDescent="0.2">
      <c r="B40" s="27" t="s">
        <v>37</v>
      </c>
      <c r="C40" s="27"/>
      <c r="D40" s="27"/>
      <c r="E40" s="27"/>
      <c r="F40" s="27"/>
      <c r="G40" s="27"/>
      <c r="H40" s="63">
        <v>14</v>
      </c>
      <c r="I40" s="64">
        <f t="shared" si="3"/>
        <v>2.4137931034482758E-2</v>
      </c>
      <c r="J40" s="27"/>
      <c r="K40" s="27"/>
      <c r="L40" s="27" t="s">
        <v>38</v>
      </c>
      <c r="M40" s="27"/>
      <c r="N40" s="27"/>
      <c r="O40" s="27"/>
      <c r="P40" s="27"/>
      <c r="Q40" s="27"/>
      <c r="S40" s="70">
        <v>6</v>
      </c>
      <c r="T40" s="71">
        <f t="shared" si="2"/>
        <v>2.4752475247524753E-3</v>
      </c>
    </row>
    <row r="41" spans="2:21" s="13" customFormat="1" ht="15" customHeight="1" x14ac:dyDescent="0.2">
      <c r="B41" s="27" t="s">
        <v>39</v>
      </c>
      <c r="C41" s="27"/>
      <c r="D41" s="27"/>
      <c r="E41" s="27"/>
      <c r="F41" s="27"/>
      <c r="G41" s="27"/>
      <c r="H41" s="63">
        <v>3</v>
      </c>
      <c r="I41" s="64">
        <f t="shared" si="3"/>
        <v>5.1724137931034482E-3</v>
      </c>
      <c r="J41" s="27"/>
      <c r="K41" s="27"/>
      <c r="L41" s="27" t="s">
        <v>40</v>
      </c>
      <c r="M41" s="27"/>
      <c r="N41" s="27"/>
      <c r="O41" s="27"/>
      <c r="P41" s="27"/>
      <c r="Q41" s="27"/>
      <c r="S41" s="70">
        <v>1</v>
      </c>
      <c r="T41" s="71">
        <f t="shared" si="2"/>
        <v>4.1254125412541255E-4</v>
      </c>
    </row>
    <row r="42" spans="2:21" s="13" customFormat="1" ht="15" customHeight="1" x14ac:dyDescent="0.2">
      <c r="B42" s="27" t="s">
        <v>41</v>
      </c>
      <c r="C42" s="27"/>
      <c r="D42" s="27"/>
      <c r="E42" s="27"/>
      <c r="F42" s="27"/>
      <c r="G42" s="27"/>
      <c r="H42" s="63">
        <v>5</v>
      </c>
      <c r="I42" s="64">
        <f t="shared" si="3"/>
        <v>8.6206896551724137E-3</v>
      </c>
      <c r="J42" s="27"/>
      <c r="K42" s="27"/>
      <c r="L42" s="65" t="s">
        <v>42</v>
      </c>
      <c r="M42" s="65"/>
      <c r="N42" s="74"/>
      <c r="O42" s="74"/>
      <c r="P42" s="74"/>
      <c r="Q42" s="74"/>
      <c r="R42" s="66" t="s">
        <v>30</v>
      </c>
      <c r="S42" s="75">
        <f>SUM(S43:S51)</f>
        <v>1466</v>
      </c>
      <c r="T42" s="76">
        <f>S42/S52</f>
        <v>0.6047854785478548</v>
      </c>
    </row>
    <row r="43" spans="2:21" s="13" customFormat="1" ht="15" customHeight="1" x14ac:dyDescent="0.2">
      <c r="B43" s="74" t="s">
        <v>43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44</v>
      </c>
      <c r="M43" s="79"/>
      <c r="N43" s="79"/>
      <c r="O43" s="79"/>
      <c r="P43" s="79"/>
      <c r="Q43" s="79"/>
      <c r="R43" s="79"/>
      <c r="S43" s="80">
        <v>50</v>
      </c>
      <c r="T43" s="81">
        <f t="shared" ref="T43:T51" si="4">S43/$S$52</f>
        <v>2.0627062706270627E-2</v>
      </c>
    </row>
    <row r="44" spans="2:21" s="13" customFormat="1" ht="15" customHeight="1" thickBot="1" x14ac:dyDescent="0.25">
      <c r="B44" s="69" t="s">
        <v>45</v>
      </c>
      <c r="C44" s="69"/>
      <c r="D44" s="69"/>
      <c r="E44" s="69"/>
      <c r="F44" s="69"/>
      <c r="G44" s="69"/>
      <c r="H44" s="63">
        <v>101</v>
      </c>
      <c r="I44" s="64">
        <f t="shared" si="3"/>
        <v>0.17413793103448275</v>
      </c>
      <c r="J44" s="69"/>
      <c r="K44" s="69"/>
      <c r="L44" s="69" t="s">
        <v>46</v>
      </c>
      <c r="M44" s="69"/>
      <c r="N44" s="69"/>
      <c r="O44" s="69"/>
      <c r="P44" s="69"/>
      <c r="Q44" s="69"/>
      <c r="R44" s="69"/>
      <c r="S44" s="28">
        <v>55</v>
      </c>
      <c r="T44" s="64">
        <f t="shared" si="4"/>
        <v>2.268976897689769E-2</v>
      </c>
    </row>
    <row r="45" spans="2:21" s="13" customFormat="1" ht="15" customHeight="1" x14ac:dyDescent="0.2">
      <c r="B45" s="188" t="s">
        <v>16</v>
      </c>
      <c r="C45" s="188"/>
      <c r="D45" s="188"/>
      <c r="E45" s="188"/>
      <c r="F45" s="188"/>
      <c r="G45" s="188"/>
      <c r="H45" s="82">
        <f>SUM(H36:H44)</f>
        <v>580</v>
      </c>
      <c r="I45" s="83">
        <f>SUM(I36:I44)</f>
        <v>0.99999999999999989</v>
      </c>
      <c r="J45" s="84"/>
      <c r="K45" s="84"/>
      <c r="L45" s="69" t="s">
        <v>47</v>
      </c>
      <c r="M45" s="69"/>
      <c r="N45" s="69"/>
      <c r="O45" s="69"/>
      <c r="P45" s="69"/>
      <c r="Q45" s="69"/>
      <c r="R45" s="69"/>
      <c r="S45" s="28">
        <v>550</v>
      </c>
      <c r="T45" s="64">
        <f t="shared" si="4"/>
        <v>0.2268976897689769</v>
      </c>
    </row>
    <row r="46" spans="2:21" s="13" customFormat="1" ht="15" customHeight="1" x14ac:dyDescent="0.2">
      <c r="L46" s="27" t="s">
        <v>48</v>
      </c>
      <c r="M46" s="27"/>
      <c r="N46" s="27"/>
      <c r="O46" s="27"/>
      <c r="P46" s="27"/>
      <c r="Q46" s="27"/>
      <c r="R46" s="27"/>
      <c r="S46" s="28">
        <v>30</v>
      </c>
      <c r="T46" s="64">
        <f t="shared" si="4"/>
        <v>1.2376237623762377E-2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49</v>
      </c>
      <c r="M47" s="27"/>
      <c r="N47" s="27"/>
      <c r="O47" s="27"/>
      <c r="P47" s="27"/>
      <c r="Q47" s="27"/>
      <c r="R47" s="27"/>
      <c r="S47" s="28">
        <v>416</v>
      </c>
      <c r="T47" s="64">
        <f t="shared" si="4"/>
        <v>0.17161716171617161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50</v>
      </c>
      <c r="M48" s="27"/>
      <c r="N48" s="27"/>
      <c r="O48" s="27"/>
      <c r="P48" s="27"/>
      <c r="Q48" s="27"/>
      <c r="R48" s="27"/>
      <c r="S48" s="28">
        <v>9</v>
      </c>
      <c r="T48" s="64">
        <f t="shared" si="4"/>
        <v>3.7128712871287127E-3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51</v>
      </c>
      <c r="M49" s="27"/>
      <c r="N49" s="27"/>
      <c r="O49" s="27"/>
      <c r="P49" s="27"/>
      <c r="Q49" s="27"/>
      <c r="R49" s="27"/>
      <c r="S49" s="28">
        <v>13</v>
      </c>
      <c r="T49" s="64">
        <f t="shared" si="4"/>
        <v>5.3630363036303629E-3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52</v>
      </c>
      <c r="M50" s="27"/>
      <c r="N50" s="27"/>
      <c r="O50" s="27"/>
      <c r="P50" s="27"/>
      <c r="Q50" s="27"/>
      <c r="R50" s="27"/>
      <c r="S50" s="28">
        <v>283</v>
      </c>
      <c r="T50" s="64">
        <f t="shared" si="4"/>
        <v>0.11674917491749175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45</v>
      </c>
      <c r="M51" s="27"/>
      <c r="N51" s="27"/>
      <c r="O51" s="27"/>
      <c r="P51" s="27"/>
      <c r="Q51" s="27"/>
      <c r="R51" s="27"/>
      <c r="S51" s="28">
        <v>60</v>
      </c>
      <c r="T51" s="64">
        <f t="shared" si="4"/>
        <v>2.4752475247524754E-2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8" t="s">
        <v>16</v>
      </c>
      <c r="M52" s="188"/>
      <c r="N52" s="188"/>
      <c r="O52" s="188"/>
      <c r="P52" s="188"/>
      <c r="Q52" s="188"/>
      <c r="R52" s="188"/>
      <c r="S52" s="41">
        <f>S36+S42</f>
        <v>2424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53</v>
      </c>
      <c r="C56" s="14"/>
      <c r="D56" s="18"/>
      <c r="E56" s="18"/>
      <c r="F56" s="18"/>
      <c r="G56" s="18"/>
      <c r="H56" s="18"/>
      <c r="I56" s="18"/>
      <c r="L56" s="196"/>
      <c r="M56" s="196"/>
      <c r="N56" s="196"/>
      <c r="O56" s="196"/>
      <c r="P56" s="196"/>
      <c r="Q56" s="196"/>
    </row>
    <row r="57" spans="1:21" s="13" customFormat="1" ht="11.25" customHeight="1" thickBot="1" x14ac:dyDescent="0.25">
      <c r="B57" s="190" t="s">
        <v>54</v>
      </c>
      <c r="C57" s="190"/>
      <c r="D57" s="190"/>
      <c r="E57" s="197" t="s">
        <v>55</v>
      </c>
      <c r="F57" s="197"/>
      <c r="G57" s="197"/>
      <c r="H57" s="190" t="s">
        <v>16</v>
      </c>
      <c r="I57" s="190" t="s">
        <v>26</v>
      </c>
      <c r="P57" s="85"/>
      <c r="Q57" s="85"/>
      <c r="R57" s="55"/>
    </row>
    <row r="58" spans="1:21" s="13" customFormat="1" ht="12.75" customHeight="1" x14ac:dyDescent="0.2">
      <c r="B58" s="190"/>
      <c r="C58" s="190"/>
      <c r="D58" s="190"/>
      <c r="E58" s="59" t="s">
        <v>56</v>
      </c>
      <c r="F58" s="59" t="s">
        <v>57</v>
      </c>
      <c r="G58" s="59" t="s">
        <v>58</v>
      </c>
      <c r="H58" s="190"/>
      <c r="I58" s="190"/>
      <c r="P58" s="85"/>
      <c r="Q58" s="85"/>
      <c r="R58" s="55"/>
    </row>
    <row r="59" spans="1:21" s="13" customFormat="1" ht="13.5" customHeight="1" x14ac:dyDescent="0.2">
      <c r="B59" s="187" t="s">
        <v>59</v>
      </c>
      <c r="C59" s="187"/>
      <c r="D59" s="187"/>
      <c r="E59" s="28">
        <v>67</v>
      </c>
      <c r="F59" s="28">
        <v>32</v>
      </c>
      <c r="G59" s="28" t="s">
        <v>18</v>
      </c>
      <c r="H59" s="28">
        <f t="shared" ref="H59:H64" si="5">SUM(E59:G59)</f>
        <v>99</v>
      </c>
      <c r="I59" s="90">
        <f t="shared" ref="I59:I64" si="6">H59/$H$65</f>
        <v>3.2956058588548602E-2</v>
      </c>
      <c r="P59" s="91"/>
    </row>
    <row r="60" spans="1:21" s="13" customFormat="1" ht="13.5" customHeight="1" x14ac:dyDescent="0.2">
      <c r="B60" s="187" t="s">
        <v>60</v>
      </c>
      <c r="C60" s="187"/>
      <c r="D60" s="187"/>
      <c r="E60" s="28">
        <v>510</v>
      </c>
      <c r="F60" s="28">
        <v>249</v>
      </c>
      <c r="G60" s="28" t="s">
        <v>18</v>
      </c>
      <c r="H60" s="28">
        <f t="shared" si="5"/>
        <v>759</v>
      </c>
      <c r="I60" s="90">
        <f t="shared" si="6"/>
        <v>0.2526631158455393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7" t="s">
        <v>61</v>
      </c>
      <c r="C61" s="187"/>
      <c r="D61" s="187"/>
      <c r="E61" s="28">
        <v>494</v>
      </c>
      <c r="F61" s="28">
        <v>138</v>
      </c>
      <c r="G61" s="28" t="s">
        <v>18</v>
      </c>
      <c r="H61" s="28">
        <f t="shared" si="5"/>
        <v>632</v>
      </c>
      <c r="I61" s="90">
        <f t="shared" si="6"/>
        <v>0.2103861517976032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7" t="s">
        <v>62</v>
      </c>
      <c r="C62" s="187"/>
      <c r="D62" s="187"/>
      <c r="E62" s="28">
        <v>795</v>
      </c>
      <c r="F62" s="28">
        <v>207</v>
      </c>
      <c r="G62" s="28" t="s">
        <v>18</v>
      </c>
      <c r="H62" s="28">
        <f t="shared" si="5"/>
        <v>1002</v>
      </c>
      <c r="I62" s="90">
        <f t="shared" si="6"/>
        <v>0.33355525965379496</v>
      </c>
    </row>
    <row r="63" spans="1:21" s="13" customFormat="1" ht="13.5" customHeight="1" x14ac:dyDescent="0.2">
      <c r="B63" s="187" t="s">
        <v>63</v>
      </c>
      <c r="C63" s="187"/>
      <c r="D63" s="187"/>
      <c r="E63" s="28">
        <v>98</v>
      </c>
      <c r="F63" s="28">
        <v>44</v>
      </c>
      <c r="G63" s="28" t="s">
        <v>18</v>
      </c>
      <c r="H63" s="28">
        <f t="shared" si="5"/>
        <v>142</v>
      </c>
      <c r="I63" s="90">
        <f t="shared" si="6"/>
        <v>4.7270306258322237E-2</v>
      </c>
      <c r="Q63" s="195"/>
      <c r="R63" s="195"/>
      <c r="S63" s="38"/>
      <c r="T63" s="38"/>
    </row>
    <row r="64" spans="1:21" s="13" customFormat="1" ht="13.5" customHeight="1" thickBot="1" x14ac:dyDescent="0.25">
      <c r="B64" s="187" t="s">
        <v>64</v>
      </c>
      <c r="C64" s="187"/>
      <c r="D64" s="187"/>
      <c r="E64" s="28">
        <v>280</v>
      </c>
      <c r="F64" s="28">
        <v>90</v>
      </c>
      <c r="G64" s="28" t="s">
        <v>18</v>
      </c>
      <c r="H64" s="28">
        <f t="shared" si="5"/>
        <v>370</v>
      </c>
      <c r="I64" s="90">
        <f t="shared" si="6"/>
        <v>0.12316910785619174</v>
      </c>
      <c r="P64" s="96"/>
      <c r="Q64" s="97"/>
      <c r="R64" s="97"/>
      <c r="S64" s="97"/>
      <c r="T64" s="98"/>
    </row>
    <row r="65" spans="2:28" s="13" customFormat="1" ht="13.5" customHeight="1" x14ac:dyDescent="0.2">
      <c r="B65" s="188" t="s">
        <v>16</v>
      </c>
      <c r="C65" s="188"/>
      <c r="D65" s="188"/>
      <c r="E65" s="41">
        <f>SUM(E59:E64)</f>
        <v>2244</v>
      </c>
      <c r="F65" s="41">
        <f>SUM(F59:F64)</f>
        <v>760</v>
      </c>
      <c r="G65" s="41">
        <f>SUM(G59:G64)</f>
        <v>0</v>
      </c>
      <c r="H65" s="41">
        <f>SUM(H59:H64)</f>
        <v>3004</v>
      </c>
      <c r="I65" s="99">
        <f>SUM(I59:I64)</f>
        <v>1.0000000000000002</v>
      </c>
      <c r="P65" s="96"/>
      <c r="Q65" s="97"/>
      <c r="R65" s="97"/>
      <c r="S65" s="97"/>
      <c r="T65" s="98"/>
    </row>
    <row r="66" spans="2:28" s="13" customFormat="1" ht="13.5" customHeight="1" x14ac:dyDescent="0.2">
      <c r="B66" s="189" t="s">
        <v>65</v>
      </c>
      <c r="C66" s="189"/>
      <c r="D66" s="189"/>
      <c r="E66" s="100">
        <f>E65/$H$65</f>
        <v>0.74700399467376832</v>
      </c>
      <c r="F66" s="100">
        <f>F65/$H$65</f>
        <v>0.25299600532623168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8" s="13" customFormat="1" ht="15.75" customHeight="1" x14ac:dyDescent="0.2">
      <c r="B67" s="101" t="s">
        <v>66</v>
      </c>
      <c r="Q67" s="102"/>
      <c r="R67" s="97"/>
      <c r="S67" s="97"/>
      <c r="T67" s="98"/>
    </row>
    <row r="68" spans="2:28" s="13" customFormat="1" ht="15.75" customHeight="1" x14ac:dyDescent="0.2">
      <c r="B68" s="57" t="s">
        <v>67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8" s="13" customFormat="1" ht="12" customHeight="1" x14ac:dyDescent="0.2">
      <c r="B69" s="20" t="s">
        <v>68</v>
      </c>
      <c r="C69" s="20"/>
      <c r="D69" s="20"/>
      <c r="E69" s="20"/>
      <c r="F69" s="59" t="s">
        <v>25</v>
      </c>
      <c r="G69" s="59" t="s">
        <v>26</v>
      </c>
      <c r="I69" s="57" t="s">
        <v>69</v>
      </c>
      <c r="J69" s="55"/>
      <c r="K69" s="55"/>
      <c r="L69" s="56"/>
      <c r="M69" s="56"/>
      <c r="N69" s="56"/>
      <c r="O69" s="56"/>
      <c r="P69" s="56"/>
    </row>
    <row r="70" spans="2:28" s="13" customFormat="1" ht="12.75" customHeight="1" x14ac:dyDescent="0.2">
      <c r="B70" s="27" t="s">
        <v>70</v>
      </c>
      <c r="C70" s="27"/>
      <c r="D70" s="27"/>
      <c r="E70" s="27"/>
      <c r="F70" s="63">
        <v>738</v>
      </c>
      <c r="G70" s="64">
        <f t="shared" ref="G70:G84" si="7">F70/$F$85</f>
        <v>0.24567243675099867</v>
      </c>
      <c r="I70" s="20" t="s">
        <v>71</v>
      </c>
      <c r="J70" s="20"/>
      <c r="K70" s="20"/>
      <c r="L70" s="20"/>
      <c r="M70" s="20"/>
      <c r="N70" s="59" t="s">
        <v>25</v>
      </c>
      <c r="O70" s="20"/>
      <c r="P70" s="59" t="s">
        <v>26</v>
      </c>
      <c r="S70" s="103"/>
      <c r="T70" s="103"/>
      <c r="U70" s="103"/>
    </row>
    <row r="71" spans="2:28" s="13" customFormat="1" ht="12.75" customHeight="1" x14ac:dyDescent="0.25">
      <c r="B71" s="27" t="s">
        <v>72</v>
      </c>
      <c r="C71" s="27"/>
      <c r="D71" s="27"/>
      <c r="E71" s="27"/>
      <c r="F71" s="63">
        <v>5</v>
      </c>
      <c r="G71" s="64">
        <f t="shared" si="7"/>
        <v>1.6644474034620505E-3</v>
      </c>
      <c r="I71" s="27" t="s">
        <v>73</v>
      </c>
      <c r="J71" s="27"/>
      <c r="K71" s="27"/>
      <c r="L71" s="27"/>
      <c r="M71" s="27"/>
      <c r="N71" s="63">
        <v>80</v>
      </c>
      <c r="O71" s="104"/>
      <c r="P71" s="64">
        <f t="shared" ref="P71:P76" si="8">N71/$N$76</f>
        <v>2.6631158455392809E-2</v>
      </c>
      <c r="AA71"/>
      <c r="AB71"/>
    </row>
    <row r="72" spans="2:28" s="13" customFormat="1" ht="12.75" customHeight="1" x14ac:dyDescent="0.2">
      <c r="B72" s="27" t="s">
        <v>74</v>
      </c>
      <c r="C72" s="27"/>
      <c r="D72" s="27"/>
      <c r="E72" s="27"/>
      <c r="F72" s="63">
        <v>168</v>
      </c>
      <c r="G72" s="64">
        <f t="shared" si="7"/>
        <v>5.5925432756324903E-2</v>
      </c>
      <c r="I72" s="27" t="s">
        <v>75</v>
      </c>
      <c r="J72" s="27"/>
      <c r="K72" s="27"/>
      <c r="L72" s="27"/>
      <c r="M72" s="27"/>
      <c r="N72" s="63">
        <v>0</v>
      </c>
      <c r="O72" s="104"/>
      <c r="P72" s="64">
        <f t="shared" si="8"/>
        <v>0</v>
      </c>
    </row>
    <row r="73" spans="2:28" s="13" customFormat="1" ht="12.75" customHeight="1" x14ac:dyDescent="0.25">
      <c r="B73" s="27" t="s">
        <v>76</v>
      </c>
      <c r="C73" s="27"/>
      <c r="D73" s="27"/>
      <c r="E73" s="27"/>
      <c r="F73" s="63">
        <v>13</v>
      </c>
      <c r="G73" s="64">
        <f t="shared" si="7"/>
        <v>4.3275632490013313E-3</v>
      </c>
      <c r="I73" s="27" t="s">
        <v>77</v>
      </c>
      <c r="J73" s="27"/>
      <c r="K73" s="27"/>
      <c r="L73" s="27"/>
      <c r="M73" s="27"/>
      <c r="N73" s="63">
        <v>1109</v>
      </c>
      <c r="O73" s="104"/>
      <c r="P73" s="64">
        <f t="shared" si="8"/>
        <v>0.36917443408788281</v>
      </c>
      <c r="AA73"/>
      <c r="AB73"/>
    </row>
    <row r="74" spans="2:28" s="13" customFormat="1" ht="12.75" customHeight="1" x14ac:dyDescent="0.25">
      <c r="B74" s="27" t="s">
        <v>78</v>
      </c>
      <c r="C74" s="27"/>
      <c r="D74" s="27"/>
      <c r="E74" s="105"/>
      <c r="F74" s="63">
        <v>629</v>
      </c>
      <c r="G74" s="64">
        <f t="shared" si="7"/>
        <v>0.20938748335552596</v>
      </c>
      <c r="I74" s="27" t="s">
        <v>79</v>
      </c>
      <c r="J74" s="27"/>
      <c r="K74" s="27"/>
      <c r="L74" s="27"/>
      <c r="M74" s="27"/>
      <c r="N74" s="63">
        <v>980</v>
      </c>
      <c r="O74" s="104"/>
      <c r="P74" s="64">
        <f t="shared" si="8"/>
        <v>0.32623169107856193</v>
      </c>
      <c r="AA74"/>
      <c r="AB74"/>
    </row>
    <row r="75" spans="2:28" s="13" customFormat="1" ht="12.75" customHeight="1" thickBot="1" x14ac:dyDescent="0.3">
      <c r="B75" s="27" t="s">
        <v>80</v>
      </c>
      <c r="C75" s="27"/>
      <c r="D75" s="27"/>
      <c r="E75" s="27"/>
      <c r="F75" s="63">
        <v>2</v>
      </c>
      <c r="G75" s="64">
        <f t="shared" si="7"/>
        <v>6.6577896138482028E-4</v>
      </c>
      <c r="I75" s="27" t="s">
        <v>81</v>
      </c>
      <c r="J75" s="27"/>
      <c r="K75" s="27"/>
      <c r="L75" s="27"/>
      <c r="M75" s="27"/>
      <c r="N75" s="63">
        <v>835</v>
      </c>
      <c r="O75" s="104"/>
      <c r="P75" s="64">
        <f t="shared" si="8"/>
        <v>0.27796271637816244</v>
      </c>
      <c r="AA75"/>
      <c r="AB75"/>
    </row>
    <row r="76" spans="2:28" s="13" customFormat="1" ht="12.75" customHeight="1" x14ac:dyDescent="0.2">
      <c r="B76" s="27" t="s">
        <v>82</v>
      </c>
      <c r="C76" s="27"/>
      <c r="D76" s="27"/>
      <c r="E76" s="27"/>
      <c r="F76" s="63">
        <v>22</v>
      </c>
      <c r="G76" s="64">
        <f t="shared" si="7"/>
        <v>7.3235685752330226E-3</v>
      </c>
      <c r="I76" s="40" t="s">
        <v>16</v>
      </c>
      <c r="J76" s="40"/>
      <c r="K76" s="40"/>
      <c r="L76" s="40"/>
      <c r="M76" s="40"/>
      <c r="N76" s="82">
        <f>SUM(N71:N75)</f>
        <v>3004</v>
      </c>
      <c r="O76" s="40"/>
      <c r="P76" s="106">
        <f t="shared" si="8"/>
        <v>1</v>
      </c>
    </row>
    <row r="77" spans="2:28" s="13" customFormat="1" ht="12.75" customHeight="1" x14ac:dyDescent="0.2">
      <c r="B77" s="27" t="s">
        <v>83</v>
      </c>
      <c r="C77" s="27"/>
      <c r="D77" s="27"/>
      <c r="E77" s="27"/>
      <c r="F77" s="63">
        <v>137</v>
      </c>
      <c r="G77" s="64">
        <f t="shared" si="7"/>
        <v>4.5605858854860189E-2</v>
      </c>
      <c r="I77" s="107" t="s">
        <v>84</v>
      </c>
    </row>
    <row r="78" spans="2:28" s="13" customFormat="1" ht="12.75" customHeight="1" x14ac:dyDescent="0.2">
      <c r="B78" s="27" t="s">
        <v>85</v>
      </c>
      <c r="C78" s="27"/>
      <c r="D78" s="27"/>
      <c r="E78" s="27"/>
      <c r="F78" s="63">
        <v>547</v>
      </c>
      <c r="G78" s="64">
        <f t="shared" si="7"/>
        <v>0.18209054593874835</v>
      </c>
      <c r="I78" s="107" t="s">
        <v>86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8" s="13" customFormat="1" ht="12.75" customHeight="1" x14ac:dyDescent="0.2">
      <c r="B79" s="27" t="s">
        <v>141</v>
      </c>
      <c r="C79" s="27"/>
      <c r="D79" s="27"/>
      <c r="E79" s="27"/>
      <c r="F79" s="63">
        <v>40</v>
      </c>
      <c r="G79" s="64">
        <f t="shared" si="7"/>
        <v>1.3315579227696404E-2</v>
      </c>
      <c r="I79" s="109"/>
      <c r="J79" s="109"/>
      <c r="K79" s="109"/>
      <c r="L79" s="109"/>
      <c r="M79" s="109"/>
      <c r="N79" s="109"/>
    </row>
    <row r="80" spans="2:28" s="13" customFormat="1" ht="12.75" customHeight="1" x14ac:dyDescent="0.2">
      <c r="B80" s="27" t="s">
        <v>87</v>
      </c>
      <c r="C80" s="27"/>
      <c r="D80" s="27"/>
      <c r="E80" s="27"/>
      <c r="F80" s="63">
        <v>28</v>
      </c>
      <c r="G80" s="64">
        <f t="shared" si="7"/>
        <v>9.3209054593874838E-3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88</v>
      </c>
      <c r="C81" s="27"/>
      <c r="D81" s="27"/>
      <c r="E81" s="27"/>
      <c r="F81" s="63">
        <v>6</v>
      </c>
      <c r="G81" s="64">
        <f t="shared" si="7"/>
        <v>1.9973368841544607E-3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89</v>
      </c>
      <c r="C82" s="69"/>
      <c r="D82" s="69"/>
      <c r="E82" s="69"/>
      <c r="F82" s="63">
        <v>219</v>
      </c>
      <c r="G82" s="64">
        <f t="shared" si="7"/>
        <v>7.2902796271637815E-2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45</v>
      </c>
      <c r="C83" s="27"/>
      <c r="D83" s="27"/>
      <c r="E83" s="27"/>
      <c r="F83" s="63">
        <v>13</v>
      </c>
      <c r="G83" s="64">
        <f t="shared" si="7"/>
        <v>4.3275632490013313E-3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64</v>
      </c>
      <c r="C84" s="27"/>
      <c r="D84" s="27"/>
      <c r="E84" s="27"/>
      <c r="F84" s="63">
        <v>437</v>
      </c>
      <c r="G84" s="64">
        <f t="shared" si="7"/>
        <v>0.14547270306258323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16</v>
      </c>
      <c r="C85" s="110"/>
      <c r="D85" s="110"/>
      <c r="E85" s="110"/>
      <c r="F85" s="82">
        <f>SUM(F70:F84)</f>
        <v>3004</v>
      </c>
      <c r="G85" s="106">
        <f>SUM(G71:G84)</f>
        <v>0.75432756324900141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7"/>
      <c r="Q86" s="187"/>
      <c r="R86" s="187"/>
      <c r="S86" s="187"/>
      <c r="T86" s="187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90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91</v>
      </c>
      <c r="C89" s="20"/>
      <c r="D89" s="21" t="s">
        <v>25</v>
      </c>
      <c r="E89" s="21" t="s">
        <v>26</v>
      </c>
      <c r="G89" s="20" t="s">
        <v>92</v>
      </c>
      <c r="H89" s="20"/>
      <c r="I89" s="117" t="s">
        <v>25</v>
      </c>
      <c r="J89" s="59" t="s">
        <v>26</v>
      </c>
      <c r="K89" s="118"/>
      <c r="M89" s="19"/>
      <c r="N89" s="19"/>
    </row>
    <row r="90" spans="2:21" s="13" customFormat="1" ht="15" customHeight="1" x14ac:dyDescent="0.2">
      <c r="B90" s="119" t="s">
        <v>93</v>
      </c>
      <c r="C90" s="27"/>
      <c r="D90" s="182">
        <v>8</v>
      </c>
      <c r="E90" s="64">
        <f t="shared" ref="E90:E115" si="9">D90/$D$116</f>
        <v>2.9498525073746312E-3</v>
      </c>
      <c r="G90" s="69" t="s">
        <v>94</v>
      </c>
      <c r="H90" s="69"/>
      <c r="I90" s="120">
        <v>9</v>
      </c>
      <c r="J90" s="64">
        <f t="shared" ref="J90:J103" si="10">I90/$I$104</f>
        <v>0.20454545454545456</v>
      </c>
      <c r="K90" s="121"/>
      <c r="M90" s="19"/>
      <c r="N90" s="19"/>
    </row>
    <row r="91" spans="2:21" s="13" customFormat="1" ht="15" customHeight="1" x14ac:dyDescent="0.2">
      <c r="B91" s="119" t="s">
        <v>95</v>
      </c>
      <c r="C91" s="27"/>
      <c r="D91" s="182">
        <v>24</v>
      </c>
      <c r="E91" s="64">
        <f t="shared" si="9"/>
        <v>8.8495575221238937E-3</v>
      </c>
      <c r="G91" s="69" t="s">
        <v>96</v>
      </c>
      <c r="H91" s="69"/>
      <c r="I91" s="120">
        <v>2</v>
      </c>
      <c r="J91" s="64">
        <f t="shared" si="10"/>
        <v>4.5454545454545456E-2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97</v>
      </c>
      <c r="C92" s="27"/>
      <c r="D92" s="182">
        <v>2</v>
      </c>
      <c r="E92" s="64">
        <f t="shared" si="9"/>
        <v>7.3746312684365781E-4</v>
      </c>
      <c r="G92" s="69" t="s">
        <v>98</v>
      </c>
      <c r="H92" s="69"/>
      <c r="I92" s="120">
        <v>1</v>
      </c>
      <c r="J92" s="64">
        <f t="shared" si="10"/>
        <v>2.2727272727272728E-2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99</v>
      </c>
      <c r="C93" s="27"/>
      <c r="D93" s="182">
        <v>84</v>
      </c>
      <c r="E93" s="64">
        <f t="shared" si="9"/>
        <v>3.0973451327433628E-2</v>
      </c>
      <c r="G93" s="69" t="s">
        <v>100</v>
      </c>
      <c r="H93" s="69"/>
      <c r="I93" s="120">
        <v>15</v>
      </c>
      <c r="J93" s="64">
        <f t="shared" si="10"/>
        <v>0.34090909090909088</v>
      </c>
      <c r="K93" s="121"/>
      <c r="L93" s="19"/>
      <c r="M93" s="122"/>
      <c r="N93" s="19"/>
    </row>
    <row r="94" spans="2:21" s="13" customFormat="1" ht="15" customHeight="1" x14ac:dyDescent="0.2">
      <c r="B94" s="119" t="s">
        <v>101</v>
      </c>
      <c r="C94" s="27"/>
      <c r="D94" s="182">
        <v>15</v>
      </c>
      <c r="E94" s="64">
        <f t="shared" si="9"/>
        <v>5.5309734513274336E-3</v>
      </c>
      <c r="G94" s="69" t="s">
        <v>102</v>
      </c>
      <c r="H94" s="69"/>
      <c r="I94" s="120">
        <v>6</v>
      </c>
      <c r="J94" s="64">
        <f t="shared" si="10"/>
        <v>0.13636363636363635</v>
      </c>
      <c r="K94" s="121"/>
      <c r="L94" s="19"/>
      <c r="M94" s="122"/>
      <c r="N94" s="19"/>
    </row>
    <row r="95" spans="2:21" s="13" customFormat="1" ht="15" customHeight="1" x14ac:dyDescent="0.2">
      <c r="B95" s="119" t="s">
        <v>103</v>
      </c>
      <c r="C95" s="27"/>
      <c r="D95" s="182">
        <v>23</v>
      </c>
      <c r="E95" s="64">
        <f t="shared" si="9"/>
        <v>8.4808259587020648E-3</v>
      </c>
      <c r="G95" s="13" t="s">
        <v>104</v>
      </c>
      <c r="I95" s="123">
        <v>1</v>
      </c>
      <c r="J95" s="64">
        <f t="shared" si="10"/>
        <v>2.2727272727272728E-2</v>
      </c>
      <c r="K95" s="121"/>
      <c r="L95" s="19"/>
      <c r="M95" s="124"/>
      <c r="N95" s="19"/>
    </row>
    <row r="96" spans="2:21" s="13" customFormat="1" ht="15" customHeight="1" x14ac:dyDescent="0.2">
      <c r="B96" s="119" t="s">
        <v>105</v>
      </c>
      <c r="C96" s="27"/>
      <c r="D96" s="182">
        <v>72</v>
      </c>
      <c r="E96" s="64">
        <f t="shared" si="9"/>
        <v>2.6548672566371681E-2</v>
      </c>
      <c r="G96" s="125" t="s">
        <v>106</v>
      </c>
      <c r="H96" s="125"/>
      <c r="I96" s="126">
        <v>1</v>
      </c>
      <c r="J96" s="127">
        <f t="shared" si="10"/>
        <v>2.2727272727272728E-2</v>
      </c>
      <c r="K96" s="128"/>
      <c r="L96" s="19"/>
      <c r="M96" s="125"/>
      <c r="N96" s="19"/>
    </row>
    <row r="97" spans="2:24" s="13" customFormat="1" ht="15" customHeight="1" x14ac:dyDescent="0.2">
      <c r="B97" s="119" t="s">
        <v>107</v>
      </c>
      <c r="C97" s="27"/>
      <c r="D97" s="182">
        <v>32</v>
      </c>
      <c r="E97" s="64">
        <f t="shared" si="9"/>
        <v>1.1799410029498525E-2</v>
      </c>
      <c r="G97" s="69" t="s">
        <v>108</v>
      </c>
      <c r="H97" s="69"/>
      <c r="I97" s="120">
        <v>1</v>
      </c>
      <c r="J97" s="64">
        <f t="shared" si="10"/>
        <v>2.2727272727272728E-2</v>
      </c>
      <c r="K97" s="121"/>
      <c r="L97" s="19"/>
      <c r="M97" s="125"/>
      <c r="N97" s="19"/>
    </row>
    <row r="98" spans="2:24" s="13" customFormat="1" ht="15" customHeight="1" x14ac:dyDescent="0.2">
      <c r="B98" s="119" t="s">
        <v>109</v>
      </c>
      <c r="C98" s="27"/>
      <c r="D98" s="182">
        <v>3</v>
      </c>
      <c r="E98" s="64">
        <f t="shared" si="9"/>
        <v>1.1061946902654867E-3</v>
      </c>
      <c r="G98" s="13" t="s">
        <v>110</v>
      </c>
      <c r="I98" s="129">
        <v>4</v>
      </c>
      <c r="J98" s="64">
        <f t="shared" si="10"/>
        <v>9.0909090909090912E-2</v>
      </c>
      <c r="K98" s="121"/>
      <c r="L98" s="19"/>
      <c r="M98" s="125"/>
      <c r="N98" s="125"/>
    </row>
    <row r="99" spans="2:24" s="13" customFormat="1" ht="15" customHeight="1" x14ac:dyDescent="0.2">
      <c r="B99" s="119" t="s">
        <v>111</v>
      </c>
      <c r="C99" s="27"/>
      <c r="D99" s="182">
        <v>13</v>
      </c>
      <c r="E99" s="64">
        <f t="shared" si="9"/>
        <v>4.7935103244837757E-3</v>
      </c>
      <c r="G99" s="69" t="s">
        <v>112</v>
      </c>
      <c r="H99" s="69"/>
      <c r="I99" s="120">
        <v>1</v>
      </c>
      <c r="J99" s="64">
        <f t="shared" si="10"/>
        <v>2.2727272727272728E-2</v>
      </c>
      <c r="K99" s="121"/>
      <c r="L99" s="19"/>
      <c r="M99" s="125"/>
      <c r="N99" s="69"/>
    </row>
    <row r="100" spans="2:24" s="13" customFormat="1" ht="15" customHeight="1" x14ac:dyDescent="0.2">
      <c r="B100" s="119" t="s">
        <v>113</v>
      </c>
      <c r="C100" s="27"/>
      <c r="D100" s="182">
        <v>31</v>
      </c>
      <c r="E100" s="64">
        <f t="shared" si="9"/>
        <v>1.1430678466076696E-2</v>
      </c>
      <c r="G100" s="69" t="s">
        <v>114</v>
      </c>
      <c r="H100" s="69"/>
      <c r="I100" s="120">
        <v>0</v>
      </c>
      <c r="J100" s="64">
        <f t="shared" si="10"/>
        <v>0</v>
      </c>
      <c r="K100" s="121"/>
      <c r="L100" s="19"/>
      <c r="M100" s="130"/>
      <c r="N100" s="69"/>
    </row>
    <row r="101" spans="2:24" s="13" customFormat="1" ht="15" customHeight="1" x14ac:dyDescent="0.2">
      <c r="B101" s="119" t="s">
        <v>115</v>
      </c>
      <c r="C101" s="27"/>
      <c r="D101" s="182">
        <v>55</v>
      </c>
      <c r="E101" s="64">
        <f t="shared" si="9"/>
        <v>2.0280235988200591E-2</v>
      </c>
      <c r="G101" s="69" t="s">
        <v>116</v>
      </c>
      <c r="H101" s="69"/>
      <c r="I101" s="120">
        <v>1</v>
      </c>
      <c r="J101" s="64">
        <f t="shared" si="10"/>
        <v>2.2727272727272728E-2</v>
      </c>
      <c r="K101" s="121"/>
      <c r="L101" s="19"/>
      <c r="M101" s="122"/>
      <c r="N101" s="69"/>
    </row>
    <row r="102" spans="2:24" s="13" customFormat="1" ht="15" customHeight="1" x14ac:dyDescent="0.2">
      <c r="B102" s="119" t="s">
        <v>117</v>
      </c>
      <c r="C102" s="27"/>
      <c r="D102" s="182">
        <v>55</v>
      </c>
      <c r="E102" s="64">
        <f t="shared" si="9"/>
        <v>2.0280235988200591E-2</v>
      </c>
      <c r="G102" s="69" t="s">
        <v>118</v>
      </c>
      <c r="H102" s="69"/>
      <c r="I102" s="120">
        <v>0</v>
      </c>
      <c r="J102" s="64">
        <f t="shared" si="10"/>
        <v>0</v>
      </c>
      <c r="K102" s="131"/>
      <c r="L102" s="19"/>
      <c r="M102" s="122"/>
      <c r="N102" s="69"/>
    </row>
    <row r="103" spans="2:24" s="13" customFormat="1" ht="15" customHeight="1" thickBot="1" x14ac:dyDescent="0.25">
      <c r="B103" s="132" t="s">
        <v>119</v>
      </c>
      <c r="C103" s="69"/>
      <c r="D103" s="182">
        <v>29</v>
      </c>
      <c r="E103" s="64">
        <f t="shared" si="9"/>
        <v>1.0693215339233038E-2</v>
      </c>
      <c r="G103" s="183" t="s">
        <v>142</v>
      </c>
      <c r="H103" s="183"/>
      <c r="I103" s="120">
        <v>2</v>
      </c>
      <c r="J103" s="64">
        <f t="shared" si="10"/>
        <v>4.5454545454545456E-2</v>
      </c>
      <c r="K103" s="133"/>
      <c r="L103" s="19"/>
      <c r="M103" s="122"/>
      <c r="N103" s="69"/>
    </row>
    <row r="104" spans="2:24" s="13" customFormat="1" ht="15" customHeight="1" x14ac:dyDescent="0.2">
      <c r="B104" s="132" t="s">
        <v>120</v>
      </c>
      <c r="C104" s="69"/>
      <c r="D104" s="182">
        <v>2079</v>
      </c>
      <c r="E104" s="64">
        <f t="shared" si="9"/>
        <v>0.7665929203539823</v>
      </c>
      <c r="G104" s="110" t="s">
        <v>16</v>
      </c>
      <c r="H104" s="110"/>
      <c r="I104" s="110">
        <f>SUM(I90:I103)</f>
        <v>44</v>
      </c>
      <c r="J104" s="106">
        <f>SUM(J90:J103)</f>
        <v>0.99999999999999978</v>
      </c>
      <c r="K104" s="133"/>
      <c r="L104" s="19"/>
      <c r="M104" s="122"/>
      <c r="N104" s="125"/>
    </row>
    <row r="105" spans="2:24" s="13" customFormat="1" ht="15" customHeight="1" thickBot="1" x14ac:dyDescent="0.25">
      <c r="B105" s="132" t="s">
        <v>121</v>
      </c>
      <c r="C105" s="69"/>
      <c r="D105" s="182">
        <v>37</v>
      </c>
      <c r="E105" s="64">
        <f t="shared" si="9"/>
        <v>1.3643067846607669E-2</v>
      </c>
      <c r="G105" s="19"/>
      <c r="J105" s="19"/>
      <c r="K105" s="137"/>
      <c r="L105" s="19"/>
      <c r="M105" s="122"/>
      <c r="N105" s="125"/>
    </row>
    <row r="106" spans="2:24" s="13" customFormat="1" ht="15" customHeight="1" x14ac:dyDescent="0.2">
      <c r="B106" s="132" t="s">
        <v>122</v>
      </c>
      <c r="C106" s="69"/>
      <c r="D106" s="182">
        <v>8</v>
      </c>
      <c r="E106" s="64">
        <f t="shared" si="9"/>
        <v>2.9498525073746312E-3</v>
      </c>
      <c r="G106" s="134"/>
      <c r="H106" s="135"/>
      <c r="I106" s="135"/>
      <c r="J106" s="136"/>
      <c r="K106" s="137"/>
      <c r="L106" s="19"/>
      <c r="M106" s="124"/>
      <c r="N106" s="125"/>
    </row>
    <row r="107" spans="2:24" s="13" customFormat="1" ht="15" customHeight="1" x14ac:dyDescent="0.25">
      <c r="B107" s="132" t="s">
        <v>124</v>
      </c>
      <c r="C107" s="69"/>
      <c r="D107" s="182">
        <v>5</v>
      </c>
      <c r="E107" s="64">
        <f t="shared" si="9"/>
        <v>1.8436578171091445E-3</v>
      </c>
      <c r="G107" s="138" t="s">
        <v>123</v>
      </c>
      <c r="H107" s="139"/>
      <c r="I107" s="139"/>
      <c r="J107" s="140"/>
      <c r="K107" s="118"/>
      <c r="L107" s="19"/>
      <c r="M107" s="125"/>
      <c r="N107" s="125"/>
      <c r="X107" s="1"/>
    </row>
    <row r="108" spans="2:24" s="13" customFormat="1" ht="15" customHeight="1" x14ac:dyDescent="0.2">
      <c r="B108" s="132" t="s">
        <v>126</v>
      </c>
      <c r="C108" s="69"/>
      <c r="D108" s="182">
        <v>13</v>
      </c>
      <c r="E108" s="64">
        <f t="shared" si="9"/>
        <v>4.7935103244837757E-3</v>
      </c>
      <c r="G108" s="116" t="s">
        <v>125</v>
      </c>
      <c r="H108" s="20"/>
      <c r="I108" s="59" t="s">
        <v>25</v>
      </c>
      <c r="J108" s="141" t="s">
        <v>26</v>
      </c>
      <c r="K108" s="146"/>
      <c r="L108" s="19"/>
      <c r="M108" s="125"/>
      <c r="N108" s="125"/>
    </row>
    <row r="109" spans="2:24" s="13" customFormat="1" ht="15" customHeight="1" x14ac:dyDescent="0.2">
      <c r="B109" s="132" t="s">
        <v>128</v>
      </c>
      <c r="C109" s="69"/>
      <c r="D109" s="182">
        <v>4</v>
      </c>
      <c r="E109" s="64">
        <f t="shared" si="9"/>
        <v>1.4749262536873156E-3</v>
      </c>
      <c r="G109" s="142" t="s">
        <v>127</v>
      </c>
      <c r="H109" s="143"/>
      <c r="I109" s="144">
        <v>2712</v>
      </c>
      <c r="J109" s="145">
        <f>I109/$I$112</f>
        <v>0.90279627163781628</v>
      </c>
      <c r="K109" s="146"/>
      <c r="L109" s="19"/>
      <c r="M109" s="125"/>
      <c r="N109" s="125"/>
    </row>
    <row r="110" spans="2:24" s="13" customFormat="1" ht="15" customHeight="1" x14ac:dyDescent="0.2">
      <c r="B110" s="132" t="s">
        <v>129</v>
      </c>
      <c r="C110" s="69"/>
      <c r="D110" s="182">
        <v>40</v>
      </c>
      <c r="E110" s="64">
        <f t="shared" si="9"/>
        <v>1.4749262536873156E-2</v>
      </c>
      <c r="G110" s="142" t="s">
        <v>92</v>
      </c>
      <c r="H110" s="143"/>
      <c r="I110" s="144">
        <v>44</v>
      </c>
      <c r="J110" s="145">
        <f>I110/$I$112</f>
        <v>1.4647137150466045E-2</v>
      </c>
      <c r="K110" s="146"/>
      <c r="L110" s="19"/>
      <c r="M110" s="125"/>
      <c r="N110" s="125"/>
    </row>
    <row r="111" spans="2:24" s="13" customFormat="1" ht="15" customHeight="1" thickBot="1" x14ac:dyDescent="0.25">
      <c r="B111" s="132" t="s">
        <v>130</v>
      </c>
      <c r="C111" s="69"/>
      <c r="D111" s="182">
        <v>34</v>
      </c>
      <c r="E111" s="64">
        <f t="shared" si="9"/>
        <v>1.2536873156342183E-2</v>
      </c>
      <c r="G111" s="142" t="s">
        <v>64</v>
      </c>
      <c r="H111" s="143"/>
      <c r="I111" s="144">
        <v>248</v>
      </c>
      <c r="J111" s="145">
        <f>I111/$I$112</f>
        <v>8.2556591211717711E-2</v>
      </c>
      <c r="K111" s="149"/>
      <c r="L111" s="19"/>
      <c r="M111" s="125"/>
      <c r="N111" s="125"/>
    </row>
    <row r="112" spans="2:24" s="13" customFormat="1" ht="15" customHeight="1" x14ac:dyDescent="0.2">
      <c r="B112" s="132" t="s">
        <v>131</v>
      </c>
      <c r="C112" s="69"/>
      <c r="D112" s="182">
        <v>17</v>
      </c>
      <c r="E112" s="64">
        <f t="shared" si="9"/>
        <v>6.2684365781710914E-3</v>
      </c>
      <c r="G112" s="147" t="s">
        <v>16</v>
      </c>
      <c r="H112" s="110"/>
      <c r="I112" s="82">
        <f>SUM(I109:I111)</f>
        <v>3004</v>
      </c>
      <c r="J112" s="148">
        <f>I112/$I$112</f>
        <v>1</v>
      </c>
      <c r="K112" s="146"/>
      <c r="L112" s="19"/>
      <c r="M112" s="125"/>
      <c r="N112" s="125"/>
    </row>
    <row r="113" spans="2:17" s="13" customFormat="1" ht="15" customHeight="1" x14ac:dyDescent="0.2">
      <c r="B113" s="132" t="s">
        <v>132</v>
      </c>
      <c r="C113" s="69"/>
      <c r="D113" s="182">
        <v>17</v>
      </c>
      <c r="E113" s="64">
        <f t="shared" si="9"/>
        <v>6.2684365781710914E-3</v>
      </c>
      <c r="G113" s="150"/>
      <c r="H113" s="151"/>
      <c r="I113" s="152"/>
      <c r="J113" s="153"/>
      <c r="K113" s="137"/>
      <c r="L113" s="19"/>
      <c r="M113" s="19"/>
      <c r="N113" s="125"/>
    </row>
    <row r="114" spans="2:17" s="13" customFormat="1" ht="15" customHeight="1" thickBot="1" x14ac:dyDescent="0.25">
      <c r="B114" s="132" t="s">
        <v>133</v>
      </c>
      <c r="C114" s="69"/>
      <c r="D114" s="182">
        <v>4</v>
      </c>
      <c r="E114" s="64">
        <f t="shared" si="9"/>
        <v>1.4749262536873156E-3</v>
      </c>
      <c r="G114" s="154"/>
      <c r="H114" s="155"/>
      <c r="I114" s="155"/>
      <c r="J114" s="156"/>
      <c r="K114" s="137"/>
      <c r="L114" s="19"/>
      <c r="M114" s="19"/>
      <c r="N114" s="19"/>
    </row>
    <row r="115" spans="2:17" s="13" customFormat="1" ht="15" customHeight="1" thickBot="1" x14ac:dyDescent="0.25">
      <c r="B115" s="132" t="s">
        <v>134</v>
      </c>
      <c r="C115" s="69"/>
      <c r="D115" s="182">
        <v>8</v>
      </c>
      <c r="E115" s="64">
        <f t="shared" si="9"/>
        <v>2.9498525073746312E-3</v>
      </c>
      <c r="G115" s="19"/>
      <c r="H115" s="19"/>
      <c r="I115" s="19"/>
      <c r="J115" s="19"/>
      <c r="K115" s="133"/>
      <c r="L115" s="19"/>
      <c r="M115" s="19"/>
      <c r="N115" s="19"/>
    </row>
    <row r="116" spans="2:17" s="13" customFormat="1" ht="15" customHeight="1" x14ac:dyDescent="0.2">
      <c r="B116" s="147" t="s">
        <v>16</v>
      </c>
      <c r="C116" s="110"/>
      <c r="D116" s="82">
        <f>SUM(D90:D115)</f>
        <v>2712</v>
      </c>
      <c r="E116" s="106">
        <f>SUM(E90:E115)</f>
        <v>1</v>
      </c>
      <c r="F116" s="19"/>
      <c r="G116" s="19"/>
      <c r="H116" s="19"/>
      <c r="I116" s="19"/>
      <c r="J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135</v>
      </c>
      <c r="C117" s="19"/>
      <c r="D117" s="19"/>
      <c r="E117" s="19"/>
      <c r="F117" s="19"/>
      <c r="G117" s="19"/>
      <c r="H117" s="19"/>
      <c r="I117" s="19"/>
      <c r="J117" s="19"/>
      <c r="K117" s="133"/>
    </row>
    <row r="118" spans="2:17" s="13" customFormat="1" ht="9.75" customHeight="1" x14ac:dyDescent="0.2">
      <c r="B118" s="157" t="s">
        <v>136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137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138</v>
      </c>
      <c r="D122" s="15"/>
      <c r="E122" s="165"/>
      <c r="F122" s="125"/>
      <c r="G122" s="125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5"/>
      <c r="G123" s="125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90" t="s">
        <v>3</v>
      </c>
      <c r="D124" s="191" t="s">
        <v>139</v>
      </c>
      <c r="E124" s="192"/>
      <c r="F124" s="193" t="s">
        <v>140</v>
      </c>
      <c r="G124" s="125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90"/>
      <c r="D125" s="166">
        <v>2017</v>
      </c>
      <c r="E125" s="166">
        <v>2018</v>
      </c>
      <c r="F125" s="194"/>
      <c r="G125" s="125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4</v>
      </c>
      <c r="D126" s="168">
        <v>211</v>
      </c>
      <c r="E126" s="169">
        <v>211</v>
      </c>
      <c r="F126" s="181">
        <f t="shared" ref="F126:F131" si="11">(E126/D126)-1</f>
        <v>0</v>
      </c>
      <c r="G126" s="125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5</v>
      </c>
      <c r="D127" s="168">
        <v>254</v>
      </c>
      <c r="E127" s="169">
        <v>248</v>
      </c>
      <c r="F127" s="181">
        <f t="shared" si="11"/>
        <v>-2.3622047244094446E-2</v>
      </c>
      <c r="G127" s="125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6</v>
      </c>
      <c r="D128" s="168">
        <v>299</v>
      </c>
      <c r="E128" s="169">
        <v>301</v>
      </c>
      <c r="F128" s="181">
        <f t="shared" si="11"/>
        <v>6.6889632107023367E-3</v>
      </c>
      <c r="G128" s="125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25" s="13" customFormat="1" ht="18" customHeight="1" x14ac:dyDescent="0.2">
      <c r="B129" s="164"/>
      <c r="C129" s="167" t="s">
        <v>7</v>
      </c>
      <c r="D129" s="168">
        <v>403</v>
      </c>
      <c r="E129" s="169">
        <v>372</v>
      </c>
      <c r="F129" s="181">
        <f t="shared" si="11"/>
        <v>-7.6923076923076872E-2</v>
      </c>
      <c r="G129" s="125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25" s="13" customFormat="1" ht="18" customHeight="1" x14ac:dyDescent="0.2">
      <c r="B130" s="164"/>
      <c r="C130" s="167" t="s">
        <v>8</v>
      </c>
      <c r="D130" s="168">
        <v>330</v>
      </c>
      <c r="E130" s="169">
        <v>374</v>
      </c>
      <c r="F130" s="181">
        <f t="shared" si="11"/>
        <v>0.1333333333333333</v>
      </c>
      <c r="G130" s="125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25" s="13" customFormat="1" ht="18" customHeight="1" x14ac:dyDescent="0.2">
      <c r="B131" s="164"/>
      <c r="C131" s="167" t="s">
        <v>9</v>
      </c>
      <c r="D131" s="168">
        <v>367</v>
      </c>
      <c r="E131" s="169">
        <v>361</v>
      </c>
      <c r="F131" s="181">
        <f t="shared" si="11"/>
        <v>-1.6348773841961872E-2</v>
      </c>
      <c r="G131" s="125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25" s="13" customFormat="1" ht="18" customHeight="1" x14ac:dyDescent="0.2">
      <c r="B132" s="164"/>
      <c r="C132" s="167" t="s">
        <v>10</v>
      </c>
      <c r="D132" s="168">
        <v>284</v>
      </c>
      <c r="E132" s="169">
        <v>392</v>
      </c>
      <c r="F132" s="181">
        <f>(E132/D132)-1</f>
        <v>0.38028169014084501</v>
      </c>
      <c r="G132" s="125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25" s="13" customFormat="1" ht="18" customHeight="1" x14ac:dyDescent="0.2">
      <c r="B133" s="164"/>
      <c r="C133" s="167" t="s">
        <v>11</v>
      </c>
      <c r="D133" s="168">
        <v>279</v>
      </c>
      <c r="E133" s="169">
        <v>361</v>
      </c>
      <c r="F133" s="181">
        <f>(E133/D133)-1</f>
        <v>0.2939068100358424</v>
      </c>
      <c r="G133" s="125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25" s="13" customFormat="1" ht="18" customHeight="1" thickBot="1" x14ac:dyDescent="0.25">
      <c r="B134" s="164"/>
      <c r="C134" s="184" t="s">
        <v>12</v>
      </c>
      <c r="D134" s="185">
        <v>350</v>
      </c>
      <c r="E134" s="186">
        <v>384</v>
      </c>
      <c r="F134" s="170">
        <f>(E134/D134)-1</f>
        <v>9.7142857142857197E-2</v>
      </c>
      <c r="G134" s="125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25" s="13" customFormat="1" ht="18" hidden="1" customHeight="1" x14ac:dyDescent="0.2">
      <c r="B135" s="164"/>
      <c r="C135" s="171" t="s">
        <v>13</v>
      </c>
      <c r="D135" s="172"/>
      <c r="E135" s="173"/>
      <c r="F135" s="170" t="e">
        <f t="shared" ref="F135:F137" si="12">(D135/E135)-1</f>
        <v>#DIV/0!</v>
      </c>
      <c r="G135" s="125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25" s="13" customFormat="1" ht="18" hidden="1" customHeight="1" x14ac:dyDescent="0.2">
      <c r="B136" s="164"/>
      <c r="C136" s="171" t="s">
        <v>14</v>
      </c>
      <c r="D136" s="172"/>
      <c r="E136" s="173"/>
      <c r="F136" s="170" t="e">
        <f t="shared" si="12"/>
        <v>#DIV/0!</v>
      </c>
      <c r="G136" s="125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25" s="13" customFormat="1" ht="18" hidden="1" customHeight="1" thickBot="1" x14ac:dyDescent="0.3">
      <c r="B137" s="164"/>
      <c r="C137" s="171" t="s">
        <v>15</v>
      </c>
      <c r="D137" s="172"/>
      <c r="E137" s="173"/>
      <c r="F137" s="170" t="e">
        <f t="shared" si="12"/>
        <v>#DIV/0!</v>
      </c>
      <c r="G137" s="125"/>
      <c r="H137" s="19"/>
      <c r="I137" s="19"/>
      <c r="J137" s="19"/>
      <c r="K137" s="19"/>
      <c r="L137" s="19"/>
      <c r="M137" s="19"/>
      <c r="N137" s="19"/>
      <c r="O137" s="19"/>
      <c r="P137" s="19"/>
      <c r="Q137" s="133"/>
      <c r="X137" s="1"/>
    </row>
    <row r="138" spans="2:25" s="13" customFormat="1" ht="18" customHeight="1" thickBot="1" x14ac:dyDescent="0.3">
      <c r="B138" s="164"/>
      <c r="C138" s="40" t="s">
        <v>16</v>
      </c>
      <c r="D138" s="174">
        <f>SUM(D126:D134)</f>
        <v>2777</v>
      </c>
      <c r="E138" s="174">
        <f>SUM(E126:E134)</f>
        <v>3004</v>
      </c>
      <c r="F138" s="180">
        <f>(E138/D138)-1</f>
        <v>8.1742888008642378E-2</v>
      </c>
      <c r="G138" s="125"/>
      <c r="H138" s="19"/>
      <c r="I138" s="19"/>
      <c r="J138" s="19"/>
      <c r="K138" s="19"/>
      <c r="L138" s="19"/>
      <c r="M138" s="19"/>
      <c r="N138" s="19"/>
      <c r="O138" s="19"/>
      <c r="P138" s="19"/>
      <c r="Q138" s="133"/>
      <c r="X138" s="1"/>
    </row>
    <row r="139" spans="2:25" s="13" customFormat="1" ht="15.75" customHeight="1" thickTop="1" x14ac:dyDescent="0.25">
      <c r="B139" s="164"/>
      <c r="C139" s="27"/>
      <c r="D139" s="175"/>
      <c r="E139" s="175"/>
      <c r="F139" s="125"/>
      <c r="G139" s="125"/>
      <c r="H139" s="19"/>
      <c r="I139" s="19"/>
      <c r="J139" s="19"/>
      <c r="K139" s="19"/>
      <c r="L139" s="19"/>
      <c r="M139" s="19"/>
      <c r="N139" s="19"/>
      <c r="O139" s="19"/>
      <c r="P139" s="19"/>
      <c r="Q139" s="133"/>
      <c r="X139" s="1"/>
    </row>
    <row r="140" spans="2:25" s="13" customFormat="1" ht="15.75" customHeight="1" x14ac:dyDescent="0.25">
      <c r="B140" s="164"/>
      <c r="C140" s="27"/>
      <c r="D140" s="175"/>
      <c r="E140" s="175"/>
      <c r="F140" s="125"/>
      <c r="G140" s="125"/>
      <c r="H140" s="19"/>
      <c r="I140" s="19"/>
      <c r="J140" s="19"/>
      <c r="K140" s="19"/>
      <c r="L140" s="19"/>
      <c r="M140" s="19"/>
      <c r="N140" s="19"/>
      <c r="O140" s="19"/>
      <c r="P140" s="19"/>
      <c r="Q140" s="133"/>
      <c r="X140" s="1"/>
      <c r="Y140" s="1"/>
    </row>
    <row r="141" spans="2:25" s="13" customFormat="1" ht="15.75" customHeight="1" x14ac:dyDescent="0.25">
      <c r="B141" s="164"/>
      <c r="C141" s="27"/>
      <c r="D141" s="175"/>
      <c r="E141" s="175"/>
      <c r="F141" s="125"/>
      <c r="G141" s="125"/>
      <c r="H141" s="19"/>
      <c r="I141" s="19"/>
      <c r="J141" s="19"/>
      <c r="K141" s="19"/>
      <c r="L141" s="19"/>
      <c r="M141" s="19"/>
      <c r="N141" s="19"/>
      <c r="O141" s="19"/>
      <c r="P141" s="19"/>
      <c r="Q141" s="133"/>
      <c r="W141" s="1"/>
      <c r="X141" s="1"/>
      <c r="Y141" s="1"/>
    </row>
    <row r="142" spans="2:25" s="13" customFormat="1" ht="15.75" customHeight="1" x14ac:dyDescent="0.25">
      <c r="B142" s="164"/>
      <c r="C142" s="27"/>
      <c r="D142" s="175"/>
      <c r="E142" s="175"/>
      <c r="F142" s="125"/>
      <c r="G142" s="125"/>
      <c r="H142" s="19"/>
      <c r="I142" s="19"/>
      <c r="J142" s="19"/>
      <c r="K142" s="19"/>
      <c r="L142" s="19"/>
      <c r="M142" s="19"/>
      <c r="N142" s="19"/>
      <c r="O142" s="19"/>
      <c r="P142" s="19"/>
      <c r="Q142" s="133"/>
      <c r="W142" s="1"/>
      <c r="X142" s="1"/>
      <c r="Y142" s="1"/>
    </row>
    <row r="143" spans="2:25" s="13" customFormat="1" ht="15.75" customHeight="1" x14ac:dyDescent="0.25">
      <c r="B143" s="176"/>
      <c r="C143" s="27"/>
      <c r="D143" s="175"/>
      <c r="E143" s="175"/>
      <c r="F143" s="1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  <c r="W143" s="1"/>
      <c r="X143" s="1"/>
      <c r="Y143" s="1"/>
    </row>
    <row r="144" spans="2:25" s="13" customFormat="1" ht="15.75" customHeight="1" thickBot="1" x14ac:dyDescent="0.3">
      <c r="B144" s="177"/>
      <c r="C144" s="178"/>
      <c r="D144" s="179"/>
      <c r="E144" s="179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  <c r="W144" s="1"/>
      <c r="X144" s="1"/>
      <c r="Y144" s="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sortState ref="X71:Y74">
    <sortCondition ref="Y71:Y74"/>
  </sortState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ignoredErrors>
    <ignoredError sqref="T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cp:lastPrinted>2018-10-03T17:22:34Z</cp:lastPrinted>
  <dcterms:created xsi:type="dcterms:W3CDTF">2018-06-14T16:33:45Z</dcterms:created>
  <dcterms:modified xsi:type="dcterms:W3CDTF">2018-10-03T17:22:45Z</dcterms:modified>
</cp:coreProperties>
</file>