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aujo\Desktop\"/>
    </mc:Choice>
  </mc:AlternateContent>
  <bookViews>
    <workbookView xWindow="0" yWindow="0" windowWidth="28800" windowHeight="11835"/>
  </bookViews>
  <sheets>
    <sheet name="ESTADISTICAS_CASOS_OK" sheetId="1" r:id="rId1"/>
    <sheet name="ESTADISTICAS_ACCIONES _OK" sheetId="2" r:id="rId2"/>
  </sheets>
  <externalReferences>
    <externalReference r:id="rId3"/>
  </externalReferences>
  <definedNames>
    <definedName name="_xlnm._FilterDatabase" localSheetId="1" hidden="1">'ESTADISTICAS_ACCIONES _OK'!$A$6:$A$83</definedName>
    <definedName name="_xlnm.Print_Area" localSheetId="1">'ESTADISTICAS_ACCIONES _OK'!$A$1:$AB$83</definedName>
    <definedName name="_xlnm.Print_Area" localSheetId="0">ESTADISTICAS_CASOS_OK!$A$1:$U$148</definedName>
    <definedName name="Mes" localSheetId="1">[1]Participantes!#REF!</definedName>
    <definedName name="Mes">[1]Participantes!#REF!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0" i="2" l="1"/>
  <c r="M80" i="2"/>
  <c r="K80" i="2"/>
  <c r="K81" i="2" s="1"/>
  <c r="I80" i="2"/>
  <c r="I81" i="2" s="1"/>
  <c r="G80" i="2"/>
  <c r="G81" i="2" s="1"/>
  <c r="E80" i="2"/>
  <c r="E81" i="2" s="1"/>
  <c r="C80" i="2"/>
  <c r="B79" i="2"/>
  <c r="B78" i="2"/>
  <c r="B77" i="2"/>
  <c r="B76" i="2"/>
  <c r="B75" i="2"/>
  <c r="B74" i="2"/>
  <c r="B73" i="2"/>
  <c r="B72" i="2"/>
  <c r="B80" i="2" s="1"/>
  <c r="B81" i="2" s="1"/>
  <c r="B71" i="2"/>
  <c r="B70" i="2"/>
  <c r="B69" i="2"/>
  <c r="B68" i="2"/>
  <c r="I62" i="2"/>
  <c r="G62" i="2"/>
  <c r="E62" i="2"/>
  <c r="C62" i="2"/>
  <c r="B61" i="2"/>
  <c r="B60" i="2"/>
  <c r="B59" i="2"/>
  <c r="B58" i="2"/>
  <c r="B57" i="2"/>
  <c r="B56" i="2"/>
  <c r="B55" i="2"/>
  <c r="B54" i="2"/>
  <c r="B53" i="2"/>
  <c r="B52" i="2"/>
  <c r="B62" i="2" s="1"/>
  <c r="B51" i="2"/>
  <c r="B50" i="2"/>
  <c r="O43" i="2"/>
  <c r="N43" i="2"/>
  <c r="M43" i="2"/>
  <c r="L43" i="2"/>
  <c r="K43" i="2"/>
  <c r="J43" i="2"/>
  <c r="I43" i="2"/>
  <c r="H43" i="2"/>
  <c r="G43" i="2"/>
  <c r="F43" i="2"/>
  <c r="E43" i="2"/>
  <c r="D43" i="2"/>
  <c r="Q43" i="2" s="1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E146" i="1"/>
  <c r="D146" i="1"/>
  <c r="C146" i="1"/>
  <c r="B146" i="1" s="1"/>
  <c r="B145" i="1"/>
  <c r="B144" i="1"/>
  <c r="B143" i="1"/>
  <c r="B142" i="1"/>
  <c r="B141" i="1"/>
  <c r="B140" i="1"/>
  <c r="B139" i="1"/>
  <c r="B138" i="1"/>
  <c r="B137" i="1"/>
  <c r="B136" i="1"/>
  <c r="B135" i="1"/>
  <c r="B134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B126" i="1" s="1"/>
  <c r="G126" i="1"/>
  <c r="F126" i="1"/>
  <c r="E126" i="1"/>
  <c r="D126" i="1"/>
  <c r="C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T103" i="1"/>
  <c r="S103" i="1"/>
  <c r="R103" i="1"/>
  <c r="Q103" i="1"/>
  <c r="P103" i="1"/>
  <c r="O103" i="1"/>
  <c r="N103" i="1"/>
  <c r="N104" i="1" s="1"/>
  <c r="M103" i="1"/>
  <c r="M104" i="1" s="1"/>
  <c r="L103" i="1"/>
  <c r="E103" i="1"/>
  <c r="D103" i="1"/>
  <c r="C103" i="1"/>
  <c r="B103" i="1" s="1"/>
  <c r="B102" i="1"/>
  <c r="B101" i="1"/>
  <c r="B100" i="1"/>
  <c r="B99" i="1"/>
  <c r="B98" i="1"/>
  <c r="B97" i="1"/>
  <c r="B96" i="1"/>
  <c r="B95" i="1"/>
  <c r="B94" i="1"/>
  <c r="B93" i="1"/>
  <c r="B92" i="1"/>
  <c r="B91" i="1"/>
  <c r="H83" i="1"/>
  <c r="G83" i="1"/>
  <c r="L83" i="1" s="1"/>
  <c r="F83" i="1"/>
  <c r="E83" i="1"/>
  <c r="L76" i="1" s="1"/>
  <c r="D83" i="1"/>
  <c r="C83" i="1"/>
  <c r="B83" i="1" s="1"/>
  <c r="B82" i="1"/>
  <c r="B81" i="1"/>
  <c r="B80" i="1"/>
  <c r="B79" i="1"/>
  <c r="B78" i="1"/>
  <c r="B77" i="1"/>
  <c r="B76" i="1"/>
  <c r="B75" i="1"/>
  <c r="B74" i="1"/>
  <c r="B73" i="1"/>
  <c r="B72" i="1"/>
  <c r="B71" i="1"/>
  <c r="N63" i="1"/>
  <c r="M63" i="1"/>
  <c r="D63" i="1"/>
  <c r="C63" i="1"/>
  <c r="L62" i="1"/>
  <c r="B62" i="1"/>
  <c r="L61" i="1"/>
  <c r="B61" i="1"/>
  <c r="L60" i="1"/>
  <c r="B60" i="1"/>
  <c r="L59" i="1"/>
  <c r="B59" i="1"/>
  <c r="L58" i="1"/>
  <c r="B58" i="1"/>
  <c r="L57" i="1"/>
  <c r="B57" i="1"/>
  <c r="L56" i="1"/>
  <c r="B56" i="1"/>
  <c r="L55" i="1"/>
  <c r="B55" i="1"/>
  <c r="L54" i="1"/>
  <c r="B54" i="1"/>
  <c r="L53" i="1"/>
  <c r="B53" i="1"/>
  <c r="L52" i="1"/>
  <c r="B52" i="1"/>
  <c r="L51" i="1"/>
  <c r="L63" i="1" s="1"/>
  <c r="B51" i="1"/>
  <c r="B63" i="1" s="1"/>
  <c r="J44" i="1"/>
  <c r="I44" i="1"/>
  <c r="H44" i="1"/>
  <c r="G44" i="1"/>
  <c r="F44" i="1"/>
  <c r="E44" i="1"/>
  <c r="D44" i="1"/>
  <c r="C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44" i="1" s="1"/>
  <c r="K18" i="1"/>
  <c r="Q26" i="2" l="1"/>
  <c r="Q34" i="2"/>
  <c r="Q42" i="2"/>
  <c r="C81" i="2"/>
  <c r="Q36" i="2"/>
  <c r="Q21" i="2"/>
  <c r="Q37" i="2"/>
  <c r="Q39" i="2"/>
  <c r="Q24" i="2"/>
  <c r="Q32" i="2"/>
  <c r="M81" i="2"/>
  <c r="Q41" i="2"/>
  <c r="B63" i="2"/>
  <c r="I63" i="2"/>
  <c r="G63" i="2"/>
  <c r="E63" i="2"/>
  <c r="C63" i="2"/>
  <c r="O81" i="2"/>
  <c r="P43" i="2"/>
  <c r="Q28" i="2" s="1"/>
  <c r="I45" i="1"/>
  <c r="F45" i="1"/>
  <c r="K45" i="1"/>
  <c r="J45" i="1"/>
  <c r="B127" i="1"/>
  <c r="F127" i="1"/>
  <c r="E127" i="1"/>
  <c r="G127" i="1"/>
  <c r="O127" i="1"/>
  <c r="N127" i="1"/>
  <c r="M127" i="1"/>
  <c r="P127" i="1"/>
  <c r="C45" i="1"/>
  <c r="C64" i="1"/>
  <c r="B64" i="1"/>
  <c r="D64" i="1"/>
  <c r="Q104" i="1"/>
  <c r="O104" i="1"/>
  <c r="P104" i="1"/>
  <c r="R104" i="1"/>
  <c r="I127" i="1"/>
  <c r="Q127" i="1"/>
  <c r="C147" i="1"/>
  <c r="D147" i="1"/>
  <c r="E147" i="1"/>
  <c r="D45" i="1"/>
  <c r="M64" i="1"/>
  <c r="L64" i="1"/>
  <c r="J127" i="1"/>
  <c r="R127" i="1"/>
  <c r="E45" i="1"/>
  <c r="N76" i="1"/>
  <c r="D104" i="1"/>
  <c r="C104" i="1"/>
  <c r="C127" i="1"/>
  <c r="K127" i="1"/>
  <c r="S127" i="1"/>
  <c r="N64" i="1"/>
  <c r="D127" i="1"/>
  <c r="L127" i="1"/>
  <c r="T127" i="1"/>
  <c r="G45" i="1"/>
  <c r="N83" i="1"/>
  <c r="E104" i="1"/>
  <c r="S104" i="1"/>
  <c r="H45" i="1"/>
  <c r="L104" i="1"/>
  <c r="T104" i="1"/>
  <c r="H127" i="1"/>
  <c r="L70" i="1"/>
  <c r="N70" i="1" s="1"/>
  <c r="Q20" i="2" l="1"/>
  <c r="Q30" i="2"/>
  <c r="Q27" i="2"/>
  <c r="Q40" i="2"/>
  <c r="Q22" i="2"/>
  <c r="Q19" i="2"/>
  <c r="Q33" i="2"/>
  <c r="Q31" i="2"/>
  <c r="Q18" i="2"/>
  <c r="Q25" i="2"/>
  <c r="Q23" i="2"/>
  <c r="Q29" i="2"/>
  <c r="Q17" i="2"/>
  <c r="Q38" i="2"/>
  <c r="Q35" i="2"/>
  <c r="B147" i="1"/>
  <c r="B104" i="1"/>
</calcChain>
</file>

<file path=xl/sharedStrings.xml><?xml version="1.0" encoding="utf-8"?>
<sst xmlns="http://schemas.openxmlformats.org/spreadsheetml/2006/main" count="318" uniqueCount="158">
  <si>
    <t>PROGRAMA NACIONAL CONTRA LA VIOLENCIA FAMILIAR Y SEXUAL</t>
  </si>
  <si>
    <t>REPORTE ESTADÍSTICO DE CASOS DERIVADOS AL SISTEMA LOCAL DE ATENCIÓN Y PROTECCIÓN EN ZONA RURAL</t>
  </si>
  <si>
    <t>Período: 2016</t>
  </si>
  <si>
    <t>SECCIÓN I : CARACTERÍSTICAS DE LAS PERSONAS VÍCTIMAS</t>
  </si>
  <si>
    <t>Cuadro N° 1:</t>
  </si>
  <si>
    <t xml:space="preserve">Casos de violencia familiar y sexual derivados por ZER, por sexo de la victima, tipo de violencia y grupos de edad, </t>
  </si>
  <si>
    <t>según Estrategia Rural</t>
  </si>
  <si>
    <t>ESTRATEGIA  RURAL</t>
  </si>
  <si>
    <t>Sexo de la Víctima</t>
  </si>
  <si>
    <t>Tipo de Violencia</t>
  </si>
  <si>
    <t>Edad en grandes grupos</t>
  </si>
  <si>
    <t>Total</t>
  </si>
  <si>
    <t>Mujer</t>
  </si>
  <si>
    <t>Hombre</t>
  </si>
  <si>
    <t>Violencia Psicológica</t>
  </si>
  <si>
    <t>Violencia Física</t>
  </si>
  <si>
    <t>Violencia Sexual</t>
  </si>
  <si>
    <t>0 a 17 años</t>
  </si>
  <si>
    <t>De 18 a 59 años</t>
  </si>
  <si>
    <t>De 60 a más años</t>
  </si>
  <si>
    <t>AYNA</t>
  </si>
  <si>
    <t>CENEPA</t>
  </si>
  <si>
    <t>CHAGLLA</t>
  </si>
  <si>
    <t>CHONGOYAPE</t>
  </si>
  <si>
    <t>CHUMUCH</t>
  </si>
  <si>
    <t>COPORAQUE</t>
  </si>
  <si>
    <t>CORANI</t>
  </si>
  <si>
    <t>CRISTO NOS VALGA</t>
  </si>
  <si>
    <t>EL PARCO</t>
  </si>
  <si>
    <t>HUACULLANI</t>
  </si>
  <si>
    <t>HUANCANO</t>
  </si>
  <si>
    <t>ICHUÑA</t>
  </si>
  <si>
    <t>PARINARI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</si>
  <si>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</si>
  <si>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</si>
  <si>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</si>
  <si>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</si>
  <si>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</si>
  <si>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</si>
  <si>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</si>
  <si>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</si>
  <si>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PASTAZA</t>
  </si>
  <si>
    <t>MORONA</t>
  </si>
  <si>
    <t>NAPO</t>
  </si>
  <si>
    <t>PUTUMAYO</t>
  </si>
  <si>
    <t>CHALLHUAHUACHO</t>
  </si>
  <si>
    <t>TOTAL</t>
  </si>
  <si>
    <t>Porcentaje (%)</t>
  </si>
  <si>
    <t>Cuadro N° 2:</t>
  </si>
  <si>
    <t>Cuadro N° 3:</t>
  </si>
  <si>
    <t>Casos de violencia familiar y sexual derivados por ZER, por tipo de ingreso a la ZER, según mes</t>
  </si>
  <si>
    <t>Casos de violencia familiar y sexual derivados por la ZER, por sexo de la víctima, según mes</t>
  </si>
  <si>
    <t xml:space="preserve">Mes </t>
  </si>
  <si>
    <t>Total casos</t>
  </si>
  <si>
    <t>Casos nuevos</t>
  </si>
  <si>
    <t>Casos reincidentes</t>
  </si>
  <si>
    <t xml:space="preserve">Mujer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</si>
  <si>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</si>
  <si>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</si>
  <si>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</si>
  <si>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</si>
  <si>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</si>
  <si>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</si>
  <si>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</si>
  <si>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</si>
  <si>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</si>
  <si>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</si>
  <si>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</si>
  <si>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</si>
  <si>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Cuadro N° 4:</t>
  </si>
  <si>
    <t>Casos de violencia familiar y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</si>
  <si>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</si>
  <si>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</si>
  <si>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</si>
  <si>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</si>
  <si>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psicológica / física</t>
  </si>
  <si>
    <t>Violencia sexual</t>
  </si>
  <si>
    <t>Total casos:</t>
  </si>
  <si>
    <t>Porcentaje (%):</t>
  </si>
  <si>
    <t>(1) Todos los cuadros están referidos a Casos Nuevos (Personas que acuden por primera vez); Casos Reincidentes (Reinciden en un nuevo hecho de violencia)</t>
  </si>
  <si>
    <t>Cuadro N° 5:</t>
  </si>
  <si>
    <t>Cuadro N° 6:</t>
  </si>
  <si>
    <t>Casos de violencia familiar y sexual derivados por la ZER, por tipo de violencia, según mes</t>
  </si>
  <si>
    <t>Casos de violencia familiar y sexual derivados por la ZER, por institución a la que se deriva, según mes</t>
  </si>
  <si>
    <t>Violencia psicológica</t>
  </si>
  <si>
    <t>Violencia física</t>
  </si>
  <si>
    <t>CEM</t>
  </si>
  <si>
    <t>Fiscalía</t>
  </si>
  <si>
    <t>Juez de Paz</t>
  </si>
  <si>
    <t>Comisaría</t>
  </si>
  <si>
    <t>Gobernación</t>
  </si>
  <si>
    <t>Estab. de Salud</t>
  </si>
  <si>
    <t>DEMUNA</t>
  </si>
  <si>
    <t>Autoridad Comunal</t>
  </si>
  <si>
    <t>Otros</t>
  </si>
  <si>
    <t>SECCIÓN II : CARACTERÍSTICAS DE LAS PERSONAS AGRESORAS</t>
  </si>
  <si>
    <t>Cuadro N° 7:</t>
  </si>
  <si>
    <t>Casos de violencia familiar y sexual derivados por la ZER, por vínculo de la persona agresora con la víctima, según mes</t>
  </si>
  <si>
    <t>Mes</t>
  </si>
  <si>
    <t>Esposo/a</t>
  </si>
  <si>
    <t>Ex-esposo/a</t>
  </si>
  <si>
    <t>Conviviente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</si>
  <si>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</si>
  <si>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</si>
  <si>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</si>
  <si>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</si>
  <si>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</si>
  <si>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</si>
  <si>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</si>
  <si>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</si>
  <si>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</si>
  <si>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</si>
  <si>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Otro Familiar</t>
  </si>
  <si>
    <t>Otro</t>
  </si>
  <si>
    <t>Pareja Sexual sin hijos</t>
  </si>
  <si>
    <t>Enamorado/novio que no es pareja sex.</t>
  </si>
  <si>
    <t>Desconocido/a</t>
  </si>
  <si>
    <t>Cuadro N° 8:</t>
  </si>
  <si>
    <t>Casos de violencia familiar y sexual derivados por la ZER, por situación de residencia actual de la persona agresora, según mes</t>
  </si>
  <si>
    <t>Vive en la casa de la victima</t>
  </si>
  <si>
    <t>No vive con la víctima</t>
  </si>
  <si>
    <t>Esporádicamente</t>
  </si>
  <si>
    <t>REPORTE ESTADÍSTICO DE ACCIONES DE LA ESTRATEGIA RURAL</t>
  </si>
  <si>
    <t>Periodo: 2016</t>
  </si>
  <si>
    <t>Número de participantes en las acciones, según Estrategia Rural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</si>
  <si>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</si>
  <si>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</si>
  <si>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</si>
  <si>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</si>
  <si>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</si>
  <si>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</si>
  <si>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</si>
  <si>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</si>
  <si>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</si>
  <si>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</si>
  <si>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</si>
  <si>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</si>
  <si>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</si>
  <si>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</si>
  <si>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HUANCANO - HUMAY</t>
  </si>
  <si>
    <t>PIAS MORONA</t>
  </si>
  <si>
    <t>PIAS NAPO</t>
  </si>
  <si>
    <t>PIAS PUTUMAYO</t>
  </si>
  <si>
    <t>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</si>
  <si>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</si>
  <si>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</si>
  <si>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</si>
  <si>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</si>
  <si>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Sep</t>
  </si>
  <si>
    <t>% Acción</t>
  </si>
  <si>
    <t>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</si>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</sst>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%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4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7.5"/>
      <color theme="0"/>
      <name val="Arial"/>
      <family val="2"/>
    </font>
    <font>
      <b/>
      <sz val="14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i/>
      <u/>
      <sz val="12"/>
      <name val="Arial"/>
      <family val="2"/>
    </font>
    <font>
      <sz val="10"/>
      <name val="Arial"/>
    </font>
    <font>
      <b/>
      <sz val="10"/>
      <color theme="0"/>
      <name val="Arial Narrow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u/>
      <sz val="10"/>
      <name val="Arial"/>
      <family val="2"/>
    </font>
    <font>
      <b/>
      <sz val="14"/>
      <color indexed="9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sz val="8"/>
      <name val="Arial Narrow"/>
      <family val="2"/>
    </font>
    <font>
      <b/>
      <sz val="14"/>
      <color theme="8" tint="-0.499984740745262"/>
      <name val="Arial"/>
      <family val="2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24"/>
      <color theme="9" tint="-0.249977111117893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9696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9" tint="-0.249977111117893"/>
        <bgColor indexed="9"/>
      </patternFill>
    </fill>
    <fill>
      <patternFill patternType="solid">
        <fgColor indexed="9"/>
        <bgColor indexed="9"/>
      </patternFill>
    </fill>
    <fill>
      <patternFill patternType="mediumGray">
        <fgColor indexed="9"/>
        <bgColor theme="1" tint="0.499984740745262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D9D9D9"/>
        <bgColor indexed="9"/>
      </patternFill>
    </fill>
  </fills>
  <borders count="70">
    <border>
      <left/>
      <right/>
      <top/>
      <bottom/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/>
      <right style="medium">
        <color rgb="FF000066"/>
      </right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medium">
        <color rgb="FF000066"/>
      </right>
      <top/>
      <bottom/>
      <diagonal/>
    </border>
    <border>
      <left style="medium">
        <color rgb="FF000066"/>
      </left>
      <right/>
      <top/>
      <bottom style="medium">
        <color rgb="FF000066"/>
      </bottom>
      <diagonal/>
    </border>
    <border>
      <left/>
      <right/>
      <top/>
      <bottom style="medium">
        <color rgb="FF000066"/>
      </bottom>
      <diagonal/>
    </border>
    <border>
      <left/>
      <right style="medium">
        <color rgb="FF000066"/>
      </right>
      <top/>
      <bottom style="medium">
        <color rgb="FF00006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thin">
        <color rgb="FF969696"/>
      </left>
      <right style="dotted">
        <color theme="9"/>
      </right>
      <top style="dotted">
        <color theme="9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 style="dotted">
        <color theme="9"/>
      </top>
      <bottom style="thin">
        <color rgb="FF969696"/>
      </bottom>
      <diagonal/>
    </border>
    <border>
      <left style="dotted">
        <color theme="9"/>
      </left>
      <right style="thin">
        <color theme="9"/>
      </right>
      <top style="dotted">
        <color theme="9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 style="dotted">
        <color theme="9"/>
      </left>
      <right style="dotted">
        <color theme="9"/>
      </right>
      <top style="thin">
        <color rgb="FF969696"/>
      </top>
      <bottom style="dotted">
        <color rgb="FFFF8080"/>
      </bottom>
      <diagonal/>
    </border>
    <border>
      <left style="dotted">
        <color theme="9"/>
      </left>
      <right/>
      <top style="thin">
        <color rgb="FF969696"/>
      </top>
      <bottom style="dotted">
        <color rgb="FFFF8080"/>
      </bottom>
      <diagonal/>
    </border>
    <border>
      <left/>
      <right style="dotted">
        <color theme="9"/>
      </right>
      <top style="thin">
        <color rgb="FF969696"/>
      </top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dotted">
        <color rgb="FFFF8080"/>
      </bottom>
      <diagonal/>
    </border>
    <border>
      <left style="dotted">
        <color theme="9"/>
      </left>
      <right/>
      <top style="dotted">
        <color rgb="FFFF8080"/>
      </top>
      <bottom style="dotted">
        <color rgb="FFFF8080"/>
      </bottom>
      <diagonal/>
    </border>
    <border>
      <left/>
      <right style="dotted">
        <color theme="9"/>
      </right>
      <top style="dotted">
        <color rgb="FFFF8080"/>
      </top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3" fillId="0" borderId="0"/>
    <xf numFmtId="0" fontId="5" fillId="0" borderId="0"/>
    <xf numFmtId="9" fontId="62" fillId="0" borderId="0" applyFont="0" applyFill="0" applyBorder="0" applyAlignment="0" applyProtection="0"/>
  </cellStyleXfs>
  <cellXfs count="244">
    <xf numFmtId="0" fontId="0" fillId="0" borderId="0" xfId="0"/>
    <xf numFmtId="0" fontId="0" fillId="2" borderId="0" xfId="0" applyFill="1"/>
    <xf numFmtId="0" fontId="0" fillId="3" borderId="0" xfId="0" applyFill="1"/>
    <xf numFmtId="0" fontId="3" fillId="4" borderId="1" xfId="0" applyFont="1" applyFill="1" applyBorder="1" applyProtection="1"/>
    <xf numFmtId="0" fontId="4" fillId="4" borderId="2" xfId="0" applyFont="1" applyFill="1" applyBorder="1" applyAlignment="1" applyProtection="1">
      <alignment horizontal="centerContinuous"/>
    </xf>
    <xf numFmtId="0" fontId="3" fillId="4" borderId="2" xfId="0" applyFont="1" applyFill="1" applyBorder="1" applyProtection="1"/>
    <xf numFmtId="0" fontId="3" fillId="4" borderId="3" xfId="0" applyFont="1" applyFill="1" applyBorder="1" applyProtection="1"/>
    <xf numFmtId="0" fontId="6" fillId="4" borderId="4" xfId="2" applyFont="1" applyFill="1" applyBorder="1" applyAlignment="1" applyProtection="1">
      <alignment horizontal="centerContinuous" vertical="center" wrapText="1"/>
    </xf>
    <xf numFmtId="0" fontId="4" fillId="4" borderId="0" xfId="0" applyFont="1" applyFill="1" applyBorder="1" applyAlignment="1" applyProtection="1">
      <alignment horizontal="centerContinuous" vertical="center"/>
    </xf>
    <xf numFmtId="0" fontId="3" fillId="4" borderId="0" xfId="0" applyFont="1" applyFill="1" applyBorder="1" applyAlignment="1" applyProtection="1">
      <alignment horizontal="centerContinuous" vertical="center"/>
    </xf>
    <xf numFmtId="0" fontId="3" fillId="4" borderId="5" xfId="0" applyFont="1" applyFill="1" applyBorder="1" applyAlignment="1" applyProtection="1">
      <alignment horizontal="centerContinuous" vertical="center"/>
    </xf>
    <xf numFmtId="0" fontId="7" fillId="4" borderId="4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0" fontId="9" fillId="4" borderId="0" xfId="0" applyFont="1" applyFill="1" applyBorder="1" applyAlignment="1" applyProtection="1">
      <alignment horizontal="centerContinuous" vertical="center"/>
    </xf>
    <xf numFmtId="0" fontId="9" fillId="4" borderId="5" xfId="0" applyFont="1" applyFill="1" applyBorder="1" applyAlignment="1" applyProtection="1">
      <alignment horizontal="centerContinuous" vertical="center"/>
    </xf>
    <xf numFmtId="0" fontId="8" fillId="4" borderId="4" xfId="0" applyFont="1" applyFill="1" applyBorder="1" applyAlignment="1" applyProtection="1">
      <alignment horizontal="centerContinuous" vertical="center"/>
    </xf>
    <xf numFmtId="0" fontId="3" fillId="4" borderId="6" xfId="0" applyFont="1" applyFill="1" applyBorder="1" applyAlignment="1" applyProtection="1">
      <alignment horizontal="centerContinuous"/>
    </xf>
    <xf numFmtId="0" fontId="8" fillId="4" borderId="7" xfId="0" applyFont="1" applyFill="1" applyBorder="1" applyAlignment="1" applyProtection="1">
      <alignment horizontal="centerContinuous"/>
    </xf>
    <xf numFmtId="0" fontId="4" fillId="4" borderId="7" xfId="0" applyFont="1" applyFill="1" applyBorder="1" applyAlignment="1" applyProtection="1">
      <alignment horizontal="centerContinuous"/>
    </xf>
    <xf numFmtId="0" fontId="3" fillId="4" borderId="7" xfId="0" applyFont="1" applyFill="1" applyBorder="1" applyAlignment="1" applyProtection="1">
      <alignment horizontal="centerContinuous"/>
    </xf>
    <xf numFmtId="0" fontId="3" fillId="4" borderId="8" xfId="0" applyFont="1" applyFill="1" applyBorder="1" applyAlignment="1" applyProtection="1">
      <alignment horizontal="centerContinuous"/>
    </xf>
    <xf numFmtId="0" fontId="0" fillId="2" borderId="0" xfId="0" applyFill="1" applyProtection="1"/>
    <xf numFmtId="0" fontId="10" fillId="2" borderId="0" xfId="0" applyFont="1" applyFill="1" applyProtection="1"/>
    <xf numFmtId="0" fontId="11" fillId="4" borderId="9" xfId="0" applyFont="1" applyFill="1" applyBorder="1" applyAlignment="1" applyProtection="1">
      <alignment horizontal="centerContinuous" vertical="center" wrapText="1"/>
    </xf>
    <xf numFmtId="0" fontId="8" fillId="4" borderId="10" xfId="0" applyFont="1" applyFill="1" applyBorder="1" applyAlignment="1" applyProtection="1">
      <alignment horizontal="centerContinuous" vertical="center" wrapText="1"/>
    </xf>
    <xf numFmtId="0" fontId="8" fillId="4" borderId="11" xfId="0" applyFont="1" applyFill="1" applyBorder="1" applyAlignment="1" applyProtection="1">
      <alignment horizontal="centerContinuous" vertical="center" wrapText="1"/>
    </xf>
    <xf numFmtId="0" fontId="11" fillId="3" borderId="0" xfId="0" applyFont="1" applyFill="1" applyBorder="1" applyAlignment="1" applyProtection="1">
      <alignment horizontal="centerContinuous" vertical="center" wrapText="1"/>
    </xf>
    <xf numFmtId="0" fontId="8" fillId="3" borderId="0" xfId="0" applyFont="1" applyFill="1" applyBorder="1" applyAlignment="1" applyProtection="1">
      <alignment horizontal="centerContinuous" vertical="center" wrapText="1"/>
    </xf>
    <xf numFmtId="0" fontId="12" fillId="3" borderId="0" xfId="0" applyFont="1" applyFill="1" applyBorder="1" applyAlignment="1" applyProtection="1">
      <alignment horizontal="centerContinuous"/>
    </xf>
    <xf numFmtId="0" fontId="0" fillId="2" borderId="0" xfId="0" applyFill="1" applyAlignment="1">
      <alignment horizontal="centerContinuous"/>
    </xf>
    <xf numFmtId="0" fontId="12" fillId="3" borderId="0" xfId="0" applyFont="1" applyFill="1" applyBorder="1" applyAlignment="1" applyProtection="1">
      <alignment horizontal="centerContinuous" vertical="center"/>
    </xf>
    <xf numFmtId="0" fontId="13" fillId="0" borderId="0" xfId="3"/>
    <xf numFmtId="0" fontId="14" fillId="5" borderId="14" xfId="0" applyFont="1" applyFill="1" applyBorder="1" applyAlignment="1" applyProtection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 wrapText="1"/>
    </xf>
    <xf numFmtId="0" fontId="14" fillId="5" borderId="17" xfId="0" applyFont="1" applyFill="1" applyBorder="1" applyAlignment="1" applyProtection="1">
      <alignment horizontal="center" vertical="center" wrapText="1"/>
    </xf>
    <xf numFmtId="0" fontId="14" fillId="5" borderId="18" xfId="0" applyFont="1" applyFill="1" applyBorder="1" applyAlignment="1" applyProtection="1">
      <alignment horizontal="center" vertical="center" wrapText="1"/>
    </xf>
    <xf numFmtId="164" fontId="15" fillId="0" borderId="14" xfId="4" applyNumberFormat="1" applyFont="1" applyBorder="1" applyAlignment="1">
      <alignment horizontal="center" vertical="center"/>
    </xf>
    <xf numFmtId="164" fontId="15" fillId="0" borderId="15" xfId="4" applyNumberFormat="1" applyFont="1" applyBorder="1" applyAlignment="1">
      <alignment horizontal="center" vertical="center"/>
    </xf>
    <xf numFmtId="164" fontId="15" fillId="0" borderId="16" xfId="4" applyNumberFormat="1" applyFont="1" applyBorder="1" applyAlignment="1">
      <alignment horizontal="center" vertical="center"/>
    </xf>
    <xf numFmtId="164" fontId="15" fillId="0" borderId="17" xfId="4" applyNumberFormat="1" applyFont="1" applyBorder="1" applyAlignment="1">
      <alignment horizontal="center" vertical="center"/>
    </xf>
    <xf numFmtId="164" fontId="15" fillId="0" borderId="18" xfId="4" applyNumberFormat="1" applyFont="1" applyBorder="1" applyAlignment="1">
      <alignment horizontal="center" vertical="center"/>
    </xf>
    <xf numFmtId="3" fontId="16" fillId="4" borderId="23" xfId="0" applyNumberFormat="1" applyFont="1" applyFill="1" applyBorder="1" applyAlignment="1" applyProtection="1">
      <alignment horizontal="center" vertical="center"/>
    </xf>
    <xf numFmtId="9" fontId="18" fillId="4" borderId="23" xfId="1" applyNumberFormat="1" applyFont="1" applyFill="1" applyBorder="1" applyAlignment="1" applyProtection="1">
      <alignment horizontal="center" vertical="center"/>
    </xf>
    <xf numFmtId="9" fontId="18" fillId="4" borderId="24" xfId="1" applyNumberFormat="1" applyFont="1" applyFill="1" applyBorder="1" applyAlignment="1" applyProtection="1">
      <alignment horizontal="center" vertical="center"/>
    </xf>
    <xf numFmtId="9" fontId="18" fillId="4" borderId="26" xfId="1" applyNumberFormat="1" applyFont="1" applyFill="1" applyBorder="1" applyAlignment="1" applyProtection="1">
      <alignment horizontal="center" vertical="center"/>
    </xf>
    <xf numFmtId="9" fontId="18" fillId="4" borderId="27" xfId="1" applyNumberFormat="1" applyFont="1" applyFill="1" applyBorder="1" applyAlignment="1" applyProtection="1">
      <alignment horizontal="center" vertical="center"/>
    </xf>
    <xf numFmtId="9" fontId="18" fillId="4" borderId="25" xfId="1" applyNumberFormat="1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Continuous"/>
    </xf>
    <xf numFmtId="0" fontId="20" fillId="3" borderId="0" xfId="0" applyFont="1" applyFill="1" applyBorder="1" applyAlignment="1" applyProtection="1"/>
    <xf numFmtId="0" fontId="12" fillId="3" borderId="0" xfId="0" applyFont="1" applyFill="1" applyBorder="1" applyAlignment="1" applyProtection="1">
      <alignment horizontal="centerContinuous" vertical="center" wrapText="1"/>
    </xf>
    <xf numFmtId="0" fontId="21" fillId="2" borderId="0" xfId="0" applyFont="1" applyFill="1" applyAlignment="1">
      <alignment horizontal="centerContinuous" vertical="center" wrapText="1"/>
    </xf>
    <xf numFmtId="0" fontId="0" fillId="3" borderId="0" xfId="0" applyFill="1" applyProtection="1"/>
    <xf numFmtId="0" fontId="14" fillId="5" borderId="23" xfId="0" applyFont="1" applyFill="1" applyBorder="1" applyAlignment="1" applyProtection="1">
      <alignment horizontal="center" vertical="center" wrapText="1"/>
    </xf>
    <xf numFmtId="0" fontId="14" fillId="5" borderId="24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3" fontId="5" fillId="2" borderId="23" xfId="0" applyNumberFormat="1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horizontal="center" vertical="center"/>
    </xf>
    <xf numFmtId="3" fontId="5" fillId="3" borderId="0" xfId="0" applyNumberFormat="1" applyFont="1" applyFill="1" applyBorder="1" applyAlignment="1" applyProtection="1">
      <alignment horizontal="center" vertical="center"/>
    </xf>
    <xf numFmtId="3" fontId="5" fillId="3" borderId="24" xfId="0" applyNumberFormat="1" applyFont="1" applyFill="1" applyBorder="1" applyAlignment="1" applyProtection="1">
      <alignment horizontal="center" vertical="center"/>
    </xf>
    <xf numFmtId="3" fontId="5" fillId="3" borderId="23" xfId="0" applyNumberFormat="1" applyFont="1" applyFill="1" applyBorder="1" applyAlignment="1" applyProtection="1">
      <alignment horizontal="center" vertical="center"/>
    </xf>
    <xf numFmtId="0" fontId="3" fillId="4" borderId="23" xfId="0" applyFont="1" applyFill="1" applyBorder="1" applyAlignment="1" applyProtection="1">
      <alignment horizontal="center" vertical="center"/>
    </xf>
    <xf numFmtId="3" fontId="3" fillId="4" borderId="23" xfId="0" applyNumberFormat="1" applyFont="1" applyFill="1" applyBorder="1" applyAlignment="1" applyProtection="1">
      <alignment horizontal="center" vertical="center"/>
    </xf>
    <xf numFmtId="3" fontId="3" fillId="4" borderId="24" xfId="0" applyNumberFormat="1" applyFont="1" applyFill="1" applyBorder="1" applyAlignment="1" applyProtection="1">
      <alignment horizontal="center" vertical="center"/>
    </xf>
    <xf numFmtId="3" fontId="22" fillId="3" borderId="0" xfId="0" applyNumberFormat="1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165" fontId="24" fillId="4" borderId="23" xfId="1" applyNumberFormat="1" applyFont="1" applyFill="1" applyBorder="1" applyAlignment="1" applyProtection="1">
      <alignment horizontal="center" vertical="center"/>
    </xf>
    <xf numFmtId="165" fontId="24" fillId="4" borderId="24" xfId="1" applyNumberFormat="1" applyFont="1" applyFill="1" applyBorder="1" applyAlignment="1" applyProtection="1">
      <alignment horizontal="center" vertical="center"/>
    </xf>
    <xf numFmtId="165" fontId="25" fillId="3" borderId="0" xfId="1" applyNumberFormat="1" applyFont="1" applyFill="1" applyBorder="1" applyAlignment="1" applyProtection="1">
      <alignment horizontal="center" vertical="center"/>
    </xf>
    <xf numFmtId="9" fontId="24" fillId="4" borderId="23" xfId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Continuous" vertical="center"/>
    </xf>
    <xf numFmtId="0" fontId="12" fillId="3" borderId="0" xfId="0" applyFont="1" applyFill="1" applyBorder="1" applyAlignment="1" applyProtection="1">
      <alignment horizontal="centerContinuous" wrapText="1"/>
    </xf>
    <xf numFmtId="0" fontId="26" fillId="2" borderId="0" xfId="0" applyFont="1" applyFill="1" applyAlignment="1" applyProtection="1">
      <alignment horizontal="centerContinuous" vertical="center"/>
    </xf>
    <xf numFmtId="0" fontId="21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3" borderId="0" xfId="0" applyFill="1" applyAlignment="1" applyProtection="1">
      <alignment horizontal="left"/>
    </xf>
    <xf numFmtId="0" fontId="27" fillId="2" borderId="0" xfId="0" applyFont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27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28" fillId="5" borderId="23" xfId="0" applyFont="1" applyFill="1" applyBorder="1" applyAlignment="1" applyProtection="1">
      <alignment horizontal="center" vertical="center" wrapText="1"/>
    </xf>
    <xf numFmtId="0" fontId="29" fillId="3" borderId="0" xfId="0" applyFont="1" applyFill="1" applyAlignment="1">
      <alignment horizontal="center"/>
    </xf>
    <xf numFmtId="3" fontId="30" fillId="3" borderId="0" xfId="0" applyNumberFormat="1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165" fontId="30" fillId="3" borderId="0" xfId="1" applyNumberFormat="1" applyFont="1" applyFill="1" applyAlignment="1">
      <alignment horizontal="center"/>
    </xf>
    <xf numFmtId="0" fontId="28" fillId="3" borderId="0" xfId="0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33" fillId="3" borderId="0" xfId="0" applyFont="1" applyFill="1"/>
    <xf numFmtId="0" fontId="22" fillId="3" borderId="0" xfId="0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34" fillId="2" borderId="0" xfId="0" quotePrefix="1" applyFont="1" applyFill="1" applyProtection="1"/>
    <xf numFmtId="0" fontId="0" fillId="3" borderId="0" xfId="0" applyFill="1" applyAlignment="1">
      <alignment horizontal="centerContinuous"/>
    </xf>
    <xf numFmtId="0" fontId="0" fillId="2" borderId="0" xfId="0" applyFill="1" applyAlignment="1">
      <alignment horizontal="left"/>
    </xf>
    <xf numFmtId="0" fontId="5" fillId="2" borderId="28" xfId="0" applyFont="1" applyFill="1" applyBorder="1" applyAlignment="1" applyProtection="1">
      <alignment horizontal="center" vertical="center"/>
    </xf>
    <xf numFmtId="3" fontId="5" fillId="2" borderId="28" xfId="0" applyNumberFormat="1" applyFont="1" applyFill="1" applyBorder="1" applyAlignment="1" applyProtection="1">
      <alignment horizontal="center" vertical="center"/>
    </xf>
    <xf numFmtId="9" fontId="3" fillId="4" borderId="23" xfId="1" applyFont="1" applyFill="1" applyBorder="1" applyAlignment="1" applyProtection="1">
      <alignment horizontal="center" vertical="center"/>
    </xf>
    <xf numFmtId="0" fontId="35" fillId="4" borderId="10" xfId="0" applyFont="1" applyFill="1" applyBorder="1" applyAlignment="1" applyProtection="1">
      <alignment horizontal="centerContinuous" vertical="center" wrapText="1"/>
    </xf>
    <xf numFmtId="0" fontId="35" fillId="4" borderId="11" xfId="0" applyFont="1" applyFill="1" applyBorder="1" applyAlignment="1" applyProtection="1">
      <alignment horizontal="centerContinuous" vertical="center" wrapText="1"/>
    </xf>
    <xf numFmtId="0" fontId="36" fillId="4" borderId="10" xfId="0" applyFont="1" applyFill="1" applyBorder="1" applyAlignment="1" applyProtection="1">
      <alignment horizontal="centerContinuous"/>
    </xf>
    <xf numFmtId="0" fontId="37" fillId="2" borderId="0" xfId="0" applyFont="1" applyFill="1" applyAlignment="1" applyProtection="1">
      <alignment horizontal="centerContinuous"/>
    </xf>
    <xf numFmtId="0" fontId="38" fillId="3" borderId="0" xfId="0" applyFont="1" applyFill="1" applyBorder="1" applyAlignment="1" applyProtection="1">
      <alignment horizontal="centerContinuous" vertical="center"/>
    </xf>
    <xf numFmtId="0" fontId="16" fillId="5" borderId="23" xfId="0" applyFont="1" applyFill="1" applyBorder="1" applyAlignment="1" applyProtection="1">
      <alignment horizontal="center" vertical="center" wrapText="1"/>
    </xf>
    <xf numFmtId="0" fontId="28" fillId="5" borderId="23" xfId="0" applyFont="1" applyFill="1" applyBorder="1" applyAlignment="1" applyProtection="1">
      <alignment horizontal="center" vertical="center" textRotation="90" wrapText="1"/>
    </xf>
    <xf numFmtId="0" fontId="0" fillId="3" borderId="0" xfId="0" applyFill="1" applyBorder="1"/>
    <xf numFmtId="0" fontId="12" fillId="3" borderId="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 wrapText="1"/>
    </xf>
    <xf numFmtId="0" fontId="39" fillId="3" borderId="0" xfId="0" applyFont="1" applyFill="1" applyBorder="1" applyAlignment="1">
      <alignment horizontal="centerContinuous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/>
    <xf numFmtId="0" fontId="17" fillId="5" borderId="23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40" fillId="3" borderId="0" xfId="0" applyFont="1" applyFill="1" applyBorder="1" applyAlignment="1" applyProtection="1">
      <alignment vertical="center" wrapText="1"/>
    </xf>
    <xf numFmtId="3" fontId="41" fillId="2" borderId="23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42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vertical="center"/>
    </xf>
    <xf numFmtId="9" fontId="3" fillId="3" borderId="0" xfId="1" applyFont="1" applyFill="1" applyBorder="1" applyAlignment="1" applyProtection="1">
      <alignment horizontal="center" vertical="center"/>
    </xf>
    <xf numFmtId="0" fontId="43" fillId="6" borderId="0" xfId="0" applyFont="1" applyFill="1" applyAlignment="1">
      <alignment horizontal="centerContinuous" vertical="center"/>
    </xf>
    <xf numFmtId="0" fontId="44" fillId="6" borderId="0" xfId="0" applyFont="1" applyFill="1" applyAlignment="1">
      <alignment horizontal="centerContinuous" vertical="center"/>
    </xf>
    <xf numFmtId="0" fontId="45" fillId="6" borderId="0" xfId="0" applyFont="1" applyFill="1" applyAlignment="1">
      <alignment horizontal="centerContinuous" vertical="center"/>
    </xf>
    <xf numFmtId="0" fontId="0" fillId="6" borderId="0" xfId="0" applyFill="1"/>
    <xf numFmtId="0" fontId="0" fillId="6" borderId="0" xfId="0" applyFill="1" applyBorder="1"/>
    <xf numFmtId="0" fontId="44" fillId="6" borderId="0" xfId="0" applyFont="1" applyFill="1" applyBorder="1"/>
    <xf numFmtId="0" fontId="44" fillId="6" borderId="0" xfId="0" applyFont="1" applyFill="1"/>
    <xf numFmtId="0" fontId="2" fillId="7" borderId="34" xfId="0" applyFont="1" applyFill="1" applyBorder="1" applyAlignment="1">
      <alignment horizontal="centerContinuous" vertical="center" wrapText="1"/>
    </xf>
    <xf numFmtId="0" fontId="2" fillId="7" borderId="35" xfId="0" applyFont="1" applyFill="1" applyBorder="1" applyAlignment="1">
      <alignment horizontal="centerContinuous" vertical="center" wrapText="1"/>
    </xf>
    <xf numFmtId="0" fontId="49" fillId="7" borderId="35" xfId="0" applyFont="1" applyFill="1" applyBorder="1" applyAlignment="1">
      <alignment horizontal="centerContinuous" vertical="center" wrapText="1"/>
    </xf>
    <xf numFmtId="0" fontId="2" fillId="7" borderId="36" xfId="0" applyFont="1" applyFill="1" applyBorder="1" applyAlignment="1">
      <alignment horizontal="centerContinuous" vertical="center" wrapText="1"/>
    </xf>
    <xf numFmtId="0" fontId="50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centerContinuous" vertical="center" wrapText="1"/>
    </xf>
    <xf numFmtId="0" fontId="50" fillId="8" borderId="0" xfId="0" applyFont="1" applyFill="1" applyBorder="1" applyAlignment="1">
      <alignment horizontal="left" vertical="center"/>
    </xf>
    <xf numFmtId="0" fontId="51" fillId="8" borderId="0" xfId="0" applyFont="1" applyFill="1" applyBorder="1" applyAlignment="1">
      <alignment horizontal="center" vertical="center"/>
    </xf>
    <xf numFmtId="0" fontId="0" fillId="8" borderId="0" xfId="0" applyFill="1" applyBorder="1"/>
    <xf numFmtId="0" fontId="22" fillId="8" borderId="0" xfId="0" applyFont="1" applyFill="1" applyBorder="1"/>
    <xf numFmtId="0" fontId="14" fillId="8" borderId="0" xfId="0" applyFont="1" applyFill="1" applyBorder="1" applyAlignment="1">
      <alignment vertical="center" wrapText="1"/>
    </xf>
    <xf numFmtId="3" fontId="54" fillId="6" borderId="48" xfId="0" quotePrefix="1" applyNumberFormat="1" applyFont="1" applyFill="1" applyBorder="1" applyAlignment="1">
      <alignment horizontal="center" vertical="center"/>
    </xf>
    <xf numFmtId="9" fontId="55" fillId="10" borderId="49" xfId="1" applyFont="1" applyFill="1" applyBorder="1" applyAlignment="1">
      <alignment horizontal="center" vertical="center"/>
    </xf>
    <xf numFmtId="0" fontId="53" fillId="8" borderId="0" xfId="0" applyFont="1" applyFill="1" applyBorder="1" applyAlignment="1">
      <alignment horizontal="center"/>
    </xf>
    <xf numFmtId="3" fontId="54" fillId="8" borderId="0" xfId="0" applyNumberFormat="1" applyFont="1" applyFill="1" applyBorder="1" applyAlignment="1">
      <alignment horizontal="center"/>
    </xf>
    <xf numFmtId="3" fontId="56" fillId="8" borderId="0" xfId="0" applyNumberFormat="1" applyFont="1" applyFill="1" applyBorder="1" applyAlignment="1">
      <alignment vertical="center" wrapText="1"/>
    </xf>
    <xf numFmtId="0" fontId="57" fillId="8" borderId="0" xfId="0" applyFont="1" applyFill="1" applyBorder="1" applyAlignment="1">
      <alignment horizontal="center" vertical="center"/>
    </xf>
    <xf numFmtId="3" fontId="58" fillId="8" borderId="0" xfId="0" applyNumberFormat="1" applyFont="1" applyFill="1" applyBorder="1" applyAlignment="1">
      <alignment horizontal="center" vertical="center"/>
    </xf>
    <xf numFmtId="3" fontId="58" fillId="8" borderId="0" xfId="0" applyNumberFormat="1" applyFont="1" applyFill="1" applyBorder="1" applyAlignment="1">
      <alignment vertical="center"/>
    </xf>
    <xf numFmtId="0" fontId="59" fillId="3" borderId="0" xfId="0" applyFont="1" applyFill="1" applyBorder="1" applyAlignment="1">
      <alignment horizontal="center"/>
    </xf>
    <xf numFmtId="9" fontId="54" fillId="3" borderId="0" xfId="1" applyFont="1" applyFill="1" applyBorder="1" applyAlignment="1">
      <alignment horizontal="center"/>
    </xf>
    <xf numFmtId="9" fontId="54" fillId="3" borderId="0" xfId="1" applyFont="1" applyFill="1" applyBorder="1" applyAlignment="1"/>
    <xf numFmtId="3" fontId="54" fillId="11" borderId="48" xfId="0" quotePrefix="1" applyNumberFormat="1" applyFont="1" applyFill="1" applyBorder="1" applyAlignment="1">
      <alignment horizontal="center" vertical="center"/>
    </xf>
    <xf numFmtId="0" fontId="57" fillId="7" borderId="50" xfId="0" applyFont="1" applyFill="1" applyBorder="1" applyAlignment="1">
      <alignment horizontal="centerContinuous" vertical="center"/>
    </xf>
    <xf numFmtId="0" fontId="57" fillId="7" borderId="51" xfId="0" applyFont="1" applyFill="1" applyBorder="1" applyAlignment="1">
      <alignment horizontal="centerContinuous" vertical="center"/>
    </xf>
    <xf numFmtId="0" fontId="57" fillId="7" borderId="52" xfId="0" applyFont="1" applyFill="1" applyBorder="1" applyAlignment="1">
      <alignment horizontal="centerContinuous" vertical="center"/>
    </xf>
    <xf numFmtId="3" fontId="58" fillId="7" borderId="53" xfId="0" applyNumberFormat="1" applyFont="1" applyFill="1" applyBorder="1" applyAlignment="1">
      <alignment horizontal="center" vertical="center"/>
    </xf>
    <xf numFmtId="9" fontId="58" fillId="7" borderId="54" xfId="1" applyFont="1" applyFill="1" applyBorder="1" applyAlignment="1">
      <alignment horizontal="center" vertical="center"/>
    </xf>
    <xf numFmtId="0" fontId="53" fillId="6" borderId="0" xfId="0" applyFont="1" applyFill="1" applyBorder="1" applyAlignment="1">
      <alignment horizontal="left" vertical="center"/>
    </xf>
    <xf numFmtId="3" fontId="54" fillId="6" borderId="0" xfId="0" quotePrefix="1" applyNumberFormat="1" applyFont="1" applyFill="1" applyBorder="1" applyAlignment="1">
      <alignment horizontal="center" vertical="center"/>
    </xf>
    <xf numFmtId="9" fontId="55" fillId="10" borderId="0" xfId="1" applyFont="1" applyFill="1" applyBorder="1" applyAlignment="1">
      <alignment horizontal="center" vertical="center"/>
    </xf>
    <xf numFmtId="0" fontId="60" fillId="6" borderId="0" xfId="0" applyFont="1" applyFill="1" applyAlignment="1">
      <alignment horizontal="centerContinuous" vertical="center"/>
    </xf>
    <xf numFmtId="0" fontId="22" fillId="6" borderId="55" xfId="0" applyFont="1" applyFill="1" applyBorder="1"/>
    <xf numFmtId="0" fontId="53" fillId="6" borderId="57" xfId="0" applyFont="1" applyFill="1" applyBorder="1" applyAlignment="1">
      <alignment horizontal="center" vertical="center"/>
    </xf>
    <xf numFmtId="3" fontId="54" fillId="6" borderId="57" xfId="0" applyNumberFormat="1" applyFont="1" applyFill="1" applyBorder="1" applyAlignment="1">
      <alignment horizontal="center" vertical="center"/>
    </xf>
    <xf numFmtId="0" fontId="53" fillId="12" borderId="60" xfId="0" applyFont="1" applyFill="1" applyBorder="1" applyAlignment="1">
      <alignment horizontal="center" vertical="center"/>
    </xf>
    <xf numFmtId="3" fontId="54" fillId="12" borderId="60" xfId="0" applyNumberFormat="1" applyFont="1" applyFill="1" applyBorder="1" applyAlignment="1">
      <alignment horizontal="center" vertical="center"/>
    </xf>
    <xf numFmtId="0" fontId="53" fillId="6" borderId="60" xfId="0" applyFont="1" applyFill="1" applyBorder="1" applyAlignment="1">
      <alignment horizontal="center" vertical="center"/>
    </xf>
    <xf numFmtId="3" fontId="54" fillId="6" borderId="60" xfId="0" applyNumberFormat="1" applyFont="1" applyFill="1" applyBorder="1" applyAlignment="1">
      <alignment horizontal="center" vertical="center"/>
    </xf>
    <xf numFmtId="0" fontId="57" fillId="7" borderId="60" xfId="0" applyFont="1" applyFill="1" applyBorder="1" applyAlignment="1">
      <alignment horizontal="center"/>
    </xf>
    <xf numFmtId="3" fontId="58" fillId="7" borderId="60" xfId="0" applyNumberFormat="1" applyFont="1" applyFill="1" applyBorder="1" applyAlignment="1">
      <alignment horizontal="center"/>
    </xf>
    <xf numFmtId="0" fontId="59" fillId="2" borderId="63" xfId="0" applyFont="1" applyFill="1" applyBorder="1" applyAlignment="1">
      <alignment horizontal="center"/>
    </xf>
    <xf numFmtId="9" fontId="54" fillId="2" borderId="63" xfId="1" applyFont="1" applyFill="1" applyBorder="1" applyAlignment="1">
      <alignment horizontal="center"/>
    </xf>
    <xf numFmtId="0" fontId="22" fillId="6" borderId="0" xfId="0" applyFont="1" applyFill="1"/>
    <xf numFmtId="0" fontId="50" fillId="6" borderId="64" xfId="0" applyFont="1" applyFill="1" applyBorder="1" applyAlignment="1">
      <alignment horizontal="left" vertical="center"/>
    </xf>
    <xf numFmtId="0" fontId="51" fillId="6" borderId="64" xfId="0" applyFont="1" applyFill="1" applyBorder="1" applyAlignment="1">
      <alignment horizontal="center" vertical="center"/>
    </xf>
    <xf numFmtId="0" fontId="0" fillId="6" borderId="65" xfId="0" applyFill="1" applyBorder="1"/>
    <xf numFmtId="0" fontId="14" fillId="9" borderId="66" xfId="0" applyFont="1" applyFill="1" applyBorder="1" applyAlignment="1">
      <alignment horizontal="center" vertical="center" wrapText="1"/>
    </xf>
    <xf numFmtId="0" fontId="14" fillId="9" borderId="6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53" fillId="6" borderId="57" xfId="0" applyFont="1" applyFill="1" applyBorder="1" applyAlignment="1">
      <alignment horizontal="center"/>
    </xf>
    <xf numFmtId="3" fontId="54" fillId="6" borderId="57" xfId="0" applyNumberFormat="1" applyFont="1" applyFill="1" applyBorder="1" applyAlignment="1">
      <alignment horizontal="center"/>
    </xf>
    <xf numFmtId="0" fontId="53" fillId="12" borderId="60" xfId="0" applyFont="1" applyFill="1" applyBorder="1" applyAlignment="1">
      <alignment horizontal="center"/>
    </xf>
    <xf numFmtId="3" fontId="54" fillId="12" borderId="60" xfId="0" applyNumberFormat="1" applyFont="1" applyFill="1" applyBorder="1" applyAlignment="1">
      <alignment horizontal="center"/>
    </xf>
    <xf numFmtId="0" fontId="53" fillId="6" borderId="60" xfId="0" applyFont="1" applyFill="1" applyBorder="1" applyAlignment="1">
      <alignment horizontal="center"/>
    </xf>
    <xf numFmtId="3" fontId="54" fillId="6" borderId="60" xfId="0" applyNumberFormat="1" applyFont="1" applyFill="1" applyBorder="1" applyAlignment="1">
      <alignment horizontal="center"/>
    </xf>
    <xf numFmtId="0" fontId="2" fillId="6" borderId="0" xfId="0" applyFont="1" applyFill="1" applyAlignment="1">
      <alignment horizontal="left"/>
    </xf>
    <xf numFmtId="0" fontId="61" fillId="6" borderId="0" xfId="0" applyFont="1" applyFill="1" applyBorder="1"/>
    <xf numFmtId="9" fontId="61" fillId="6" borderId="0" xfId="5" applyFont="1" applyFill="1" applyBorder="1" applyAlignment="1">
      <alignment horizontal="center"/>
    </xf>
    <xf numFmtId="0" fontId="61" fillId="10" borderId="0" xfId="0" applyFont="1" applyFill="1" applyBorder="1"/>
    <xf numFmtId="0" fontId="63" fillId="6" borderId="0" xfId="0" applyFont="1" applyFill="1" applyBorder="1"/>
    <xf numFmtId="0" fontId="15" fillId="0" borderId="15" xfId="4" applyFont="1" applyBorder="1" applyAlignment="1">
      <alignment horizontal="left" vertical="center" wrapText="1"/>
    </xf>
    <xf numFmtId="0" fontId="15" fillId="0" borderId="18" xfId="4" applyFont="1" applyBorder="1" applyAlignment="1">
      <alignment horizontal="left" vertical="center" wrapText="1"/>
    </xf>
    <xf numFmtId="0" fontId="14" fillId="5" borderId="12" xfId="0" applyFont="1" applyFill="1" applyBorder="1" applyAlignment="1" applyProtection="1">
      <alignment horizontal="center" vertical="center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14" fillId="5" borderId="19" xfId="0" applyFont="1" applyFill="1" applyBorder="1" applyAlignment="1" applyProtection="1">
      <alignment horizontal="center" vertical="center" wrapText="1"/>
    </xf>
    <xf numFmtId="0" fontId="14" fillId="5" borderId="20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 wrapText="1"/>
    </xf>
    <xf numFmtId="0" fontId="14" fillId="5" borderId="17" xfId="0" applyFont="1" applyFill="1" applyBorder="1" applyAlignment="1" applyProtection="1">
      <alignment horizontal="center" vertical="center" wrapText="1"/>
    </xf>
    <xf numFmtId="0" fontId="14" fillId="5" borderId="18" xfId="0" applyFont="1" applyFill="1" applyBorder="1" applyAlignment="1" applyProtection="1">
      <alignment horizontal="center" vertical="center" wrapText="1"/>
    </xf>
    <xf numFmtId="0" fontId="14" fillId="5" borderId="23" xfId="0" applyFont="1" applyFill="1" applyBorder="1" applyAlignment="1" applyProtection="1">
      <alignment horizontal="center" vertical="center" wrapText="1"/>
    </xf>
    <xf numFmtId="3" fontId="16" fillId="4" borderId="21" xfId="0" applyNumberFormat="1" applyFont="1" applyFill="1" applyBorder="1" applyAlignment="1" applyProtection="1">
      <alignment horizontal="center" vertical="center"/>
    </xf>
    <xf numFmtId="3" fontId="16" fillId="4" borderId="22" xfId="0" applyNumberFormat="1" applyFont="1" applyFill="1" applyBorder="1" applyAlignment="1" applyProtection="1">
      <alignment horizontal="center" vertical="center"/>
    </xf>
    <xf numFmtId="0" fontId="17" fillId="4" borderId="24" xfId="0" applyFont="1" applyFill="1" applyBorder="1" applyAlignment="1" applyProtection="1">
      <alignment horizontal="center" vertical="center"/>
    </xf>
    <xf numFmtId="0" fontId="17" fillId="4" borderId="25" xfId="0" applyFont="1" applyFill="1" applyBorder="1" applyAlignment="1" applyProtection="1">
      <alignment horizontal="center" vertical="center"/>
    </xf>
    <xf numFmtId="0" fontId="46" fillId="7" borderId="29" xfId="0" applyFont="1" applyFill="1" applyBorder="1" applyAlignment="1">
      <alignment horizontal="center" vertical="center" wrapText="1"/>
    </xf>
    <xf numFmtId="0" fontId="46" fillId="7" borderId="30" xfId="0" applyFont="1" applyFill="1" applyBorder="1" applyAlignment="1">
      <alignment horizontal="center" vertical="center" wrapText="1"/>
    </xf>
    <xf numFmtId="0" fontId="46" fillId="7" borderId="31" xfId="0" applyFont="1" applyFill="1" applyBorder="1" applyAlignment="1">
      <alignment horizontal="center" vertical="center" wrapText="1"/>
    </xf>
    <xf numFmtId="0" fontId="47" fillId="7" borderId="32" xfId="0" applyFont="1" applyFill="1" applyBorder="1" applyAlignment="1">
      <alignment horizontal="center" vertical="center" wrapText="1"/>
    </xf>
    <xf numFmtId="0" fontId="47" fillId="7" borderId="0" xfId="0" applyFont="1" applyFill="1" applyBorder="1" applyAlignment="1">
      <alignment horizontal="center" vertical="center" wrapText="1"/>
    </xf>
    <xf numFmtId="0" fontId="47" fillId="7" borderId="33" xfId="0" applyFont="1" applyFill="1" applyBorder="1" applyAlignment="1">
      <alignment horizontal="center" vertical="center" wrapText="1"/>
    </xf>
    <xf numFmtId="0" fontId="48" fillId="7" borderId="32" xfId="0" applyFont="1" applyFill="1" applyBorder="1" applyAlignment="1">
      <alignment horizontal="center" vertical="center" wrapText="1"/>
    </xf>
    <xf numFmtId="0" fontId="48" fillId="7" borderId="0" xfId="0" applyFont="1" applyFill="1" applyBorder="1" applyAlignment="1">
      <alignment horizontal="center" vertical="center" wrapText="1"/>
    </xf>
    <xf numFmtId="0" fontId="48" fillId="7" borderId="33" xfId="0" applyFont="1" applyFill="1" applyBorder="1" applyAlignment="1">
      <alignment horizontal="center" vertical="center" wrapText="1"/>
    </xf>
    <xf numFmtId="0" fontId="52" fillId="9" borderId="37" xfId="0" applyFont="1" applyFill="1" applyBorder="1" applyAlignment="1">
      <alignment horizontal="center" vertical="center" wrapText="1"/>
    </xf>
    <xf numFmtId="0" fontId="52" fillId="9" borderId="38" xfId="0" applyFont="1" applyFill="1" applyBorder="1" applyAlignment="1">
      <alignment horizontal="center" vertical="center" wrapText="1"/>
    </xf>
    <xf numFmtId="0" fontId="52" fillId="9" borderId="41" xfId="0" applyFont="1" applyFill="1" applyBorder="1" applyAlignment="1">
      <alignment horizontal="center" vertical="center" wrapText="1"/>
    </xf>
    <xf numFmtId="0" fontId="52" fillId="9" borderId="42" xfId="0" applyFont="1" applyFill="1" applyBorder="1" applyAlignment="1">
      <alignment horizontal="center" vertical="center" wrapText="1"/>
    </xf>
    <xf numFmtId="0" fontId="52" fillId="9" borderId="39" xfId="0" applyFont="1" applyFill="1" applyBorder="1" applyAlignment="1">
      <alignment horizontal="center" vertical="center" wrapText="1"/>
    </xf>
    <xf numFmtId="0" fontId="52" fillId="9" borderId="43" xfId="0" applyFont="1" applyFill="1" applyBorder="1" applyAlignment="1">
      <alignment horizontal="center" vertical="center" wrapText="1"/>
    </xf>
    <xf numFmtId="0" fontId="52" fillId="9" borderId="40" xfId="0" applyFont="1" applyFill="1" applyBorder="1" applyAlignment="1">
      <alignment horizontal="center" vertical="center" wrapText="1"/>
    </xf>
    <xf numFmtId="0" fontId="52" fillId="9" borderId="44" xfId="0" applyFont="1" applyFill="1" applyBorder="1" applyAlignment="1">
      <alignment horizontal="center" vertical="center" wrapText="1"/>
    </xf>
    <xf numFmtId="0" fontId="53" fillId="6" borderId="45" xfId="0" applyFont="1" applyFill="1" applyBorder="1" applyAlignment="1">
      <alignment horizontal="left" vertical="center"/>
    </xf>
    <xf numFmtId="0" fontId="53" fillId="6" borderId="46" xfId="0" applyFont="1" applyFill="1" applyBorder="1" applyAlignment="1">
      <alignment horizontal="left" vertical="center"/>
    </xf>
    <xf numFmtId="0" fontId="53" fillId="6" borderId="47" xfId="0" applyFont="1" applyFill="1" applyBorder="1" applyAlignment="1">
      <alignment horizontal="left" vertical="center"/>
    </xf>
    <xf numFmtId="0" fontId="14" fillId="9" borderId="56" xfId="0" applyFont="1" applyFill="1" applyBorder="1" applyAlignment="1">
      <alignment horizontal="center" vertical="center" wrapText="1"/>
    </xf>
    <xf numFmtId="0" fontId="14" fillId="9" borderId="55" xfId="0" applyFont="1" applyFill="1" applyBorder="1" applyAlignment="1">
      <alignment horizontal="center" vertical="center" wrapText="1"/>
    </xf>
    <xf numFmtId="3" fontId="56" fillId="13" borderId="61" xfId="0" applyNumberFormat="1" applyFont="1" applyFill="1" applyBorder="1" applyAlignment="1">
      <alignment horizontal="center" vertical="center"/>
    </xf>
    <xf numFmtId="3" fontId="56" fillId="13" borderId="62" xfId="0" applyNumberFormat="1" applyFont="1" applyFill="1" applyBorder="1" applyAlignment="1">
      <alignment horizontal="center" vertical="center"/>
    </xf>
    <xf numFmtId="3" fontId="56" fillId="6" borderId="61" xfId="0" applyNumberFormat="1" applyFont="1" applyFill="1" applyBorder="1" applyAlignment="1">
      <alignment horizontal="center" vertical="center"/>
    </xf>
    <xf numFmtId="3" fontId="56" fillId="6" borderId="62" xfId="0" applyNumberFormat="1" applyFont="1" applyFill="1" applyBorder="1" applyAlignment="1">
      <alignment horizontal="center" vertical="center"/>
    </xf>
    <xf numFmtId="3" fontId="56" fillId="6" borderId="58" xfId="0" applyNumberFormat="1" applyFont="1" applyFill="1" applyBorder="1" applyAlignment="1">
      <alignment horizontal="center" vertical="center"/>
    </xf>
    <xf numFmtId="3" fontId="56" fillId="6" borderId="59" xfId="0" applyNumberFormat="1" applyFont="1" applyFill="1" applyBorder="1" applyAlignment="1">
      <alignment horizontal="center" vertical="center"/>
    </xf>
    <xf numFmtId="9" fontId="54" fillId="2" borderId="63" xfId="1" applyFont="1" applyFill="1" applyBorder="1" applyAlignment="1">
      <alignment horizontal="center"/>
    </xf>
    <xf numFmtId="0" fontId="14" fillId="9" borderId="68" xfId="0" applyFont="1" applyFill="1" applyBorder="1" applyAlignment="1">
      <alignment horizontal="center" vertical="center" wrapText="1"/>
    </xf>
    <xf numFmtId="0" fontId="14" fillId="9" borderId="69" xfId="0" applyFont="1" applyFill="1" applyBorder="1" applyAlignment="1">
      <alignment horizontal="center" vertical="center" wrapText="1"/>
    </xf>
    <xf numFmtId="3" fontId="58" fillId="7" borderId="60" xfId="0" applyNumberFormat="1" applyFont="1" applyFill="1" applyBorder="1" applyAlignment="1">
      <alignment horizontal="center"/>
    </xf>
    <xf numFmtId="3" fontId="56" fillId="6" borderId="58" xfId="0" applyNumberFormat="1" applyFont="1" applyFill="1" applyBorder="1" applyAlignment="1">
      <alignment horizontal="center" vertical="center" wrapText="1"/>
    </xf>
    <xf numFmtId="3" fontId="56" fillId="6" borderId="59" xfId="0" applyNumberFormat="1" applyFont="1" applyFill="1" applyBorder="1" applyAlignment="1">
      <alignment horizontal="center" vertical="center" wrapText="1"/>
    </xf>
    <xf numFmtId="3" fontId="56" fillId="13" borderId="61" xfId="0" applyNumberFormat="1" applyFont="1" applyFill="1" applyBorder="1" applyAlignment="1">
      <alignment horizontal="center" vertical="center" wrapText="1"/>
    </xf>
    <xf numFmtId="3" fontId="56" fillId="13" borderId="62" xfId="0" applyNumberFormat="1" applyFont="1" applyFill="1" applyBorder="1" applyAlignment="1">
      <alignment horizontal="center" vertical="center" wrapText="1"/>
    </xf>
    <xf numFmtId="3" fontId="56" fillId="6" borderId="61" xfId="0" applyNumberFormat="1" applyFont="1" applyFill="1" applyBorder="1" applyAlignment="1">
      <alignment horizontal="center" vertical="center" wrapText="1"/>
    </xf>
    <xf numFmtId="3" fontId="56" fillId="6" borderId="62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_Directorio CEMs - agos - 2009 - UGTAI" xfId="2"/>
    <cellStyle name="Normal_ESTADISTICAS (2)" xfId="4"/>
    <cellStyle name="Normal_ESTADISTICAS_CASOS" xfId="3"/>
    <cellStyle name="Porcentaje" xfId="1" builtinId="5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0" u="sng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u="sng">
                <a:solidFill>
                  <a:sysClr val="windowText" lastClr="000000"/>
                </a:solidFill>
              </a:rPr>
              <a:t>Porcentaje</a:t>
            </a:r>
            <a:r>
              <a:rPr lang="es-PE" sz="1100" u="sng" baseline="0">
                <a:solidFill>
                  <a:sysClr val="windowText" lastClr="000000"/>
                </a:solidFill>
              </a:rPr>
              <a:t> de casos derivados según tipo de ingreso a la ZER</a:t>
            </a:r>
            <a:endParaRPr lang="es-PE" sz="1100" u="sng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37"/>
          <c:y val="0.23992324281409372"/>
          <c:w val="0.52116775296463902"/>
          <c:h val="0.606994423172174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20036695274983768"/>
                  <c:y val="-8.32606987539413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0792610059087341"/>
                  <c:y val="-8.3260698753941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ESTADISTICAS_CASOS_OK!$C$50:$D$50</c:f>
              <c:strCache>
                <c:ptCount val="2"/>
                <c:pt idx="0">
                  <c:v>Casos nuevos</c:v>
                </c:pt>
                <c:pt idx="1">
                  <c:v>Casos reincidentes</c:v>
                </c:pt>
              </c:strCache>
            </c:strRef>
          </c:cat>
          <c:val>
            <c:numRef>
              <c:f>ESTADISTICAS_CASOS_OK!$C$63:$D$63</c:f>
              <c:numCache>
                <c:formatCode>#,##0</c:formatCode>
                <c:ptCount val="2"/>
                <c:pt idx="0">
                  <c:v>945</c:v>
                </c:pt>
                <c:pt idx="1">
                  <c:v>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0" u="sng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u="sng">
                <a:solidFill>
                  <a:sysClr val="windowText" lastClr="000000"/>
                </a:solidFill>
              </a:rPr>
              <a:t>Porcentaje</a:t>
            </a:r>
            <a:r>
              <a:rPr lang="es-PE" sz="1100" u="sng" baseline="0">
                <a:solidFill>
                  <a:sysClr val="windowText" lastClr="000000"/>
                </a:solidFill>
              </a:rPr>
              <a:t> de casos derivados según sexo de la víctima</a:t>
            </a:r>
            <a:endParaRPr lang="es-PE" sz="1100" u="sng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34"/>
          <c:w val="0.44655589738049356"/>
          <c:h val="0.606994294345679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5"/>
                  <c:y val="7.4934653441978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357144296695191"/>
                  <c:y val="-6.46824390016842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64796093170131"/>
                  <c:y val="-8.3260698753941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ESTADISTICAS_CASOS_OK!$M$50:$N$50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ESTADISTICAS_CASOS_OK!$M$63:$N$63</c:f>
              <c:numCache>
                <c:formatCode>#,##0</c:formatCode>
                <c:ptCount val="2"/>
                <c:pt idx="0">
                  <c:v>887</c:v>
                </c:pt>
                <c:pt idx="1">
                  <c:v>116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0" u="sng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u="sng">
                <a:solidFill>
                  <a:sysClr val="windowText" lastClr="000000"/>
                </a:solidFill>
              </a:rPr>
              <a:t>Porcentaje</a:t>
            </a:r>
            <a:r>
              <a:rPr lang="es-PE" sz="1100" u="sng" baseline="0">
                <a:solidFill>
                  <a:sysClr val="windowText" lastClr="000000"/>
                </a:solidFill>
              </a:rPr>
              <a:t> de casos derivados según tipo de violencia</a:t>
            </a:r>
            <a:endParaRPr lang="es-PE" sz="1100" u="sng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37"/>
          <c:y val="0.23992324281409372"/>
          <c:w val="0.52116775296463902"/>
          <c:h val="0.606994423172174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20036695274983768"/>
                  <c:y val="-8.32606987539413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6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ESTADISTICAS_CASOS_OK!$C$90:$E$90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ESTADISTICAS_CASOS_OK!$C$103:$E$103</c:f>
              <c:numCache>
                <c:formatCode>#,##0</c:formatCode>
                <c:ptCount val="3"/>
                <c:pt idx="0">
                  <c:v>379</c:v>
                </c:pt>
                <c:pt idx="1">
                  <c:v>461</c:v>
                </c:pt>
                <c:pt idx="2">
                  <c:v>163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baseline="0">
                <a:effectLst/>
              </a:rPr>
              <a:t>Gráfico N° 1.1</a:t>
            </a:r>
            <a:endParaRPr lang="es-PE" sz="1400">
              <a:effectLst/>
            </a:endParaRPr>
          </a:p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baseline="0">
                <a:effectLst/>
              </a:rPr>
              <a:t>Participantes Estrategia Rural según mes</a:t>
            </a:r>
            <a:endParaRPr lang="es-PE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'ESTADISTICAS_ACCIONES _OK'!$A$50:$A$62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'ESTADISTICAS_ACCIONES _OK'!$B$50:$B$61</c:f>
              <c:numCache>
                <c:formatCode>#,##0</c:formatCode>
                <c:ptCount val="12"/>
                <c:pt idx="0">
                  <c:v>755</c:v>
                </c:pt>
                <c:pt idx="1">
                  <c:v>1870</c:v>
                </c:pt>
                <c:pt idx="2">
                  <c:v>3290</c:v>
                </c:pt>
                <c:pt idx="3">
                  <c:v>2488</c:v>
                </c:pt>
                <c:pt idx="4">
                  <c:v>2079</c:v>
                </c:pt>
                <c:pt idx="5">
                  <c:v>4739</c:v>
                </c:pt>
                <c:pt idx="6">
                  <c:v>1966</c:v>
                </c:pt>
                <c:pt idx="7">
                  <c:v>4593</c:v>
                </c:pt>
                <c:pt idx="8">
                  <c:v>3378</c:v>
                </c:pt>
                <c:pt idx="9">
                  <c:v>5831</c:v>
                </c:pt>
                <c:pt idx="10">
                  <c:v>3539</c:v>
                </c:pt>
                <c:pt idx="11">
                  <c:v>2942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7620984"/>
        <c:axId val="260375072"/>
      </c:barChart>
      <c:catAx>
        <c:axId val="29762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accent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0375072"/>
        <c:crosses val="autoZero"/>
        <c:auto val="1"/>
        <c:lblAlgn val="ctr"/>
        <c:lblOffset val="100"/>
        <c:noMultiLvlLbl val="0"/>
      </c:catAx>
      <c:valAx>
        <c:axId val="2603750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9762098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es-ES"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300" b="1">
                <a:solidFill>
                  <a:sysClr val="windowText" lastClr="000000"/>
                </a:solidFill>
              </a:rPr>
              <a:t>Gráfico N° 1.2</a:t>
            </a:r>
          </a:p>
          <a:p>
            <a:pPr algn="ctr">
              <a:defRPr lang="es-ES"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300" b="1">
                <a:solidFill>
                  <a:sysClr val="windowText" lastClr="000000"/>
                </a:solidFill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4003627551"/>
          <c:y val="3.76840437098052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055530778785242E-3"/>
                  <c:y val="5.1434735496872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064318840846755E-3"/>
                  <c:y val="-5.1434735496872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922674759825729E-3"/>
                  <c:y val="2.5719392738022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840690909897173E-3"/>
                  <c:y val="2.57173677484382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'ESTADISTICAS_ACCIONES _OK'!$C$67:$P$67</c15:sqref>
                  </c15:fullRef>
                </c:ext>
              </c:extLst>
              <c:f>('ESTADISTICAS_ACCIONES _OK'!$C$67,'ESTADISTICAS_ACCIONES _OK'!$E$67,'ESTADISTICAS_ACCIONES _OK'!$G$67,'ESTADISTICAS_ACCIONES _OK'!$I$67,'ESTADISTICAS_ACCIONES _OK'!$K$67,'ESTADISTICAS_ACCIONES _OK'!$M$67,'ESTADISTICAS_ACCIONES _OK'!$O$67)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'ESTADISTICAS_ACCIONES _OK'!$C$80:$P$80</c15:sqref>
                  </c15:fullRef>
                </c:ext>
              </c:extLst>
              <c:f>('ESTADISTICAS_ACCIONES _OK'!$C$80,'ESTADISTICAS_ACCIONES _OK'!$E$80,'ESTADISTICAS_ACCIONES _OK'!$G$80,'ESTADISTICAS_ACCIONES _OK'!$I$80,'ESTADISTICAS_ACCIONES _OK'!$K$80,'ESTADISTICAS_ACCIONES _OK'!$M$80,'ESTADISTICAS_ACCIONES _OK'!$O$80)</c:f>
              <c:numCache>
                <c:formatCode>#,##0</c:formatCode>
                <c:ptCount val="7"/>
                <c:pt idx="0">
                  <c:v>5333</c:v>
                </c:pt>
                <c:pt idx="1">
                  <c:v>19609</c:v>
                </c:pt>
                <c:pt idx="2">
                  <c:v>8758</c:v>
                </c:pt>
                <c:pt idx="3">
                  <c:v>1708</c:v>
                </c:pt>
                <c:pt idx="4">
                  <c:v>1523</c:v>
                </c:pt>
                <c:pt idx="5">
                  <c:v>510</c:v>
                </c:pt>
                <c:pt idx="6">
                  <c:v>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60375464"/>
        <c:axId val="260375856"/>
      </c:barChart>
      <c:catAx>
        <c:axId val="260375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accent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60375856"/>
        <c:crosses val="autoZero"/>
        <c:auto val="1"/>
        <c:lblAlgn val="ctr"/>
        <c:lblOffset val="100"/>
        <c:noMultiLvlLbl val="0"/>
      </c:catAx>
      <c:valAx>
        <c:axId val="260375856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6037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62901</xdr:rowOff>
    </xdr:from>
    <xdr:to>
      <xdr:col>4</xdr:col>
      <xdr:colOff>65094</xdr:colOff>
      <xdr:row>1</xdr:row>
      <xdr:rowOff>299490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132144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99902</xdr:colOff>
      <xdr:row>49</xdr:row>
      <xdr:rowOff>85945</xdr:rowOff>
    </xdr:from>
    <xdr:to>
      <xdr:col>9</xdr:col>
      <xdr:colOff>498622</xdr:colOff>
      <xdr:row>64</xdr:row>
      <xdr:rowOff>8860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413562</xdr:colOff>
      <xdr:row>49</xdr:row>
      <xdr:rowOff>35444</xdr:rowOff>
    </xdr:from>
    <xdr:to>
      <xdr:col>19</xdr:col>
      <xdr:colOff>617352</xdr:colOff>
      <xdr:row>63</xdr:row>
      <xdr:rowOff>144428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322369</xdr:colOff>
      <xdr:row>68</xdr:row>
      <xdr:rowOff>263407</xdr:rowOff>
    </xdr:from>
    <xdr:to>
      <xdr:col>9</xdr:col>
      <xdr:colOff>312313</xdr:colOff>
      <xdr:row>69</xdr:row>
      <xdr:rowOff>748518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6551719" y="15160507"/>
          <a:ext cx="751944" cy="1037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354664</xdr:colOff>
      <xdr:row>70</xdr:row>
      <xdr:rowOff>157765</xdr:rowOff>
    </xdr:from>
    <xdr:to>
      <xdr:col>9</xdr:col>
      <xdr:colOff>382957</xdr:colOff>
      <xdr:row>76</xdr:row>
      <xdr:rowOff>60300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6584014" y="16455040"/>
          <a:ext cx="790293" cy="1064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462714</xdr:colOff>
      <xdr:row>77</xdr:row>
      <xdr:rowOff>52917</xdr:rowOff>
    </xdr:from>
    <xdr:to>
      <xdr:col>9</xdr:col>
      <xdr:colOff>320696</xdr:colOff>
      <xdr:row>82</xdr:row>
      <xdr:rowOff>211048</xdr:rowOff>
    </xdr:to>
    <xdr:pic>
      <xdr:nvPicPr>
        <xdr:cNvPr id="7" name="Imagen 6"/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6692064" y="17702742"/>
          <a:ext cx="619982" cy="1082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51588</xdr:colOff>
      <xdr:row>58</xdr:row>
      <xdr:rowOff>88603</xdr:rowOff>
    </xdr:from>
    <xdr:to>
      <xdr:col>19</xdr:col>
      <xdr:colOff>483248</xdr:colOff>
      <xdr:row>63</xdr:row>
      <xdr:rowOff>29415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2063" y="12871153"/>
          <a:ext cx="431660" cy="893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602511</xdr:colOff>
      <xdr:row>51</xdr:row>
      <xdr:rowOff>70883</xdr:rowOff>
    </xdr:from>
    <xdr:to>
      <xdr:col>15</xdr:col>
      <xdr:colOff>189450</xdr:colOff>
      <xdr:row>56</xdr:row>
      <xdr:rowOff>2608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8211" y="11519933"/>
          <a:ext cx="348939" cy="884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303471</xdr:colOff>
      <xdr:row>55</xdr:row>
      <xdr:rowOff>24588</xdr:rowOff>
    </xdr:from>
    <xdr:to>
      <xdr:col>5</xdr:col>
      <xdr:colOff>57150</xdr:colOff>
      <xdr:row>56</xdr:row>
      <xdr:rowOff>104332</xdr:rowOff>
    </xdr:to>
    <xdr:sp macro="" textlink="">
      <xdr:nvSpPr>
        <xdr:cNvPr id="10" name="Flecha derecha 9"/>
        <xdr:cNvSpPr/>
      </xdr:nvSpPr>
      <xdr:spPr>
        <a:xfrm>
          <a:off x="3370521" y="12235638"/>
          <a:ext cx="515679" cy="270244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44967</xdr:colOff>
      <xdr:row>55</xdr:row>
      <xdr:rowOff>44303</xdr:rowOff>
    </xdr:from>
    <xdr:to>
      <xdr:col>14</xdr:col>
      <xdr:colOff>361950</xdr:colOff>
      <xdr:row>56</xdr:row>
      <xdr:rowOff>124047</xdr:rowOff>
    </xdr:to>
    <xdr:sp macro="" textlink="">
      <xdr:nvSpPr>
        <xdr:cNvPr id="11" name="Flecha derecha 10"/>
        <xdr:cNvSpPr/>
      </xdr:nvSpPr>
      <xdr:spPr>
        <a:xfrm>
          <a:off x="11360667" y="12255353"/>
          <a:ext cx="316983" cy="270244"/>
        </a:xfrm>
        <a:prstGeom prst="right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35442</xdr:colOff>
      <xdr:row>73</xdr:row>
      <xdr:rowOff>44303</xdr:rowOff>
    </xdr:from>
    <xdr:to>
      <xdr:col>8</xdr:col>
      <xdr:colOff>283535</xdr:colOff>
      <xdr:row>74</xdr:row>
      <xdr:rowOff>168350</xdr:rowOff>
    </xdr:to>
    <xdr:sp macro="" textlink="">
      <xdr:nvSpPr>
        <xdr:cNvPr id="12" name="Flecha derecha 11"/>
        <xdr:cNvSpPr/>
      </xdr:nvSpPr>
      <xdr:spPr>
        <a:xfrm>
          <a:off x="6264792" y="16903553"/>
          <a:ext cx="248093" cy="305022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619685</xdr:colOff>
      <xdr:row>68</xdr:row>
      <xdr:rowOff>371592</xdr:rowOff>
    </xdr:from>
    <xdr:to>
      <xdr:col>14</xdr:col>
      <xdr:colOff>300708</xdr:colOff>
      <xdr:row>69</xdr:row>
      <xdr:rowOff>498592</xdr:rowOff>
    </xdr:to>
    <xdr:sp macro="" textlink="">
      <xdr:nvSpPr>
        <xdr:cNvPr id="13" name="CuadroTexto 12"/>
        <xdr:cNvSpPr txBox="1"/>
      </xdr:nvSpPr>
      <xdr:spPr>
        <a:xfrm>
          <a:off x="7611035" y="15268692"/>
          <a:ext cx="4005373" cy="679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620233</xdr:colOff>
      <xdr:row>71</xdr:row>
      <xdr:rowOff>31750</xdr:rowOff>
    </xdr:from>
    <xdr:to>
      <xdr:col>14</xdr:col>
      <xdr:colOff>301256</xdr:colOff>
      <xdr:row>74</xdr:row>
      <xdr:rowOff>79743</xdr:rowOff>
    </xdr:to>
    <xdr:sp macro="" textlink="">
      <xdr:nvSpPr>
        <xdr:cNvPr id="14" name="CuadroTexto 13"/>
        <xdr:cNvSpPr txBox="1"/>
      </xdr:nvSpPr>
      <xdr:spPr>
        <a:xfrm>
          <a:off x="7611583" y="16519525"/>
          <a:ext cx="4005373" cy="6004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646814</xdr:colOff>
      <xdr:row>77</xdr:row>
      <xdr:rowOff>158751</xdr:rowOff>
    </xdr:from>
    <xdr:to>
      <xdr:col>14</xdr:col>
      <xdr:colOff>327837</xdr:colOff>
      <xdr:row>81</xdr:row>
      <xdr:rowOff>35443</xdr:rowOff>
    </xdr:to>
    <xdr:sp macro="" textlink="">
      <xdr:nvSpPr>
        <xdr:cNvPr id="15" name="CuadroTexto 14"/>
        <xdr:cNvSpPr txBox="1"/>
      </xdr:nvSpPr>
      <xdr:spPr>
        <a:xfrm>
          <a:off x="7638164" y="17808576"/>
          <a:ext cx="4005373" cy="61011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194930</xdr:colOff>
      <xdr:row>70</xdr:row>
      <xdr:rowOff>17721</xdr:rowOff>
    </xdr:from>
    <xdr:to>
      <xdr:col>14</xdr:col>
      <xdr:colOff>620233</xdr:colOff>
      <xdr:row>70</xdr:row>
      <xdr:rowOff>62023</xdr:rowOff>
    </xdr:to>
    <xdr:cxnSp macro="">
      <xdr:nvCxnSpPr>
        <xdr:cNvPr id="16" name="Conector recto 15"/>
        <xdr:cNvCxnSpPr/>
      </xdr:nvCxnSpPr>
      <xdr:spPr>
        <a:xfrm flipV="1">
          <a:off x="6424280" y="16314996"/>
          <a:ext cx="5511653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230372</xdr:colOff>
      <xdr:row>76</xdr:row>
      <xdr:rowOff>159488</xdr:rowOff>
    </xdr:from>
    <xdr:to>
      <xdr:col>14</xdr:col>
      <xdr:colOff>655675</xdr:colOff>
      <xdr:row>77</xdr:row>
      <xdr:rowOff>17721</xdr:rowOff>
    </xdr:to>
    <xdr:cxnSp macro="">
      <xdr:nvCxnSpPr>
        <xdr:cNvPr id="17" name="Conector recto 16"/>
        <xdr:cNvCxnSpPr/>
      </xdr:nvCxnSpPr>
      <xdr:spPr>
        <a:xfrm flipV="1">
          <a:off x="6459722" y="17618813"/>
          <a:ext cx="5511653" cy="48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332346</xdr:colOff>
      <xdr:row>88</xdr:row>
      <xdr:rowOff>142670</xdr:rowOff>
    </xdr:from>
    <xdr:to>
      <xdr:col>9</xdr:col>
      <xdr:colOff>731066</xdr:colOff>
      <xdr:row>104</xdr:row>
      <xdr:rowOff>27955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52155</xdr:colOff>
      <xdr:row>95</xdr:row>
      <xdr:rowOff>56444</xdr:rowOff>
    </xdr:from>
    <xdr:to>
      <xdr:col>5</xdr:col>
      <xdr:colOff>300248</xdr:colOff>
      <xdr:row>96</xdr:row>
      <xdr:rowOff>136189</xdr:rowOff>
    </xdr:to>
    <xdr:sp macro="" textlink="">
      <xdr:nvSpPr>
        <xdr:cNvPr id="19" name="Flecha derecha 18"/>
        <xdr:cNvSpPr/>
      </xdr:nvSpPr>
      <xdr:spPr>
        <a:xfrm>
          <a:off x="3881205" y="21678194"/>
          <a:ext cx="248093" cy="270245"/>
        </a:xfrm>
        <a:prstGeom prst="rightArrow">
          <a:avLst/>
        </a:prstGeom>
        <a:solidFill>
          <a:schemeClr val="accent4">
            <a:lumMod val="75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81643</xdr:rowOff>
    </xdr:from>
    <xdr:to>
      <xdr:col>7</xdr:col>
      <xdr:colOff>21849</xdr:colOff>
      <xdr:row>4</xdr:row>
      <xdr:rowOff>108857</xdr:rowOff>
    </xdr:to>
    <xdr:pic>
      <xdr:nvPicPr>
        <xdr:cNvPr id="2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81643"/>
          <a:ext cx="5900134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190499</xdr:colOff>
      <xdr:row>47</xdr:row>
      <xdr:rowOff>50347</xdr:rowOff>
    </xdr:from>
    <xdr:to>
      <xdr:col>19</xdr:col>
      <xdr:colOff>489857</xdr:colOff>
      <xdr:row>62</xdr:row>
      <xdr:rowOff>190500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40822</xdr:colOff>
      <xdr:row>63</xdr:row>
      <xdr:rowOff>269156</xdr:rowOff>
    </xdr:from>
    <xdr:to>
      <xdr:col>27</xdr:col>
      <xdr:colOff>535627</xdr:colOff>
      <xdr:row>80</xdr:row>
      <xdr:rowOff>118382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57"/>
  <sheetViews>
    <sheetView tabSelected="1" view="pageBreakPreview" zoomScale="80" zoomScaleNormal="70" zoomScaleSheetLayoutView="80" workbookViewId="0">
      <selection activeCell="P85" sqref="P85"/>
    </sheetView>
  </sheetViews>
  <sheetFormatPr baseColWidth="10" defaultRowHeight="15" x14ac:dyDescent="0.25"/>
  <cols>
    <col min="1" max="1" width="11.7109375" customWidth="1"/>
    <col min="6" max="6" width="13.140625" customWidth="1"/>
    <col min="10" max="10" width="12.42578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21" max="21" width="13" customWidth="1"/>
  </cols>
  <sheetData>
    <row r="1" spans="1:22" ht="2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8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  <c r="U3" s="6"/>
    </row>
    <row r="4" spans="1:22" ht="18" x14ac:dyDescent="0.2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9"/>
      <c r="S4" s="9"/>
      <c r="T4" s="9"/>
      <c r="U4" s="10"/>
    </row>
    <row r="5" spans="1:22" ht="25.5" x14ac:dyDescent="0.25">
      <c r="A5" s="11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  <c r="R5" s="13"/>
      <c r="S5" s="13"/>
      <c r="T5" s="13"/>
      <c r="U5" s="14"/>
    </row>
    <row r="6" spans="1:22" ht="25.5" x14ac:dyDescent="0.25">
      <c r="A6" s="15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3"/>
      <c r="T6" s="13"/>
      <c r="U6" s="14"/>
    </row>
    <row r="7" spans="1:22" ht="18.75" thickBot="1" x14ac:dyDescent="0.3">
      <c r="A7" s="16"/>
      <c r="B7" s="17"/>
      <c r="C7" s="18"/>
      <c r="D7" s="17"/>
      <c r="E7" s="17"/>
      <c r="F7" s="17"/>
      <c r="G7" s="17"/>
      <c r="H7" s="18"/>
      <c r="I7" s="18"/>
      <c r="J7" s="18"/>
      <c r="K7" s="17"/>
      <c r="L7" s="17"/>
      <c r="M7" s="17"/>
      <c r="N7" s="17"/>
      <c r="O7" s="17"/>
      <c r="P7" s="18"/>
      <c r="Q7" s="19"/>
      <c r="R7" s="19"/>
      <c r="S7" s="19"/>
      <c r="T7" s="19"/>
      <c r="U7" s="20"/>
    </row>
    <row r="8" spans="1:22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1"/>
      <c r="P8" s="21"/>
      <c r="Q8" s="21"/>
      <c r="R8" s="21"/>
      <c r="S8" s="21"/>
      <c r="T8" s="21"/>
      <c r="U8" s="2"/>
    </row>
    <row r="9" spans="1:22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"/>
    </row>
    <row r="10" spans="1:22" ht="19.5" x14ac:dyDescent="0.25">
      <c r="A10" s="23" t="s">
        <v>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24"/>
      <c r="R10" s="24"/>
      <c r="S10" s="24"/>
      <c r="T10" s="24"/>
      <c r="U10" s="24"/>
    </row>
    <row r="11" spans="1:22" s="2" customFormat="1" ht="19.5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2" ht="15.75" x14ac:dyDescent="0.25">
      <c r="A12" s="28" t="s">
        <v>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1"/>
      <c r="M12" s="1"/>
      <c r="N12" s="1"/>
      <c r="O12" s="1"/>
      <c r="P12" s="1"/>
      <c r="Q12" s="1"/>
      <c r="R12" s="1"/>
      <c r="S12" s="1"/>
      <c r="T12" s="1"/>
      <c r="U12" s="2"/>
    </row>
    <row r="13" spans="1:22" ht="16.5" customHeight="1" x14ac:dyDescent="0.25">
      <c r="A13" s="30" t="s">
        <v>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1"/>
      <c r="M13" s="1"/>
      <c r="N13" s="1"/>
      <c r="O13" s="1"/>
      <c r="P13" s="1"/>
      <c r="Q13" s="1"/>
      <c r="R13" s="1"/>
      <c r="S13" s="1"/>
      <c r="T13" s="1"/>
      <c r="U13" s="2"/>
      <c r="V13" s="31"/>
    </row>
    <row r="14" spans="1:22" x14ac:dyDescent="0.25">
      <c r="A14" s="30" t="s">
        <v>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1"/>
      <c r="M14" s="1"/>
      <c r="N14" s="1"/>
      <c r="O14" s="1"/>
      <c r="P14" s="1"/>
      <c r="Q14" s="1"/>
      <c r="R14" s="1"/>
      <c r="S14" s="1"/>
      <c r="T14" s="1"/>
      <c r="U14" s="2"/>
      <c r="V14" s="31"/>
    </row>
    <row r="15" spans="1:22" ht="5.25" customHeight="1" x14ac:dyDescent="0.25">
      <c r="A15" s="3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1"/>
      <c r="M15" s="1"/>
      <c r="N15" s="1"/>
      <c r="O15" s="1"/>
      <c r="P15" s="1"/>
      <c r="Q15" s="1"/>
      <c r="R15" s="1"/>
      <c r="S15" s="1"/>
      <c r="T15" s="1"/>
      <c r="U15" s="2"/>
      <c r="V15" s="31"/>
    </row>
    <row r="16" spans="1:22" ht="15.75" customHeight="1" x14ac:dyDescent="0.25">
      <c r="A16" s="192" t="s">
        <v>7</v>
      </c>
      <c r="B16" s="193"/>
      <c r="C16" s="196" t="s">
        <v>8</v>
      </c>
      <c r="D16" s="197"/>
      <c r="E16" s="198" t="s">
        <v>9</v>
      </c>
      <c r="F16" s="196"/>
      <c r="G16" s="199"/>
      <c r="H16" s="200" t="s">
        <v>10</v>
      </c>
      <c r="I16" s="196"/>
      <c r="J16" s="196"/>
      <c r="K16" s="196" t="s">
        <v>11</v>
      </c>
      <c r="L16" s="1"/>
      <c r="M16" s="1"/>
      <c r="N16" s="1"/>
      <c r="O16" s="1"/>
      <c r="P16" s="1"/>
      <c r="Q16" s="1"/>
      <c r="R16" s="1"/>
      <c r="S16" s="1"/>
      <c r="T16" s="1"/>
      <c r="U16" s="2"/>
      <c r="V16" s="31"/>
    </row>
    <row r="17" spans="1:22" ht="29.25" customHeight="1" x14ac:dyDescent="0.25">
      <c r="A17" s="194"/>
      <c r="B17" s="195"/>
      <c r="C17" s="32" t="s">
        <v>12</v>
      </c>
      <c r="D17" s="33" t="s">
        <v>13</v>
      </c>
      <c r="E17" s="34" t="s">
        <v>14</v>
      </c>
      <c r="F17" s="32" t="s">
        <v>15</v>
      </c>
      <c r="G17" s="35" t="s">
        <v>16</v>
      </c>
      <c r="H17" s="36" t="s">
        <v>17</v>
      </c>
      <c r="I17" s="32" t="s">
        <v>18</v>
      </c>
      <c r="J17" s="32" t="s">
        <v>19</v>
      </c>
      <c r="K17" s="196"/>
      <c r="L17" s="1"/>
      <c r="M17" s="1"/>
      <c r="N17" s="1"/>
      <c r="O17" s="1"/>
      <c r="P17" s="1"/>
      <c r="Q17" s="1"/>
      <c r="R17" s="1"/>
      <c r="S17" s="1"/>
      <c r="T17" s="1"/>
      <c r="U17" s="2"/>
      <c r="V17" s="31"/>
    </row>
    <row r="18" spans="1:22" ht="15.75" customHeight="1" x14ac:dyDescent="0.25">
      <c r="A18" s="190" t="s">
        <v>20</v>
      </c>
      <c r="B18" s="191"/>
      <c r="C18" s="37">
        <v>65</v>
      </c>
      <c r="D18" s="38">
        <v>4</v>
      </c>
      <c r="E18" s="39">
        <v>19</v>
      </c>
      <c r="F18" s="37">
        <v>42</v>
      </c>
      <c r="G18" s="40">
        <v>8</v>
      </c>
      <c r="H18" s="41">
        <v>17</v>
      </c>
      <c r="I18" s="37">
        <v>52</v>
      </c>
      <c r="J18" s="37">
        <v>0</v>
      </c>
      <c r="K18" s="37">
        <f>+C18+D18</f>
        <v>69</v>
      </c>
      <c r="L18" s="1"/>
      <c r="M18" s="1"/>
      <c r="N18" s="1"/>
      <c r="O18" s="1"/>
      <c r="P18" s="1"/>
      <c r="Q18" s="1"/>
      <c r="R18" s="1"/>
      <c r="S18" s="1"/>
      <c r="T18" s="1"/>
      <c r="U18" s="2"/>
      <c r="V18" s="31"/>
    </row>
    <row r="19" spans="1:22" x14ac:dyDescent="0.25">
      <c r="A19" s="190" t="s">
        <v>21</v>
      </c>
      <c r="B19" s="191"/>
      <c r="C19" s="37">
        <v>36</v>
      </c>
      <c r="D19" s="38">
        <v>7</v>
      </c>
      <c r="E19" s="39">
        <v>16</v>
      </c>
      <c r="F19" s="37">
        <v>14</v>
      </c>
      <c r="G19" s="40">
        <v>13</v>
      </c>
      <c r="H19" s="41">
        <v>21</v>
      </c>
      <c r="I19" s="37">
        <v>22</v>
      </c>
      <c r="J19" s="37">
        <v>0</v>
      </c>
      <c r="K19" s="37">
        <f t="shared" ref="K19:K43" si="0">+C19+D19</f>
        <v>43</v>
      </c>
      <c r="L19" s="1"/>
      <c r="M19" s="1"/>
      <c r="N19" s="1"/>
      <c r="O19" s="1"/>
      <c r="P19" s="1"/>
      <c r="Q19" s="1"/>
      <c r="R19" s="1"/>
      <c r="S19" s="1"/>
      <c r="T19" s="1"/>
      <c r="U19" s="2"/>
      <c r="V19" s="31"/>
    </row>
    <row r="20" spans="1:22" x14ac:dyDescent="0.25">
      <c r="A20" s="190" t="s">
        <v>22</v>
      </c>
      <c r="B20" s="191"/>
      <c r="C20" s="37">
        <v>51</v>
      </c>
      <c r="D20" s="38">
        <v>1</v>
      </c>
      <c r="E20" s="39">
        <v>22</v>
      </c>
      <c r="F20" s="37">
        <v>26</v>
      </c>
      <c r="G20" s="40">
        <v>4</v>
      </c>
      <c r="H20" s="41">
        <v>8</v>
      </c>
      <c r="I20" s="37">
        <v>44</v>
      </c>
      <c r="J20" s="37">
        <v>0</v>
      </c>
      <c r="K20" s="37">
        <f t="shared" si="0"/>
        <v>52</v>
      </c>
      <c r="L20" s="1"/>
      <c r="M20" s="1"/>
      <c r="N20" s="1"/>
      <c r="O20" s="1"/>
      <c r="P20" s="1"/>
      <c r="Q20" s="1"/>
      <c r="R20" s="1"/>
      <c r="S20" s="1"/>
      <c r="T20" s="1"/>
      <c r="U20" s="2"/>
      <c r="V20" s="31"/>
    </row>
    <row r="21" spans="1:22" ht="15" customHeight="1" x14ac:dyDescent="0.25">
      <c r="A21" s="190" t="s">
        <v>23</v>
      </c>
      <c r="B21" s="191"/>
      <c r="C21" s="37">
        <v>69</v>
      </c>
      <c r="D21" s="38">
        <v>5</v>
      </c>
      <c r="E21" s="39">
        <v>34</v>
      </c>
      <c r="F21" s="37">
        <v>30</v>
      </c>
      <c r="G21" s="40">
        <v>10</v>
      </c>
      <c r="H21" s="41">
        <v>16</v>
      </c>
      <c r="I21" s="37">
        <v>56</v>
      </c>
      <c r="J21" s="37">
        <v>2</v>
      </c>
      <c r="K21" s="37">
        <f t="shared" si="0"/>
        <v>74</v>
      </c>
      <c r="L21" s="1"/>
      <c r="M21" s="1"/>
      <c r="N21" s="1"/>
      <c r="O21" s="1"/>
      <c r="P21" s="1"/>
      <c r="Q21" s="1"/>
      <c r="R21" s="1"/>
      <c r="S21" s="1"/>
      <c r="T21" s="1"/>
      <c r="U21" s="2"/>
      <c r="V21" s="31"/>
    </row>
    <row r="22" spans="1:22" x14ac:dyDescent="0.25">
      <c r="A22" s="190" t="s">
        <v>24</v>
      </c>
      <c r="B22" s="191"/>
      <c r="C22" s="37">
        <v>50</v>
      </c>
      <c r="D22" s="38">
        <v>1</v>
      </c>
      <c r="E22" s="39">
        <v>19</v>
      </c>
      <c r="F22" s="37">
        <v>27</v>
      </c>
      <c r="G22" s="40">
        <v>5</v>
      </c>
      <c r="H22" s="41">
        <v>8</v>
      </c>
      <c r="I22" s="37">
        <v>42</v>
      </c>
      <c r="J22" s="37">
        <v>1</v>
      </c>
      <c r="K22" s="37">
        <f t="shared" si="0"/>
        <v>51</v>
      </c>
      <c r="L22" s="1"/>
      <c r="M22" s="1"/>
      <c r="N22" s="1"/>
      <c r="O22" s="1"/>
      <c r="P22" s="1"/>
      <c r="Q22" s="1"/>
      <c r="R22" s="1"/>
      <c r="S22" s="1"/>
      <c r="T22" s="1"/>
      <c r="U22" s="2"/>
      <c r="V22" s="31"/>
    </row>
    <row r="23" spans="1:22" ht="15" customHeight="1" x14ac:dyDescent="0.25">
      <c r="A23" s="190" t="s">
        <v>25</v>
      </c>
      <c r="B23" s="191"/>
      <c r="C23" s="37">
        <v>18</v>
      </c>
      <c r="D23" s="38">
        <v>1</v>
      </c>
      <c r="E23" s="39">
        <v>7</v>
      </c>
      <c r="F23" s="37">
        <v>10</v>
      </c>
      <c r="G23" s="40">
        <v>2</v>
      </c>
      <c r="H23" s="41">
        <v>3</v>
      </c>
      <c r="I23" s="37">
        <v>15</v>
      </c>
      <c r="J23" s="37">
        <v>1</v>
      </c>
      <c r="K23" s="37">
        <f t="shared" si="0"/>
        <v>19</v>
      </c>
      <c r="L23" s="1"/>
      <c r="M23" s="1"/>
      <c r="N23" s="1"/>
      <c r="O23" s="1"/>
      <c r="P23" s="1"/>
      <c r="Q23" s="1"/>
      <c r="R23" s="1"/>
      <c r="S23" s="1"/>
      <c r="T23" s="1"/>
      <c r="U23" s="2"/>
      <c r="V23" s="31"/>
    </row>
    <row r="24" spans="1:22" x14ac:dyDescent="0.25">
      <c r="A24" s="190" t="s">
        <v>26</v>
      </c>
      <c r="B24" s="191"/>
      <c r="C24" s="37">
        <v>28</v>
      </c>
      <c r="D24" s="38">
        <v>2</v>
      </c>
      <c r="E24" s="39">
        <v>4</v>
      </c>
      <c r="F24" s="37">
        <v>23</v>
      </c>
      <c r="G24" s="40">
        <v>3</v>
      </c>
      <c r="H24" s="41">
        <v>8</v>
      </c>
      <c r="I24" s="37">
        <v>22</v>
      </c>
      <c r="J24" s="37">
        <v>0</v>
      </c>
      <c r="K24" s="37">
        <f t="shared" si="0"/>
        <v>30</v>
      </c>
      <c r="L24" s="1"/>
      <c r="M24" s="1"/>
      <c r="N24" s="1"/>
      <c r="O24" s="1"/>
      <c r="P24" s="1"/>
      <c r="Q24" s="1"/>
      <c r="R24" s="1"/>
      <c r="S24" s="1"/>
      <c r="T24" s="1"/>
      <c r="U24" s="2"/>
      <c r="V24" s="31"/>
    </row>
    <row r="25" spans="1:22" ht="15" customHeight="1" x14ac:dyDescent="0.25">
      <c r="A25" s="190" t="s">
        <v>27</v>
      </c>
      <c r="B25" s="191"/>
      <c r="C25" s="37">
        <v>27</v>
      </c>
      <c r="D25" s="38">
        <v>5</v>
      </c>
      <c r="E25" s="39">
        <v>8</v>
      </c>
      <c r="F25" s="37">
        <v>17</v>
      </c>
      <c r="G25" s="40">
        <v>7</v>
      </c>
      <c r="H25" s="41">
        <v>12</v>
      </c>
      <c r="I25" s="37">
        <v>20</v>
      </c>
      <c r="J25" s="37">
        <v>0</v>
      </c>
      <c r="K25" s="37">
        <f t="shared" si="0"/>
        <v>32</v>
      </c>
      <c r="L25" s="1"/>
      <c r="M25" s="1"/>
      <c r="N25" s="1"/>
      <c r="O25" s="1"/>
      <c r="P25" s="1"/>
      <c r="Q25" s="1"/>
      <c r="R25" s="1"/>
      <c r="S25" s="1"/>
      <c r="T25" s="1"/>
      <c r="U25" s="2"/>
      <c r="V25" s="31"/>
    </row>
    <row r="26" spans="1:22" x14ac:dyDescent="0.25">
      <c r="A26" s="190" t="s">
        <v>28</v>
      </c>
      <c r="B26" s="191"/>
      <c r="C26" s="37">
        <v>42</v>
      </c>
      <c r="D26" s="38">
        <v>18</v>
      </c>
      <c r="E26" s="39">
        <v>26</v>
      </c>
      <c r="F26" s="37">
        <v>25</v>
      </c>
      <c r="G26" s="40">
        <v>9</v>
      </c>
      <c r="H26" s="41">
        <v>30</v>
      </c>
      <c r="I26" s="37">
        <v>28</v>
      </c>
      <c r="J26" s="37">
        <v>2</v>
      </c>
      <c r="K26" s="37">
        <f t="shared" si="0"/>
        <v>60</v>
      </c>
      <c r="L26" s="1"/>
      <c r="M26" s="1"/>
      <c r="N26" s="1"/>
      <c r="O26" s="1"/>
      <c r="P26" s="1"/>
      <c r="Q26" s="1"/>
      <c r="R26" s="1"/>
      <c r="S26" s="1"/>
      <c r="T26" s="1"/>
      <c r="U26" s="2"/>
      <c r="V26" s="31"/>
    </row>
    <row r="27" spans="1:22" x14ac:dyDescent="0.25">
      <c r="A27" s="190" t="s">
        <v>29</v>
      </c>
      <c r="B27" s="191"/>
      <c r="C27" s="37">
        <v>14</v>
      </c>
      <c r="D27" s="38">
        <v>0</v>
      </c>
      <c r="E27" s="39">
        <v>3</v>
      </c>
      <c r="F27" s="37">
        <v>7</v>
      </c>
      <c r="G27" s="40">
        <v>4</v>
      </c>
      <c r="H27" s="41">
        <v>4</v>
      </c>
      <c r="I27" s="37">
        <v>8</v>
      </c>
      <c r="J27" s="37">
        <v>2</v>
      </c>
      <c r="K27" s="37">
        <f t="shared" si="0"/>
        <v>14</v>
      </c>
      <c r="L27" s="1"/>
      <c r="M27" s="1"/>
      <c r="N27" s="1"/>
      <c r="O27" s="1"/>
      <c r="P27" s="1"/>
      <c r="Q27" s="1"/>
      <c r="R27" s="1"/>
      <c r="S27" s="1"/>
      <c r="T27" s="1"/>
      <c r="U27" s="2"/>
      <c r="V27" s="31"/>
    </row>
    <row r="28" spans="1:22" ht="15" customHeight="1" x14ac:dyDescent="0.25">
      <c r="A28" s="190" t="s">
        <v>30</v>
      </c>
      <c r="B28" s="191"/>
      <c r="C28" s="37">
        <v>34</v>
      </c>
      <c r="D28" s="38">
        <v>3</v>
      </c>
      <c r="E28" s="39">
        <v>30</v>
      </c>
      <c r="F28" s="37">
        <v>3</v>
      </c>
      <c r="G28" s="40">
        <v>4</v>
      </c>
      <c r="H28" s="41">
        <v>6</v>
      </c>
      <c r="I28" s="37">
        <v>30</v>
      </c>
      <c r="J28" s="37">
        <v>1</v>
      </c>
      <c r="K28" s="37">
        <f t="shared" si="0"/>
        <v>37</v>
      </c>
      <c r="L28" s="1"/>
      <c r="M28" s="1"/>
      <c r="N28" s="1"/>
      <c r="O28" s="1"/>
      <c r="P28" s="1"/>
      <c r="Q28" s="1"/>
      <c r="R28" s="1"/>
      <c r="S28" s="1"/>
      <c r="T28" s="1"/>
      <c r="U28" s="2"/>
      <c r="V28" s="31"/>
    </row>
    <row r="29" spans="1:22" x14ac:dyDescent="0.25">
      <c r="A29" s="190" t="s">
        <v>31</v>
      </c>
      <c r="B29" s="191"/>
      <c r="C29" s="37">
        <v>15</v>
      </c>
      <c r="D29" s="38">
        <v>4</v>
      </c>
      <c r="E29" s="39">
        <v>14</v>
      </c>
      <c r="F29" s="37">
        <v>4</v>
      </c>
      <c r="G29" s="40">
        <v>1</v>
      </c>
      <c r="H29" s="41">
        <v>1</v>
      </c>
      <c r="I29" s="37">
        <v>17</v>
      </c>
      <c r="J29" s="37">
        <v>1</v>
      </c>
      <c r="K29" s="37">
        <f t="shared" si="0"/>
        <v>19</v>
      </c>
      <c r="L29" s="1"/>
      <c r="M29" s="1"/>
      <c r="N29" s="1"/>
      <c r="O29" s="1"/>
      <c r="P29" s="1"/>
      <c r="Q29" s="1"/>
      <c r="R29" s="1"/>
      <c r="S29" s="1"/>
      <c r="T29" s="1"/>
      <c r="U29" s="2"/>
      <c r="V29" s="31"/>
    </row>
    <row r="30" spans="1:22" x14ac:dyDescent="0.25">
      <c r="A30" s="190" t="s">
        <v>32</v>
      </c>
      <c r="B30" s="191"/>
      <c r="C30" s="37">
        <v>24</v>
      </c>
      <c r="D30" s="38">
        <v>5</v>
      </c>
      <c r="E30" s="39">
        <v>7</v>
      </c>
      <c r="F30" s="37">
        <v>14</v>
      </c>
      <c r="G30" s="40">
        <v>8</v>
      </c>
      <c r="H30" s="41">
        <v>18</v>
      </c>
      <c r="I30" s="37">
        <v>11</v>
      </c>
      <c r="J30" s="37">
        <v>0</v>
      </c>
      <c r="K30" s="37">
        <f t="shared" si="0"/>
        <v>29</v>
      </c>
      <c r="L30" s="1"/>
      <c r="M30" s="1"/>
      <c r="N30" s="1"/>
      <c r="O30" s="1"/>
      <c r="P30" s="1"/>
      <c r="Q30" s="1"/>
      <c r="R30" s="1"/>
      <c r="S30" s="1"/>
      <c r="T30" s="1"/>
      <c r="U30" s="2"/>
      <c r="V30" s="31"/>
    </row>
    <row r="31" spans="1:22" x14ac:dyDescent="0.25">
      <c r="A31" s="190" t="s">
        <v>33</v>
      </c>
      <c r="B31" s="191"/>
      <c r="C31" s="37">
        <v>9</v>
      </c>
      <c r="D31" s="38">
        <v>0</v>
      </c>
      <c r="E31" s="39">
        <v>0</v>
      </c>
      <c r="F31" s="37">
        <v>7</v>
      </c>
      <c r="G31" s="40">
        <v>2</v>
      </c>
      <c r="H31" s="41">
        <v>4</v>
      </c>
      <c r="I31" s="37">
        <v>5</v>
      </c>
      <c r="J31" s="37">
        <v>0</v>
      </c>
      <c r="K31" s="37">
        <f t="shared" si="0"/>
        <v>9</v>
      </c>
      <c r="L31" s="1"/>
      <c r="M31" s="1"/>
      <c r="N31" s="1"/>
      <c r="O31" s="1"/>
      <c r="P31" s="1"/>
      <c r="Q31" s="1"/>
      <c r="R31" s="1"/>
      <c r="S31" s="1"/>
      <c r="T31" s="1"/>
      <c r="U31" s="2"/>
      <c r="V31" s="31"/>
    </row>
    <row r="32" spans="1:22" ht="15" customHeight="1" x14ac:dyDescent="0.25">
      <c r="A32" s="190" t="s">
        <v>34</v>
      </c>
      <c r="B32" s="191"/>
      <c r="C32" s="37">
        <v>32</v>
      </c>
      <c r="D32" s="37">
        <v>6</v>
      </c>
      <c r="E32" s="37">
        <v>15</v>
      </c>
      <c r="F32" s="37">
        <v>14</v>
      </c>
      <c r="G32" s="37">
        <v>9</v>
      </c>
      <c r="H32" s="37">
        <v>16</v>
      </c>
      <c r="I32" s="37">
        <v>22</v>
      </c>
      <c r="J32" s="37">
        <v>0</v>
      </c>
      <c r="K32" s="37">
        <f t="shared" si="0"/>
        <v>38</v>
      </c>
      <c r="L32" s="1"/>
      <c r="M32" s="1"/>
      <c r="N32" s="1"/>
      <c r="O32" s="1"/>
      <c r="P32" s="1"/>
      <c r="Q32" s="1"/>
      <c r="R32" s="1"/>
      <c r="S32" s="1"/>
      <c r="T32" s="1"/>
      <c r="U32" s="2"/>
      <c r="V32" s="31"/>
    </row>
    <row r="33" spans="1:22" x14ac:dyDescent="0.25">
      <c r="A33" s="190" t="s">
        <v>35</v>
      </c>
      <c r="B33" s="191"/>
      <c r="C33" s="37">
        <v>50</v>
      </c>
      <c r="D33" s="38">
        <v>1</v>
      </c>
      <c r="E33" s="39">
        <v>9</v>
      </c>
      <c r="F33" s="37">
        <v>20</v>
      </c>
      <c r="G33" s="40">
        <v>22</v>
      </c>
      <c r="H33" s="41">
        <v>25</v>
      </c>
      <c r="I33" s="37">
        <v>26</v>
      </c>
      <c r="J33" s="37">
        <v>0</v>
      </c>
      <c r="K33" s="37">
        <f t="shared" si="0"/>
        <v>51</v>
      </c>
      <c r="L33" s="1"/>
      <c r="M33" s="1"/>
      <c r="N33" s="1"/>
      <c r="O33" s="1"/>
      <c r="P33" s="1"/>
      <c r="Q33" s="1"/>
      <c r="R33" s="1"/>
      <c r="S33" s="1"/>
      <c r="T33" s="1"/>
      <c r="U33" s="2"/>
      <c r="V33" s="31"/>
    </row>
    <row r="34" spans="1:22" x14ac:dyDescent="0.25">
      <c r="A34" s="190" t="s">
        <v>36</v>
      </c>
      <c r="B34" s="191"/>
      <c r="C34" s="37">
        <v>40</v>
      </c>
      <c r="D34" s="38">
        <v>3</v>
      </c>
      <c r="E34" s="39">
        <v>24</v>
      </c>
      <c r="F34" s="37">
        <v>18</v>
      </c>
      <c r="G34" s="40">
        <v>1</v>
      </c>
      <c r="H34" s="41">
        <v>3</v>
      </c>
      <c r="I34" s="37">
        <v>37</v>
      </c>
      <c r="J34" s="37">
        <v>3</v>
      </c>
      <c r="K34" s="37">
        <f t="shared" si="0"/>
        <v>43</v>
      </c>
      <c r="L34" s="1"/>
      <c r="M34" s="1"/>
      <c r="N34" s="1"/>
      <c r="O34" s="1"/>
      <c r="P34" s="1"/>
      <c r="Q34" s="1"/>
      <c r="R34" s="1"/>
      <c r="S34" s="1"/>
      <c r="T34" s="1"/>
      <c r="U34" s="2"/>
      <c r="V34" s="31"/>
    </row>
    <row r="35" spans="1:22" x14ac:dyDescent="0.25">
      <c r="A35" s="190" t="s">
        <v>37</v>
      </c>
      <c r="B35" s="191"/>
      <c r="C35" s="37">
        <v>31</v>
      </c>
      <c r="D35" s="38">
        <v>3</v>
      </c>
      <c r="E35" s="39">
        <v>7</v>
      </c>
      <c r="F35" s="37">
        <v>16</v>
      </c>
      <c r="G35" s="40">
        <v>11</v>
      </c>
      <c r="H35" s="41">
        <v>15</v>
      </c>
      <c r="I35" s="37">
        <v>17</v>
      </c>
      <c r="J35" s="37">
        <v>2</v>
      </c>
      <c r="K35" s="37">
        <f t="shared" si="0"/>
        <v>34</v>
      </c>
      <c r="L35" s="1"/>
      <c r="M35" s="1"/>
      <c r="N35" s="1"/>
      <c r="O35" s="1"/>
      <c r="P35" s="1"/>
      <c r="Q35" s="1"/>
      <c r="R35" s="1"/>
      <c r="S35" s="1"/>
      <c r="T35" s="1"/>
      <c r="U35" s="2"/>
      <c r="V35" s="31"/>
    </row>
    <row r="36" spans="1:22" x14ac:dyDescent="0.25">
      <c r="A36" s="190" t="s">
        <v>38</v>
      </c>
      <c r="B36" s="191"/>
      <c r="C36" s="37">
        <v>21</v>
      </c>
      <c r="D36" s="38">
        <v>3</v>
      </c>
      <c r="E36" s="39">
        <v>19</v>
      </c>
      <c r="F36" s="37">
        <v>5</v>
      </c>
      <c r="G36" s="40">
        <v>0</v>
      </c>
      <c r="H36" s="41">
        <v>6</v>
      </c>
      <c r="I36" s="37">
        <v>17</v>
      </c>
      <c r="J36" s="37">
        <v>1</v>
      </c>
      <c r="K36" s="37">
        <f t="shared" si="0"/>
        <v>24</v>
      </c>
      <c r="L36" s="1"/>
      <c r="M36" s="1"/>
      <c r="N36" s="1"/>
      <c r="O36" s="1"/>
      <c r="P36" s="1"/>
      <c r="Q36" s="1"/>
      <c r="R36" s="1"/>
      <c r="S36" s="1"/>
      <c r="T36" s="1"/>
      <c r="U36" s="2"/>
      <c r="V36" s="31"/>
    </row>
    <row r="37" spans="1:22" ht="15" customHeight="1" x14ac:dyDescent="0.25">
      <c r="A37" s="190" t="s">
        <v>39</v>
      </c>
      <c r="B37" s="191"/>
      <c r="C37" s="37">
        <v>32</v>
      </c>
      <c r="D37" s="37">
        <v>5</v>
      </c>
      <c r="E37" s="37">
        <v>19</v>
      </c>
      <c r="F37" s="37">
        <v>16</v>
      </c>
      <c r="G37" s="37">
        <v>2</v>
      </c>
      <c r="H37" s="37">
        <v>14</v>
      </c>
      <c r="I37" s="37">
        <v>21</v>
      </c>
      <c r="J37" s="37">
        <v>2</v>
      </c>
      <c r="K37" s="37">
        <f t="shared" si="0"/>
        <v>37</v>
      </c>
      <c r="L37" s="1"/>
      <c r="M37" s="1"/>
      <c r="N37" s="1"/>
      <c r="O37" s="1"/>
      <c r="P37" s="1"/>
      <c r="Q37" s="1"/>
      <c r="R37" s="1"/>
      <c r="S37" s="1"/>
      <c r="T37" s="1"/>
      <c r="U37" s="2"/>
      <c r="V37" s="31"/>
    </row>
    <row r="38" spans="1:22" x14ac:dyDescent="0.25">
      <c r="A38" s="190" t="s">
        <v>40</v>
      </c>
      <c r="B38" s="191"/>
      <c r="C38" s="37">
        <v>39</v>
      </c>
      <c r="D38" s="38">
        <v>1</v>
      </c>
      <c r="E38" s="39">
        <v>16</v>
      </c>
      <c r="F38" s="37">
        <v>20</v>
      </c>
      <c r="G38" s="40">
        <v>4</v>
      </c>
      <c r="H38" s="41">
        <v>5</v>
      </c>
      <c r="I38" s="37">
        <v>35</v>
      </c>
      <c r="J38" s="37">
        <v>0</v>
      </c>
      <c r="K38" s="37">
        <f t="shared" si="0"/>
        <v>40</v>
      </c>
      <c r="L38" s="1"/>
      <c r="M38" s="1"/>
      <c r="N38" s="1"/>
      <c r="O38" s="1"/>
      <c r="P38" s="1"/>
      <c r="Q38" s="1"/>
      <c r="R38" s="1"/>
      <c r="S38" s="1"/>
      <c r="T38" s="1"/>
      <c r="U38" s="2"/>
      <c r="V38" s="31"/>
    </row>
    <row r="39" spans="1:22" x14ac:dyDescent="0.25">
      <c r="A39" s="190" t="s">
        <v>41</v>
      </c>
      <c r="B39" s="191"/>
      <c r="C39" s="37">
        <v>8</v>
      </c>
      <c r="D39" s="38">
        <v>1</v>
      </c>
      <c r="E39" s="39">
        <v>4</v>
      </c>
      <c r="F39" s="37">
        <v>4</v>
      </c>
      <c r="G39" s="40">
        <v>1</v>
      </c>
      <c r="H39" s="41">
        <v>1</v>
      </c>
      <c r="I39" s="37">
        <v>8</v>
      </c>
      <c r="J39" s="37">
        <v>0</v>
      </c>
      <c r="K39" s="37">
        <f t="shared" si="0"/>
        <v>9</v>
      </c>
      <c r="L39" s="1"/>
      <c r="M39" s="1"/>
      <c r="N39" s="1"/>
      <c r="O39" s="1"/>
      <c r="P39" s="1"/>
      <c r="Q39" s="1"/>
      <c r="R39" s="1"/>
      <c r="S39" s="1"/>
      <c r="T39" s="1"/>
      <c r="U39" s="2"/>
      <c r="V39" s="31"/>
    </row>
    <row r="40" spans="1:22" x14ac:dyDescent="0.25">
      <c r="A40" s="190" t="s">
        <v>42</v>
      </c>
      <c r="B40" s="191"/>
      <c r="C40" s="37">
        <v>21</v>
      </c>
      <c r="D40" s="38">
        <v>4</v>
      </c>
      <c r="E40" s="39">
        <v>14</v>
      </c>
      <c r="F40" s="37">
        <v>7</v>
      </c>
      <c r="G40" s="40">
        <v>4</v>
      </c>
      <c r="H40" s="41">
        <v>4</v>
      </c>
      <c r="I40" s="37">
        <v>21</v>
      </c>
      <c r="J40" s="37">
        <v>0</v>
      </c>
      <c r="K40" s="37">
        <f t="shared" si="0"/>
        <v>25</v>
      </c>
      <c r="L40" s="1"/>
      <c r="M40" s="1"/>
      <c r="N40" s="1"/>
      <c r="O40" s="1"/>
      <c r="P40" s="1"/>
      <c r="Q40" s="1"/>
      <c r="R40" s="1"/>
      <c r="S40" s="1"/>
      <c r="T40" s="1"/>
      <c r="U40" s="2"/>
      <c r="V40" s="31"/>
    </row>
    <row r="41" spans="1:22" x14ac:dyDescent="0.25">
      <c r="A41" s="190" t="s">
        <v>43</v>
      </c>
      <c r="B41" s="191"/>
      <c r="C41" s="37">
        <v>46</v>
      </c>
      <c r="D41" s="38">
        <v>16</v>
      </c>
      <c r="E41" s="39">
        <v>18</v>
      </c>
      <c r="F41" s="37">
        <v>31</v>
      </c>
      <c r="G41" s="40">
        <v>13</v>
      </c>
      <c r="H41" s="41">
        <v>33</v>
      </c>
      <c r="I41" s="37">
        <v>26</v>
      </c>
      <c r="J41" s="37">
        <v>3</v>
      </c>
      <c r="K41" s="37">
        <f t="shared" si="0"/>
        <v>62</v>
      </c>
      <c r="L41" s="1"/>
      <c r="M41" s="1"/>
      <c r="N41" s="1"/>
      <c r="O41" s="1"/>
      <c r="P41" s="1"/>
      <c r="Q41" s="1"/>
      <c r="R41" s="1"/>
      <c r="S41" s="1"/>
      <c r="T41" s="1"/>
      <c r="U41" s="2"/>
      <c r="V41" s="31"/>
    </row>
    <row r="42" spans="1:22" x14ac:dyDescent="0.25">
      <c r="A42" s="190" t="s">
        <v>44</v>
      </c>
      <c r="B42" s="191"/>
      <c r="C42" s="37">
        <v>54</v>
      </c>
      <c r="D42" s="38">
        <v>14</v>
      </c>
      <c r="E42" s="39">
        <v>8</v>
      </c>
      <c r="F42" s="37">
        <v>47</v>
      </c>
      <c r="G42" s="40">
        <v>13</v>
      </c>
      <c r="H42" s="41">
        <v>32</v>
      </c>
      <c r="I42" s="37">
        <v>36</v>
      </c>
      <c r="J42" s="37">
        <v>0</v>
      </c>
      <c r="K42" s="37">
        <f t="shared" si="0"/>
        <v>68</v>
      </c>
      <c r="L42" s="1"/>
      <c r="M42" s="1"/>
      <c r="N42" s="1"/>
      <c r="O42" s="1"/>
      <c r="P42" s="1"/>
      <c r="Q42" s="1"/>
      <c r="R42" s="1"/>
      <c r="S42" s="1"/>
      <c r="T42" s="1"/>
      <c r="U42" s="2"/>
      <c r="V42" s="31"/>
    </row>
    <row r="43" spans="1:22" x14ac:dyDescent="0.25">
      <c r="A43" s="190" t="s">
        <v>45</v>
      </c>
      <c r="B43" s="191"/>
      <c r="C43" s="37">
        <v>31</v>
      </c>
      <c r="D43" s="38">
        <v>3</v>
      </c>
      <c r="E43" s="39">
        <v>17</v>
      </c>
      <c r="F43" s="37">
        <v>14</v>
      </c>
      <c r="G43" s="40">
        <v>3</v>
      </c>
      <c r="H43" s="41">
        <v>0</v>
      </c>
      <c r="I43" s="37">
        <v>34</v>
      </c>
      <c r="J43" s="37">
        <v>0</v>
      </c>
      <c r="K43" s="37">
        <f t="shared" si="0"/>
        <v>34</v>
      </c>
      <c r="L43" s="1"/>
      <c r="M43" s="1"/>
      <c r="N43" s="1"/>
      <c r="O43" s="1"/>
      <c r="P43" s="1"/>
      <c r="Q43" s="1"/>
      <c r="R43" s="1"/>
      <c r="S43" s="1"/>
      <c r="T43" s="1"/>
      <c r="U43" s="2"/>
    </row>
    <row r="44" spans="1:22" x14ac:dyDescent="0.25">
      <c r="A44" s="202" t="s">
        <v>46</v>
      </c>
      <c r="B44" s="203"/>
      <c r="C44" s="42">
        <f>+SUM(C18:C43)</f>
        <v>887</v>
      </c>
      <c r="D44" s="42">
        <f t="shared" ref="D44:K44" si="1">+SUM(D18:D43)</f>
        <v>116</v>
      </c>
      <c r="E44" s="42">
        <f t="shared" si="1"/>
        <v>379</v>
      </c>
      <c r="F44" s="42">
        <f t="shared" si="1"/>
        <v>461</v>
      </c>
      <c r="G44" s="42">
        <f t="shared" si="1"/>
        <v>163</v>
      </c>
      <c r="H44" s="42">
        <f t="shared" si="1"/>
        <v>310</v>
      </c>
      <c r="I44" s="42">
        <f t="shared" si="1"/>
        <v>672</v>
      </c>
      <c r="J44" s="42">
        <f t="shared" si="1"/>
        <v>21</v>
      </c>
      <c r="K44" s="42">
        <f t="shared" si="1"/>
        <v>1003</v>
      </c>
      <c r="L44" s="1"/>
      <c r="M44" s="1"/>
      <c r="N44" s="1"/>
      <c r="O44" s="1"/>
      <c r="P44" s="1"/>
      <c r="Q44" s="1"/>
      <c r="R44" s="1"/>
      <c r="S44" s="1"/>
      <c r="T44" s="1"/>
      <c r="U44" s="2"/>
    </row>
    <row r="45" spans="1:22" x14ac:dyDescent="0.25">
      <c r="A45" s="204" t="s">
        <v>47</v>
      </c>
      <c r="B45" s="205"/>
      <c r="C45" s="43">
        <f>+C44/$K$44</f>
        <v>0.88434695912263206</v>
      </c>
      <c r="D45" s="44">
        <f t="shared" ref="D45:K45" si="2">+D44/$K$44</f>
        <v>0.1156530408773679</v>
      </c>
      <c r="E45" s="45">
        <f t="shared" si="2"/>
        <v>0.37786640079760719</v>
      </c>
      <c r="F45" s="43">
        <f t="shared" si="2"/>
        <v>0.4596211365902293</v>
      </c>
      <c r="G45" s="46">
        <f t="shared" si="2"/>
        <v>0.16251246261216351</v>
      </c>
      <c r="H45" s="47">
        <f t="shared" si="2"/>
        <v>0.30907278165503488</v>
      </c>
      <c r="I45" s="43">
        <f t="shared" si="2"/>
        <v>0.66999002991026924</v>
      </c>
      <c r="J45" s="43">
        <f t="shared" si="2"/>
        <v>2.0937188434695914E-2</v>
      </c>
      <c r="K45" s="43">
        <f t="shared" si="2"/>
        <v>1</v>
      </c>
      <c r="L45" s="1"/>
      <c r="M45" s="1"/>
      <c r="N45" s="1"/>
      <c r="O45" s="1"/>
      <c r="P45" s="1"/>
      <c r="Q45" s="1"/>
      <c r="R45" s="1"/>
      <c r="S45" s="1"/>
      <c r="T45" s="1"/>
      <c r="U45" s="2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</row>
    <row r="47" spans="1:22" ht="18.75" x14ac:dyDescent="0.3">
      <c r="A47" s="28" t="s">
        <v>48</v>
      </c>
      <c r="B47" s="48"/>
      <c r="C47" s="48"/>
      <c r="D47" s="48"/>
      <c r="E47" s="49"/>
      <c r="F47" s="49"/>
      <c r="G47" s="49"/>
      <c r="H47" s="49"/>
      <c r="I47" s="49"/>
      <c r="J47" s="49"/>
      <c r="K47" s="28" t="s">
        <v>49</v>
      </c>
      <c r="L47" s="48"/>
      <c r="M47" s="48"/>
      <c r="N47" s="48"/>
      <c r="O47" s="2"/>
      <c r="P47" s="49"/>
      <c r="Q47" s="2"/>
      <c r="R47" s="2"/>
      <c r="S47" s="2"/>
      <c r="T47" s="2"/>
      <c r="U47" s="2"/>
    </row>
    <row r="48" spans="1:22" ht="45" x14ac:dyDescent="0.25">
      <c r="A48" s="50" t="s">
        <v>50</v>
      </c>
      <c r="B48" s="51"/>
      <c r="C48" s="51"/>
      <c r="D48" s="51"/>
      <c r="E48" s="49"/>
      <c r="F48" s="49"/>
      <c r="G48" s="49"/>
      <c r="H48" s="49"/>
      <c r="I48" s="49"/>
      <c r="J48" s="49"/>
      <c r="K48" s="50" t="s">
        <v>51</v>
      </c>
      <c r="L48" s="51"/>
      <c r="M48" s="51"/>
      <c r="N48" s="51"/>
      <c r="O48" s="2"/>
      <c r="P48" s="49"/>
      <c r="Q48" s="2"/>
      <c r="R48" s="2"/>
      <c r="S48" s="2"/>
      <c r="T48" s="2"/>
      <c r="U48" s="2"/>
    </row>
    <row r="49" spans="1:2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"/>
      <c r="P49" s="52"/>
      <c r="Q49" s="2"/>
      <c r="R49" s="2"/>
      <c r="S49" s="2"/>
      <c r="T49" s="2"/>
      <c r="U49" s="2"/>
    </row>
    <row r="50" spans="1:21" ht="25.5" x14ac:dyDescent="0.25">
      <c r="A50" s="53" t="s">
        <v>52</v>
      </c>
      <c r="B50" s="53" t="s">
        <v>53</v>
      </c>
      <c r="C50" s="53" t="s">
        <v>54</v>
      </c>
      <c r="D50" s="54" t="s">
        <v>55</v>
      </c>
      <c r="E50" s="55"/>
      <c r="F50" s="21"/>
      <c r="G50" s="21"/>
      <c r="H50" s="21"/>
      <c r="I50" s="21"/>
      <c r="J50" s="21"/>
      <c r="K50" s="56" t="s">
        <v>52</v>
      </c>
      <c r="L50" s="53" t="s">
        <v>53</v>
      </c>
      <c r="M50" s="53" t="s">
        <v>56</v>
      </c>
      <c r="N50" s="53" t="s">
        <v>13</v>
      </c>
      <c r="O50" s="2"/>
      <c r="P50" s="52"/>
      <c r="Q50" s="2"/>
      <c r="R50" s="2"/>
      <c r="S50" s="2"/>
      <c r="T50" s="2"/>
      <c r="U50" s="2"/>
    </row>
    <row r="51" spans="1:21" x14ac:dyDescent="0.25">
      <c r="A51" s="57" t="s">
        <v>57</v>
      </c>
      <c r="B51" s="58">
        <f>+C51+D51</f>
        <v>82</v>
      </c>
      <c r="C51" s="58">
        <v>76</v>
      </c>
      <c r="D51" s="59">
        <v>6</v>
      </c>
      <c r="E51" s="60"/>
      <c r="F51" s="21"/>
      <c r="G51" s="21"/>
      <c r="H51" s="21"/>
      <c r="I51" s="21"/>
      <c r="J51" s="21"/>
      <c r="K51" s="57" t="s">
        <v>57</v>
      </c>
      <c r="L51" s="58">
        <f>+M51+N51</f>
        <v>82</v>
      </c>
      <c r="M51" s="58">
        <v>80</v>
      </c>
      <c r="N51" s="58">
        <v>2</v>
      </c>
      <c r="O51" s="2"/>
      <c r="P51" s="52"/>
      <c r="Q51" s="2"/>
      <c r="R51" s="2"/>
      <c r="S51" s="2"/>
      <c r="T51" s="2"/>
      <c r="U51" s="2"/>
    </row>
    <row r="52" spans="1:21" x14ac:dyDescent="0.25">
      <c r="A52" s="57" t="s">
        <v>58</v>
      </c>
      <c r="B52" s="58">
        <f t="shared" ref="B52:B62" si="3">+C52+D52</f>
        <v>70</v>
      </c>
      <c r="C52" s="58">
        <v>60</v>
      </c>
      <c r="D52" s="59">
        <v>10</v>
      </c>
      <c r="E52" s="60"/>
      <c r="F52" s="21"/>
      <c r="G52" s="21"/>
      <c r="H52" s="21"/>
      <c r="I52" s="21"/>
      <c r="J52" s="21"/>
      <c r="K52" s="57" t="s">
        <v>58</v>
      </c>
      <c r="L52" s="58">
        <f t="shared" ref="L52:L62" si="4">+M52+N52</f>
        <v>70</v>
      </c>
      <c r="M52" s="58">
        <v>63</v>
      </c>
      <c r="N52" s="58">
        <v>7</v>
      </c>
      <c r="O52" s="2"/>
      <c r="P52" s="52"/>
      <c r="Q52" s="2"/>
      <c r="R52" s="2"/>
      <c r="S52" s="2"/>
      <c r="T52" s="2"/>
      <c r="U52" s="2"/>
    </row>
    <row r="53" spans="1:21" x14ac:dyDescent="0.25">
      <c r="A53" s="57" t="s">
        <v>59</v>
      </c>
      <c r="B53" s="58">
        <f t="shared" si="3"/>
        <v>62</v>
      </c>
      <c r="C53" s="58">
        <v>56</v>
      </c>
      <c r="D53" s="59">
        <v>6</v>
      </c>
      <c r="E53" s="60"/>
      <c r="F53" s="21"/>
      <c r="G53" s="21"/>
      <c r="H53" s="21"/>
      <c r="I53" s="21"/>
      <c r="J53" s="21"/>
      <c r="K53" s="57" t="s">
        <v>59</v>
      </c>
      <c r="L53" s="58">
        <f t="shared" si="4"/>
        <v>62</v>
      </c>
      <c r="M53" s="58">
        <v>58</v>
      </c>
      <c r="N53" s="58">
        <v>4</v>
      </c>
      <c r="O53" s="2"/>
      <c r="P53" s="52"/>
      <c r="Q53" s="2"/>
      <c r="R53" s="2"/>
      <c r="S53" s="2"/>
      <c r="T53" s="2"/>
      <c r="U53" s="2"/>
    </row>
    <row r="54" spans="1:21" x14ac:dyDescent="0.25">
      <c r="A54" s="57" t="s">
        <v>60</v>
      </c>
      <c r="B54" s="58">
        <f t="shared" si="3"/>
        <v>87</v>
      </c>
      <c r="C54" s="58">
        <v>80</v>
      </c>
      <c r="D54" s="59">
        <v>7</v>
      </c>
      <c r="E54" s="60"/>
      <c r="F54" s="21"/>
      <c r="G54" s="21"/>
      <c r="H54" s="21"/>
      <c r="I54" s="21"/>
      <c r="J54" s="21"/>
      <c r="K54" s="57" t="s">
        <v>60</v>
      </c>
      <c r="L54" s="58">
        <f t="shared" si="4"/>
        <v>87</v>
      </c>
      <c r="M54" s="58">
        <v>80</v>
      </c>
      <c r="N54" s="58">
        <v>7</v>
      </c>
      <c r="O54" s="2"/>
      <c r="P54" s="52"/>
      <c r="Q54" s="2"/>
      <c r="R54" s="2"/>
      <c r="S54" s="2"/>
      <c r="T54" s="2"/>
      <c r="U54" s="2"/>
    </row>
    <row r="55" spans="1:21" x14ac:dyDescent="0.25">
      <c r="A55" s="57" t="s">
        <v>61</v>
      </c>
      <c r="B55" s="58">
        <f t="shared" si="3"/>
        <v>66</v>
      </c>
      <c r="C55" s="58">
        <v>64</v>
      </c>
      <c r="D55" s="61">
        <v>2</v>
      </c>
      <c r="E55" s="60"/>
      <c r="F55" s="21"/>
      <c r="G55" s="21"/>
      <c r="H55" s="21"/>
      <c r="I55" s="21"/>
      <c r="J55" s="21"/>
      <c r="K55" s="57" t="s">
        <v>61</v>
      </c>
      <c r="L55" s="58">
        <f t="shared" si="4"/>
        <v>66</v>
      </c>
      <c r="M55" s="58">
        <v>56</v>
      </c>
      <c r="N55" s="58">
        <v>10</v>
      </c>
      <c r="O55" s="2"/>
      <c r="P55" s="52"/>
      <c r="Q55" s="2"/>
      <c r="R55" s="2"/>
      <c r="S55" s="2"/>
      <c r="T55" s="2"/>
      <c r="U55" s="2"/>
    </row>
    <row r="56" spans="1:21" x14ac:dyDescent="0.25">
      <c r="A56" s="57" t="s">
        <v>62</v>
      </c>
      <c r="B56" s="58">
        <f t="shared" si="3"/>
        <v>81</v>
      </c>
      <c r="C56" s="58">
        <v>72</v>
      </c>
      <c r="D56" s="61">
        <v>9</v>
      </c>
      <c r="E56" s="60"/>
      <c r="F56" s="21"/>
      <c r="G56" s="21"/>
      <c r="H56" s="21"/>
      <c r="I56" s="21"/>
      <c r="J56" s="21"/>
      <c r="K56" s="57" t="s">
        <v>62</v>
      </c>
      <c r="L56" s="58">
        <f t="shared" si="4"/>
        <v>81</v>
      </c>
      <c r="M56" s="58">
        <v>66</v>
      </c>
      <c r="N56" s="58">
        <v>15</v>
      </c>
      <c r="O56" s="2"/>
      <c r="P56" s="52"/>
      <c r="Q56" s="2"/>
      <c r="R56" s="2"/>
      <c r="S56" s="2"/>
      <c r="T56" s="2"/>
      <c r="U56" s="2"/>
    </row>
    <row r="57" spans="1:21" x14ac:dyDescent="0.25">
      <c r="A57" s="57" t="s">
        <v>63</v>
      </c>
      <c r="B57" s="58">
        <f t="shared" si="3"/>
        <v>80</v>
      </c>
      <c r="C57" s="58">
        <v>76</v>
      </c>
      <c r="D57" s="61">
        <v>4</v>
      </c>
      <c r="E57" s="60"/>
      <c r="F57" s="21"/>
      <c r="G57" s="21"/>
      <c r="H57" s="21"/>
      <c r="I57" s="21"/>
      <c r="J57" s="21"/>
      <c r="K57" s="57" t="s">
        <v>63</v>
      </c>
      <c r="L57" s="58">
        <f t="shared" si="4"/>
        <v>80</v>
      </c>
      <c r="M57" s="58">
        <v>68</v>
      </c>
      <c r="N57" s="58">
        <v>12</v>
      </c>
      <c r="O57" s="2"/>
      <c r="P57" s="52"/>
      <c r="Q57" s="2"/>
      <c r="R57" s="2"/>
      <c r="S57" s="2"/>
      <c r="T57" s="2"/>
      <c r="U57" s="2"/>
    </row>
    <row r="58" spans="1:21" x14ac:dyDescent="0.25">
      <c r="A58" s="57" t="s">
        <v>64</v>
      </c>
      <c r="B58" s="58">
        <f t="shared" si="3"/>
        <v>127</v>
      </c>
      <c r="C58" s="62">
        <v>126</v>
      </c>
      <c r="D58" s="61">
        <v>1</v>
      </c>
      <c r="E58" s="60"/>
      <c r="F58" s="21"/>
      <c r="G58" s="21"/>
      <c r="H58" s="21"/>
      <c r="I58" s="21"/>
      <c r="J58" s="21"/>
      <c r="K58" s="57" t="s">
        <v>64</v>
      </c>
      <c r="L58" s="58">
        <f t="shared" si="4"/>
        <v>127</v>
      </c>
      <c r="M58" s="58">
        <v>112</v>
      </c>
      <c r="N58" s="58">
        <v>15</v>
      </c>
      <c r="O58" s="2"/>
      <c r="P58" s="52"/>
      <c r="Q58" s="2"/>
      <c r="R58" s="2"/>
      <c r="S58" s="2"/>
      <c r="T58" s="2"/>
      <c r="U58" s="2"/>
    </row>
    <row r="59" spans="1:21" x14ac:dyDescent="0.25">
      <c r="A59" s="57" t="s">
        <v>65</v>
      </c>
      <c r="B59" s="58">
        <f t="shared" si="3"/>
        <v>87</v>
      </c>
      <c r="C59" s="62">
        <v>82</v>
      </c>
      <c r="D59" s="61">
        <v>5</v>
      </c>
      <c r="E59" s="60"/>
      <c r="F59" s="21"/>
      <c r="G59" s="21"/>
      <c r="H59" s="21"/>
      <c r="I59" s="21"/>
      <c r="J59" s="21"/>
      <c r="K59" s="57" t="s">
        <v>65</v>
      </c>
      <c r="L59" s="58">
        <f t="shared" si="4"/>
        <v>87</v>
      </c>
      <c r="M59" s="58">
        <v>80</v>
      </c>
      <c r="N59" s="58">
        <v>7</v>
      </c>
      <c r="O59" s="2"/>
      <c r="P59" s="52"/>
      <c r="Q59" s="2"/>
      <c r="R59" s="2"/>
      <c r="S59" s="2"/>
      <c r="T59" s="2"/>
      <c r="U59" s="2"/>
    </row>
    <row r="60" spans="1:21" x14ac:dyDescent="0.25">
      <c r="A60" s="57" t="s">
        <v>66</v>
      </c>
      <c r="B60" s="58">
        <f t="shared" si="3"/>
        <v>107</v>
      </c>
      <c r="C60" s="62">
        <v>101</v>
      </c>
      <c r="D60" s="61">
        <v>6</v>
      </c>
      <c r="E60" s="60"/>
      <c r="F60" s="21"/>
      <c r="G60" s="21"/>
      <c r="H60" s="21"/>
      <c r="I60" s="21"/>
      <c r="J60" s="21"/>
      <c r="K60" s="57" t="s">
        <v>66</v>
      </c>
      <c r="L60" s="58">
        <f t="shared" si="4"/>
        <v>107</v>
      </c>
      <c r="M60" s="58">
        <v>89</v>
      </c>
      <c r="N60" s="58">
        <v>18</v>
      </c>
      <c r="O60" s="2"/>
      <c r="P60" s="52"/>
      <c r="Q60" s="2"/>
      <c r="R60" s="2"/>
      <c r="S60" s="2"/>
      <c r="T60" s="2"/>
      <c r="U60" s="2"/>
    </row>
    <row r="61" spans="1:21" x14ac:dyDescent="0.25">
      <c r="A61" s="57" t="s">
        <v>67</v>
      </c>
      <c r="B61" s="58">
        <f t="shared" si="3"/>
        <v>74</v>
      </c>
      <c r="C61" s="62">
        <v>74</v>
      </c>
      <c r="D61" s="61">
        <v>0</v>
      </c>
      <c r="E61" s="60"/>
      <c r="F61" s="21"/>
      <c r="G61" s="21"/>
      <c r="H61" s="21"/>
      <c r="I61" s="21"/>
      <c r="J61" s="21"/>
      <c r="K61" s="57" t="s">
        <v>67</v>
      </c>
      <c r="L61" s="58">
        <f t="shared" si="4"/>
        <v>74</v>
      </c>
      <c r="M61" s="58">
        <v>65</v>
      </c>
      <c r="N61" s="58">
        <v>9</v>
      </c>
      <c r="O61" s="2"/>
      <c r="P61" s="52"/>
      <c r="Q61" s="2"/>
      <c r="R61" s="2"/>
      <c r="S61" s="2"/>
      <c r="T61" s="2"/>
      <c r="U61" s="2"/>
    </row>
    <row r="62" spans="1:21" x14ac:dyDescent="0.25">
      <c r="A62" s="57" t="s">
        <v>68</v>
      </c>
      <c r="B62" s="58">
        <f t="shared" si="3"/>
        <v>80</v>
      </c>
      <c r="C62" s="58">
        <v>78</v>
      </c>
      <c r="D62" s="59">
        <v>2</v>
      </c>
      <c r="E62" s="60"/>
      <c r="F62" s="21"/>
      <c r="G62" s="21"/>
      <c r="H62" s="21"/>
      <c r="I62" s="21"/>
      <c r="J62" s="21"/>
      <c r="K62" s="57" t="s">
        <v>68</v>
      </c>
      <c r="L62" s="58">
        <f t="shared" si="4"/>
        <v>80</v>
      </c>
      <c r="M62" s="58">
        <v>70</v>
      </c>
      <c r="N62" s="58">
        <v>10</v>
      </c>
      <c r="O62" s="2"/>
      <c r="P62" s="52"/>
      <c r="Q62" s="2"/>
      <c r="R62" s="2"/>
      <c r="S62" s="2"/>
      <c r="T62" s="2"/>
      <c r="U62" s="2"/>
    </row>
    <row r="63" spans="1:21" x14ac:dyDescent="0.25">
      <c r="A63" s="63" t="s">
        <v>11</v>
      </c>
      <c r="B63" s="64">
        <f>SUM(B51:B62)</f>
        <v>1003</v>
      </c>
      <c r="C63" s="64">
        <f>SUM(C51:C62)</f>
        <v>945</v>
      </c>
      <c r="D63" s="65">
        <f>SUM(D51:D62)</f>
        <v>58</v>
      </c>
      <c r="E63" s="66"/>
      <c r="F63" s="21"/>
      <c r="G63" s="21"/>
      <c r="H63" s="21"/>
      <c r="I63" s="21"/>
      <c r="J63" s="21"/>
      <c r="K63" s="63" t="s">
        <v>11</v>
      </c>
      <c r="L63" s="64">
        <f>SUM(L51:L62)</f>
        <v>1003</v>
      </c>
      <c r="M63" s="64">
        <f>SUM(M51:M62)</f>
        <v>887</v>
      </c>
      <c r="N63" s="64">
        <f>SUM(N51:N62)</f>
        <v>116</v>
      </c>
      <c r="O63" s="2"/>
      <c r="P63" s="52"/>
      <c r="Q63" s="2"/>
      <c r="R63" s="2"/>
      <c r="S63" s="2"/>
      <c r="T63" s="2"/>
      <c r="U63" s="2"/>
    </row>
    <row r="64" spans="1:21" x14ac:dyDescent="0.25">
      <c r="A64" s="67" t="s">
        <v>47</v>
      </c>
      <c r="B64" s="68">
        <f>+B63/B63</f>
        <v>1</v>
      </c>
      <c r="C64" s="68">
        <f>+C63/B63</f>
        <v>0.94217347956131603</v>
      </c>
      <c r="D64" s="69">
        <f>+D63/B63</f>
        <v>5.782652043868395E-2</v>
      </c>
      <c r="E64" s="70"/>
      <c r="F64" s="21"/>
      <c r="G64" s="21"/>
      <c r="H64" s="21"/>
      <c r="I64" s="21"/>
      <c r="J64" s="21"/>
      <c r="K64" s="67" t="s">
        <v>47</v>
      </c>
      <c r="L64" s="71">
        <f>+L63/L63</f>
        <v>1</v>
      </c>
      <c r="M64" s="71">
        <f>+M63/L63</f>
        <v>0.88434695912263206</v>
      </c>
      <c r="N64" s="71">
        <f>+N63/L63</f>
        <v>0.1156530408773679</v>
      </c>
      <c r="O64" s="2"/>
      <c r="P64" s="52"/>
      <c r="Q64" s="2"/>
      <c r="R64" s="2"/>
      <c r="S64" s="2"/>
      <c r="T64" s="2"/>
      <c r="U64" s="2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  <c r="T65" s="2"/>
      <c r="U65" s="2"/>
    </row>
    <row r="66" spans="1:21" ht="15.75" x14ac:dyDescent="0.25">
      <c r="A66" s="30" t="s">
        <v>69</v>
      </c>
      <c r="B66" s="72"/>
      <c r="C66" s="72"/>
      <c r="D66" s="72"/>
      <c r="E66" s="72"/>
      <c r="F66" s="72"/>
      <c r="G66" s="72"/>
      <c r="H66" s="72"/>
      <c r="I66" s="21"/>
      <c r="J66" s="21"/>
      <c r="K66" s="21"/>
      <c r="L66" s="21"/>
      <c r="M66" s="21"/>
      <c r="N66" s="21"/>
      <c r="O66" s="21"/>
      <c r="P66" s="73"/>
      <c r="Q66" s="73"/>
      <c r="R66" s="73"/>
      <c r="S66" s="73"/>
      <c r="T66" s="73"/>
      <c r="U66" s="2"/>
    </row>
    <row r="67" spans="1:21" ht="30" x14ac:dyDescent="0.25">
      <c r="A67" s="50" t="s">
        <v>70</v>
      </c>
      <c r="B67" s="74"/>
      <c r="C67" s="74"/>
      <c r="D67" s="74"/>
      <c r="E67" s="74"/>
      <c r="F67" s="74"/>
      <c r="G67" s="74"/>
      <c r="H67" s="75"/>
      <c r="I67" s="76"/>
      <c r="J67" s="77"/>
      <c r="K67" s="77"/>
      <c r="L67" s="77"/>
      <c r="M67" s="77"/>
      <c r="N67" s="77"/>
      <c r="O67" s="52"/>
      <c r="P67" s="73"/>
      <c r="Q67" s="73"/>
      <c r="R67" s="73"/>
      <c r="S67" s="73"/>
      <c r="T67" s="73"/>
      <c r="U67" s="2"/>
    </row>
    <row r="68" spans="1:21" ht="15.75" x14ac:dyDescent="0.25">
      <c r="A68" s="50"/>
      <c r="B68" s="74"/>
      <c r="C68" s="74"/>
      <c r="D68" s="74"/>
      <c r="E68" s="74"/>
      <c r="F68" s="74"/>
      <c r="G68" s="74"/>
      <c r="H68" s="75"/>
      <c r="I68" s="76"/>
      <c r="J68" s="77"/>
      <c r="K68" s="77"/>
      <c r="L68" s="77"/>
      <c r="M68" s="77"/>
      <c r="N68" s="77"/>
      <c r="O68" s="52"/>
      <c r="P68" s="73"/>
      <c r="Q68" s="73"/>
      <c r="R68" s="73"/>
      <c r="S68" s="73"/>
      <c r="T68" s="73"/>
      <c r="U68" s="2"/>
    </row>
    <row r="69" spans="1:21" ht="43.9" customHeight="1" x14ac:dyDescent="0.25">
      <c r="A69" s="201" t="s">
        <v>52</v>
      </c>
      <c r="B69" s="201" t="s">
        <v>53</v>
      </c>
      <c r="C69" s="201" t="s">
        <v>71</v>
      </c>
      <c r="D69" s="201"/>
      <c r="E69" s="201" t="s">
        <v>72</v>
      </c>
      <c r="F69" s="201"/>
      <c r="G69" s="201" t="s">
        <v>73</v>
      </c>
      <c r="H69" s="201"/>
      <c r="I69" s="78"/>
      <c r="J69" s="79"/>
      <c r="K69" s="79"/>
      <c r="L69" s="80"/>
      <c r="M69" s="80"/>
      <c r="N69" s="80"/>
      <c r="O69" s="80"/>
      <c r="P69" s="81"/>
      <c r="Q69" s="81"/>
      <c r="R69" s="81"/>
      <c r="S69" s="82"/>
      <c r="T69" s="82"/>
      <c r="U69" s="2"/>
    </row>
    <row r="70" spans="1:21" ht="67.150000000000006" customHeight="1" x14ac:dyDescent="0.3">
      <c r="A70" s="201"/>
      <c r="B70" s="201" t="s">
        <v>74</v>
      </c>
      <c r="C70" s="83" t="s">
        <v>75</v>
      </c>
      <c r="D70" s="83" t="s">
        <v>76</v>
      </c>
      <c r="E70" s="83" t="s">
        <v>75</v>
      </c>
      <c r="F70" s="83" t="s">
        <v>76</v>
      </c>
      <c r="G70" s="83" t="s">
        <v>75</v>
      </c>
      <c r="H70" s="83" t="s">
        <v>76</v>
      </c>
      <c r="I70" s="79"/>
      <c r="J70" s="79"/>
      <c r="K70" s="84" t="s">
        <v>77</v>
      </c>
      <c r="L70" s="85">
        <f>+C83+D83</f>
        <v>310</v>
      </c>
      <c r="M70" s="86" t="s">
        <v>78</v>
      </c>
      <c r="N70" s="87">
        <f>+L70/B83</f>
        <v>0.30907278165503488</v>
      </c>
      <c r="O70" s="79"/>
      <c r="P70" s="55"/>
      <c r="Q70" s="88"/>
      <c r="R70" s="88"/>
      <c r="S70" s="89"/>
      <c r="T70" s="55"/>
      <c r="U70" s="2"/>
    </row>
    <row r="71" spans="1:21" x14ac:dyDescent="0.25">
      <c r="A71" s="57" t="s">
        <v>57</v>
      </c>
      <c r="B71" s="58">
        <f>+SUM(C71:H71)</f>
        <v>82</v>
      </c>
      <c r="C71" s="58">
        <v>2</v>
      </c>
      <c r="D71" s="58">
        <v>12</v>
      </c>
      <c r="E71" s="58">
        <v>63</v>
      </c>
      <c r="F71" s="58">
        <v>5</v>
      </c>
      <c r="G71" s="58">
        <v>0</v>
      </c>
      <c r="H71" s="58">
        <v>0</v>
      </c>
      <c r="I71" s="79"/>
      <c r="J71" s="79"/>
      <c r="K71" s="79"/>
      <c r="L71" s="79"/>
      <c r="M71" s="79"/>
      <c r="N71" s="79"/>
      <c r="O71" s="79"/>
      <c r="P71" s="90"/>
      <c r="Q71" s="60"/>
      <c r="R71" s="60"/>
      <c r="S71" s="60"/>
      <c r="T71" s="60"/>
      <c r="U71" s="91"/>
    </row>
    <row r="72" spans="1:21" x14ac:dyDescent="0.25">
      <c r="A72" s="57" t="s">
        <v>58</v>
      </c>
      <c r="B72" s="58">
        <f t="shared" ref="B72:B82" si="5">+SUM(C72:H72)</f>
        <v>70</v>
      </c>
      <c r="C72" s="58">
        <v>14</v>
      </c>
      <c r="D72" s="58">
        <v>5</v>
      </c>
      <c r="E72" s="58">
        <v>46</v>
      </c>
      <c r="F72" s="58">
        <v>3</v>
      </c>
      <c r="G72" s="58">
        <v>2</v>
      </c>
      <c r="H72" s="58">
        <v>0</v>
      </c>
      <c r="I72" s="79"/>
      <c r="J72" s="79"/>
      <c r="K72" s="79"/>
      <c r="L72" s="79"/>
      <c r="M72" s="79"/>
      <c r="N72" s="79"/>
      <c r="O72" s="79"/>
      <c r="P72" s="90"/>
      <c r="Q72" s="60"/>
      <c r="R72" s="60"/>
      <c r="S72" s="60"/>
      <c r="T72" s="60"/>
      <c r="U72" s="91"/>
    </row>
    <row r="73" spans="1:21" ht="14.45" customHeight="1" x14ac:dyDescent="0.25">
      <c r="A73" s="57" t="s">
        <v>59</v>
      </c>
      <c r="B73" s="58">
        <f t="shared" si="5"/>
        <v>62</v>
      </c>
      <c r="C73" s="58">
        <v>9</v>
      </c>
      <c r="D73" s="58">
        <v>9</v>
      </c>
      <c r="E73" s="58">
        <v>41</v>
      </c>
      <c r="F73" s="58">
        <v>2</v>
      </c>
      <c r="G73" s="58">
        <v>1</v>
      </c>
      <c r="H73" s="58">
        <v>0</v>
      </c>
      <c r="I73" s="79"/>
      <c r="J73" s="79"/>
      <c r="K73" s="79"/>
      <c r="L73" s="79"/>
      <c r="M73" s="79"/>
      <c r="N73" s="79"/>
      <c r="O73" s="79"/>
      <c r="P73" s="90"/>
      <c r="Q73" s="60"/>
      <c r="R73" s="60"/>
      <c r="S73" s="60"/>
      <c r="T73" s="60"/>
      <c r="U73" s="91"/>
    </row>
    <row r="74" spans="1:21" ht="14.45" customHeight="1" x14ac:dyDescent="0.25">
      <c r="A74" s="57" t="s">
        <v>60</v>
      </c>
      <c r="B74" s="58">
        <f t="shared" si="5"/>
        <v>87</v>
      </c>
      <c r="C74" s="58">
        <v>12</v>
      </c>
      <c r="D74" s="58">
        <v>14</v>
      </c>
      <c r="E74" s="58">
        <v>55</v>
      </c>
      <c r="F74" s="58">
        <v>5</v>
      </c>
      <c r="G74" s="58">
        <v>1</v>
      </c>
      <c r="H74" s="58">
        <v>0</v>
      </c>
      <c r="I74" s="79"/>
      <c r="J74" s="79"/>
      <c r="K74" s="79"/>
      <c r="L74" s="79"/>
      <c r="M74" s="79"/>
      <c r="N74" s="79"/>
      <c r="O74" s="79"/>
      <c r="P74" s="90"/>
      <c r="Q74" s="60"/>
      <c r="R74" s="60"/>
      <c r="S74" s="60"/>
      <c r="T74" s="60"/>
      <c r="U74" s="91"/>
    </row>
    <row r="75" spans="1:21" ht="14.45" customHeight="1" x14ac:dyDescent="0.25">
      <c r="A75" s="57" t="s">
        <v>61</v>
      </c>
      <c r="B75" s="58">
        <f t="shared" si="5"/>
        <v>66</v>
      </c>
      <c r="C75" s="58">
        <v>18</v>
      </c>
      <c r="D75" s="58">
        <v>6</v>
      </c>
      <c r="E75" s="58">
        <v>38</v>
      </c>
      <c r="F75" s="58">
        <v>1</v>
      </c>
      <c r="G75" s="58">
        <v>3</v>
      </c>
      <c r="H75" s="58">
        <v>0</v>
      </c>
      <c r="I75" s="79"/>
      <c r="J75" s="79"/>
      <c r="K75" s="79"/>
      <c r="L75" s="79"/>
      <c r="M75" s="79"/>
      <c r="N75" s="79"/>
      <c r="O75" s="79"/>
      <c r="P75" s="90"/>
      <c r="Q75" s="60"/>
      <c r="R75" s="60"/>
      <c r="S75" s="60"/>
      <c r="T75" s="60"/>
      <c r="U75" s="91"/>
    </row>
    <row r="76" spans="1:21" ht="18.75" x14ac:dyDescent="0.3">
      <c r="A76" s="57" t="s">
        <v>62</v>
      </c>
      <c r="B76" s="58">
        <f t="shared" si="5"/>
        <v>81</v>
      </c>
      <c r="C76" s="58">
        <v>22</v>
      </c>
      <c r="D76" s="58">
        <v>13</v>
      </c>
      <c r="E76" s="58">
        <v>42</v>
      </c>
      <c r="F76" s="58">
        <v>2</v>
      </c>
      <c r="G76" s="58">
        <v>2</v>
      </c>
      <c r="H76" s="58">
        <v>0</v>
      </c>
      <c r="I76" s="79"/>
      <c r="J76" s="79"/>
      <c r="K76" s="84" t="s">
        <v>77</v>
      </c>
      <c r="L76" s="85">
        <f>+E83+F83</f>
        <v>672</v>
      </c>
      <c r="M76" s="84" t="s">
        <v>78</v>
      </c>
      <c r="N76" s="87">
        <f>+L76/B83</f>
        <v>0.66999002991026924</v>
      </c>
      <c r="O76" s="79"/>
      <c r="P76" s="90"/>
      <c r="Q76" s="60"/>
      <c r="R76" s="60"/>
      <c r="S76" s="60"/>
      <c r="T76" s="60"/>
      <c r="U76" s="91"/>
    </row>
    <row r="77" spans="1:21" x14ac:dyDescent="0.25">
      <c r="A77" s="57" t="s">
        <v>63</v>
      </c>
      <c r="B77" s="58">
        <f t="shared" si="5"/>
        <v>80</v>
      </c>
      <c r="C77" s="58">
        <v>14</v>
      </c>
      <c r="D77" s="58">
        <v>5</v>
      </c>
      <c r="E77" s="58">
        <v>55</v>
      </c>
      <c r="F77" s="58">
        <v>3</v>
      </c>
      <c r="G77" s="58">
        <v>3</v>
      </c>
      <c r="H77" s="58">
        <v>0</v>
      </c>
      <c r="I77" s="79"/>
      <c r="J77" s="79"/>
      <c r="K77" s="79"/>
      <c r="L77" s="79"/>
      <c r="M77" s="79"/>
      <c r="N77" s="79"/>
      <c r="O77" s="79"/>
      <c r="P77" s="90"/>
      <c r="Q77" s="60"/>
      <c r="R77" s="60"/>
      <c r="S77" s="60"/>
      <c r="T77" s="60"/>
      <c r="U77" s="91"/>
    </row>
    <row r="78" spans="1:21" ht="14.45" customHeight="1" x14ac:dyDescent="0.25">
      <c r="A78" s="57" t="s">
        <v>64</v>
      </c>
      <c r="B78" s="58">
        <f t="shared" si="5"/>
        <v>127</v>
      </c>
      <c r="C78" s="58">
        <v>33</v>
      </c>
      <c r="D78" s="58">
        <v>19</v>
      </c>
      <c r="E78" s="58">
        <v>68</v>
      </c>
      <c r="F78" s="58">
        <v>5</v>
      </c>
      <c r="G78" s="58">
        <v>1</v>
      </c>
      <c r="H78" s="58">
        <v>1</v>
      </c>
      <c r="I78" s="79"/>
      <c r="J78" s="79"/>
      <c r="K78" s="79"/>
      <c r="L78" s="79"/>
      <c r="M78" s="79"/>
      <c r="N78" s="79"/>
      <c r="O78" s="79"/>
      <c r="P78" s="90"/>
      <c r="Q78" s="60"/>
      <c r="R78" s="60"/>
      <c r="S78" s="60"/>
      <c r="T78" s="60"/>
      <c r="U78" s="91"/>
    </row>
    <row r="79" spans="1:21" ht="14.45" customHeight="1" x14ac:dyDescent="0.25">
      <c r="A79" s="57" t="s">
        <v>65</v>
      </c>
      <c r="B79" s="58">
        <f t="shared" si="5"/>
        <v>87</v>
      </c>
      <c r="C79" s="58">
        <v>16</v>
      </c>
      <c r="D79" s="58">
        <v>11</v>
      </c>
      <c r="E79" s="58">
        <v>52</v>
      </c>
      <c r="F79" s="58">
        <v>5</v>
      </c>
      <c r="G79" s="58">
        <v>3</v>
      </c>
      <c r="H79" s="58">
        <v>0</v>
      </c>
      <c r="I79" s="79"/>
      <c r="J79" s="79"/>
      <c r="K79" s="79"/>
      <c r="L79" s="79"/>
      <c r="M79" s="79"/>
      <c r="N79" s="79"/>
      <c r="O79" s="79"/>
      <c r="P79" s="90"/>
      <c r="Q79" s="60"/>
      <c r="R79" s="60"/>
      <c r="S79" s="60"/>
      <c r="T79" s="60"/>
      <c r="U79" s="91"/>
    </row>
    <row r="80" spans="1:21" ht="14.45" customHeight="1" x14ac:dyDescent="0.25">
      <c r="A80" s="57" t="s">
        <v>66</v>
      </c>
      <c r="B80" s="58">
        <f t="shared" si="5"/>
        <v>107</v>
      </c>
      <c r="C80" s="58">
        <v>21</v>
      </c>
      <c r="D80" s="58">
        <v>12</v>
      </c>
      <c r="E80" s="58">
        <v>67</v>
      </c>
      <c r="F80" s="58">
        <v>6</v>
      </c>
      <c r="G80" s="58">
        <v>1</v>
      </c>
      <c r="H80" s="58">
        <v>0</v>
      </c>
      <c r="I80" s="79"/>
      <c r="J80" s="79"/>
      <c r="K80" s="79"/>
      <c r="L80" s="79"/>
      <c r="M80" s="79"/>
      <c r="N80" s="79"/>
      <c r="O80" s="79"/>
      <c r="P80" s="90"/>
      <c r="Q80" s="60"/>
      <c r="R80" s="60"/>
      <c r="S80" s="60"/>
      <c r="T80" s="60"/>
      <c r="U80" s="91"/>
    </row>
    <row r="81" spans="1:21" x14ac:dyDescent="0.25">
      <c r="A81" s="57" t="s">
        <v>67</v>
      </c>
      <c r="B81" s="58">
        <f t="shared" si="5"/>
        <v>74</v>
      </c>
      <c r="C81" s="58">
        <v>14</v>
      </c>
      <c r="D81" s="58">
        <v>12</v>
      </c>
      <c r="E81" s="58">
        <v>45</v>
      </c>
      <c r="F81" s="58">
        <v>1</v>
      </c>
      <c r="G81" s="58">
        <v>2</v>
      </c>
      <c r="H81" s="58">
        <v>0</v>
      </c>
      <c r="I81" s="79"/>
      <c r="J81" s="79"/>
      <c r="K81" s="79"/>
      <c r="L81" s="79"/>
      <c r="M81" s="79"/>
      <c r="N81" s="79"/>
      <c r="O81" s="79"/>
      <c r="P81" s="90"/>
      <c r="Q81" s="60"/>
      <c r="R81" s="60"/>
      <c r="S81" s="60"/>
      <c r="T81" s="60"/>
      <c r="U81" s="91"/>
    </row>
    <row r="82" spans="1:21" x14ac:dyDescent="0.25">
      <c r="A82" s="57" t="s">
        <v>68</v>
      </c>
      <c r="B82" s="58">
        <f t="shared" si="5"/>
        <v>80</v>
      </c>
      <c r="C82" s="58">
        <v>12</v>
      </c>
      <c r="D82" s="58">
        <v>5</v>
      </c>
      <c r="E82" s="58">
        <v>61</v>
      </c>
      <c r="F82" s="58">
        <v>1</v>
      </c>
      <c r="G82" s="58">
        <v>1</v>
      </c>
      <c r="H82" s="58">
        <v>0</v>
      </c>
      <c r="I82" s="79"/>
      <c r="J82" s="79"/>
      <c r="O82" s="79"/>
      <c r="P82" s="90"/>
      <c r="Q82" s="60"/>
      <c r="R82" s="60"/>
      <c r="S82" s="60"/>
      <c r="T82" s="60"/>
      <c r="U82" s="91"/>
    </row>
    <row r="83" spans="1:21" ht="18.75" x14ac:dyDescent="0.3">
      <c r="A83" s="63" t="s">
        <v>11</v>
      </c>
      <c r="B83" s="64">
        <f t="shared" ref="B83" si="6">SUM(C83:H83)</f>
        <v>1003</v>
      </c>
      <c r="C83" s="64">
        <f t="shared" ref="C83:H83" si="7">SUM(C71:C82)</f>
        <v>187</v>
      </c>
      <c r="D83" s="64">
        <f>SUM(D71:D82)</f>
        <v>123</v>
      </c>
      <c r="E83" s="64">
        <f>SUM(E71:E82)</f>
        <v>633</v>
      </c>
      <c r="F83" s="64">
        <f t="shared" si="7"/>
        <v>39</v>
      </c>
      <c r="G83" s="64">
        <f t="shared" si="7"/>
        <v>20</v>
      </c>
      <c r="H83" s="64">
        <f t="shared" si="7"/>
        <v>1</v>
      </c>
      <c r="I83" s="79"/>
      <c r="J83" s="79"/>
      <c r="K83" s="84" t="s">
        <v>77</v>
      </c>
      <c r="L83" s="85">
        <f>+G83+H83</f>
        <v>21</v>
      </c>
      <c r="M83" s="84" t="s">
        <v>78</v>
      </c>
      <c r="N83" s="87">
        <f>+L83/B83</f>
        <v>2.0937188434695914E-2</v>
      </c>
      <c r="O83" s="79"/>
      <c r="P83" s="92"/>
      <c r="Q83" s="66"/>
      <c r="R83" s="66"/>
      <c r="S83" s="66"/>
      <c r="T83" s="66"/>
      <c r="U83" s="2"/>
    </row>
    <row r="84" spans="1:21" x14ac:dyDescent="0.25">
      <c r="A84" s="93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"/>
    </row>
    <row r="85" spans="1:21" x14ac:dyDescent="0.25">
      <c r="A85" s="93" t="s">
        <v>79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"/>
    </row>
    <row r="86" spans="1:21" x14ac:dyDescent="0.25">
      <c r="A86" s="93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94"/>
      <c r="Q86" s="21"/>
      <c r="R86" s="21"/>
      <c r="S86" s="21"/>
      <c r="T86" s="21"/>
      <c r="U86" s="2"/>
    </row>
    <row r="87" spans="1:21" ht="18.75" x14ac:dyDescent="0.3">
      <c r="A87" s="28" t="s">
        <v>80</v>
      </c>
      <c r="B87" s="48"/>
      <c r="C87" s="48"/>
      <c r="D87" s="48"/>
      <c r="E87" s="29"/>
      <c r="F87" s="1"/>
      <c r="G87" s="1"/>
      <c r="H87" s="1"/>
      <c r="I87" s="1"/>
      <c r="J87" s="1"/>
      <c r="K87" s="28" t="s">
        <v>81</v>
      </c>
      <c r="L87" s="48"/>
      <c r="M87" s="48"/>
      <c r="N87" s="29"/>
      <c r="O87" s="29"/>
      <c r="P87" s="29"/>
      <c r="Q87" s="29"/>
      <c r="R87" s="29"/>
      <c r="S87" s="29"/>
      <c r="T87" s="95"/>
      <c r="U87" s="2"/>
    </row>
    <row r="88" spans="1:21" ht="37.5" customHeight="1" x14ac:dyDescent="0.25">
      <c r="A88" s="50" t="s">
        <v>82</v>
      </c>
      <c r="B88" s="51"/>
      <c r="C88" s="51"/>
      <c r="D88" s="51"/>
      <c r="E88" s="29"/>
      <c r="F88" s="1"/>
      <c r="G88" s="1"/>
      <c r="H88" s="1"/>
      <c r="I88" s="1"/>
      <c r="J88" s="1"/>
      <c r="K88" s="30" t="s">
        <v>83</v>
      </c>
      <c r="L88" s="51"/>
      <c r="M88" s="51"/>
      <c r="N88" s="29"/>
      <c r="O88" s="29"/>
      <c r="P88" s="29"/>
      <c r="Q88" s="29"/>
      <c r="R88" s="29"/>
      <c r="S88" s="29"/>
      <c r="T88" s="95"/>
      <c r="U88" s="2"/>
    </row>
    <row r="89" spans="1:21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96"/>
      <c r="P89" s="1"/>
      <c r="Q89" s="2"/>
      <c r="R89" s="2"/>
      <c r="S89" s="2"/>
      <c r="T89" s="2"/>
      <c r="U89" s="2"/>
    </row>
    <row r="90" spans="1:21" ht="27" x14ac:dyDescent="0.25">
      <c r="A90" s="53" t="s">
        <v>52</v>
      </c>
      <c r="B90" s="53" t="s">
        <v>53</v>
      </c>
      <c r="C90" s="83" t="s">
        <v>84</v>
      </c>
      <c r="D90" s="83" t="s">
        <v>85</v>
      </c>
      <c r="E90" s="83" t="s">
        <v>76</v>
      </c>
      <c r="F90" s="1"/>
      <c r="G90" s="1"/>
      <c r="H90" s="1"/>
      <c r="I90" s="1"/>
      <c r="J90" s="1"/>
      <c r="K90" s="53" t="s">
        <v>52</v>
      </c>
      <c r="L90" s="83" t="s">
        <v>86</v>
      </c>
      <c r="M90" s="83" t="s">
        <v>87</v>
      </c>
      <c r="N90" s="83" t="s">
        <v>88</v>
      </c>
      <c r="O90" s="83" t="s">
        <v>89</v>
      </c>
      <c r="P90" s="83" t="s">
        <v>90</v>
      </c>
      <c r="Q90" s="83" t="s">
        <v>91</v>
      </c>
      <c r="R90" s="83" t="s">
        <v>92</v>
      </c>
      <c r="S90" s="83" t="s">
        <v>93</v>
      </c>
      <c r="T90" s="83" t="s">
        <v>94</v>
      </c>
      <c r="U90" s="2"/>
    </row>
    <row r="91" spans="1:21" x14ac:dyDescent="0.25">
      <c r="A91" s="57" t="s">
        <v>57</v>
      </c>
      <c r="B91" s="58">
        <f>+SUM(C91:E91)</f>
        <v>82</v>
      </c>
      <c r="C91" s="58">
        <v>31</v>
      </c>
      <c r="D91" s="58">
        <v>34</v>
      </c>
      <c r="E91" s="58">
        <v>17</v>
      </c>
      <c r="F91" s="1"/>
      <c r="G91" s="1"/>
      <c r="H91" s="1"/>
      <c r="I91" s="1"/>
      <c r="J91" s="1"/>
      <c r="K91" s="57" t="s">
        <v>57</v>
      </c>
      <c r="L91" s="58">
        <v>21</v>
      </c>
      <c r="M91" s="58">
        <v>10</v>
      </c>
      <c r="N91" s="58">
        <v>22</v>
      </c>
      <c r="O91" s="58">
        <v>28</v>
      </c>
      <c r="P91" s="58">
        <v>4</v>
      </c>
      <c r="Q91" s="58">
        <v>18</v>
      </c>
      <c r="R91" s="58">
        <v>14</v>
      </c>
      <c r="S91" s="58">
        <v>4</v>
      </c>
      <c r="T91" s="58">
        <v>6</v>
      </c>
      <c r="U91" s="2"/>
    </row>
    <row r="92" spans="1:21" x14ac:dyDescent="0.25">
      <c r="A92" s="57" t="s">
        <v>58</v>
      </c>
      <c r="B92" s="58">
        <f t="shared" ref="B92:B102" si="8">+SUM(C92:E92)</f>
        <v>70</v>
      </c>
      <c r="C92" s="58">
        <v>22</v>
      </c>
      <c r="D92" s="58">
        <v>40</v>
      </c>
      <c r="E92" s="58">
        <v>8</v>
      </c>
      <c r="F92" s="1"/>
      <c r="G92" s="1"/>
      <c r="H92" s="1"/>
      <c r="I92" s="1"/>
      <c r="J92" s="1"/>
      <c r="K92" s="57" t="s">
        <v>58</v>
      </c>
      <c r="L92" s="58">
        <v>28</v>
      </c>
      <c r="M92" s="58">
        <v>14</v>
      </c>
      <c r="N92" s="58">
        <v>14</v>
      </c>
      <c r="O92" s="58">
        <v>29</v>
      </c>
      <c r="P92" s="58">
        <v>5</v>
      </c>
      <c r="Q92" s="58">
        <v>15</v>
      </c>
      <c r="R92" s="58">
        <v>8</v>
      </c>
      <c r="S92" s="58">
        <v>2</v>
      </c>
      <c r="T92" s="58">
        <v>8</v>
      </c>
      <c r="U92" s="2"/>
    </row>
    <row r="93" spans="1:21" x14ac:dyDescent="0.25">
      <c r="A93" s="57" t="s">
        <v>59</v>
      </c>
      <c r="B93" s="58">
        <f t="shared" si="8"/>
        <v>62</v>
      </c>
      <c r="C93" s="58">
        <v>20</v>
      </c>
      <c r="D93" s="58">
        <v>31</v>
      </c>
      <c r="E93" s="58">
        <v>11</v>
      </c>
      <c r="F93" s="1"/>
      <c r="G93" s="1"/>
      <c r="H93" s="1"/>
      <c r="I93" s="1"/>
      <c r="J93" s="1"/>
      <c r="K93" s="57" t="s">
        <v>59</v>
      </c>
      <c r="L93" s="58">
        <v>22</v>
      </c>
      <c r="M93" s="58">
        <v>10</v>
      </c>
      <c r="N93" s="58">
        <v>5</v>
      </c>
      <c r="O93" s="58">
        <v>31</v>
      </c>
      <c r="P93" s="58">
        <v>3</v>
      </c>
      <c r="Q93" s="58">
        <v>9</v>
      </c>
      <c r="R93" s="58">
        <v>5</v>
      </c>
      <c r="S93" s="58">
        <v>7</v>
      </c>
      <c r="T93" s="58">
        <v>10</v>
      </c>
      <c r="U93" s="2"/>
    </row>
    <row r="94" spans="1:21" x14ac:dyDescent="0.25">
      <c r="A94" s="57" t="s">
        <v>60</v>
      </c>
      <c r="B94" s="58">
        <f t="shared" si="8"/>
        <v>87</v>
      </c>
      <c r="C94" s="58">
        <v>30</v>
      </c>
      <c r="D94" s="58">
        <v>38</v>
      </c>
      <c r="E94" s="58">
        <v>19</v>
      </c>
      <c r="F94" s="1"/>
      <c r="G94" s="1"/>
      <c r="H94" s="1"/>
      <c r="I94" s="1"/>
      <c r="J94" s="1"/>
      <c r="K94" s="57" t="s">
        <v>60</v>
      </c>
      <c r="L94" s="58">
        <v>29</v>
      </c>
      <c r="M94" s="58">
        <v>18</v>
      </c>
      <c r="N94" s="58">
        <v>21</v>
      </c>
      <c r="O94" s="58">
        <v>44</v>
      </c>
      <c r="P94" s="58">
        <v>5</v>
      </c>
      <c r="Q94" s="58">
        <v>12</v>
      </c>
      <c r="R94" s="58">
        <v>11</v>
      </c>
      <c r="S94" s="58">
        <v>9</v>
      </c>
      <c r="T94" s="58">
        <v>13</v>
      </c>
      <c r="U94" s="2"/>
    </row>
    <row r="95" spans="1:21" x14ac:dyDescent="0.25">
      <c r="A95" s="57" t="s">
        <v>61</v>
      </c>
      <c r="B95" s="58">
        <f t="shared" si="8"/>
        <v>66</v>
      </c>
      <c r="C95" s="58">
        <v>31</v>
      </c>
      <c r="D95" s="58">
        <v>28</v>
      </c>
      <c r="E95" s="58">
        <v>7</v>
      </c>
      <c r="F95" s="1"/>
      <c r="G95" s="1"/>
      <c r="H95" s="1"/>
      <c r="I95" s="1"/>
      <c r="J95" s="1"/>
      <c r="K95" s="57" t="s">
        <v>61</v>
      </c>
      <c r="L95" s="58">
        <v>21</v>
      </c>
      <c r="M95" s="58">
        <v>12</v>
      </c>
      <c r="N95" s="58">
        <v>18</v>
      </c>
      <c r="O95" s="58">
        <v>33</v>
      </c>
      <c r="P95" s="58">
        <v>7</v>
      </c>
      <c r="Q95" s="58">
        <v>4</v>
      </c>
      <c r="R95" s="58">
        <v>10</v>
      </c>
      <c r="S95" s="58">
        <v>5</v>
      </c>
      <c r="T95" s="58">
        <v>5</v>
      </c>
      <c r="U95" s="2"/>
    </row>
    <row r="96" spans="1:21" x14ac:dyDescent="0.25">
      <c r="A96" s="57" t="s">
        <v>62</v>
      </c>
      <c r="B96" s="58">
        <f t="shared" si="8"/>
        <v>81</v>
      </c>
      <c r="C96" s="58">
        <v>33</v>
      </c>
      <c r="D96" s="58">
        <v>33</v>
      </c>
      <c r="E96" s="58">
        <v>15</v>
      </c>
      <c r="F96" s="1"/>
      <c r="G96" s="1"/>
      <c r="H96" s="1"/>
      <c r="I96" s="1"/>
      <c r="J96" s="1"/>
      <c r="K96" s="57" t="s">
        <v>62</v>
      </c>
      <c r="L96" s="58">
        <v>44</v>
      </c>
      <c r="M96" s="58">
        <v>7</v>
      </c>
      <c r="N96" s="58">
        <v>9</v>
      </c>
      <c r="O96" s="58">
        <v>30</v>
      </c>
      <c r="P96" s="58">
        <v>1</v>
      </c>
      <c r="Q96" s="58">
        <v>4</v>
      </c>
      <c r="R96" s="58">
        <v>4</v>
      </c>
      <c r="S96" s="58">
        <v>16</v>
      </c>
      <c r="T96" s="58">
        <v>6</v>
      </c>
      <c r="U96" s="2"/>
    </row>
    <row r="97" spans="1:21" x14ac:dyDescent="0.25">
      <c r="A97" s="57" t="s">
        <v>63</v>
      </c>
      <c r="B97" s="58">
        <f t="shared" si="8"/>
        <v>80</v>
      </c>
      <c r="C97" s="58">
        <v>31</v>
      </c>
      <c r="D97" s="58">
        <v>41</v>
      </c>
      <c r="E97" s="58">
        <v>8</v>
      </c>
      <c r="F97" s="1"/>
      <c r="G97" s="1"/>
      <c r="H97" s="1"/>
      <c r="I97" s="1"/>
      <c r="J97" s="1"/>
      <c r="K97" s="57" t="s">
        <v>63</v>
      </c>
      <c r="L97" s="58">
        <v>32</v>
      </c>
      <c r="M97" s="58">
        <v>8</v>
      </c>
      <c r="N97" s="58">
        <v>20</v>
      </c>
      <c r="O97" s="58">
        <v>31</v>
      </c>
      <c r="P97" s="58">
        <v>7</v>
      </c>
      <c r="Q97" s="58">
        <v>8</v>
      </c>
      <c r="R97" s="58">
        <v>10</v>
      </c>
      <c r="S97" s="58">
        <v>1</v>
      </c>
      <c r="T97" s="58">
        <v>9</v>
      </c>
      <c r="U97" s="2"/>
    </row>
    <row r="98" spans="1:21" x14ac:dyDescent="0.25">
      <c r="A98" s="57" t="s">
        <v>64</v>
      </c>
      <c r="B98" s="58">
        <f t="shared" si="8"/>
        <v>127</v>
      </c>
      <c r="C98" s="58">
        <v>36</v>
      </c>
      <c r="D98" s="58">
        <v>66</v>
      </c>
      <c r="E98" s="58">
        <v>25</v>
      </c>
      <c r="F98" s="1"/>
      <c r="G98" s="1"/>
      <c r="H98" s="1"/>
      <c r="I98" s="1"/>
      <c r="J98" s="1"/>
      <c r="K98" s="57" t="s">
        <v>64</v>
      </c>
      <c r="L98" s="58">
        <v>33</v>
      </c>
      <c r="M98" s="58">
        <v>33</v>
      </c>
      <c r="N98" s="58">
        <v>25</v>
      </c>
      <c r="O98" s="58">
        <v>41</v>
      </c>
      <c r="P98" s="58">
        <v>4</v>
      </c>
      <c r="Q98" s="58">
        <v>6</v>
      </c>
      <c r="R98" s="58">
        <v>7</v>
      </c>
      <c r="S98" s="58">
        <v>27</v>
      </c>
      <c r="T98" s="58">
        <v>23</v>
      </c>
      <c r="U98" s="2"/>
    </row>
    <row r="99" spans="1:21" x14ac:dyDescent="0.25">
      <c r="A99" s="57" t="s">
        <v>65</v>
      </c>
      <c r="B99" s="58">
        <f t="shared" si="8"/>
        <v>87</v>
      </c>
      <c r="C99" s="58">
        <v>35</v>
      </c>
      <c r="D99" s="58">
        <v>36</v>
      </c>
      <c r="E99" s="58">
        <v>16</v>
      </c>
      <c r="F99" s="1"/>
      <c r="G99" s="1"/>
      <c r="H99" s="1"/>
      <c r="I99" s="1"/>
      <c r="J99" s="1"/>
      <c r="K99" s="57" t="s">
        <v>65</v>
      </c>
      <c r="L99" s="58">
        <v>20</v>
      </c>
      <c r="M99" s="58">
        <v>9</v>
      </c>
      <c r="N99" s="58">
        <v>31</v>
      </c>
      <c r="O99" s="58">
        <v>32</v>
      </c>
      <c r="P99" s="58">
        <v>1</v>
      </c>
      <c r="Q99" s="58">
        <v>4</v>
      </c>
      <c r="R99" s="58">
        <v>5</v>
      </c>
      <c r="S99" s="58">
        <v>1</v>
      </c>
      <c r="T99" s="58">
        <v>6</v>
      </c>
      <c r="U99" s="2"/>
    </row>
    <row r="100" spans="1:21" x14ac:dyDescent="0.25">
      <c r="A100" s="57" t="s">
        <v>66</v>
      </c>
      <c r="B100" s="58">
        <f t="shared" si="8"/>
        <v>107</v>
      </c>
      <c r="C100" s="58">
        <v>44</v>
      </c>
      <c r="D100" s="58">
        <v>45</v>
      </c>
      <c r="E100" s="58">
        <v>18</v>
      </c>
      <c r="F100" s="1"/>
      <c r="G100" s="1"/>
      <c r="H100" s="1"/>
      <c r="I100" s="1"/>
      <c r="J100" s="1"/>
      <c r="K100" s="57" t="s">
        <v>66</v>
      </c>
      <c r="L100" s="58">
        <v>14</v>
      </c>
      <c r="M100" s="58">
        <v>13</v>
      </c>
      <c r="N100" s="58">
        <v>31</v>
      </c>
      <c r="O100" s="58">
        <v>26</v>
      </c>
      <c r="P100" s="58">
        <v>9</v>
      </c>
      <c r="Q100" s="58">
        <v>11</v>
      </c>
      <c r="R100" s="58">
        <v>10</v>
      </c>
      <c r="S100" s="58">
        <v>25</v>
      </c>
      <c r="T100" s="58">
        <v>5</v>
      </c>
      <c r="U100" s="2"/>
    </row>
    <row r="101" spans="1:21" x14ac:dyDescent="0.25">
      <c r="A101" s="57" t="s">
        <v>67</v>
      </c>
      <c r="B101" s="58">
        <f t="shared" si="8"/>
        <v>74</v>
      </c>
      <c r="C101" s="58">
        <v>31</v>
      </c>
      <c r="D101" s="58">
        <v>30</v>
      </c>
      <c r="E101" s="58">
        <v>13</v>
      </c>
      <c r="F101" s="1"/>
      <c r="G101" s="1"/>
      <c r="H101" s="1"/>
      <c r="I101" s="1"/>
      <c r="J101" s="1"/>
      <c r="K101" s="57" t="s">
        <v>67</v>
      </c>
      <c r="L101" s="58">
        <v>15</v>
      </c>
      <c r="M101" s="58">
        <v>8</v>
      </c>
      <c r="N101" s="58">
        <v>34</v>
      </c>
      <c r="O101" s="58">
        <v>27</v>
      </c>
      <c r="P101" s="58">
        <v>0</v>
      </c>
      <c r="Q101" s="58">
        <v>3</v>
      </c>
      <c r="R101" s="58">
        <v>5</v>
      </c>
      <c r="S101" s="58">
        <v>2</v>
      </c>
      <c r="T101" s="58">
        <v>6</v>
      </c>
      <c r="U101" s="2"/>
    </row>
    <row r="102" spans="1:21" x14ac:dyDescent="0.25">
      <c r="A102" s="57" t="s">
        <v>68</v>
      </c>
      <c r="B102" s="58">
        <f t="shared" si="8"/>
        <v>80</v>
      </c>
      <c r="C102" s="58">
        <v>35</v>
      </c>
      <c r="D102" s="58">
        <v>39</v>
      </c>
      <c r="E102" s="58">
        <v>6</v>
      </c>
      <c r="F102" s="1"/>
      <c r="G102" s="1"/>
      <c r="H102" s="1"/>
      <c r="I102" s="1"/>
      <c r="J102" s="1"/>
      <c r="K102" s="97" t="s">
        <v>68</v>
      </c>
      <c r="L102" s="98">
        <v>15</v>
      </c>
      <c r="M102" s="98">
        <v>6</v>
      </c>
      <c r="N102" s="98">
        <v>27</v>
      </c>
      <c r="O102" s="98">
        <v>19</v>
      </c>
      <c r="P102" s="98">
        <v>6</v>
      </c>
      <c r="Q102" s="98">
        <v>7</v>
      </c>
      <c r="R102" s="98">
        <v>1</v>
      </c>
      <c r="S102" s="98">
        <v>25</v>
      </c>
      <c r="T102" s="98">
        <v>8</v>
      </c>
      <c r="U102" s="2"/>
    </row>
    <row r="103" spans="1:21" x14ac:dyDescent="0.25">
      <c r="A103" s="63" t="s">
        <v>11</v>
      </c>
      <c r="B103" s="64">
        <f>SUM(C103:E103)</f>
        <v>1003</v>
      </c>
      <c r="C103" s="64">
        <f>SUM(C91:C102)</f>
        <v>379</v>
      </c>
      <c r="D103" s="64">
        <f>SUM(D91:D102)</f>
        <v>461</v>
      </c>
      <c r="E103" s="64">
        <f>SUM(E91:E102)</f>
        <v>163</v>
      </c>
      <c r="F103" s="1"/>
      <c r="G103" s="1"/>
      <c r="H103" s="1"/>
      <c r="I103" s="1"/>
      <c r="J103" s="1"/>
      <c r="K103" s="63" t="s">
        <v>11</v>
      </c>
      <c r="L103" s="64">
        <f>SUM(L91:L102)</f>
        <v>294</v>
      </c>
      <c r="M103" s="64">
        <f>SUM(M91:M102)</f>
        <v>148</v>
      </c>
      <c r="N103" s="64">
        <f>SUM(N91:N102)</f>
        <v>257</v>
      </c>
      <c r="O103" s="64">
        <f t="shared" ref="O103:T103" si="9">SUM(O91:O102)</f>
        <v>371</v>
      </c>
      <c r="P103" s="64">
        <f t="shared" si="9"/>
        <v>52</v>
      </c>
      <c r="Q103" s="64">
        <f t="shared" si="9"/>
        <v>101</v>
      </c>
      <c r="R103" s="64">
        <f t="shared" si="9"/>
        <v>90</v>
      </c>
      <c r="S103" s="64">
        <f t="shared" si="9"/>
        <v>124</v>
      </c>
      <c r="T103" s="64">
        <f t="shared" si="9"/>
        <v>105</v>
      </c>
      <c r="U103" s="2"/>
    </row>
    <row r="104" spans="1:21" x14ac:dyDescent="0.25">
      <c r="A104" s="67" t="s">
        <v>47</v>
      </c>
      <c r="B104" s="71">
        <f>SUM(C104:E104)</f>
        <v>1</v>
      </c>
      <c r="C104" s="71">
        <f>+C103/B103</f>
        <v>0.37786640079760719</v>
      </c>
      <c r="D104" s="71">
        <f>+D103/B103</f>
        <v>0.4596211365902293</v>
      </c>
      <c r="E104" s="71">
        <f>+E103/B103</f>
        <v>0.16251246261216351</v>
      </c>
      <c r="F104" s="1"/>
      <c r="G104" s="1"/>
      <c r="H104" s="1"/>
      <c r="I104" s="1"/>
      <c r="J104" s="1"/>
      <c r="K104" s="63" t="s">
        <v>47</v>
      </c>
      <c r="L104" s="99">
        <f>+L103/$B$83</f>
        <v>0.29312063808574279</v>
      </c>
      <c r="M104" s="99">
        <f t="shared" ref="M104:T104" si="10">+M103/$B$83</f>
        <v>0.14755732801595214</v>
      </c>
      <c r="N104" s="99">
        <f t="shared" si="10"/>
        <v>0.25623130608175476</v>
      </c>
      <c r="O104" s="99">
        <f t="shared" si="10"/>
        <v>0.36989032901296109</v>
      </c>
      <c r="P104" s="99">
        <f t="shared" si="10"/>
        <v>5.1844466600199403E-2</v>
      </c>
      <c r="Q104" s="99">
        <f t="shared" si="10"/>
        <v>0.10069790628115653</v>
      </c>
      <c r="R104" s="99">
        <f t="shared" si="10"/>
        <v>8.9730807577268201E-2</v>
      </c>
      <c r="S104" s="99">
        <f t="shared" si="10"/>
        <v>0.12362911266201396</v>
      </c>
      <c r="T104" s="99">
        <f t="shared" si="10"/>
        <v>0.10468594217347957</v>
      </c>
      <c r="U104" s="2"/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</row>
    <row r="108" spans="1:21" ht="19.5" x14ac:dyDescent="0.25">
      <c r="A108" s="23" t="s">
        <v>95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1"/>
      <c r="Q108" s="102"/>
      <c r="R108" s="102"/>
      <c r="S108" s="102"/>
      <c r="T108" s="102"/>
      <c r="U108" s="102"/>
    </row>
    <row r="109" spans="1:2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"/>
    </row>
    <row r="110" spans="1:21" x14ac:dyDescent="0.25">
      <c r="A110" s="30" t="s">
        <v>96</v>
      </c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2"/>
    </row>
    <row r="111" spans="1:21" x14ac:dyDescent="0.25">
      <c r="A111" s="30" t="s">
        <v>97</v>
      </c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2"/>
    </row>
    <row r="112" spans="1:21" ht="15.75" x14ac:dyDescent="0.25">
      <c r="A112" s="104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"/>
    </row>
    <row r="113" spans="1:21" ht="67.900000000000006" customHeight="1" x14ac:dyDescent="0.25">
      <c r="A113" s="105" t="s">
        <v>98</v>
      </c>
      <c r="B113" s="53" t="s">
        <v>53</v>
      </c>
      <c r="C113" s="106" t="s">
        <v>99</v>
      </c>
      <c r="D113" s="106" t="s">
        <v>100</v>
      </c>
      <c r="E113" s="106" t="s">
        <v>101</v>
      </c>
      <c r="F113" s="106" t="s">
        <v>102</v>
      </c>
      <c r="G113" s="106" t="s">
        <v>103</v>
      </c>
      <c r="H113" s="106" t="s">
        <v>104</v>
      </c>
      <c r="I113" s="106" t="s">
        <v>105</v>
      </c>
      <c r="J113" s="106" t="s">
        <v>106</v>
      </c>
      <c r="K113" s="106" t="s">
        <v>107</v>
      </c>
      <c r="L113" s="106" t="s">
        <v>108</v>
      </c>
      <c r="M113" s="106" t="s">
        <v>109</v>
      </c>
      <c r="N113" s="106" t="s">
        <v>110</v>
      </c>
      <c r="O113" s="106" t="s">
        <v>111</v>
      </c>
      <c r="P113" s="106" t="s">
        <v>112</v>
      </c>
      <c r="Q113" s="106" t="s">
        <v>113</v>
      </c>
      <c r="R113" s="106" t="s">
        <v>114</v>
      </c>
      <c r="S113" s="106" t="s">
        <v>115</v>
      </c>
      <c r="T113" s="106" t="s">
        <v>116</v>
      </c>
      <c r="U113" s="2"/>
    </row>
    <row r="114" spans="1:21" x14ac:dyDescent="0.25">
      <c r="A114" s="57" t="s">
        <v>57</v>
      </c>
      <c r="B114" s="58">
        <f>+SUM(C114:T114)</f>
        <v>82</v>
      </c>
      <c r="C114" s="58">
        <v>5</v>
      </c>
      <c r="D114" s="58">
        <v>0</v>
      </c>
      <c r="E114" s="58">
        <v>23</v>
      </c>
      <c r="F114" s="58">
        <v>13</v>
      </c>
      <c r="G114" s="58">
        <v>4</v>
      </c>
      <c r="H114" s="58">
        <v>1</v>
      </c>
      <c r="I114" s="58">
        <v>0</v>
      </c>
      <c r="J114" s="58">
        <v>0</v>
      </c>
      <c r="K114" s="58">
        <v>1</v>
      </c>
      <c r="L114" s="58">
        <v>1</v>
      </c>
      <c r="M114" s="58">
        <v>0</v>
      </c>
      <c r="N114" s="58">
        <v>0</v>
      </c>
      <c r="O114" s="58">
        <v>0</v>
      </c>
      <c r="P114" s="58">
        <v>1</v>
      </c>
      <c r="Q114" s="58">
        <v>17</v>
      </c>
      <c r="R114" s="58">
        <v>0</v>
      </c>
      <c r="S114" s="58">
        <v>0</v>
      </c>
      <c r="T114" s="58">
        <v>16</v>
      </c>
      <c r="U114" s="2"/>
    </row>
    <row r="115" spans="1:21" x14ac:dyDescent="0.25">
      <c r="A115" s="57" t="s">
        <v>58</v>
      </c>
      <c r="B115" s="58">
        <f t="shared" ref="B115:B125" si="11">+SUM(C115:T115)</f>
        <v>70</v>
      </c>
      <c r="C115" s="58">
        <v>3</v>
      </c>
      <c r="D115" s="58">
        <v>1</v>
      </c>
      <c r="E115" s="58">
        <v>30</v>
      </c>
      <c r="F115" s="58">
        <v>13</v>
      </c>
      <c r="G115" s="58">
        <v>5</v>
      </c>
      <c r="H115" s="58">
        <v>4</v>
      </c>
      <c r="I115" s="58">
        <v>0</v>
      </c>
      <c r="J115" s="58">
        <v>2</v>
      </c>
      <c r="K115" s="58">
        <v>0</v>
      </c>
      <c r="L115" s="58">
        <v>0</v>
      </c>
      <c r="M115" s="58">
        <v>0</v>
      </c>
      <c r="N115" s="58">
        <v>1</v>
      </c>
      <c r="O115" s="58">
        <v>0</v>
      </c>
      <c r="P115" s="58">
        <v>4</v>
      </c>
      <c r="Q115" s="58">
        <v>7</v>
      </c>
      <c r="R115" s="58">
        <v>0</v>
      </c>
      <c r="S115" s="58">
        <v>0</v>
      </c>
      <c r="T115" s="58">
        <v>0</v>
      </c>
      <c r="U115" s="2"/>
    </row>
    <row r="116" spans="1:21" x14ac:dyDescent="0.25">
      <c r="A116" s="57" t="s">
        <v>59</v>
      </c>
      <c r="B116" s="58">
        <f t="shared" si="11"/>
        <v>62</v>
      </c>
      <c r="C116" s="58">
        <v>4</v>
      </c>
      <c r="D116" s="58">
        <v>1</v>
      </c>
      <c r="E116" s="58">
        <v>24</v>
      </c>
      <c r="F116" s="58">
        <v>10</v>
      </c>
      <c r="G116" s="58">
        <v>2</v>
      </c>
      <c r="H116" s="58">
        <v>3</v>
      </c>
      <c r="I116" s="58">
        <v>0</v>
      </c>
      <c r="J116" s="58">
        <v>1</v>
      </c>
      <c r="K116" s="58">
        <v>2</v>
      </c>
      <c r="L116" s="58">
        <v>3</v>
      </c>
      <c r="M116" s="58">
        <v>0</v>
      </c>
      <c r="N116" s="58">
        <v>0</v>
      </c>
      <c r="O116" s="58">
        <v>0</v>
      </c>
      <c r="P116" s="58">
        <v>2</v>
      </c>
      <c r="Q116" s="58">
        <v>9</v>
      </c>
      <c r="R116" s="58">
        <v>0</v>
      </c>
      <c r="S116" s="58">
        <v>0</v>
      </c>
      <c r="T116" s="58">
        <v>1</v>
      </c>
      <c r="U116" s="2"/>
    </row>
    <row r="117" spans="1:21" x14ac:dyDescent="0.25">
      <c r="A117" s="57" t="s">
        <v>60</v>
      </c>
      <c r="B117" s="58">
        <f t="shared" si="11"/>
        <v>87</v>
      </c>
      <c r="C117" s="58">
        <v>2</v>
      </c>
      <c r="D117" s="58">
        <v>2</v>
      </c>
      <c r="E117" s="58">
        <v>29</v>
      </c>
      <c r="F117" s="58">
        <v>14</v>
      </c>
      <c r="G117" s="58">
        <v>14</v>
      </c>
      <c r="H117" s="58">
        <v>1</v>
      </c>
      <c r="I117" s="58">
        <v>1</v>
      </c>
      <c r="J117" s="58">
        <v>0</v>
      </c>
      <c r="K117" s="58">
        <v>0</v>
      </c>
      <c r="L117" s="58">
        <v>1</v>
      </c>
      <c r="M117" s="58">
        <v>1</v>
      </c>
      <c r="N117" s="58">
        <v>0</v>
      </c>
      <c r="O117" s="58">
        <v>3</v>
      </c>
      <c r="P117" s="58">
        <v>4</v>
      </c>
      <c r="Q117" s="58">
        <v>13</v>
      </c>
      <c r="R117" s="58">
        <v>0</v>
      </c>
      <c r="S117" s="58">
        <v>1</v>
      </c>
      <c r="T117" s="58">
        <v>1</v>
      </c>
      <c r="U117" s="2"/>
    </row>
    <row r="118" spans="1:21" x14ac:dyDescent="0.25">
      <c r="A118" s="57" t="s">
        <v>61</v>
      </c>
      <c r="B118" s="58">
        <f t="shared" si="11"/>
        <v>66</v>
      </c>
      <c r="C118" s="58">
        <v>5</v>
      </c>
      <c r="D118" s="58">
        <v>2</v>
      </c>
      <c r="E118" s="58">
        <v>19</v>
      </c>
      <c r="F118" s="58">
        <v>10</v>
      </c>
      <c r="G118" s="58">
        <v>11</v>
      </c>
      <c r="H118" s="58">
        <v>4</v>
      </c>
      <c r="I118" s="58">
        <v>1</v>
      </c>
      <c r="J118" s="58">
        <v>3</v>
      </c>
      <c r="K118" s="58">
        <v>0</v>
      </c>
      <c r="L118" s="58">
        <v>1</v>
      </c>
      <c r="M118" s="58">
        <v>0</v>
      </c>
      <c r="N118" s="58">
        <v>0</v>
      </c>
      <c r="O118" s="58">
        <v>2</v>
      </c>
      <c r="P118" s="58">
        <v>1</v>
      </c>
      <c r="Q118" s="58">
        <v>4</v>
      </c>
      <c r="R118" s="58">
        <v>0</v>
      </c>
      <c r="S118" s="58">
        <v>0</v>
      </c>
      <c r="T118" s="58">
        <v>3</v>
      </c>
      <c r="U118" s="2"/>
    </row>
    <row r="119" spans="1:21" x14ac:dyDescent="0.25">
      <c r="A119" s="57" t="s">
        <v>62</v>
      </c>
      <c r="B119" s="58">
        <f t="shared" si="11"/>
        <v>81</v>
      </c>
      <c r="C119" s="58">
        <v>9</v>
      </c>
      <c r="D119" s="58">
        <v>0</v>
      </c>
      <c r="E119" s="58">
        <v>22</v>
      </c>
      <c r="F119" s="58">
        <v>6</v>
      </c>
      <c r="G119" s="58">
        <v>18</v>
      </c>
      <c r="H119" s="58">
        <v>4</v>
      </c>
      <c r="I119" s="58">
        <v>0</v>
      </c>
      <c r="J119" s="58">
        <v>2</v>
      </c>
      <c r="K119" s="58">
        <v>1</v>
      </c>
      <c r="L119" s="58">
        <v>1</v>
      </c>
      <c r="M119" s="58">
        <v>1</v>
      </c>
      <c r="N119" s="58">
        <v>1</v>
      </c>
      <c r="O119" s="58">
        <v>3</v>
      </c>
      <c r="P119" s="58">
        <v>3</v>
      </c>
      <c r="Q119" s="58">
        <v>8</v>
      </c>
      <c r="R119" s="58">
        <v>0</v>
      </c>
      <c r="S119" s="58">
        <v>0</v>
      </c>
      <c r="T119" s="58">
        <v>2</v>
      </c>
      <c r="U119" s="2"/>
    </row>
    <row r="120" spans="1:21" x14ac:dyDescent="0.25">
      <c r="A120" s="57" t="s">
        <v>63</v>
      </c>
      <c r="B120" s="58">
        <f t="shared" si="11"/>
        <v>80</v>
      </c>
      <c r="C120" s="58">
        <v>15</v>
      </c>
      <c r="D120" s="58">
        <v>0</v>
      </c>
      <c r="E120" s="58">
        <v>25</v>
      </c>
      <c r="F120" s="58">
        <v>11</v>
      </c>
      <c r="G120" s="58">
        <v>12</v>
      </c>
      <c r="H120" s="58">
        <v>7</v>
      </c>
      <c r="I120" s="58">
        <v>0</v>
      </c>
      <c r="J120" s="58">
        <v>0</v>
      </c>
      <c r="K120" s="58">
        <v>1</v>
      </c>
      <c r="L120" s="58">
        <v>2</v>
      </c>
      <c r="M120" s="58">
        <v>0</v>
      </c>
      <c r="N120" s="58">
        <v>1</v>
      </c>
      <c r="O120" s="58">
        <v>1</v>
      </c>
      <c r="P120" s="58">
        <v>1</v>
      </c>
      <c r="Q120" s="58">
        <v>2</v>
      </c>
      <c r="R120" s="58">
        <v>0</v>
      </c>
      <c r="S120" s="58">
        <v>1</v>
      </c>
      <c r="T120" s="58">
        <v>1</v>
      </c>
      <c r="U120" s="2"/>
    </row>
    <row r="121" spans="1:21" x14ac:dyDescent="0.25">
      <c r="A121" s="57" t="s">
        <v>64</v>
      </c>
      <c r="B121" s="58">
        <f t="shared" si="11"/>
        <v>127</v>
      </c>
      <c r="C121" s="58">
        <v>11</v>
      </c>
      <c r="D121" s="58">
        <v>0</v>
      </c>
      <c r="E121" s="58">
        <v>48</v>
      </c>
      <c r="F121" s="58">
        <v>8</v>
      </c>
      <c r="G121" s="58">
        <v>32</v>
      </c>
      <c r="H121" s="58">
        <v>1</v>
      </c>
      <c r="I121" s="58">
        <v>0</v>
      </c>
      <c r="J121" s="58">
        <v>0</v>
      </c>
      <c r="K121" s="58">
        <v>0</v>
      </c>
      <c r="L121" s="58">
        <v>1</v>
      </c>
      <c r="M121" s="58">
        <v>0</v>
      </c>
      <c r="N121" s="58">
        <v>0</v>
      </c>
      <c r="O121" s="58">
        <v>0</v>
      </c>
      <c r="P121" s="58">
        <v>2</v>
      </c>
      <c r="Q121" s="58">
        <v>23</v>
      </c>
      <c r="R121" s="58">
        <v>0</v>
      </c>
      <c r="S121" s="58">
        <v>1</v>
      </c>
      <c r="T121" s="58">
        <v>0</v>
      </c>
      <c r="U121" s="2"/>
    </row>
    <row r="122" spans="1:21" x14ac:dyDescent="0.25">
      <c r="A122" s="57" t="s">
        <v>65</v>
      </c>
      <c r="B122" s="58">
        <f t="shared" si="11"/>
        <v>87</v>
      </c>
      <c r="C122" s="58">
        <v>11</v>
      </c>
      <c r="D122" s="58">
        <v>0</v>
      </c>
      <c r="E122" s="58">
        <v>25</v>
      </c>
      <c r="F122" s="58">
        <v>8</v>
      </c>
      <c r="G122" s="58">
        <v>15</v>
      </c>
      <c r="H122" s="58">
        <v>1</v>
      </c>
      <c r="I122" s="58">
        <v>2</v>
      </c>
      <c r="J122" s="58">
        <v>1</v>
      </c>
      <c r="K122" s="58">
        <v>1</v>
      </c>
      <c r="L122" s="58">
        <v>3</v>
      </c>
      <c r="M122" s="58">
        <v>0</v>
      </c>
      <c r="N122" s="58">
        <v>2</v>
      </c>
      <c r="O122" s="58">
        <v>1</v>
      </c>
      <c r="P122" s="58">
        <v>1</v>
      </c>
      <c r="Q122" s="58">
        <v>11</v>
      </c>
      <c r="R122" s="58">
        <v>0</v>
      </c>
      <c r="S122" s="58">
        <v>2</v>
      </c>
      <c r="T122" s="58">
        <v>3</v>
      </c>
      <c r="U122" s="2"/>
    </row>
    <row r="123" spans="1:21" x14ac:dyDescent="0.25">
      <c r="A123" s="57" t="s">
        <v>66</v>
      </c>
      <c r="B123" s="58">
        <f t="shared" si="11"/>
        <v>107</v>
      </c>
      <c r="C123" s="58">
        <v>5</v>
      </c>
      <c r="D123" s="58">
        <v>0</v>
      </c>
      <c r="E123" s="58">
        <v>42</v>
      </c>
      <c r="F123" s="58">
        <v>4</v>
      </c>
      <c r="G123" s="58">
        <v>12</v>
      </c>
      <c r="H123" s="58">
        <v>1</v>
      </c>
      <c r="I123" s="58">
        <v>6</v>
      </c>
      <c r="J123" s="58">
        <v>1</v>
      </c>
      <c r="K123" s="58">
        <v>0</v>
      </c>
      <c r="L123" s="58">
        <v>4</v>
      </c>
      <c r="M123" s="58">
        <v>2</v>
      </c>
      <c r="N123" s="58">
        <v>0</v>
      </c>
      <c r="O123" s="58">
        <v>2</v>
      </c>
      <c r="P123" s="58">
        <v>11</v>
      </c>
      <c r="Q123" s="58">
        <v>15</v>
      </c>
      <c r="R123" s="58">
        <v>0</v>
      </c>
      <c r="S123" s="58">
        <v>0</v>
      </c>
      <c r="T123" s="58">
        <v>2</v>
      </c>
      <c r="U123" s="2"/>
    </row>
    <row r="124" spans="1:21" x14ac:dyDescent="0.25">
      <c r="A124" s="57" t="s">
        <v>67</v>
      </c>
      <c r="B124" s="58">
        <f t="shared" si="11"/>
        <v>74</v>
      </c>
      <c r="C124" s="58">
        <v>5</v>
      </c>
      <c r="D124" s="58">
        <v>0</v>
      </c>
      <c r="E124" s="58">
        <v>26</v>
      </c>
      <c r="F124" s="58">
        <v>6</v>
      </c>
      <c r="G124" s="58">
        <v>9</v>
      </c>
      <c r="H124" s="58">
        <v>4</v>
      </c>
      <c r="I124" s="58">
        <v>1</v>
      </c>
      <c r="J124" s="58">
        <v>4</v>
      </c>
      <c r="K124" s="58">
        <v>0</v>
      </c>
      <c r="L124" s="58">
        <v>2</v>
      </c>
      <c r="M124" s="58">
        <v>0</v>
      </c>
      <c r="N124" s="58">
        <v>0</v>
      </c>
      <c r="O124" s="58">
        <v>1</v>
      </c>
      <c r="P124" s="58">
        <v>3</v>
      </c>
      <c r="Q124" s="58">
        <v>11</v>
      </c>
      <c r="R124" s="58">
        <v>0</v>
      </c>
      <c r="S124" s="58">
        <v>2</v>
      </c>
      <c r="T124" s="58">
        <v>0</v>
      </c>
      <c r="U124" s="2"/>
    </row>
    <row r="125" spans="1:21" x14ac:dyDescent="0.25">
      <c r="A125" s="57" t="s">
        <v>68</v>
      </c>
      <c r="B125" s="58">
        <f t="shared" si="11"/>
        <v>80</v>
      </c>
      <c r="C125" s="58">
        <v>7</v>
      </c>
      <c r="D125" s="58">
        <v>0</v>
      </c>
      <c r="E125" s="58">
        <v>34</v>
      </c>
      <c r="F125" s="58">
        <v>10</v>
      </c>
      <c r="G125" s="58">
        <v>12</v>
      </c>
      <c r="H125" s="58">
        <v>0</v>
      </c>
      <c r="I125" s="58">
        <v>1</v>
      </c>
      <c r="J125" s="58">
        <v>1</v>
      </c>
      <c r="K125" s="58">
        <v>0</v>
      </c>
      <c r="L125" s="58">
        <v>1</v>
      </c>
      <c r="M125" s="58">
        <v>0</v>
      </c>
      <c r="N125" s="58">
        <v>1</v>
      </c>
      <c r="O125" s="58">
        <v>1</v>
      </c>
      <c r="P125" s="58">
        <v>0</v>
      </c>
      <c r="Q125" s="58">
        <v>12</v>
      </c>
      <c r="R125" s="58">
        <v>0</v>
      </c>
      <c r="S125" s="58">
        <v>0</v>
      </c>
      <c r="T125" s="58">
        <v>0</v>
      </c>
      <c r="U125" s="2"/>
    </row>
    <row r="126" spans="1:21" x14ac:dyDescent="0.25">
      <c r="A126" s="63" t="s">
        <v>11</v>
      </c>
      <c r="B126" s="64">
        <f>SUM(C126:T126)</f>
        <v>1003</v>
      </c>
      <c r="C126" s="64">
        <f>SUM(C114:C125)</f>
        <v>82</v>
      </c>
      <c r="D126" s="64">
        <f t="shared" ref="D126:S126" si="12">SUM(D114:D125)</f>
        <v>6</v>
      </c>
      <c r="E126" s="64">
        <f t="shared" si="12"/>
        <v>347</v>
      </c>
      <c r="F126" s="64">
        <f t="shared" si="12"/>
        <v>113</v>
      </c>
      <c r="G126" s="64">
        <f t="shared" si="12"/>
        <v>146</v>
      </c>
      <c r="H126" s="64">
        <f t="shared" si="12"/>
        <v>31</v>
      </c>
      <c r="I126" s="64">
        <f t="shared" si="12"/>
        <v>12</v>
      </c>
      <c r="J126" s="64">
        <f t="shared" si="12"/>
        <v>15</v>
      </c>
      <c r="K126" s="64">
        <f t="shared" si="12"/>
        <v>6</v>
      </c>
      <c r="L126" s="64">
        <f t="shared" si="12"/>
        <v>20</v>
      </c>
      <c r="M126" s="64">
        <f t="shared" si="12"/>
        <v>4</v>
      </c>
      <c r="N126" s="64">
        <f t="shared" si="12"/>
        <v>6</v>
      </c>
      <c r="O126" s="64">
        <f t="shared" si="12"/>
        <v>14</v>
      </c>
      <c r="P126" s="64">
        <f t="shared" si="12"/>
        <v>33</v>
      </c>
      <c r="Q126" s="64">
        <f t="shared" si="12"/>
        <v>132</v>
      </c>
      <c r="R126" s="64">
        <f>SUM(R114:R125)</f>
        <v>0</v>
      </c>
      <c r="S126" s="64">
        <f t="shared" si="12"/>
        <v>7</v>
      </c>
      <c r="T126" s="64">
        <f>SUM(T114:T125)</f>
        <v>29</v>
      </c>
      <c r="U126" s="2"/>
    </row>
    <row r="127" spans="1:21" x14ac:dyDescent="0.25">
      <c r="A127" s="67" t="s">
        <v>47</v>
      </c>
      <c r="B127" s="99">
        <f>+B126/$B$126</f>
        <v>1</v>
      </c>
      <c r="C127" s="99">
        <f>+C126/$B$126</f>
        <v>8.175473579262213E-2</v>
      </c>
      <c r="D127" s="99">
        <f t="shared" ref="D127:T127" si="13">+D126/$B$126</f>
        <v>5.9820538384845467E-3</v>
      </c>
      <c r="E127" s="99">
        <f t="shared" si="13"/>
        <v>0.34596211365902291</v>
      </c>
      <c r="F127" s="99">
        <f t="shared" si="13"/>
        <v>0.11266201395812563</v>
      </c>
      <c r="G127" s="99">
        <f t="shared" si="13"/>
        <v>0.14556331006979062</v>
      </c>
      <c r="H127" s="99">
        <f t="shared" si="13"/>
        <v>3.0907278165503489E-2</v>
      </c>
      <c r="I127" s="99">
        <f t="shared" si="13"/>
        <v>1.1964107676969093E-2</v>
      </c>
      <c r="J127" s="99">
        <f t="shared" si="13"/>
        <v>1.4955134596211365E-2</v>
      </c>
      <c r="K127" s="99">
        <f t="shared" si="13"/>
        <v>5.9820538384845467E-3</v>
      </c>
      <c r="L127" s="99">
        <f t="shared" si="13"/>
        <v>1.9940179461615155E-2</v>
      </c>
      <c r="M127" s="99">
        <f t="shared" si="13"/>
        <v>3.9880358923230306E-3</v>
      </c>
      <c r="N127" s="99">
        <f t="shared" si="13"/>
        <v>5.9820538384845467E-3</v>
      </c>
      <c r="O127" s="99">
        <f t="shared" si="13"/>
        <v>1.3958125623130608E-2</v>
      </c>
      <c r="P127" s="99">
        <f t="shared" si="13"/>
        <v>3.2901296111665007E-2</v>
      </c>
      <c r="Q127" s="99">
        <f t="shared" si="13"/>
        <v>0.13160518444666003</v>
      </c>
      <c r="R127" s="99">
        <f t="shared" si="13"/>
        <v>0</v>
      </c>
      <c r="S127" s="99">
        <f t="shared" si="13"/>
        <v>6.979062811565304E-3</v>
      </c>
      <c r="T127" s="99">
        <f t="shared" si="13"/>
        <v>2.8913260219341975E-2</v>
      </c>
      <c r="U127" s="2"/>
    </row>
    <row r="128" spans="1: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</row>
    <row r="129" spans="1:21" x14ac:dyDescent="0.25">
      <c r="A129" s="1"/>
      <c r="B129" s="1"/>
      <c r="C129" s="1"/>
      <c r="D129" s="1"/>
      <c r="E129" s="1"/>
      <c r="F129" s="1"/>
      <c r="G129" s="1"/>
      <c r="H129" s="107"/>
      <c r="I129" s="108"/>
      <c r="J129" s="108"/>
      <c r="K129" s="108"/>
      <c r="L129" s="109"/>
      <c r="M129" s="1"/>
      <c r="N129" s="1"/>
      <c r="O129" s="1"/>
      <c r="P129" s="1"/>
      <c r="Q129" s="1"/>
      <c r="R129" s="1"/>
      <c r="S129" s="1"/>
      <c r="T129" s="1"/>
      <c r="U129" s="2"/>
    </row>
    <row r="130" spans="1:21" ht="15" customHeight="1" x14ac:dyDescent="0.25">
      <c r="A130" s="30" t="s">
        <v>117</v>
      </c>
      <c r="B130" s="75"/>
      <c r="C130" s="75"/>
      <c r="D130" s="75"/>
      <c r="E130" s="75"/>
      <c r="F130" s="21"/>
      <c r="G130" s="110"/>
      <c r="H130" s="108"/>
      <c r="I130" s="108"/>
      <c r="J130" s="108"/>
      <c r="K130" s="108"/>
      <c r="L130" s="108"/>
      <c r="M130" s="111"/>
      <c r="N130" s="1"/>
      <c r="O130" s="1"/>
      <c r="P130" s="1"/>
      <c r="Q130" s="1"/>
      <c r="R130" s="1"/>
      <c r="S130" s="1"/>
      <c r="T130" s="1"/>
      <c r="U130" s="2"/>
    </row>
    <row r="131" spans="1:21" ht="45" customHeight="1" x14ac:dyDescent="0.25">
      <c r="A131" s="50" t="s">
        <v>118</v>
      </c>
      <c r="B131" s="50"/>
      <c r="C131" s="50"/>
      <c r="D131" s="50"/>
      <c r="E131" s="50"/>
      <c r="F131" s="21"/>
      <c r="G131" s="110"/>
      <c r="H131" s="109"/>
      <c r="I131" s="108"/>
      <c r="J131" s="108"/>
      <c r="K131" s="108"/>
      <c r="L131" s="108"/>
      <c r="M131" s="96"/>
      <c r="N131" s="96"/>
      <c r="O131" s="1"/>
      <c r="P131" s="1"/>
      <c r="Q131" s="1"/>
      <c r="R131" s="1"/>
      <c r="S131" s="1"/>
      <c r="T131" s="1"/>
      <c r="U131" s="2"/>
    </row>
    <row r="132" spans="1:21" x14ac:dyDescent="0.25">
      <c r="A132" s="21"/>
      <c r="B132" s="21"/>
      <c r="C132" s="21"/>
      <c r="D132" s="21"/>
      <c r="E132" s="21"/>
      <c r="F132" s="21"/>
      <c r="G132" s="82"/>
      <c r="H132" s="109"/>
      <c r="I132" s="108"/>
      <c r="J132" s="108"/>
      <c r="K132" s="108"/>
      <c r="L132" s="108"/>
      <c r="M132" s="112"/>
      <c r="N132" s="112"/>
      <c r="O132" s="112"/>
      <c r="P132" s="1"/>
      <c r="Q132" s="1"/>
      <c r="R132" s="1"/>
      <c r="S132" s="1"/>
      <c r="T132" s="1"/>
      <c r="U132" s="2"/>
    </row>
    <row r="133" spans="1:21" ht="36" x14ac:dyDescent="0.25">
      <c r="A133" s="105" t="s">
        <v>52</v>
      </c>
      <c r="B133" s="53" t="s">
        <v>53</v>
      </c>
      <c r="C133" s="113" t="s">
        <v>119</v>
      </c>
      <c r="D133" s="113" t="s">
        <v>120</v>
      </c>
      <c r="E133" s="113" t="s">
        <v>121</v>
      </c>
      <c r="F133" s="21"/>
      <c r="G133" s="114"/>
      <c r="H133" s="115"/>
      <c r="I133" s="108"/>
      <c r="J133" s="108"/>
      <c r="K133" s="108"/>
      <c r="L133" s="108"/>
      <c r="M133" s="1"/>
      <c r="N133" s="1"/>
      <c r="O133" s="1"/>
      <c r="P133" s="1"/>
      <c r="Q133" s="1"/>
      <c r="R133" s="1"/>
      <c r="S133" s="1"/>
      <c r="T133" s="2"/>
    </row>
    <row r="134" spans="1:21" ht="15" customHeight="1" x14ac:dyDescent="0.25">
      <c r="A134" s="57" t="s">
        <v>57</v>
      </c>
      <c r="B134" s="116">
        <f>+SUM(C134:E134)</f>
        <v>82</v>
      </c>
      <c r="C134" s="58">
        <v>29</v>
      </c>
      <c r="D134" s="58">
        <v>49</v>
      </c>
      <c r="E134" s="58">
        <v>4</v>
      </c>
      <c r="F134" s="21"/>
      <c r="G134" s="90"/>
      <c r="H134" s="115"/>
      <c r="I134" s="108"/>
      <c r="J134" s="108"/>
      <c r="K134" s="108"/>
      <c r="L134" s="108"/>
      <c r="M134" s="1"/>
      <c r="N134" s="1"/>
      <c r="O134" s="1"/>
      <c r="P134" s="1"/>
      <c r="Q134" s="1"/>
      <c r="R134" s="1"/>
      <c r="S134" s="1"/>
      <c r="T134" s="2"/>
    </row>
    <row r="135" spans="1:21" x14ac:dyDescent="0.25">
      <c r="A135" s="57" t="s">
        <v>58</v>
      </c>
      <c r="B135" s="116">
        <f t="shared" ref="B135:B145" si="14">+SUM(C135:E135)</f>
        <v>70</v>
      </c>
      <c r="C135" s="58">
        <v>39</v>
      </c>
      <c r="D135" s="58">
        <v>28</v>
      </c>
      <c r="E135" s="58">
        <v>3</v>
      </c>
      <c r="F135" s="21"/>
      <c r="G135" s="90"/>
      <c r="H135" s="117"/>
      <c r="I135" s="108"/>
      <c r="J135" s="108"/>
      <c r="K135" s="108"/>
      <c r="L135" s="108"/>
      <c r="M135" s="1"/>
      <c r="N135" s="1"/>
      <c r="O135" s="1"/>
      <c r="P135" s="1"/>
      <c r="Q135" s="1"/>
      <c r="R135" s="1"/>
      <c r="S135" s="1"/>
      <c r="T135" s="2"/>
    </row>
    <row r="136" spans="1:21" x14ac:dyDescent="0.25">
      <c r="A136" s="57" t="s">
        <v>59</v>
      </c>
      <c r="B136" s="116">
        <f t="shared" si="14"/>
        <v>62</v>
      </c>
      <c r="C136" s="58">
        <v>30</v>
      </c>
      <c r="D136" s="58">
        <v>29</v>
      </c>
      <c r="E136" s="58">
        <v>3</v>
      </c>
      <c r="F136" s="21"/>
      <c r="G136" s="90"/>
      <c r="H136" s="117"/>
      <c r="I136" s="108"/>
      <c r="J136" s="108"/>
      <c r="K136" s="108"/>
      <c r="L136" s="108"/>
      <c r="M136" s="1"/>
      <c r="N136" s="1"/>
      <c r="O136" s="1"/>
      <c r="P136" s="1"/>
      <c r="Q136" s="1"/>
      <c r="R136" s="1"/>
      <c r="S136" s="1"/>
      <c r="T136" s="2"/>
    </row>
    <row r="137" spans="1:21" x14ac:dyDescent="0.25">
      <c r="A137" s="57" t="s">
        <v>60</v>
      </c>
      <c r="B137" s="116">
        <f t="shared" si="14"/>
        <v>87</v>
      </c>
      <c r="C137" s="58">
        <v>39</v>
      </c>
      <c r="D137" s="58">
        <v>40</v>
      </c>
      <c r="E137" s="58">
        <v>8</v>
      </c>
      <c r="F137" s="21"/>
      <c r="G137" s="90"/>
      <c r="H137" s="117"/>
      <c r="I137" s="108"/>
      <c r="J137" s="108"/>
      <c r="K137" s="108"/>
      <c r="L137" s="108"/>
      <c r="M137" s="1"/>
      <c r="N137" s="1"/>
      <c r="O137" s="1"/>
      <c r="P137" s="1"/>
      <c r="Q137" s="1"/>
      <c r="R137" s="1"/>
      <c r="S137" s="1"/>
      <c r="T137" s="2"/>
    </row>
    <row r="138" spans="1:21" x14ac:dyDescent="0.25">
      <c r="A138" s="57" t="s">
        <v>61</v>
      </c>
      <c r="B138" s="116">
        <f t="shared" si="14"/>
        <v>66</v>
      </c>
      <c r="C138" s="58">
        <v>34</v>
      </c>
      <c r="D138" s="58">
        <v>30</v>
      </c>
      <c r="E138" s="58">
        <v>2</v>
      </c>
      <c r="F138" s="21"/>
      <c r="G138" s="90"/>
      <c r="H138" s="117"/>
      <c r="I138" s="108"/>
      <c r="J138" s="108"/>
      <c r="K138" s="108"/>
      <c r="L138" s="108"/>
      <c r="M138" s="1"/>
      <c r="N138" s="1"/>
      <c r="O138" s="1"/>
      <c r="P138" s="1"/>
      <c r="Q138" s="1"/>
      <c r="R138" s="1"/>
      <c r="S138" s="1"/>
      <c r="T138" s="2"/>
    </row>
    <row r="139" spans="1:21" x14ac:dyDescent="0.25">
      <c r="A139" s="57" t="s">
        <v>62</v>
      </c>
      <c r="B139" s="116">
        <f t="shared" si="14"/>
        <v>81</v>
      </c>
      <c r="C139" s="58">
        <v>42</v>
      </c>
      <c r="D139" s="58">
        <v>36</v>
      </c>
      <c r="E139" s="58">
        <v>3</v>
      </c>
      <c r="F139" s="21"/>
      <c r="G139" s="90"/>
      <c r="H139" s="117"/>
      <c r="I139" s="108"/>
      <c r="J139" s="108"/>
      <c r="K139" s="108"/>
      <c r="L139" s="108"/>
      <c r="M139" s="1"/>
      <c r="N139" s="1"/>
      <c r="O139" s="1"/>
      <c r="P139" s="1"/>
      <c r="Q139" s="1"/>
      <c r="R139" s="1"/>
      <c r="S139" s="1"/>
      <c r="T139" s="2"/>
    </row>
    <row r="140" spans="1:21" x14ac:dyDescent="0.25">
      <c r="A140" s="57" t="s">
        <v>63</v>
      </c>
      <c r="B140" s="116">
        <f t="shared" si="14"/>
        <v>80</v>
      </c>
      <c r="C140" s="58">
        <v>42</v>
      </c>
      <c r="D140" s="58">
        <v>36</v>
      </c>
      <c r="E140" s="58">
        <v>2</v>
      </c>
      <c r="F140" s="21"/>
      <c r="G140" s="90"/>
      <c r="H140" s="117"/>
      <c r="I140" s="108"/>
      <c r="J140" s="108"/>
      <c r="K140" s="108"/>
      <c r="L140" s="108"/>
      <c r="M140" s="1"/>
      <c r="N140" s="1"/>
      <c r="O140" s="1"/>
      <c r="P140" s="1"/>
      <c r="Q140" s="1"/>
      <c r="R140" s="1"/>
      <c r="S140" s="1"/>
      <c r="T140" s="2"/>
    </row>
    <row r="141" spans="1:21" x14ac:dyDescent="0.25">
      <c r="A141" s="57" t="s">
        <v>64</v>
      </c>
      <c r="B141" s="116">
        <f t="shared" si="14"/>
        <v>127</v>
      </c>
      <c r="C141" s="58">
        <v>83</v>
      </c>
      <c r="D141" s="58">
        <v>43</v>
      </c>
      <c r="E141" s="58">
        <v>1</v>
      </c>
      <c r="F141" s="21"/>
      <c r="G141" s="90"/>
      <c r="H141" s="117"/>
      <c r="I141" s="108"/>
      <c r="J141" s="108"/>
      <c r="K141" s="108"/>
      <c r="L141" s="108"/>
      <c r="M141" s="1"/>
      <c r="N141" s="1"/>
      <c r="O141" s="1"/>
      <c r="P141" s="1"/>
      <c r="Q141" s="1"/>
      <c r="R141" s="1"/>
      <c r="S141" s="1"/>
      <c r="T141" s="2"/>
    </row>
    <row r="142" spans="1:21" x14ac:dyDescent="0.25">
      <c r="A142" s="57" t="s">
        <v>65</v>
      </c>
      <c r="B142" s="116">
        <f t="shared" si="14"/>
        <v>87</v>
      </c>
      <c r="C142" s="58">
        <v>34</v>
      </c>
      <c r="D142" s="58">
        <v>47</v>
      </c>
      <c r="E142" s="58">
        <v>6</v>
      </c>
      <c r="F142" s="21"/>
      <c r="G142" s="90"/>
      <c r="H142" s="117"/>
      <c r="I142" s="108"/>
      <c r="J142" s="108"/>
      <c r="K142" s="108"/>
      <c r="L142" s="108"/>
      <c r="M142" s="1"/>
      <c r="N142" s="1"/>
      <c r="O142" s="1"/>
      <c r="P142" s="1"/>
      <c r="Q142" s="1"/>
      <c r="R142" s="1"/>
      <c r="S142" s="1"/>
      <c r="T142" s="2"/>
    </row>
    <row r="143" spans="1:21" x14ac:dyDescent="0.25">
      <c r="A143" s="57" t="s">
        <v>66</v>
      </c>
      <c r="B143" s="116">
        <f t="shared" si="14"/>
        <v>107</v>
      </c>
      <c r="C143" s="58">
        <v>60</v>
      </c>
      <c r="D143" s="58">
        <v>44</v>
      </c>
      <c r="E143" s="58">
        <v>3</v>
      </c>
      <c r="F143" s="21"/>
      <c r="G143" s="90"/>
      <c r="H143" s="117"/>
      <c r="I143" s="108"/>
      <c r="J143" s="108"/>
      <c r="K143" s="108"/>
      <c r="L143" s="108"/>
      <c r="M143" s="1"/>
      <c r="N143" s="1"/>
      <c r="O143" s="1"/>
      <c r="P143" s="1"/>
      <c r="Q143" s="1"/>
      <c r="R143" s="1"/>
      <c r="S143" s="1"/>
      <c r="T143" s="2"/>
    </row>
    <row r="144" spans="1:21" x14ac:dyDescent="0.25">
      <c r="A144" s="57" t="s">
        <v>67</v>
      </c>
      <c r="B144" s="116">
        <f t="shared" si="14"/>
        <v>74</v>
      </c>
      <c r="C144" s="58">
        <v>38</v>
      </c>
      <c r="D144" s="58">
        <v>35</v>
      </c>
      <c r="E144" s="58">
        <v>1</v>
      </c>
      <c r="F144" s="21"/>
      <c r="G144" s="90"/>
      <c r="H144" s="117"/>
      <c r="I144" s="108"/>
      <c r="J144" s="108"/>
      <c r="K144" s="108"/>
      <c r="L144" s="108"/>
      <c r="M144" s="1"/>
      <c r="N144" s="1"/>
      <c r="O144" s="1"/>
      <c r="P144" s="1"/>
      <c r="Q144" s="1"/>
      <c r="R144" s="1"/>
      <c r="S144" s="1"/>
      <c r="T144" s="2"/>
    </row>
    <row r="145" spans="1:20" x14ac:dyDescent="0.25">
      <c r="A145" s="57" t="s">
        <v>68</v>
      </c>
      <c r="B145" s="116">
        <f t="shared" si="14"/>
        <v>80</v>
      </c>
      <c r="C145" s="58">
        <v>46</v>
      </c>
      <c r="D145" s="58">
        <v>31</v>
      </c>
      <c r="E145" s="58">
        <v>3</v>
      </c>
      <c r="F145" s="21"/>
      <c r="G145" s="90"/>
      <c r="H145" s="117"/>
      <c r="I145" s="108"/>
      <c r="J145" s="108"/>
      <c r="K145" s="108"/>
      <c r="L145" s="108"/>
      <c r="M145" s="1"/>
      <c r="N145" s="1"/>
      <c r="O145" s="1"/>
      <c r="P145" s="1"/>
      <c r="Q145" s="1"/>
      <c r="R145" s="1"/>
      <c r="S145" s="1"/>
      <c r="T145" s="2"/>
    </row>
    <row r="146" spans="1:20" x14ac:dyDescent="0.25">
      <c r="A146" s="63" t="s">
        <v>11</v>
      </c>
      <c r="B146" s="64">
        <f>SUM(C146:E146)</f>
        <v>1003</v>
      </c>
      <c r="C146" s="64">
        <f>SUM(C134:C145)</f>
        <v>516</v>
      </c>
      <c r="D146" s="64">
        <f>SUM(D134:D145)</f>
        <v>448</v>
      </c>
      <c r="E146" s="64">
        <f>SUM(E134:E145)</f>
        <v>39</v>
      </c>
      <c r="F146" s="21"/>
      <c r="G146" s="92"/>
      <c r="H146" s="117"/>
      <c r="I146" s="108"/>
      <c r="J146" s="108"/>
      <c r="K146" s="108"/>
      <c r="L146" s="108"/>
      <c r="M146" s="1"/>
      <c r="N146" s="1"/>
      <c r="O146" s="1"/>
      <c r="P146" s="1"/>
      <c r="Q146" s="1"/>
      <c r="R146" s="1"/>
      <c r="S146" s="1"/>
      <c r="T146" s="2"/>
    </row>
    <row r="147" spans="1:20" ht="15.75" customHeight="1" x14ac:dyDescent="0.25">
      <c r="A147" s="67" t="s">
        <v>47</v>
      </c>
      <c r="B147" s="99">
        <f>SUM(C147:E147)</f>
        <v>1</v>
      </c>
      <c r="C147" s="99">
        <f>+C146/B146</f>
        <v>0.51445663010967102</v>
      </c>
      <c r="D147" s="99">
        <f>+D146/B146</f>
        <v>0.44666001994017945</v>
      </c>
      <c r="E147" s="99">
        <f>+E146/B146</f>
        <v>3.8883349950149554E-2</v>
      </c>
      <c r="F147" s="21"/>
      <c r="G147" s="118"/>
      <c r="H147" s="119"/>
      <c r="I147" s="108"/>
      <c r="J147" s="108"/>
      <c r="K147" s="108"/>
      <c r="L147" s="108"/>
      <c r="M147" s="1"/>
      <c r="N147" s="1"/>
      <c r="O147" s="1"/>
      <c r="P147" s="1"/>
      <c r="Q147" s="1"/>
      <c r="R147" s="1"/>
      <c r="S147" s="1"/>
      <c r="T147" s="2"/>
    </row>
    <row r="148" spans="1:20" x14ac:dyDescent="0.25">
      <c r="A148" s="1"/>
      <c r="B148" s="1"/>
      <c r="C148" s="1"/>
      <c r="D148" s="1"/>
      <c r="E148" s="1"/>
      <c r="F148" s="1"/>
      <c r="G148" s="1"/>
      <c r="H148" s="120"/>
      <c r="I148" s="120"/>
      <c r="J148" s="121"/>
      <c r="K148" s="121"/>
      <c r="L148" s="1"/>
      <c r="M148" s="1"/>
      <c r="N148" s="1"/>
      <c r="O148" s="1"/>
      <c r="P148" s="1"/>
      <c r="Q148" s="1"/>
      <c r="R148" s="1"/>
      <c r="S148" s="1"/>
      <c r="T148" s="2"/>
    </row>
    <row r="149" spans="1:20" x14ac:dyDescent="0.25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</sheetData>
  <mergeCells count="38">
    <mergeCell ref="E69:F69"/>
    <mergeCell ref="G69:H69"/>
    <mergeCell ref="A43:B43"/>
    <mergeCell ref="A44:B44"/>
    <mergeCell ref="A45:B45"/>
    <mergeCell ref="A69:A70"/>
    <mergeCell ref="B69:B70"/>
    <mergeCell ref="C69:D6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K16:K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16:B17"/>
    <mergeCell ref="C16:D16"/>
    <mergeCell ref="E16:G16"/>
    <mergeCell ref="H16:J1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1" orientation="landscape" r:id="rId1"/>
  <headerFooter>
    <oddFooter>&amp;LFuente: Registro de casos derivados de la Estrategia Rural
Elaboración/ Unidad de Generación de Información y Gestión del Conocimiento - PNCVFS - MIMP</oddFooter>
  </headerFooter>
  <rowBreaks count="2" manualBreakCount="2">
    <brk id="65" max="20" man="1"/>
    <brk id="106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6:BB83"/>
  <sheetViews>
    <sheetView view="pageBreakPreview" zoomScale="70" zoomScaleNormal="80" zoomScaleSheetLayoutView="70" workbookViewId="0">
      <selection activeCell="P43" sqref="P43"/>
    </sheetView>
  </sheetViews>
  <sheetFormatPr baseColWidth="10" defaultRowHeight="15" x14ac:dyDescent="0.25"/>
  <cols>
    <col min="1" max="1" width="17.5703125" style="125" customWidth="1"/>
    <col min="2" max="3" width="13.7109375" style="125" customWidth="1"/>
    <col min="4" max="6" width="10.7109375" style="125" customWidth="1"/>
    <col min="7" max="8" width="11.7109375" style="125" customWidth="1"/>
    <col min="9" max="10" width="12.7109375" style="125" customWidth="1"/>
    <col min="11" max="14" width="10.7109375" style="125" customWidth="1"/>
    <col min="15" max="16" width="11.7109375" style="125" customWidth="1"/>
    <col min="17" max="29" width="10.7109375" style="125" customWidth="1"/>
    <col min="30" max="30" width="11.42578125" style="125"/>
    <col min="31" max="54" width="11.42578125" style="126"/>
    <col min="55" max="16384" width="11.42578125" style="125"/>
  </cols>
  <sheetData>
    <row r="6" spans="1:54" s="128" customFormat="1" ht="26.25" customHeight="1" x14ac:dyDescent="0.45">
      <c r="A6" s="122" t="s">
        <v>0</v>
      </c>
      <c r="B6" s="123"/>
      <c r="C6" s="123"/>
      <c r="D6" s="123"/>
      <c r="E6" s="123"/>
      <c r="F6" s="123"/>
      <c r="G6" s="123"/>
      <c r="H6" s="123"/>
      <c r="I6" s="123"/>
      <c r="J6" s="124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5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7"/>
    </row>
    <row r="7" spans="1:54" ht="7.5" customHeight="1" x14ac:dyDescent="0.25"/>
    <row r="8" spans="1:54" ht="7.5" customHeight="1" x14ac:dyDescent="0.25">
      <c r="A8" s="206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8"/>
    </row>
    <row r="9" spans="1:54" ht="27.75" customHeight="1" x14ac:dyDescent="0.25">
      <c r="A9" s="209" t="s">
        <v>122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1"/>
    </row>
    <row r="10" spans="1:54" ht="23.25" customHeight="1" x14ac:dyDescent="0.25">
      <c r="A10" s="212" t="s">
        <v>123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4"/>
    </row>
    <row r="11" spans="1:54" s="126" customFormat="1" ht="7.5" customHeight="1" x14ac:dyDescent="0.25">
      <c r="A11" s="129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1"/>
      <c r="O11" s="131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2"/>
      <c r="AD11" s="125"/>
    </row>
    <row r="12" spans="1:54" s="126" customFormat="1" ht="8.25" customHeight="1" x14ac:dyDescent="0.2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</row>
    <row r="13" spans="1:54" s="126" customFormat="1" ht="23.25" customHeight="1" x14ac:dyDescent="0.25">
      <c r="A13" s="133" t="s">
        <v>124</v>
      </c>
      <c r="B13" s="134"/>
      <c r="C13" s="134"/>
      <c r="D13" s="134"/>
      <c r="E13" s="134"/>
      <c r="F13" s="134"/>
      <c r="G13" s="135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7"/>
      <c r="U13" s="137"/>
      <c r="V13" s="137"/>
      <c r="W13" s="125"/>
      <c r="X13" s="125"/>
      <c r="Y13" s="125"/>
      <c r="Z13" s="125"/>
      <c r="AA13" s="125"/>
      <c r="AB13" s="125"/>
      <c r="AC13" s="125"/>
      <c r="AD13" s="125"/>
    </row>
    <row r="14" spans="1:54" s="126" customFormat="1" ht="12.75" customHeight="1" x14ac:dyDescent="0.25">
      <c r="A14" s="125"/>
      <c r="B14" s="125"/>
      <c r="C14" s="125"/>
      <c r="D14" s="125"/>
      <c r="E14" s="125"/>
      <c r="F14" s="125"/>
      <c r="G14" s="138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25"/>
      <c r="X14" s="125"/>
      <c r="Y14" s="125"/>
      <c r="Z14" s="125"/>
      <c r="AA14" s="125"/>
      <c r="AB14" s="125"/>
      <c r="AC14" s="125"/>
      <c r="AD14" s="125"/>
    </row>
    <row r="15" spans="1:54" s="126" customFormat="1" ht="42" customHeight="1" x14ac:dyDescent="0.25">
      <c r="A15" s="215" t="s">
        <v>125</v>
      </c>
      <c r="B15" s="216"/>
      <c r="C15" s="216"/>
      <c r="D15" s="219" t="s">
        <v>126</v>
      </c>
      <c r="E15" s="219" t="s">
        <v>127</v>
      </c>
      <c r="F15" s="219" t="s">
        <v>128</v>
      </c>
      <c r="G15" s="219" t="s">
        <v>129</v>
      </c>
      <c r="H15" s="219" t="s">
        <v>130</v>
      </c>
      <c r="I15" s="219" t="s">
        <v>131</v>
      </c>
      <c r="J15" s="219" t="s">
        <v>132</v>
      </c>
      <c r="K15" s="219" t="s">
        <v>133</v>
      </c>
      <c r="L15" s="219" t="s">
        <v>134</v>
      </c>
      <c r="M15" s="219" t="s">
        <v>135</v>
      </c>
      <c r="N15" s="219" t="s">
        <v>136</v>
      </c>
      <c r="O15" s="219" t="s">
        <v>137</v>
      </c>
      <c r="P15" s="219" t="s">
        <v>46</v>
      </c>
      <c r="Q15" s="221" t="s">
        <v>138</v>
      </c>
      <c r="R15" s="125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</row>
    <row r="16" spans="1:54" s="126" customFormat="1" ht="23.25" customHeight="1" x14ac:dyDescent="0.25">
      <c r="A16" s="217"/>
      <c r="B16" s="218"/>
      <c r="C16" s="218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2"/>
      <c r="R16" s="125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</row>
    <row r="17" spans="1:34" s="126" customFormat="1" ht="23.25" customHeight="1" x14ac:dyDescent="0.25">
      <c r="A17" s="223" t="s">
        <v>20</v>
      </c>
      <c r="B17" s="224"/>
      <c r="C17" s="225"/>
      <c r="D17" s="140">
        <v>51</v>
      </c>
      <c r="E17" s="140">
        <v>85</v>
      </c>
      <c r="F17" s="140">
        <v>113</v>
      </c>
      <c r="G17" s="140">
        <v>25</v>
      </c>
      <c r="H17" s="140">
        <v>62</v>
      </c>
      <c r="I17" s="140">
        <v>52</v>
      </c>
      <c r="J17" s="140">
        <v>79</v>
      </c>
      <c r="K17" s="140">
        <v>120</v>
      </c>
      <c r="L17" s="140">
        <v>110</v>
      </c>
      <c r="M17" s="140">
        <v>146</v>
      </c>
      <c r="N17" s="140">
        <v>395</v>
      </c>
      <c r="O17" s="140">
        <v>107</v>
      </c>
      <c r="P17" s="140">
        <f>SUM(D17:O17)</f>
        <v>1345</v>
      </c>
      <c r="Q17" s="141">
        <f>P17/$P$43</f>
        <v>3.5895382973045099E-2</v>
      </c>
      <c r="R17" s="125"/>
      <c r="S17" s="142"/>
      <c r="T17" s="143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</row>
    <row r="18" spans="1:34" s="126" customFormat="1" ht="23.25" customHeight="1" x14ac:dyDescent="0.25">
      <c r="A18" s="223" t="s">
        <v>21</v>
      </c>
      <c r="B18" s="224"/>
      <c r="C18" s="225"/>
      <c r="D18" s="140">
        <v>58</v>
      </c>
      <c r="E18" s="140">
        <v>51</v>
      </c>
      <c r="F18" s="140">
        <v>165</v>
      </c>
      <c r="G18" s="140">
        <v>100</v>
      </c>
      <c r="H18" s="140">
        <v>316</v>
      </c>
      <c r="I18" s="140">
        <v>178</v>
      </c>
      <c r="J18" s="140">
        <v>82</v>
      </c>
      <c r="K18" s="140">
        <v>69</v>
      </c>
      <c r="L18" s="140">
        <v>207</v>
      </c>
      <c r="M18" s="140">
        <v>83</v>
      </c>
      <c r="N18" s="140">
        <v>172</v>
      </c>
      <c r="O18" s="140">
        <v>17</v>
      </c>
      <c r="P18" s="140">
        <f t="shared" ref="P18:P42" si="0">SUM(D18:O18)</f>
        <v>1498</v>
      </c>
      <c r="Q18" s="141">
        <f t="shared" ref="Q18:Q42" si="1">P18/$P$43</f>
        <v>3.9978649586335735E-2</v>
      </c>
      <c r="R18" s="125"/>
      <c r="S18" s="142"/>
      <c r="T18" s="143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</row>
    <row r="19" spans="1:34" s="126" customFormat="1" ht="23.25" customHeight="1" x14ac:dyDescent="0.25">
      <c r="A19" s="223" t="s">
        <v>22</v>
      </c>
      <c r="B19" s="224"/>
      <c r="C19" s="225"/>
      <c r="D19" s="140">
        <v>28</v>
      </c>
      <c r="E19" s="140">
        <v>18</v>
      </c>
      <c r="F19" s="140">
        <v>51</v>
      </c>
      <c r="G19" s="140">
        <v>46</v>
      </c>
      <c r="H19" s="140">
        <v>3</v>
      </c>
      <c r="I19" s="140">
        <v>101</v>
      </c>
      <c r="J19" s="140">
        <v>17</v>
      </c>
      <c r="K19" s="140">
        <v>59</v>
      </c>
      <c r="L19" s="140">
        <v>131</v>
      </c>
      <c r="M19" s="140">
        <v>217</v>
      </c>
      <c r="N19" s="140">
        <v>154</v>
      </c>
      <c r="O19" s="140">
        <v>58</v>
      </c>
      <c r="P19" s="140">
        <f t="shared" si="0"/>
        <v>883</v>
      </c>
      <c r="Q19" s="141">
        <f t="shared" si="1"/>
        <v>2.3565519081932211E-2</v>
      </c>
      <c r="R19" s="125"/>
      <c r="S19" s="142"/>
      <c r="T19" s="143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</row>
    <row r="20" spans="1:34" s="126" customFormat="1" ht="23.25" customHeight="1" x14ac:dyDescent="0.25">
      <c r="A20" s="223" t="s">
        <v>23</v>
      </c>
      <c r="B20" s="224"/>
      <c r="C20" s="225"/>
      <c r="D20" s="140">
        <v>15</v>
      </c>
      <c r="E20" s="140">
        <v>96</v>
      </c>
      <c r="F20" s="140">
        <v>131</v>
      </c>
      <c r="G20" s="140">
        <v>443</v>
      </c>
      <c r="H20" s="140">
        <v>176</v>
      </c>
      <c r="I20" s="140">
        <v>133</v>
      </c>
      <c r="J20" s="140">
        <v>164</v>
      </c>
      <c r="K20" s="140">
        <v>215</v>
      </c>
      <c r="L20" s="140">
        <v>262</v>
      </c>
      <c r="M20" s="140">
        <v>245</v>
      </c>
      <c r="N20" s="140">
        <v>106</v>
      </c>
      <c r="O20" s="140">
        <v>141</v>
      </c>
      <c r="P20" s="140">
        <f t="shared" si="0"/>
        <v>2127</v>
      </c>
      <c r="Q20" s="141">
        <f t="shared" si="1"/>
        <v>5.6765412329863894E-2</v>
      </c>
      <c r="R20" s="125"/>
      <c r="S20" s="142"/>
      <c r="T20" s="143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</row>
    <row r="21" spans="1:34" s="126" customFormat="1" ht="23.25" customHeight="1" x14ac:dyDescent="0.25">
      <c r="A21" s="223" t="s">
        <v>24</v>
      </c>
      <c r="B21" s="224"/>
      <c r="C21" s="225"/>
      <c r="D21" s="140">
        <v>66</v>
      </c>
      <c r="E21" s="140">
        <v>76</v>
      </c>
      <c r="F21" s="140">
        <v>275</v>
      </c>
      <c r="G21" s="140">
        <v>93</v>
      </c>
      <c r="H21" s="140">
        <v>44</v>
      </c>
      <c r="I21" s="140">
        <v>51</v>
      </c>
      <c r="J21" s="140">
        <v>179</v>
      </c>
      <c r="K21" s="140">
        <v>84</v>
      </c>
      <c r="L21" s="140">
        <v>194</v>
      </c>
      <c r="M21" s="140">
        <v>205</v>
      </c>
      <c r="N21" s="140">
        <v>191</v>
      </c>
      <c r="O21" s="140">
        <v>87</v>
      </c>
      <c r="P21" s="140">
        <f t="shared" si="0"/>
        <v>1545</v>
      </c>
      <c r="Q21" s="141">
        <f t="shared" si="1"/>
        <v>4.1232986389111291E-2</v>
      </c>
      <c r="R21" s="125"/>
      <c r="S21" s="142"/>
      <c r="T21" s="143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</row>
    <row r="22" spans="1:34" s="126" customFormat="1" ht="23.25" customHeight="1" x14ac:dyDescent="0.25">
      <c r="A22" s="223" t="s">
        <v>25</v>
      </c>
      <c r="B22" s="224"/>
      <c r="C22" s="225"/>
      <c r="D22" s="140">
        <v>44</v>
      </c>
      <c r="E22" s="140">
        <v>39</v>
      </c>
      <c r="F22" s="140">
        <v>343</v>
      </c>
      <c r="G22" s="140">
        <v>131</v>
      </c>
      <c r="H22" s="140">
        <v>217</v>
      </c>
      <c r="I22" s="140">
        <v>121</v>
      </c>
      <c r="J22" s="140">
        <v>117</v>
      </c>
      <c r="K22" s="140">
        <v>79</v>
      </c>
      <c r="L22" s="140">
        <v>47</v>
      </c>
      <c r="M22" s="140">
        <v>278</v>
      </c>
      <c r="N22" s="140">
        <v>263</v>
      </c>
      <c r="O22" s="140">
        <v>219</v>
      </c>
      <c r="P22" s="140">
        <f t="shared" si="0"/>
        <v>1898</v>
      </c>
      <c r="Q22" s="141">
        <f t="shared" si="1"/>
        <v>5.0653856418468104E-2</v>
      </c>
      <c r="R22" s="125"/>
      <c r="S22" s="142"/>
      <c r="T22" s="143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</row>
    <row r="23" spans="1:34" s="126" customFormat="1" ht="23.25" customHeight="1" x14ac:dyDescent="0.25">
      <c r="A23" s="223" t="s">
        <v>26</v>
      </c>
      <c r="B23" s="224"/>
      <c r="C23" s="225"/>
      <c r="D23" s="140">
        <v>23</v>
      </c>
      <c r="E23" s="140">
        <v>233</v>
      </c>
      <c r="F23" s="140">
        <v>247</v>
      </c>
      <c r="G23" s="140">
        <v>41</v>
      </c>
      <c r="H23" s="140">
        <v>74</v>
      </c>
      <c r="I23" s="140">
        <v>253</v>
      </c>
      <c r="J23" s="140">
        <v>125</v>
      </c>
      <c r="K23" s="140">
        <v>76</v>
      </c>
      <c r="L23" s="140">
        <v>123</v>
      </c>
      <c r="M23" s="140">
        <v>113</v>
      </c>
      <c r="N23" s="140">
        <v>30</v>
      </c>
      <c r="O23" s="140">
        <v>18</v>
      </c>
      <c r="P23" s="140">
        <f t="shared" si="0"/>
        <v>1356</v>
      </c>
      <c r="Q23" s="141">
        <f t="shared" si="1"/>
        <v>3.618895116092874E-2</v>
      </c>
      <c r="R23" s="125"/>
      <c r="S23" s="142"/>
      <c r="T23" s="143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</row>
    <row r="24" spans="1:34" s="126" customFormat="1" ht="23.25" customHeight="1" x14ac:dyDescent="0.25">
      <c r="A24" s="223" t="s">
        <v>27</v>
      </c>
      <c r="B24" s="224"/>
      <c r="C24" s="225"/>
      <c r="D24" s="140">
        <v>24</v>
      </c>
      <c r="E24" s="140">
        <v>81</v>
      </c>
      <c r="F24" s="140">
        <v>144</v>
      </c>
      <c r="G24" s="140">
        <v>218</v>
      </c>
      <c r="H24" s="140">
        <v>94</v>
      </c>
      <c r="I24" s="140">
        <v>71</v>
      </c>
      <c r="J24" s="140">
        <v>239</v>
      </c>
      <c r="K24" s="140">
        <v>222</v>
      </c>
      <c r="L24" s="140">
        <v>3</v>
      </c>
      <c r="M24" s="140">
        <v>97</v>
      </c>
      <c r="N24" s="140">
        <v>15</v>
      </c>
      <c r="O24" s="140">
        <v>0</v>
      </c>
      <c r="P24" s="140">
        <f t="shared" si="0"/>
        <v>1208</v>
      </c>
      <c r="Q24" s="141">
        <f t="shared" si="1"/>
        <v>3.2239124633039767E-2</v>
      </c>
      <c r="R24" s="125"/>
      <c r="S24" s="142"/>
      <c r="T24" s="143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</row>
    <row r="25" spans="1:34" s="126" customFormat="1" ht="23.25" customHeight="1" x14ac:dyDescent="0.25">
      <c r="A25" s="223" t="s">
        <v>28</v>
      </c>
      <c r="B25" s="224"/>
      <c r="C25" s="225"/>
      <c r="D25" s="140">
        <v>21</v>
      </c>
      <c r="E25" s="140">
        <v>140</v>
      </c>
      <c r="F25" s="140">
        <v>106</v>
      </c>
      <c r="G25" s="140">
        <v>139</v>
      </c>
      <c r="H25" s="140">
        <v>39</v>
      </c>
      <c r="I25" s="140">
        <v>87</v>
      </c>
      <c r="J25" s="140">
        <v>71</v>
      </c>
      <c r="K25" s="140">
        <v>160</v>
      </c>
      <c r="L25" s="140">
        <v>161</v>
      </c>
      <c r="M25" s="140">
        <v>127</v>
      </c>
      <c r="N25" s="140">
        <v>131</v>
      </c>
      <c r="O25" s="140">
        <v>52</v>
      </c>
      <c r="P25" s="140">
        <f t="shared" si="0"/>
        <v>1234</v>
      </c>
      <c r="Q25" s="141">
        <f t="shared" si="1"/>
        <v>3.293301307712837E-2</v>
      </c>
      <c r="R25" s="125"/>
      <c r="S25" s="142"/>
      <c r="T25" s="143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</row>
    <row r="26" spans="1:34" s="126" customFormat="1" ht="23.25" customHeight="1" x14ac:dyDescent="0.25">
      <c r="A26" s="223" t="s">
        <v>29</v>
      </c>
      <c r="B26" s="224"/>
      <c r="C26" s="225"/>
      <c r="D26" s="140">
        <v>26</v>
      </c>
      <c r="E26" s="140">
        <v>142</v>
      </c>
      <c r="F26" s="140">
        <v>102</v>
      </c>
      <c r="G26" s="140">
        <v>116</v>
      </c>
      <c r="H26" s="140">
        <v>112</v>
      </c>
      <c r="I26" s="140">
        <v>40</v>
      </c>
      <c r="J26" s="140">
        <v>56</v>
      </c>
      <c r="K26" s="140">
        <v>129</v>
      </c>
      <c r="L26" s="140">
        <v>298</v>
      </c>
      <c r="M26" s="140">
        <v>240</v>
      </c>
      <c r="N26" s="140">
        <v>169</v>
      </c>
      <c r="O26" s="140">
        <v>73</v>
      </c>
      <c r="P26" s="140">
        <f t="shared" si="0"/>
        <v>1503</v>
      </c>
      <c r="Q26" s="141">
        <f t="shared" si="1"/>
        <v>4.0112089671737391E-2</v>
      </c>
      <c r="R26" s="125"/>
      <c r="S26" s="142"/>
      <c r="T26" s="143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</row>
    <row r="27" spans="1:34" s="126" customFormat="1" ht="23.25" customHeight="1" x14ac:dyDescent="0.25">
      <c r="A27" s="223" t="s">
        <v>139</v>
      </c>
      <c r="B27" s="224"/>
      <c r="C27" s="225"/>
      <c r="D27" s="140">
        <v>0</v>
      </c>
      <c r="E27" s="140">
        <v>128</v>
      </c>
      <c r="F27" s="140">
        <v>143</v>
      </c>
      <c r="G27" s="140">
        <v>14</v>
      </c>
      <c r="H27" s="140">
        <v>26</v>
      </c>
      <c r="I27" s="140">
        <v>69</v>
      </c>
      <c r="J27" s="140">
        <v>54</v>
      </c>
      <c r="K27" s="140">
        <v>101</v>
      </c>
      <c r="L27" s="140">
        <v>38</v>
      </c>
      <c r="M27" s="140">
        <v>76</v>
      </c>
      <c r="N27" s="140">
        <v>114</v>
      </c>
      <c r="O27" s="140">
        <v>63</v>
      </c>
      <c r="P27" s="140">
        <f t="shared" si="0"/>
        <v>826</v>
      </c>
      <c r="Q27" s="141">
        <f t="shared" si="1"/>
        <v>2.2044302108353349E-2</v>
      </c>
      <c r="R27" s="125"/>
      <c r="S27" s="142"/>
      <c r="T27" s="143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</row>
    <row r="28" spans="1:34" s="126" customFormat="1" ht="23.25" customHeight="1" x14ac:dyDescent="0.25">
      <c r="A28" s="223" t="s">
        <v>31</v>
      </c>
      <c r="B28" s="224"/>
      <c r="C28" s="225"/>
      <c r="D28" s="140">
        <v>21</v>
      </c>
      <c r="E28" s="140">
        <v>27</v>
      </c>
      <c r="F28" s="140">
        <v>236</v>
      </c>
      <c r="G28" s="140">
        <v>236</v>
      </c>
      <c r="H28" s="140">
        <v>209</v>
      </c>
      <c r="I28" s="140">
        <v>171</v>
      </c>
      <c r="J28" s="140">
        <v>100</v>
      </c>
      <c r="K28" s="140">
        <v>188</v>
      </c>
      <c r="L28" s="140">
        <v>228</v>
      </c>
      <c r="M28" s="140">
        <v>156</v>
      </c>
      <c r="N28" s="140">
        <v>114</v>
      </c>
      <c r="O28" s="140">
        <v>63</v>
      </c>
      <c r="P28" s="140">
        <f t="shared" si="0"/>
        <v>1749</v>
      </c>
      <c r="Q28" s="141">
        <f t="shared" si="1"/>
        <v>4.6677341873498798E-2</v>
      </c>
      <c r="R28" s="125"/>
      <c r="S28" s="142"/>
      <c r="T28" s="143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</row>
    <row r="29" spans="1:34" s="126" customFormat="1" ht="23.25" customHeight="1" x14ac:dyDescent="0.25">
      <c r="A29" s="223" t="s">
        <v>32</v>
      </c>
      <c r="B29" s="224"/>
      <c r="C29" s="225"/>
      <c r="D29" s="140">
        <v>7</v>
      </c>
      <c r="E29" s="140">
        <v>72</v>
      </c>
      <c r="F29" s="140">
        <v>92</v>
      </c>
      <c r="G29" s="140">
        <v>10</v>
      </c>
      <c r="H29" s="140">
        <v>27</v>
      </c>
      <c r="I29" s="140">
        <v>31</v>
      </c>
      <c r="J29" s="140">
        <v>45</v>
      </c>
      <c r="K29" s="140">
        <v>46</v>
      </c>
      <c r="L29" s="140">
        <v>113</v>
      </c>
      <c r="M29" s="140">
        <v>77</v>
      </c>
      <c r="N29" s="140">
        <v>241</v>
      </c>
      <c r="O29" s="140">
        <v>24</v>
      </c>
      <c r="P29" s="140">
        <f t="shared" si="0"/>
        <v>785</v>
      </c>
      <c r="Q29" s="141">
        <f t="shared" si="1"/>
        <v>2.095009340805978E-2</v>
      </c>
      <c r="R29" s="125"/>
      <c r="S29" s="145"/>
      <c r="T29" s="146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</row>
    <row r="30" spans="1:34" s="126" customFormat="1" ht="23.25" customHeight="1" x14ac:dyDescent="0.25">
      <c r="A30" s="223" t="s">
        <v>33</v>
      </c>
      <c r="B30" s="224"/>
      <c r="C30" s="225"/>
      <c r="D30" s="140">
        <v>7</v>
      </c>
      <c r="E30" s="140">
        <v>20</v>
      </c>
      <c r="F30" s="140">
        <v>222</v>
      </c>
      <c r="G30" s="140">
        <v>10</v>
      </c>
      <c r="H30" s="140">
        <v>0</v>
      </c>
      <c r="I30" s="140">
        <v>74</v>
      </c>
      <c r="J30" s="140">
        <v>16</v>
      </c>
      <c r="K30" s="140">
        <v>77</v>
      </c>
      <c r="L30" s="140">
        <v>29</v>
      </c>
      <c r="M30" s="140">
        <v>175</v>
      </c>
      <c r="N30" s="140">
        <v>11</v>
      </c>
      <c r="O30" s="140">
        <v>89</v>
      </c>
      <c r="P30" s="140">
        <f t="shared" si="0"/>
        <v>730</v>
      </c>
      <c r="Q30" s="141">
        <f t="shared" si="1"/>
        <v>1.9482252468641579E-2</v>
      </c>
      <c r="R30" s="125"/>
      <c r="S30" s="148"/>
      <c r="T30" s="149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</row>
    <row r="31" spans="1:34" s="126" customFormat="1" ht="23.25" customHeight="1" x14ac:dyDescent="0.25">
      <c r="A31" s="223" t="s">
        <v>34</v>
      </c>
      <c r="B31" s="224"/>
      <c r="C31" s="225"/>
      <c r="D31" s="140">
        <v>68</v>
      </c>
      <c r="E31" s="140">
        <v>91</v>
      </c>
      <c r="F31" s="140">
        <v>226</v>
      </c>
      <c r="G31" s="140">
        <v>51</v>
      </c>
      <c r="H31" s="140">
        <v>114</v>
      </c>
      <c r="I31" s="140">
        <v>22</v>
      </c>
      <c r="J31" s="140">
        <v>33</v>
      </c>
      <c r="K31" s="140">
        <v>295</v>
      </c>
      <c r="L31" s="140">
        <v>188</v>
      </c>
      <c r="M31" s="140">
        <v>465</v>
      </c>
      <c r="N31" s="140">
        <v>108</v>
      </c>
      <c r="O31" s="140">
        <v>146</v>
      </c>
      <c r="P31" s="140">
        <f t="shared" si="0"/>
        <v>1807</v>
      </c>
      <c r="Q31" s="141">
        <f t="shared" si="1"/>
        <v>4.8225246864157995E-2</v>
      </c>
      <c r="R31" s="125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</row>
    <row r="32" spans="1:34" s="126" customFormat="1" ht="23.25" customHeight="1" x14ac:dyDescent="0.25">
      <c r="A32" s="223" t="s">
        <v>35</v>
      </c>
      <c r="B32" s="224"/>
      <c r="C32" s="225"/>
      <c r="D32" s="140">
        <v>12</v>
      </c>
      <c r="E32" s="140">
        <v>68</v>
      </c>
      <c r="F32" s="140">
        <v>82</v>
      </c>
      <c r="G32" s="140">
        <v>32</v>
      </c>
      <c r="H32" s="140">
        <v>31</v>
      </c>
      <c r="I32" s="140">
        <v>113</v>
      </c>
      <c r="J32" s="140">
        <v>149</v>
      </c>
      <c r="K32" s="140">
        <v>364</v>
      </c>
      <c r="L32" s="140">
        <v>62</v>
      </c>
      <c r="M32" s="140">
        <v>58</v>
      </c>
      <c r="N32" s="140">
        <v>103</v>
      </c>
      <c r="O32" s="140">
        <v>155</v>
      </c>
      <c r="P32" s="140">
        <f t="shared" si="0"/>
        <v>1229</v>
      </c>
      <c r="Q32" s="141">
        <f t="shared" si="1"/>
        <v>3.2799572991726714E-2</v>
      </c>
      <c r="R32" s="125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</row>
    <row r="33" spans="1:29" s="126" customFormat="1" ht="23.25" customHeight="1" x14ac:dyDescent="0.25">
      <c r="A33" s="223" t="s">
        <v>36</v>
      </c>
      <c r="B33" s="224"/>
      <c r="C33" s="225"/>
      <c r="D33" s="140">
        <v>122</v>
      </c>
      <c r="E33" s="140">
        <v>98</v>
      </c>
      <c r="F33" s="140">
        <v>155</v>
      </c>
      <c r="G33" s="140">
        <v>111</v>
      </c>
      <c r="H33" s="140">
        <v>13</v>
      </c>
      <c r="I33" s="140">
        <v>13</v>
      </c>
      <c r="J33" s="140">
        <v>85</v>
      </c>
      <c r="K33" s="140">
        <v>53</v>
      </c>
      <c r="L33" s="140">
        <v>102</v>
      </c>
      <c r="M33" s="140">
        <v>214</v>
      </c>
      <c r="N33" s="140">
        <v>196</v>
      </c>
      <c r="O33" s="140">
        <v>21</v>
      </c>
      <c r="P33" s="140">
        <f t="shared" si="0"/>
        <v>1183</v>
      </c>
      <c r="Q33" s="141">
        <f t="shared" si="1"/>
        <v>3.1571924206031492E-2</v>
      </c>
      <c r="R33" s="125"/>
      <c r="S33" s="125"/>
      <c r="T33" s="125"/>
      <c r="U33" s="125"/>
      <c r="V33" s="125"/>
      <c r="W33" s="125"/>
      <c r="X33" s="125"/>
      <c r="Y33" s="125"/>
      <c r="Z33" s="125"/>
    </row>
    <row r="34" spans="1:29" s="126" customFormat="1" ht="23.25" customHeight="1" x14ac:dyDescent="0.25">
      <c r="A34" s="223" t="s">
        <v>37</v>
      </c>
      <c r="B34" s="224"/>
      <c r="C34" s="225"/>
      <c r="D34" s="140">
        <v>23</v>
      </c>
      <c r="E34" s="140">
        <v>197</v>
      </c>
      <c r="F34" s="140">
        <v>81</v>
      </c>
      <c r="G34" s="140">
        <v>85</v>
      </c>
      <c r="H34" s="140">
        <v>155</v>
      </c>
      <c r="I34" s="140">
        <v>114</v>
      </c>
      <c r="J34" s="140">
        <v>40</v>
      </c>
      <c r="K34" s="140">
        <v>117</v>
      </c>
      <c r="L34" s="140">
        <v>283</v>
      </c>
      <c r="M34" s="140">
        <v>86</v>
      </c>
      <c r="N34" s="140">
        <v>207</v>
      </c>
      <c r="O34" s="140">
        <v>33</v>
      </c>
      <c r="P34" s="140">
        <f t="shared" si="0"/>
        <v>1421</v>
      </c>
      <c r="Q34" s="141">
        <f t="shared" si="1"/>
        <v>3.7923672271150254E-2</v>
      </c>
      <c r="R34" s="125"/>
      <c r="S34" s="125"/>
      <c r="T34" s="125"/>
      <c r="U34" s="125"/>
      <c r="V34" s="125"/>
      <c r="W34" s="125"/>
      <c r="X34" s="125"/>
      <c r="Y34" s="125"/>
      <c r="Z34" s="125"/>
    </row>
    <row r="35" spans="1:29" s="126" customFormat="1" ht="23.25" customHeight="1" x14ac:dyDescent="0.25">
      <c r="A35" s="223" t="s">
        <v>38</v>
      </c>
      <c r="B35" s="224"/>
      <c r="C35" s="225"/>
      <c r="D35" s="140">
        <v>85</v>
      </c>
      <c r="E35" s="140">
        <v>74</v>
      </c>
      <c r="F35" s="140">
        <v>184</v>
      </c>
      <c r="G35" s="140">
        <v>27</v>
      </c>
      <c r="H35" s="140">
        <v>62</v>
      </c>
      <c r="I35" s="140">
        <v>39</v>
      </c>
      <c r="J35" s="140">
        <v>37</v>
      </c>
      <c r="K35" s="140">
        <v>171</v>
      </c>
      <c r="L35" s="140">
        <v>158</v>
      </c>
      <c r="M35" s="140">
        <v>203</v>
      </c>
      <c r="N35" s="140">
        <v>234</v>
      </c>
      <c r="O35" s="140">
        <v>7</v>
      </c>
      <c r="P35" s="140">
        <f t="shared" si="0"/>
        <v>1281</v>
      </c>
      <c r="Q35" s="141">
        <f t="shared" si="1"/>
        <v>3.4187349879903926E-2</v>
      </c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9" s="126" customFormat="1" ht="23.25" customHeight="1" x14ac:dyDescent="0.25">
      <c r="A36" s="223" t="s">
        <v>39</v>
      </c>
      <c r="B36" s="224"/>
      <c r="C36" s="225"/>
      <c r="D36" s="140">
        <v>28</v>
      </c>
      <c r="E36" s="140">
        <v>54</v>
      </c>
      <c r="F36" s="140">
        <v>94</v>
      </c>
      <c r="G36" s="140">
        <v>115</v>
      </c>
      <c r="H36" s="140">
        <v>177</v>
      </c>
      <c r="I36" s="140">
        <v>100</v>
      </c>
      <c r="J36" s="140">
        <v>6</v>
      </c>
      <c r="K36" s="140">
        <v>105</v>
      </c>
      <c r="L36" s="140">
        <v>269</v>
      </c>
      <c r="M36" s="140">
        <v>207</v>
      </c>
      <c r="N36" s="140">
        <v>62</v>
      </c>
      <c r="O36" s="140">
        <v>142</v>
      </c>
      <c r="P36" s="140">
        <f t="shared" si="0"/>
        <v>1359</v>
      </c>
      <c r="Q36" s="141">
        <f t="shared" si="1"/>
        <v>3.6269015212169735E-2</v>
      </c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9" s="126" customFormat="1" ht="23.25" customHeight="1" x14ac:dyDescent="0.25">
      <c r="A37" s="223" t="s">
        <v>40</v>
      </c>
      <c r="B37" s="224"/>
      <c r="C37" s="225"/>
      <c r="D37" s="140">
        <v>26</v>
      </c>
      <c r="E37" s="140">
        <v>80</v>
      </c>
      <c r="F37" s="140">
        <v>98</v>
      </c>
      <c r="G37" s="140">
        <v>0</v>
      </c>
      <c r="H37" s="140">
        <v>128</v>
      </c>
      <c r="I37" s="140">
        <v>97</v>
      </c>
      <c r="J37" s="140">
        <v>120</v>
      </c>
      <c r="K37" s="140">
        <v>56</v>
      </c>
      <c r="L37" s="140">
        <v>63</v>
      </c>
      <c r="M37" s="140">
        <v>212</v>
      </c>
      <c r="N37" s="140">
        <v>155</v>
      </c>
      <c r="O37" s="140">
        <v>1</v>
      </c>
      <c r="P37" s="140">
        <f t="shared" si="0"/>
        <v>1036</v>
      </c>
      <c r="Q37" s="141">
        <f t="shared" si="1"/>
        <v>2.7648785695222843E-2</v>
      </c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9" s="126" customFormat="1" ht="23.25" customHeight="1" x14ac:dyDescent="0.25">
      <c r="A38" s="223" t="s">
        <v>41</v>
      </c>
      <c r="B38" s="224"/>
      <c r="C38" s="225"/>
      <c r="D38" s="140">
        <v>0</v>
      </c>
      <c r="E38" s="140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36</v>
      </c>
      <c r="K38" s="140">
        <v>233</v>
      </c>
      <c r="L38" s="140">
        <v>227</v>
      </c>
      <c r="M38" s="140">
        <v>100</v>
      </c>
      <c r="N38" s="140">
        <v>102</v>
      </c>
      <c r="O38" s="140">
        <v>3</v>
      </c>
      <c r="P38" s="140">
        <f t="shared" si="0"/>
        <v>701</v>
      </c>
      <c r="Q38" s="141">
        <f t="shared" si="1"/>
        <v>1.8708299973311984E-2</v>
      </c>
      <c r="R38" s="125"/>
      <c r="S38" s="125"/>
      <c r="T38" s="125"/>
      <c r="U38" s="125"/>
      <c r="V38" s="125"/>
      <c r="W38" s="125"/>
      <c r="X38" s="125"/>
      <c r="Y38" s="125"/>
      <c r="Z38" s="125"/>
    </row>
    <row r="39" spans="1:29" s="126" customFormat="1" ht="23.25" customHeight="1" x14ac:dyDescent="0.25">
      <c r="A39" s="223" t="s">
        <v>140</v>
      </c>
      <c r="B39" s="224"/>
      <c r="C39" s="225"/>
      <c r="D39" s="140">
        <v>0</v>
      </c>
      <c r="E39" s="140">
        <v>0</v>
      </c>
      <c r="F39" s="140">
        <v>0</v>
      </c>
      <c r="G39" s="140">
        <v>302</v>
      </c>
      <c r="H39" s="140">
        <v>0</v>
      </c>
      <c r="I39" s="140">
        <v>320</v>
      </c>
      <c r="J39" s="140">
        <v>0</v>
      </c>
      <c r="K39" s="140">
        <v>28</v>
      </c>
      <c r="L39" s="140">
        <v>0</v>
      </c>
      <c r="M39" s="140">
        <v>651</v>
      </c>
      <c r="N39" s="140">
        <v>0</v>
      </c>
      <c r="O39" s="140">
        <v>579</v>
      </c>
      <c r="P39" s="140">
        <f t="shared" si="0"/>
        <v>1880</v>
      </c>
      <c r="Q39" s="141">
        <f t="shared" si="1"/>
        <v>5.0173472111022153E-2</v>
      </c>
      <c r="R39" s="125"/>
      <c r="S39" s="125"/>
      <c r="T39" s="125"/>
      <c r="U39" s="125"/>
      <c r="V39" s="125"/>
      <c r="W39" s="125"/>
      <c r="X39" s="125"/>
      <c r="Y39" s="125"/>
      <c r="Z39" s="125"/>
    </row>
    <row r="40" spans="1:29" s="126" customFormat="1" ht="23.25" customHeight="1" x14ac:dyDescent="0.25">
      <c r="A40" s="223" t="s">
        <v>141</v>
      </c>
      <c r="B40" s="224"/>
      <c r="C40" s="225"/>
      <c r="D40" s="140">
        <v>0</v>
      </c>
      <c r="E40" s="140">
        <v>0</v>
      </c>
      <c r="F40" s="140">
        <v>0</v>
      </c>
      <c r="G40" s="140">
        <v>0</v>
      </c>
      <c r="H40" s="140">
        <v>0</v>
      </c>
      <c r="I40" s="140">
        <v>1328</v>
      </c>
      <c r="J40" s="140">
        <v>0</v>
      </c>
      <c r="K40" s="140">
        <v>949</v>
      </c>
      <c r="L40" s="140">
        <v>0</v>
      </c>
      <c r="M40" s="140">
        <v>818</v>
      </c>
      <c r="N40" s="140">
        <v>0</v>
      </c>
      <c r="O40" s="140">
        <v>573</v>
      </c>
      <c r="P40" s="140">
        <f t="shared" si="0"/>
        <v>3668</v>
      </c>
      <c r="Q40" s="141">
        <f t="shared" si="1"/>
        <v>9.7891646650653863E-2</v>
      </c>
      <c r="R40" s="125"/>
      <c r="S40" s="125"/>
      <c r="T40" s="125"/>
      <c r="U40" s="125"/>
      <c r="V40" s="125"/>
      <c r="W40" s="125"/>
      <c r="X40" s="125"/>
      <c r="Y40" s="125"/>
      <c r="Z40" s="125"/>
    </row>
    <row r="41" spans="1:29" s="126" customFormat="1" ht="23.25" customHeight="1" x14ac:dyDescent="0.25">
      <c r="A41" s="223" t="s">
        <v>142</v>
      </c>
      <c r="B41" s="224"/>
      <c r="C41" s="225"/>
      <c r="D41" s="140">
        <v>0</v>
      </c>
      <c r="E41" s="140">
        <v>0</v>
      </c>
      <c r="F41" s="140">
        <v>0</v>
      </c>
      <c r="G41" s="140">
        <v>143</v>
      </c>
      <c r="H41" s="140">
        <v>0</v>
      </c>
      <c r="I41" s="140">
        <v>1100</v>
      </c>
      <c r="J41" s="140">
        <v>0</v>
      </c>
      <c r="K41" s="140">
        <v>558</v>
      </c>
      <c r="L41" s="140">
        <v>0</v>
      </c>
      <c r="M41" s="140">
        <v>354</v>
      </c>
      <c r="N41" s="140">
        <v>0</v>
      </c>
      <c r="O41" s="140">
        <v>271</v>
      </c>
      <c r="P41" s="140">
        <f t="shared" si="0"/>
        <v>2426</v>
      </c>
      <c r="Q41" s="141">
        <f t="shared" si="1"/>
        <v>6.4745129436882834E-2</v>
      </c>
      <c r="R41" s="125"/>
      <c r="S41" s="125"/>
      <c r="T41" s="125"/>
      <c r="U41" s="125"/>
      <c r="V41" s="125"/>
      <c r="W41" s="125"/>
      <c r="X41" s="125"/>
      <c r="Y41" s="125"/>
      <c r="Z41" s="125"/>
    </row>
    <row r="42" spans="1:29" s="126" customFormat="1" ht="23.25" customHeight="1" x14ac:dyDescent="0.25">
      <c r="A42" s="223" t="s">
        <v>45</v>
      </c>
      <c r="B42" s="224"/>
      <c r="C42" s="225"/>
      <c r="D42" s="151"/>
      <c r="E42" s="151"/>
      <c r="F42" s="151"/>
      <c r="G42" s="151"/>
      <c r="H42" s="140">
        <v>0</v>
      </c>
      <c r="I42" s="140">
        <v>61</v>
      </c>
      <c r="J42" s="140">
        <v>116</v>
      </c>
      <c r="K42" s="140">
        <v>39</v>
      </c>
      <c r="L42" s="140">
        <v>82</v>
      </c>
      <c r="M42" s="140">
        <v>228</v>
      </c>
      <c r="N42" s="140">
        <v>266</v>
      </c>
      <c r="O42" s="140">
        <v>0</v>
      </c>
      <c r="P42" s="140">
        <f t="shared" si="0"/>
        <v>792</v>
      </c>
      <c r="Q42" s="141">
        <f t="shared" si="1"/>
        <v>2.1136909527622098E-2</v>
      </c>
      <c r="R42" s="125"/>
      <c r="S42" s="125"/>
      <c r="T42" s="125"/>
      <c r="U42" s="125"/>
      <c r="V42" s="125"/>
      <c r="W42" s="125"/>
      <c r="X42" s="125"/>
      <c r="Y42" s="125"/>
      <c r="Z42" s="125"/>
    </row>
    <row r="43" spans="1:29" s="126" customFormat="1" ht="23.25" customHeight="1" x14ac:dyDescent="0.25">
      <c r="A43" s="152" t="s">
        <v>11</v>
      </c>
      <c r="B43" s="153"/>
      <c r="C43" s="154"/>
      <c r="D43" s="155">
        <f>SUM(D17:D42)</f>
        <v>755</v>
      </c>
      <c r="E43" s="155">
        <f t="shared" ref="E43:P43" si="2">SUM(E17:E42)</f>
        <v>1870</v>
      </c>
      <c r="F43" s="155">
        <f t="shared" si="2"/>
        <v>3290</v>
      </c>
      <c r="G43" s="155">
        <f t="shared" si="2"/>
        <v>2488</v>
      </c>
      <c r="H43" s="155">
        <f t="shared" si="2"/>
        <v>2079</v>
      </c>
      <c r="I43" s="155">
        <f t="shared" si="2"/>
        <v>4739</v>
      </c>
      <c r="J43" s="155">
        <f t="shared" si="2"/>
        <v>1966</v>
      </c>
      <c r="K43" s="155">
        <f t="shared" si="2"/>
        <v>4593</v>
      </c>
      <c r="L43" s="155">
        <f t="shared" si="2"/>
        <v>3378</v>
      </c>
      <c r="M43" s="155">
        <f t="shared" si="2"/>
        <v>5831</v>
      </c>
      <c r="N43" s="155">
        <f t="shared" si="2"/>
        <v>3539</v>
      </c>
      <c r="O43" s="155">
        <f t="shared" si="2"/>
        <v>2942</v>
      </c>
      <c r="P43" s="155">
        <f t="shared" si="2"/>
        <v>37470</v>
      </c>
      <c r="Q43" s="156">
        <f t="shared" ref="Q43" si="3">D43/$D$43</f>
        <v>1</v>
      </c>
      <c r="R43" s="125"/>
      <c r="S43" s="125"/>
      <c r="T43" s="125"/>
      <c r="U43" s="125"/>
      <c r="V43" s="125"/>
      <c r="W43" s="125"/>
      <c r="X43" s="125"/>
      <c r="Y43" s="125"/>
      <c r="Z43" s="125"/>
    </row>
    <row r="44" spans="1:29" s="126" customFormat="1" ht="23.25" customHeight="1" x14ac:dyDescent="0.25">
      <c r="A44" s="223"/>
      <c r="B44" s="224"/>
      <c r="C44" s="225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1"/>
      <c r="R44" s="125"/>
      <c r="S44" s="125"/>
      <c r="T44" s="125"/>
      <c r="U44" s="125"/>
      <c r="V44" s="125"/>
      <c r="W44" s="125"/>
      <c r="X44" s="125"/>
      <c r="Y44" s="125"/>
      <c r="Z44" s="125"/>
    </row>
    <row r="45" spans="1:29" s="126" customFormat="1" ht="3" customHeight="1" x14ac:dyDescent="0.25">
      <c r="A45" s="157"/>
      <c r="B45" s="157"/>
      <c r="C45" s="157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  <c r="R45" s="125"/>
      <c r="S45" s="125"/>
      <c r="T45" s="125"/>
      <c r="U45" s="125"/>
      <c r="V45" s="125"/>
      <c r="W45" s="125"/>
      <c r="X45" s="125"/>
      <c r="Y45" s="125"/>
      <c r="Z45" s="125"/>
    </row>
    <row r="46" spans="1:29" s="126" customFormat="1" ht="23.25" customHeight="1" x14ac:dyDescent="0.25">
      <c r="A46" s="133" t="s">
        <v>143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</row>
    <row r="47" spans="1:29" s="126" customFormat="1" ht="3" customHeight="1" x14ac:dyDescent="0.25">
      <c r="A47" s="161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</row>
    <row r="48" spans="1:29" s="126" customFormat="1" ht="43.5" customHeight="1" x14ac:dyDescent="0.25">
      <c r="A48" s="226" t="s">
        <v>52</v>
      </c>
      <c r="B48" s="226" t="s">
        <v>11</v>
      </c>
      <c r="C48" s="226" t="s">
        <v>144</v>
      </c>
      <c r="D48" s="226"/>
      <c r="E48" s="226" t="s">
        <v>145</v>
      </c>
      <c r="F48" s="226"/>
      <c r="G48" s="226" t="s">
        <v>146</v>
      </c>
      <c r="H48" s="226"/>
      <c r="I48" s="226" t="s">
        <v>147</v>
      </c>
      <c r="J48" s="226"/>
      <c r="K48" s="160"/>
      <c r="L48" s="160"/>
      <c r="M48" s="160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</row>
    <row r="49" spans="1:29" s="126" customFormat="1" ht="43.5" customHeight="1" x14ac:dyDescent="0.25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160"/>
      <c r="L49" s="160"/>
      <c r="M49" s="160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</row>
    <row r="50" spans="1:29" s="126" customFormat="1" ht="23.25" customHeight="1" x14ac:dyDescent="0.25">
      <c r="A50" s="162" t="s">
        <v>57</v>
      </c>
      <c r="B50" s="163">
        <f t="shared" ref="B50:B61" si="4">SUM(C50:O50)</f>
        <v>755</v>
      </c>
      <c r="C50" s="232">
        <v>327</v>
      </c>
      <c r="D50" s="233"/>
      <c r="E50" s="232">
        <v>372</v>
      </c>
      <c r="F50" s="233"/>
      <c r="G50" s="232">
        <v>56</v>
      </c>
      <c r="H50" s="233"/>
      <c r="I50" s="232">
        <v>0</v>
      </c>
      <c r="J50" s="233"/>
      <c r="K50" s="160"/>
      <c r="L50" s="160"/>
      <c r="M50" s="160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</row>
    <row r="51" spans="1:29" s="126" customFormat="1" ht="23.25" customHeight="1" x14ac:dyDescent="0.25">
      <c r="A51" s="164" t="s">
        <v>58</v>
      </c>
      <c r="B51" s="165">
        <f t="shared" si="4"/>
        <v>1870</v>
      </c>
      <c r="C51" s="228">
        <v>781</v>
      </c>
      <c r="D51" s="229"/>
      <c r="E51" s="228">
        <v>903</v>
      </c>
      <c r="F51" s="229"/>
      <c r="G51" s="228">
        <v>186</v>
      </c>
      <c r="H51" s="229"/>
      <c r="I51" s="228">
        <v>0</v>
      </c>
      <c r="J51" s="229"/>
      <c r="K51" s="160"/>
      <c r="L51" s="160"/>
      <c r="M51" s="160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</row>
    <row r="52" spans="1:29" s="126" customFormat="1" ht="23.25" customHeight="1" x14ac:dyDescent="0.25">
      <c r="A52" s="166" t="s">
        <v>59</v>
      </c>
      <c r="B52" s="167">
        <f t="shared" si="4"/>
        <v>3290</v>
      </c>
      <c r="C52" s="230">
        <v>473</v>
      </c>
      <c r="D52" s="231"/>
      <c r="E52" s="230">
        <v>2755</v>
      </c>
      <c r="F52" s="231"/>
      <c r="G52" s="230">
        <v>56</v>
      </c>
      <c r="H52" s="231"/>
      <c r="I52" s="230">
        <v>6</v>
      </c>
      <c r="J52" s="231"/>
      <c r="K52" s="160"/>
      <c r="L52" s="160"/>
      <c r="M52" s="160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</row>
    <row r="53" spans="1:29" s="126" customFormat="1" ht="23.25" customHeight="1" x14ac:dyDescent="0.25">
      <c r="A53" s="164" t="s">
        <v>60</v>
      </c>
      <c r="B53" s="165">
        <f t="shared" si="4"/>
        <v>2488</v>
      </c>
      <c r="C53" s="228">
        <v>391</v>
      </c>
      <c r="D53" s="229"/>
      <c r="E53" s="228">
        <v>1632</v>
      </c>
      <c r="F53" s="229"/>
      <c r="G53" s="228">
        <v>465</v>
      </c>
      <c r="H53" s="229"/>
      <c r="I53" s="228">
        <v>0</v>
      </c>
      <c r="J53" s="229"/>
      <c r="K53" s="160"/>
      <c r="L53" s="160"/>
      <c r="M53" s="160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</row>
    <row r="54" spans="1:29" s="126" customFormat="1" ht="23.25" customHeight="1" x14ac:dyDescent="0.25">
      <c r="A54" s="166" t="s">
        <v>61</v>
      </c>
      <c r="B54" s="167">
        <f t="shared" si="4"/>
        <v>2079</v>
      </c>
      <c r="C54" s="230">
        <v>274</v>
      </c>
      <c r="D54" s="231"/>
      <c r="E54" s="230">
        <v>1734</v>
      </c>
      <c r="F54" s="231"/>
      <c r="G54" s="230">
        <v>71</v>
      </c>
      <c r="H54" s="231"/>
      <c r="I54" s="230">
        <v>0</v>
      </c>
      <c r="J54" s="231"/>
      <c r="K54" s="160"/>
      <c r="L54" s="160"/>
      <c r="M54" s="160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</row>
    <row r="55" spans="1:29" s="126" customFormat="1" ht="23.25" customHeight="1" x14ac:dyDescent="0.25">
      <c r="A55" s="164" t="s">
        <v>62</v>
      </c>
      <c r="B55" s="165">
        <f t="shared" si="4"/>
        <v>4739</v>
      </c>
      <c r="C55" s="228">
        <v>468</v>
      </c>
      <c r="D55" s="229"/>
      <c r="E55" s="228">
        <v>4028</v>
      </c>
      <c r="F55" s="229"/>
      <c r="G55" s="228">
        <v>239</v>
      </c>
      <c r="H55" s="229"/>
      <c r="I55" s="228">
        <v>4</v>
      </c>
      <c r="J55" s="229"/>
      <c r="K55" s="160"/>
      <c r="L55" s="160"/>
      <c r="M55" s="160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</row>
    <row r="56" spans="1:29" s="126" customFormat="1" ht="23.25" customHeight="1" x14ac:dyDescent="0.25">
      <c r="A56" s="166" t="s">
        <v>63</v>
      </c>
      <c r="B56" s="167">
        <f t="shared" si="4"/>
        <v>1966</v>
      </c>
      <c r="C56" s="230">
        <v>287</v>
      </c>
      <c r="D56" s="231"/>
      <c r="E56" s="230">
        <v>1455</v>
      </c>
      <c r="F56" s="231"/>
      <c r="G56" s="230">
        <v>224</v>
      </c>
      <c r="H56" s="231"/>
      <c r="I56" s="230">
        <v>0</v>
      </c>
      <c r="J56" s="231"/>
      <c r="K56" s="160"/>
      <c r="L56" s="160"/>
      <c r="M56" s="160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</row>
    <row r="57" spans="1:29" s="126" customFormat="1" ht="23.25" customHeight="1" x14ac:dyDescent="0.25">
      <c r="A57" s="164" t="s">
        <v>64</v>
      </c>
      <c r="B57" s="165">
        <f t="shared" si="4"/>
        <v>4593</v>
      </c>
      <c r="C57" s="228">
        <v>580</v>
      </c>
      <c r="D57" s="229"/>
      <c r="E57" s="228">
        <v>3628</v>
      </c>
      <c r="F57" s="229"/>
      <c r="G57" s="228">
        <v>385</v>
      </c>
      <c r="H57" s="229"/>
      <c r="I57" s="228">
        <v>0</v>
      </c>
      <c r="J57" s="229"/>
      <c r="K57" s="160"/>
      <c r="L57" s="160"/>
      <c r="M57" s="160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</row>
    <row r="58" spans="1:29" s="126" customFormat="1" ht="23.25" customHeight="1" x14ac:dyDescent="0.25">
      <c r="A58" s="166" t="s">
        <v>148</v>
      </c>
      <c r="B58" s="167">
        <f t="shared" si="4"/>
        <v>3378</v>
      </c>
      <c r="C58" s="230">
        <v>720</v>
      </c>
      <c r="D58" s="231"/>
      <c r="E58" s="230">
        <v>1994</v>
      </c>
      <c r="F58" s="231"/>
      <c r="G58" s="230">
        <v>664</v>
      </c>
      <c r="H58" s="231"/>
      <c r="I58" s="230">
        <v>0</v>
      </c>
      <c r="J58" s="231"/>
      <c r="K58" s="160"/>
      <c r="L58" s="160"/>
      <c r="M58" s="160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</row>
    <row r="59" spans="1:29" s="126" customFormat="1" ht="23.25" customHeight="1" x14ac:dyDescent="0.25">
      <c r="A59" s="164" t="s">
        <v>66</v>
      </c>
      <c r="B59" s="165">
        <f t="shared" si="4"/>
        <v>5831</v>
      </c>
      <c r="C59" s="228">
        <v>1237</v>
      </c>
      <c r="D59" s="229"/>
      <c r="E59" s="228">
        <v>4336</v>
      </c>
      <c r="F59" s="229"/>
      <c r="G59" s="228">
        <v>243</v>
      </c>
      <c r="H59" s="229"/>
      <c r="I59" s="228">
        <v>15</v>
      </c>
      <c r="J59" s="229"/>
      <c r="K59" s="160"/>
      <c r="L59" s="160"/>
      <c r="M59" s="160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</row>
    <row r="60" spans="1:29" s="126" customFormat="1" ht="23.25" customHeight="1" x14ac:dyDescent="0.25">
      <c r="A60" s="166" t="s">
        <v>67</v>
      </c>
      <c r="B60" s="167">
        <f t="shared" si="4"/>
        <v>3539</v>
      </c>
      <c r="C60" s="230">
        <v>288</v>
      </c>
      <c r="D60" s="231"/>
      <c r="E60" s="230">
        <v>2582</v>
      </c>
      <c r="F60" s="231"/>
      <c r="G60" s="230">
        <v>488</v>
      </c>
      <c r="H60" s="231"/>
      <c r="I60" s="230">
        <v>181</v>
      </c>
      <c r="J60" s="231"/>
      <c r="K60" s="160"/>
      <c r="L60" s="160"/>
      <c r="M60" s="160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</row>
    <row r="61" spans="1:29" s="126" customFormat="1" ht="23.25" customHeight="1" x14ac:dyDescent="0.25">
      <c r="A61" s="164" t="s">
        <v>68</v>
      </c>
      <c r="B61" s="165">
        <f t="shared" si="4"/>
        <v>2942</v>
      </c>
      <c r="C61" s="228">
        <v>684</v>
      </c>
      <c r="D61" s="229"/>
      <c r="E61" s="228">
        <v>1934</v>
      </c>
      <c r="F61" s="229"/>
      <c r="G61" s="228">
        <v>324</v>
      </c>
      <c r="H61" s="229"/>
      <c r="I61" s="228">
        <v>0</v>
      </c>
      <c r="J61" s="229"/>
      <c r="K61" s="160"/>
      <c r="L61" s="160"/>
      <c r="M61" s="160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</row>
    <row r="62" spans="1:29" s="126" customFormat="1" ht="23.25" customHeight="1" x14ac:dyDescent="0.25">
      <c r="A62" s="168" t="s">
        <v>11</v>
      </c>
      <c r="B62" s="169">
        <f>SUM(B50:B61)</f>
        <v>37470</v>
      </c>
      <c r="C62" s="237">
        <f>SUM(C50:C61)</f>
        <v>6510</v>
      </c>
      <c r="D62" s="237"/>
      <c r="E62" s="237">
        <f>SUM(E50:E61)</f>
        <v>27353</v>
      </c>
      <c r="F62" s="237"/>
      <c r="G62" s="237">
        <f>SUM(G50:G61)</f>
        <v>3401</v>
      </c>
      <c r="H62" s="237"/>
      <c r="I62" s="237">
        <f>SUM(I50:I61)</f>
        <v>206</v>
      </c>
      <c r="J62" s="237"/>
      <c r="K62" s="160"/>
      <c r="L62" s="160"/>
      <c r="M62" s="160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</row>
    <row r="63" spans="1:29" s="126" customFormat="1" ht="23.25" customHeight="1" x14ac:dyDescent="0.25">
      <c r="A63" s="170" t="s">
        <v>149</v>
      </c>
      <c r="B63" s="171">
        <f>B62/B62</f>
        <v>1</v>
      </c>
      <c r="C63" s="234">
        <f>C62/$B$62</f>
        <v>0.17373899119295436</v>
      </c>
      <c r="D63" s="234"/>
      <c r="E63" s="234">
        <f>E62/$B$62</f>
        <v>0.72999733119829202</v>
      </c>
      <c r="F63" s="234"/>
      <c r="G63" s="234">
        <f>G62/$B$62</f>
        <v>9.0765946090205496E-2</v>
      </c>
      <c r="H63" s="234"/>
      <c r="I63" s="234">
        <f>I62/$B$62</f>
        <v>5.4977315185481719E-3</v>
      </c>
      <c r="J63" s="234"/>
      <c r="K63" s="160"/>
      <c r="L63" s="160"/>
      <c r="M63" s="160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</row>
    <row r="64" spans="1:29" s="126" customFormat="1" ht="23.25" customHeight="1" x14ac:dyDescent="0.25">
      <c r="A64" s="172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</row>
    <row r="65" spans="1:29" s="126" customFormat="1" ht="23.25" customHeight="1" thickBot="1" x14ac:dyDescent="0.3">
      <c r="A65" s="173" t="s">
        <v>150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</row>
    <row r="66" spans="1:29" s="126" customFormat="1" ht="23.25" customHeight="1" thickTop="1" x14ac:dyDescent="0.25">
      <c r="A66" s="172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75"/>
      <c r="O66" s="175"/>
      <c r="P66" s="17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</row>
    <row r="67" spans="1:29" s="126" customFormat="1" ht="94.5" customHeight="1" x14ac:dyDescent="0.25">
      <c r="A67" s="176" t="s">
        <v>52</v>
      </c>
      <c r="B67" s="177" t="s">
        <v>11</v>
      </c>
      <c r="C67" s="235" t="s">
        <v>151</v>
      </c>
      <c r="D67" s="236"/>
      <c r="E67" s="235" t="s">
        <v>152</v>
      </c>
      <c r="F67" s="236"/>
      <c r="G67" s="235" t="s">
        <v>153</v>
      </c>
      <c r="H67" s="236"/>
      <c r="I67" s="235" t="s">
        <v>154</v>
      </c>
      <c r="J67" s="236"/>
      <c r="K67" s="235" t="s">
        <v>155</v>
      </c>
      <c r="L67" s="236"/>
      <c r="M67" s="235" t="s">
        <v>156</v>
      </c>
      <c r="N67" s="236"/>
      <c r="O67" s="235" t="s">
        <v>157</v>
      </c>
      <c r="P67" s="236"/>
      <c r="Q67" s="125"/>
      <c r="R67" s="125"/>
      <c r="S67" s="125"/>
      <c r="T67" s="125"/>
      <c r="U67" s="125"/>
      <c r="V67" s="125"/>
      <c r="W67" s="178"/>
      <c r="X67" s="178"/>
      <c r="Y67" s="178"/>
      <c r="Z67" s="178"/>
      <c r="AA67" s="178"/>
      <c r="AB67" s="2"/>
      <c r="AC67" s="2"/>
    </row>
    <row r="68" spans="1:29" s="126" customFormat="1" ht="23.25" customHeight="1" x14ac:dyDescent="0.25">
      <c r="A68" s="179" t="s">
        <v>57</v>
      </c>
      <c r="B68" s="180">
        <f t="shared" ref="B68:B79" si="5">SUM(C68:O68)</f>
        <v>755</v>
      </c>
      <c r="C68" s="238">
        <v>431</v>
      </c>
      <c r="D68" s="239"/>
      <c r="E68" s="238">
        <v>64</v>
      </c>
      <c r="F68" s="239"/>
      <c r="G68" s="238">
        <v>147</v>
      </c>
      <c r="H68" s="239"/>
      <c r="I68" s="238">
        <v>32</v>
      </c>
      <c r="J68" s="239"/>
      <c r="K68" s="238">
        <v>24</v>
      </c>
      <c r="L68" s="239"/>
      <c r="M68" s="238">
        <v>57</v>
      </c>
      <c r="N68" s="239"/>
      <c r="O68" s="238">
        <v>0</v>
      </c>
      <c r="P68" s="239"/>
      <c r="Q68" s="125"/>
      <c r="R68" s="125"/>
      <c r="S68" s="125"/>
      <c r="T68" s="125"/>
      <c r="U68" s="125"/>
      <c r="V68" s="125"/>
      <c r="W68" s="178"/>
      <c r="X68" s="178"/>
      <c r="Y68" s="178"/>
      <c r="Z68" s="178"/>
      <c r="AA68" s="178"/>
      <c r="AB68" s="2"/>
      <c r="AC68" s="2"/>
    </row>
    <row r="69" spans="1:29" s="126" customFormat="1" ht="23.25" customHeight="1" x14ac:dyDescent="0.25">
      <c r="A69" s="181" t="s">
        <v>58</v>
      </c>
      <c r="B69" s="182">
        <f t="shared" si="5"/>
        <v>1870</v>
      </c>
      <c r="C69" s="240">
        <v>838</v>
      </c>
      <c r="D69" s="241"/>
      <c r="E69" s="240">
        <v>472</v>
      </c>
      <c r="F69" s="241"/>
      <c r="G69" s="240">
        <v>343</v>
      </c>
      <c r="H69" s="241"/>
      <c r="I69" s="240">
        <v>93</v>
      </c>
      <c r="J69" s="241"/>
      <c r="K69" s="240">
        <v>93</v>
      </c>
      <c r="L69" s="241"/>
      <c r="M69" s="240">
        <v>31</v>
      </c>
      <c r="N69" s="241"/>
      <c r="O69" s="240">
        <v>0</v>
      </c>
      <c r="P69" s="241"/>
      <c r="Q69" s="125"/>
      <c r="R69" s="125"/>
      <c r="S69" s="125"/>
      <c r="T69" s="125"/>
      <c r="U69" s="125"/>
      <c r="V69" s="125"/>
      <c r="W69" s="178"/>
      <c r="X69" s="178"/>
      <c r="Y69" s="178"/>
      <c r="Z69" s="178"/>
      <c r="AA69" s="178"/>
      <c r="AB69" s="2"/>
      <c r="AC69" s="2"/>
    </row>
    <row r="70" spans="1:29" s="126" customFormat="1" ht="23.25" customHeight="1" x14ac:dyDescent="0.25">
      <c r="A70" s="183" t="s">
        <v>59</v>
      </c>
      <c r="B70" s="184">
        <f t="shared" si="5"/>
        <v>3290</v>
      </c>
      <c r="C70" s="242">
        <v>387</v>
      </c>
      <c r="D70" s="243"/>
      <c r="E70" s="242">
        <v>2377</v>
      </c>
      <c r="F70" s="243"/>
      <c r="G70" s="242">
        <v>415</v>
      </c>
      <c r="H70" s="243"/>
      <c r="I70" s="242">
        <v>52</v>
      </c>
      <c r="J70" s="243"/>
      <c r="K70" s="242">
        <v>10</v>
      </c>
      <c r="L70" s="243"/>
      <c r="M70" s="242">
        <v>43</v>
      </c>
      <c r="N70" s="243"/>
      <c r="O70" s="242">
        <v>6</v>
      </c>
      <c r="P70" s="243"/>
      <c r="Q70" s="125"/>
      <c r="R70" s="125"/>
      <c r="S70" s="125"/>
      <c r="T70" s="125"/>
      <c r="U70" s="125"/>
      <c r="V70" s="125"/>
      <c r="W70" s="178"/>
      <c r="X70" s="178"/>
      <c r="Y70" s="178"/>
      <c r="Z70" s="178"/>
      <c r="AA70" s="178"/>
      <c r="AB70" s="2"/>
      <c r="AC70" s="2"/>
    </row>
    <row r="71" spans="1:29" s="126" customFormat="1" ht="23.25" customHeight="1" x14ac:dyDescent="0.25">
      <c r="A71" s="181" t="s">
        <v>60</v>
      </c>
      <c r="B71" s="182">
        <f t="shared" si="5"/>
        <v>2488</v>
      </c>
      <c r="C71" s="240">
        <v>469</v>
      </c>
      <c r="D71" s="241"/>
      <c r="E71" s="240">
        <v>921</v>
      </c>
      <c r="F71" s="241"/>
      <c r="G71" s="240">
        <v>560</v>
      </c>
      <c r="H71" s="241"/>
      <c r="I71" s="240">
        <v>177</v>
      </c>
      <c r="J71" s="241"/>
      <c r="K71" s="240">
        <v>288</v>
      </c>
      <c r="L71" s="241"/>
      <c r="M71" s="240">
        <v>73</v>
      </c>
      <c r="N71" s="241"/>
      <c r="O71" s="240">
        <v>0</v>
      </c>
      <c r="P71" s="241"/>
      <c r="Q71" s="125"/>
      <c r="R71" s="125"/>
      <c r="S71" s="125"/>
      <c r="T71" s="125"/>
      <c r="U71" s="125"/>
      <c r="V71" s="125"/>
      <c r="W71" s="178"/>
      <c r="X71" s="178"/>
      <c r="Y71" s="178"/>
      <c r="Z71" s="178"/>
      <c r="AA71" s="178"/>
      <c r="AB71" s="2"/>
      <c r="AC71" s="2"/>
    </row>
    <row r="72" spans="1:29" s="126" customFormat="1" ht="23.25" customHeight="1" x14ac:dyDescent="0.25">
      <c r="A72" s="183" t="s">
        <v>61</v>
      </c>
      <c r="B72" s="184">
        <f t="shared" si="5"/>
        <v>2079</v>
      </c>
      <c r="C72" s="242">
        <v>335</v>
      </c>
      <c r="D72" s="243"/>
      <c r="E72" s="242">
        <v>604</v>
      </c>
      <c r="F72" s="243"/>
      <c r="G72" s="242">
        <v>1047</v>
      </c>
      <c r="H72" s="243"/>
      <c r="I72" s="242">
        <v>17</v>
      </c>
      <c r="J72" s="243"/>
      <c r="K72" s="242">
        <v>64</v>
      </c>
      <c r="L72" s="243"/>
      <c r="M72" s="242">
        <v>12</v>
      </c>
      <c r="N72" s="243"/>
      <c r="O72" s="242">
        <v>0</v>
      </c>
      <c r="P72" s="243"/>
      <c r="Q72" s="125"/>
      <c r="R72" s="125"/>
      <c r="S72" s="125"/>
      <c r="T72" s="125"/>
      <c r="U72" s="125"/>
      <c r="V72" s="125"/>
      <c r="W72" s="178"/>
      <c r="X72" s="178"/>
      <c r="Y72" s="178"/>
      <c r="Z72" s="178"/>
      <c r="AA72" s="178"/>
      <c r="AB72" s="2"/>
      <c r="AC72" s="2"/>
    </row>
    <row r="73" spans="1:29" s="126" customFormat="1" ht="23.25" customHeight="1" x14ac:dyDescent="0.25">
      <c r="A73" s="181" t="s">
        <v>62</v>
      </c>
      <c r="B73" s="182">
        <f t="shared" si="5"/>
        <v>4739</v>
      </c>
      <c r="C73" s="240">
        <v>460</v>
      </c>
      <c r="D73" s="241"/>
      <c r="E73" s="240">
        <v>3354</v>
      </c>
      <c r="F73" s="241"/>
      <c r="G73" s="240">
        <v>650</v>
      </c>
      <c r="H73" s="241"/>
      <c r="I73" s="240">
        <v>157</v>
      </c>
      <c r="J73" s="241"/>
      <c r="K73" s="240">
        <v>112</v>
      </c>
      <c r="L73" s="241"/>
      <c r="M73" s="240">
        <v>2</v>
      </c>
      <c r="N73" s="241"/>
      <c r="O73" s="240">
        <v>4</v>
      </c>
      <c r="P73" s="241"/>
      <c r="Q73" s="125"/>
      <c r="R73" s="125"/>
      <c r="S73" s="125"/>
      <c r="T73" s="125"/>
      <c r="U73" s="125"/>
      <c r="V73" s="125"/>
      <c r="W73" s="178"/>
      <c r="X73" s="178"/>
      <c r="Y73" s="178"/>
      <c r="Z73" s="178"/>
      <c r="AA73" s="178"/>
      <c r="AB73" s="2"/>
      <c r="AC73" s="2"/>
    </row>
    <row r="74" spans="1:29" s="126" customFormat="1" ht="23.25" customHeight="1" x14ac:dyDescent="0.25">
      <c r="A74" s="183" t="s">
        <v>63</v>
      </c>
      <c r="B74" s="184">
        <f t="shared" si="5"/>
        <v>1966</v>
      </c>
      <c r="C74" s="242">
        <v>370</v>
      </c>
      <c r="D74" s="243"/>
      <c r="E74" s="242">
        <v>570</v>
      </c>
      <c r="F74" s="243"/>
      <c r="G74" s="242">
        <v>822</v>
      </c>
      <c r="H74" s="243"/>
      <c r="I74" s="242">
        <v>140</v>
      </c>
      <c r="J74" s="243"/>
      <c r="K74" s="242">
        <v>23</v>
      </c>
      <c r="L74" s="243"/>
      <c r="M74" s="242">
        <v>41</v>
      </c>
      <c r="N74" s="243"/>
      <c r="O74" s="242">
        <v>0</v>
      </c>
      <c r="P74" s="243"/>
      <c r="Q74" s="125"/>
      <c r="R74" s="125"/>
      <c r="S74" s="125"/>
      <c r="T74" s="125"/>
      <c r="U74" s="125"/>
      <c r="V74" s="125"/>
      <c r="W74" s="178"/>
      <c r="X74" s="178"/>
      <c r="Y74" s="178"/>
      <c r="Z74" s="178"/>
      <c r="AA74" s="178"/>
      <c r="AB74" s="2"/>
      <c r="AC74" s="2"/>
    </row>
    <row r="75" spans="1:29" s="126" customFormat="1" ht="23.25" customHeight="1" x14ac:dyDescent="0.25">
      <c r="A75" s="181" t="s">
        <v>64</v>
      </c>
      <c r="B75" s="182">
        <f t="shared" si="5"/>
        <v>4593</v>
      </c>
      <c r="C75" s="240">
        <v>642</v>
      </c>
      <c r="D75" s="241"/>
      <c r="E75" s="240">
        <v>2645</v>
      </c>
      <c r="F75" s="241"/>
      <c r="G75" s="240">
        <v>890</v>
      </c>
      <c r="H75" s="241"/>
      <c r="I75" s="240">
        <v>55</v>
      </c>
      <c r="J75" s="241"/>
      <c r="K75" s="240">
        <v>199</v>
      </c>
      <c r="L75" s="241"/>
      <c r="M75" s="240">
        <v>162</v>
      </c>
      <c r="N75" s="241"/>
      <c r="O75" s="240">
        <v>0</v>
      </c>
      <c r="P75" s="241"/>
      <c r="Q75" s="125"/>
      <c r="R75" s="125"/>
      <c r="S75" s="125"/>
      <c r="T75" s="125"/>
      <c r="U75" s="125"/>
      <c r="V75" s="125"/>
      <c r="W75" s="178"/>
      <c r="X75" s="178"/>
      <c r="Y75" s="178"/>
      <c r="Z75" s="178"/>
      <c r="AA75" s="178"/>
      <c r="AB75" s="2"/>
      <c r="AC75" s="2"/>
    </row>
    <row r="76" spans="1:29" s="126" customFormat="1" ht="23.25" customHeight="1" x14ac:dyDescent="0.25">
      <c r="A76" s="183" t="s">
        <v>148</v>
      </c>
      <c r="B76" s="184">
        <f t="shared" si="5"/>
        <v>3378</v>
      </c>
      <c r="C76" s="242">
        <v>746</v>
      </c>
      <c r="D76" s="243"/>
      <c r="E76" s="242">
        <v>550</v>
      </c>
      <c r="F76" s="243"/>
      <c r="G76" s="242">
        <v>1409</v>
      </c>
      <c r="H76" s="243"/>
      <c r="I76" s="242">
        <v>316</v>
      </c>
      <c r="J76" s="243"/>
      <c r="K76" s="242">
        <v>317</v>
      </c>
      <c r="L76" s="243"/>
      <c r="M76" s="242">
        <v>40</v>
      </c>
      <c r="N76" s="243"/>
      <c r="O76" s="242">
        <v>0</v>
      </c>
      <c r="P76" s="243"/>
      <c r="Q76" s="125"/>
      <c r="R76" s="125"/>
      <c r="S76" s="125"/>
      <c r="T76" s="125"/>
      <c r="U76" s="125"/>
      <c r="V76" s="125"/>
      <c r="W76" s="178"/>
      <c r="X76" s="178"/>
      <c r="Y76" s="178"/>
      <c r="Z76" s="178"/>
      <c r="AA76" s="178"/>
      <c r="AB76" s="2"/>
      <c r="AC76" s="2"/>
    </row>
    <row r="77" spans="1:29" s="126" customFormat="1" ht="23.25" customHeight="1" x14ac:dyDescent="0.25">
      <c r="A77" s="181" t="s">
        <v>66</v>
      </c>
      <c r="B77" s="182">
        <f t="shared" si="5"/>
        <v>5831</v>
      </c>
      <c r="C77" s="240">
        <v>291</v>
      </c>
      <c r="D77" s="241"/>
      <c r="E77" s="240">
        <v>3937</v>
      </c>
      <c r="F77" s="241"/>
      <c r="G77" s="240">
        <v>1310</v>
      </c>
      <c r="H77" s="241"/>
      <c r="I77" s="240">
        <v>144</v>
      </c>
      <c r="J77" s="241"/>
      <c r="K77" s="240">
        <v>95</v>
      </c>
      <c r="L77" s="241"/>
      <c r="M77" s="240">
        <v>39</v>
      </c>
      <c r="N77" s="241"/>
      <c r="O77" s="240">
        <v>15</v>
      </c>
      <c r="P77" s="241"/>
      <c r="Q77" s="125"/>
      <c r="R77" s="125"/>
      <c r="S77" s="125"/>
      <c r="T77" s="125"/>
      <c r="U77" s="125"/>
      <c r="V77" s="125"/>
      <c r="W77" s="178"/>
      <c r="X77" s="178"/>
      <c r="Y77" s="178"/>
      <c r="Z77" s="178"/>
      <c r="AA77" s="178"/>
      <c r="AB77" s="2"/>
      <c r="AC77" s="2"/>
    </row>
    <row r="78" spans="1:29" s="126" customFormat="1" ht="23.25" customHeight="1" x14ac:dyDescent="0.25">
      <c r="A78" s="183" t="s">
        <v>67</v>
      </c>
      <c r="B78" s="184">
        <f t="shared" si="5"/>
        <v>3539</v>
      </c>
      <c r="C78" s="242">
        <v>216</v>
      </c>
      <c r="D78" s="243"/>
      <c r="E78" s="242">
        <v>2117</v>
      </c>
      <c r="F78" s="243"/>
      <c r="G78" s="242">
        <v>693</v>
      </c>
      <c r="H78" s="243"/>
      <c r="I78" s="242">
        <v>338</v>
      </c>
      <c r="J78" s="243"/>
      <c r="K78" s="242">
        <v>161</v>
      </c>
      <c r="L78" s="243"/>
      <c r="M78" s="242">
        <v>10</v>
      </c>
      <c r="N78" s="243"/>
      <c r="O78" s="242">
        <v>4</v>
      </c>
      <c r="P78" s="243"/>
      <c r="Q78" s="125"/>
      <c r="R78" s="125"/>
      <c r="S78" s="125"/>
      <c r="T78" s="125"/>
      <c r="U78" s="125"/>
      <c r="V78" s="125"/>
      <c r="W78" s="178"/>
      <c r="X78" s="178"/>
      <c r="Y78" s="178"/>
      <c r="Z78" s="178"/>
      <c r="AA78" s="178"/>
      <c r="AB78" s="2"/>
      <c r="AC78" s="2"/>
    </row>
    <row r="79" spans="1:29" s="126" customFormat="1" ht="23.25" customHeight="1" x14ac:dyDescent="0.25">
      <c r="A79" s="181" t="s">
        <v>68</v>
      </c>
      <c r="B79" s="182">
        <f t="shared" si="5"/>
        <v>2942</v>
      </c>
      <c r="C79" s="240">
        <v>148</v>
      </c>
      <c r="D79" s="241"/>
      <c r="E79" s="240">
        <v>1998</v>
      </c>
      <c r="F79" s="241"/>
      <c r="G79" s="240">
        <v>472</v>
      </c>
      <c r="H79" s="241"/>
      <c r="I79" s="240">
        <v>187</v>
      </c>
      <c r="J79" s="241"/>
      <c r="K79" s="240">
        <v>137</v>
      </c>
      <c r="L79" s="241"/>
      <c r="M79" s="240">
        <v>0</v>
      </c>
      <c r="N79" s="241"/>
      <c r="O79" s="240">
        <v>0</v>
      </c>
      <c r="P79" s="241"/>
      <c r="Q79" s="125"/>
      <c r="R79" s="125"/>
      <c r="S79" s="125"/>
      <c r="T79" s="125"/>
      <c r="U79" s="125"/>
      <c r="V79" s="125"/>
      <c r="W79" s="178"/>
      <c r="X79" s="178"/>
      <c r="Y79" s="178"/>
      <c r="Z79" s="178"/>
      <c r="AA79" s="178"/>
      <c r="AB79" s="2"/>
      <c r="AC79" s="2"/>
    </row>
    <row r="80" spans="1:29" s="126" customFormat="1" ht="23.25" customHeight="1" x14ac:dyDescent="0.25">
      <c r="A80" s="168" t="s">
        <v>11</v>
      </c>
      <c r="B80" s="169">
        <f>SUM(B68:B79)</f>
        <v>37470</v>
      </c>
      <c r="C80" s="237">
        <f>SUM(C68:C79)</f>
        <v>5333</v>
      </c>
      <c r="D80" s="237"/>
      <c r="E80" s="237">
        <f>SUM(E68:E79)</f>
        <v>19609</v>
      </c>
      <c r="F80" s="237"/>
      <c r="G80" s="237">
        <f>SUM(G68:G79)</f>
        <v>8758</v>
      </c>
      <c r="H80" s="237"/>
      <c r="I80" s="237">
        <f>SUM(I68:I79)</f>
        <v>1708</v>
      </c>
      <c r="J80" s="237"/>
      <c r="K80" s="237">
        <f>SUM(K68:K79)</f>
        <v>1523</v>
      </c>
      <c r="L80" s="237"/>
      <c r="M80" s="237">
        <f>SUM(M68:M79)</f>
        <v>510</v>
      </c>
      <c r="N80" s="237"/>
      <c r="O80" s="237">
        <f>SUM(O68:O79)</f>
        <v>29</v>
      </c>
      <c r="P80" s="237"/>
      <c r="Q80" s="125"/>
      <c r="R80" s="125"/>
      <c r="S80" s="125"/>
      <c r="T80" s="125"/>
      <c r="U80" s="125"/>
      <c r="V80" s="125"/>
      <c r="W80" s="185"/>
      <c r="X80" s="185"/>
      <c r="Y80" s="185"/>
      <c r="Z80" s="185"/>
      <c r="AA80" s="185"/>
      <c r="AB80" s="125"/>
      <c r="AC80" s="125"/>
    </row>
    <row r="81" spans="1:29" s="126" customFormat="1" ht="23.25" customHeight="1" x14ac:dyDescent="0.25">
      <c r="A81" s="170" t="s">
        <v>149</v>
      </c>
      <c r="B81" s="171">
        <f>B80/B80</f>
        <v>1</v>
      </c>
      <c r="C81" s="234">
        <f>C80/$B$80</f>
        <v>0.14232719508940486</v>
      </c>
      <c r="D81" s="234"/>
      <c r="E81" s="234">
        <f>E80/$B$80</f>
        <v>0.52332532692820921</v>
      </c>
      <c r="F81" s="234"/>
      <c r="G81" s="234">
        <f>G80/$B$80</f>
        <v>0.23373365358953829</v>
      </c>
      <c r="H81" s="234"/>
      <c r="I81" s="234">
        <f>I80/$B$80</f>
        <v>4.5583133173205233E-2</v>
      </c>
      <c r="J81" s="234"/>
      <c r="K81" s="234">
        <f>K80/$B$80</f>
        <v>4.0645850013344011E-2</v>
      </c>
      <c r="L81" s="234"/>
      <c r="M81" s="234">
        <f>M80/$B$80</f>
        <v>1.3610888710968775E-2</v>
      </c>
      <c r="N81" s="234"/>
      <c r="O81" s="234">
        <f>O80/$B$80</f>
        <v>7.7395249532959706E-4</v>
      </c>
      <c r="P81" s="234"/>
      <c r="Q81" s="125"/>
      <c r="R81" s="125"/>
      <c r="S81" s="125"/>
      <c r="T81" s="125"/>
      <c r="U81" s="125"/>
      <c r="V81" s="125"/>
      <c r="W81" s="185"/>
      <c r="X81" s="185"/>
      <c r="Y81" s="185"/>
      <c r="Z81" s="185"/>
      <c r="AA81" s="185"/>
      <c r="AB81" s="125"/>
      <c r="AC81" s="125"/>
    </row>
    <row r="82" spans="1:29" s="126" customFormat="1" ht="23.25" customHeight="1" x14ac:dyDescent="0.25">
      <c r="A82" s="186"/>
      <c r="B82" s="187"/>
      <c r="C82" s="187"/>
      <c r="D82" s="187"/>
      <c r="E82" s="187"/>
      <c r="F82" s="187"/>
      <c r="G82" s="187"/>
      <c r="H82" s="188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</row>
    <row r="83" spans="1:29" s="126" customFormat="1" ht="23.25" customHeight="1" x14ac:dyDescent="0.25">
      <c r="A83" s="189"/>
      <c r="B83" s="187"/>
      <c r="C83" s="187"/>
      <c r="D83" s="187"/>
      <c r="E83" s="187"/>
      <c r="F83" s="187"/>
      <c r="G83" s="187"/>
      <c r="H83" s="188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</row>
  </sheetData>
  <mergeCells count="212">
    <mergeCell ref="O81:P81"/>
    <mergeCell ref="C81:D81"/>
    <mergeCell ref="E81:F81"/>
    <mergeCell ref="G81:H81"/>
    <mergeCell ref="I81:J81"/>
    <mergeCell ref="K81:L81"/>
    <mergeCell ref="M81:N81"/>
    <mergeCell ref="O79:P79"/>
    <mergeCell ref="C80:D80"/>
    <mergeCell ref="E80:F80"/>
    <mergeCell ref="G80:H80"/>
    <mergeCell ref="I80:J80"/>
    <mergeCell ref="K80:L80"/>
    <mergeCell ref="M80:N80"/>
    <mergeCell ref="O80:P80"/>
    <mergeCell ref="C79:D79"/>
    <mergeCell ref="E79:F79"/>
    <mergeCell ref="G79:H79"/>
    <mergeCell ref="I79:J79"/>
    <mergeCell ref="K79:L79"/>
    <mergeCell ref="M79:N79"/>
    <mergeCell ref="O77:P77"/>
    <mergeCell ref="C78:D78"/>
    <mergeCell ref="E78:F78"/>
    <mergeCell ref="G78:H78"/>
    <mergeCell ref="I78:J78"/>
    <mergeCell ref="K78:L78"/>
    <mergeCell ref="M78:N78"/>
    <mergeCell ref="O78:P78"/>
    <mergeCell ref="C77:D77"/>
    <mergeCell ref="E77:F77"/>
    <mergeCell ref="G77:H77"/>
    <mergeCell ref="I77:J77"/>
    <mergeCell ref="K77:L77"/>
    <mergeCell ref="M77:N77"/>
    <mergeCell ref="O75:P75"/>
    <mergeCell ref="C76:D76"/>
    <mergeCell ref="E76:F76"/>
    <mergeCell ref="G76:H76"/>
    <mergeCell ref="I76:J76"/>
    <mergeCell ref="K76:L76"/>
    <mergeCell ref="M76:N76"/>
    <mergeCell ref="O76:P76"/>
    <mergeCell ref="C75:D75"/>
    <mergeCell ref="E75:F75"/>
    <mergeCell ref="G75:H75"/>
    <mergeCell ref="I75:J75"/>
    <mergeCell ref="K75:L75"/>
    <mergeCell ref="M75:N75"/>
    <mergeCell ref="O73:P73"/>
    <mergeCell ref="C74:D74"/>
    <mergeCell ref="E74:F74"/>
    <mergeCell ref="G74:H74"/>
    <mergeCell ref="I74:J74"/>
    <mergeCell ref="K74:L74"/>
    <mergeCell ref="M74:N74"/>
    <mergeCell ref="O74:P74"/>
    <mergeCell ref="C73:D73"/>
    <mergeCell ref="E73:F73"/>
    <mergeCell ref="G73:H73"/>
    <mergeCell ref="I73:J73"/>
    <mergeCell ref="K73:L73"/>
    <mergeCell ref="M73:N73"/>
    <mergeCell ref="O71:P71"/>
    <mergeCell ref="C72:D72"/>
    <mergeCell ref="E72:F72"/>
    <mergeCell ref="G72:H72"/>
    <mergeCell ref="I72:J72"/>
    <mergeCell ref="K72:L72"/>
    <mergeCell ref="M72:N72"/>
    <mergeCell ref="O72:P72"/>
    <mergeCell ref="C71:D71"/>
    <mergeCell ref="E71:F71"/>
    <mergeCell ref="G71:H71"/>
    <mergeCell ref="I71:J71"/>
    <mergeCell ref="K71:L71"/>
    <mergeCell ref="M71:N71"/>
    <mergeCell ref="O69:P69"/>
    <mergeCell ref="C70:D70"/>
    <mergeCell ref="E70:F70"/>
    <mergeCell ref="G70:H70"/>
    <mergeCell ref="I70:J70"/>
    <mergeCell ref="K70:L70"/>
    <mergeCell ref="M70:N70"/>
    <mergeCell ref="O70:P70"/>
    <mergeCell ref="C69:D69"/>
    <mergeCell ref="E69:F69"/>
    <mergeCell ref="G69:H69"/>
    <mergeCell ref="I69:J69"/>
    <mergeCell ref="K69:L69"/>
    <mergeCell ref="M69:N69"/>
    <mergeCell ref="K67:L67"/>
    <mergeCell ref="M67:N67"/>
    <mergeCell ref="O67:P67"/>
    <mergeCell ref="C68:D68"/>
    <mergeCell ref="E68:F68"/>
    <mergeCell ref="G68:H68"/>
    <mergeCell ref="I68:J68"/>
    <mergeCell ref="K68:L68"/>
    <mergeCell ref="M68:N68"/>
    <mergeCell ref="O68:P68"/>
    <mergeCell ref="C63:D63"/>
    <mergeCell ref="E63:F63"/>
    <mergeCell ref="G63:H63"/>
    <mergeCell ref="I63:J63"/>
    <mergeCell ref="C67:D67"/>
    <mergeCell ref="E67:F67"/>
    <mergeCell ref="G67:H67"/>
    <mergeCell ref="I67:J67"/>
    <mergeCell ref="C61:D61"/>
    <mergeCell ref="E61:F61"/>
    <mergeCell ref="G61:H61"/>
    <mergeCell ref="I61:J61"/>
    <mergeCell ref="C62:D62"/>
    <mergeCell ref="E62:F62"/>
    <mergeCell ref="G62:H62"/>
    <mergeCell ref="I62:J62"/>
    <mergeCell ref="C59:D59"/>
    <mergeCell ref="E59:F59"/>
    <mergeCell ref="G59:H59"/>
    <mergeCell ref="I59:J59"/>
    <mergeCell ref="C60:D60"/>
    <mergeCell ref="E60:F60"/>
    <mergeCell ref="G60:H60"/>
    <mergeCell ref="I60:J60"/>
    <mergeCell ref="C57:D57"/>
    <mergeCell ref="E57:F57"/>
    <mergeCell ref="G57:H57"/>
    <mergeCell ref="I57:J57"/>
    <mergeCell ref="C58:D58"/>
    <mergeCell ref="E58:F58"/>
    <mergeCell ref="G58:H58"/>
    <mergeCell ref="I58:J58"/>
    <mergeCell ref="C55:D55"/>
    <mergeCell ref="E55:F55"/>
    <mergeCell ref="G55:H55"/>
    <mergeCell ref="I55:J55"/>
    <mergeCell ref="C56:D56"/>
    <mergeCell ref="E56:F56"/>
    <mergeCell ref="G56:H56"/>
    <mergeCell ref="I56:J56"/>
    <mergeCell ref="C53:D53"/>
    <mergeCell ref="E53:F53"/>
    <mergeCell ref="G53:H53"/>
    <mergeCell ref="I53:J53"/>
    <mergeCell ref="C54:D54"/>
    <mergeCell ref="E54:F54"/>
    <mergeCell ref="G54:H54"/>
    <mergeCell ref="I54:J54"/>
    <mergeCell ref="C51:D51"/>
    <mergeCell ref="E51:F51"/>
    <mergeCell ref="G51:H51"/>
    <mergeCell ref="I51:J51"/>
    <mergeCell ref="C52:D52"/>
    <mergeCell ref="E52:F52"/>
    <mergeCell ref="G52:H52"/>
    <mergeCell ref="I52:J52"/>
    <mergeCell ref="E48:F49"/>
    <mergeCell ref="G48:H49"/>
    <mergeCell ref="I48:J49"/>
    <mergeCell ref="C50:D50"/>
    <mergeCell ref="E50:F50"/>
    <mergeCell ref="G50:H50"/>
    <mergeCell ref="I50:J50"/>
    <mergeCell ref="A39:C39"/>
    <mergeCell ref="A40:C40"/>
    <mergeCell ref="A41:C41"/>
    <mergeCell ref="A42:C42"/>
    <mergeCell ref="A44:C44"/>
    <mergeCell ref="A48:A49"/>
    <mergeCell ref="B48:B49"/>
    <mergeCell ref="C48:D49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J15:J16"/>
    <mergeCell ref="K15:K16"/>
    <mergeCell ref="L15:L16"/>
    <mergeCell ref="M15:M16"/>
    <mergeCell ref="N15:N16"/>
    <mergeCell ref="A8:AC8"/>
    <mergeCell ref="A9:AC9"/>
    <mergeCell ref="A10:AC10"/>
    <mergeCell ref="A15:C16"/>
    <mergeCell ref="D15:D16"/>
    <mergeCell ref="E15:E16"/>
    <mergeCell ref="F15:F16"/>
    <mergeCell ref="G15:G16"/>
    <mergeCell ref="H15:H16"/>
    <mergeCell ref="I15:I16"/>
    <mergeCell ref="P15:P16"/>
    <mergeCell ref="Q15:Q16"/>
    <mergeCell ref="O15:O16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5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ESTADISTICAS_CASOS_OK</vt:lpstr>
      <vt:lpstr>ESTADISTICAS_ACCIONES _OK</vt:lpstr>
      <vt:lpstr>'ESTADISTICAS_ACCIONES _OK'!Área_de_impresión</vt:lpstr>
      <vt:lpstr>ESTADISTICAS_CASOS_OK!Área_de_impresión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2017-02-08T17:21:01Z</dcterms:created>
  <dcterms:modified xsi:type="dcterms:W3CDTF">2018-05-22T21:41:02Z</dcterms:modified>
</cp:coreProperties>
</file>