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JULIO\Boletines y Resúmenes estadísticos\"/>
    </mc:Choice>
  </mc:AlternateContent>
  <bookViews>
    <workbookView xWindow="0" yWindow="0" windowWidth="28800" windowHeight="11835" tabRatio="805"/>
  </bookViews>
  <sheets>
    <sheet name="ER Casos" sheetId="7" r:id="rId1"/>
    <sheet name="ER AER" sheetId="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'ER AER'!$A$5:$A$86</definedName>
    <definedName name="A">#REF!</definedName>
    <definedName name="AAA">[1]Casos!#REF!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1">'ER AER'!$A$1:$AB$86</definedName>
    <definedName name="_xlnm.Print_Area" localSheetId="0">'ER Casos'!$A$1:$V$115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 localSheetId="1">[6]Participantes!#REF!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</workbook>
</file>

<file path=xl/calcChain.xml><?xml version="1.0" encoding="utf-8"?>
<calcChain xmlns="http://schemas.openxmlformats.org/spreadsheetml/2006/main">
  <c r="E112" i="7" l="1"/>
  <c r="D112" i="7"/>
  <c r="C112" i="7"/>
  <c r="O83" i="8" l="1"/>
  <c r="M83" i="8"/>
  <c r="K83" i="8"/>
  <c r="I83" i="8"/>
  <c r="G83" i="8"/>
  <c r="E83" i="8"/>
  <c r="C83" i="8"/>
  <c r="B82" i="8"/>
  <c r="B81" i="8"/>
  <c r="B80" i="8"/>
  <c r="B79" i="8"/>
  <c r="B78" i="8"/>
  <c r="B77" i="8"/>
  <c r="B76" i="8"/>
  <c r="B75" i="8"/>
  <c r="B74" i="8"/>
  <c r="B73" i="8"/>
  <c r="B72" i="8"/>
  <c r="B71" i="8"/>
  <c r="Y65" i="8"/>
  <c r="W65" i="8"/>
  <c r="I65" i="8"/>
  <c r="G65" i="8"/>
  <c r="E65" i="8"/>
  <c r="C65" i="8"/>
  <c r="V64" i="8"/>
  <c r="B64" i="8"/>
  <c r="V63" i="8"/>
  <c r="B63" i="8"/>
  <c r="V62" i="8"/>
  <c r="B62" i="8"/>
  <c r="V61" i="8"/>
  <c r="B61" i="8"/>
  <c r="V60" i="8"/>
  <c r="B60" i="8"/>
  <c r="V59" i="8"/>
  <c r="B59" i="8"/>
  <c r="V58" i="8"/>
  <c r="B58" i="8"/>
  <c r="V57" i="8"/>
  <c r="B57" i="8"/>
  <c r="V56" i="8"/>
  <c r="B56" i="8"/>
  <c r="V55" i="8"/>
  <c r="B55" i="8"/>
  <c r="V54" i="8"/>
  <c r="B54" i="8"/>
  <c r="V53" i="8"/>
  <c r="B53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X24" i="8"/>
  <c r="Z21" i="8" s="1"/>
  <c r="P24" i="8"/>
  <c r="P23" i="8"/>
  <c r="P22" i="8"/>
  <c r="P21" i="8"/>
  <c r="P20" i="8"/>
  <c r="P19" i="8"/>
  <c r="P18" i="8"/>
  <c r="P17" i="8"/>
  <c r="P16" i="8"/>
  <c r="E111" i="7"/>
  <c r="E110" i="7"/>
  <c r="E109" i="7"/>
  <c r="E108" i="7"/>
  <c r="E107" i="7"/>
  <c r="E106" i="7"/>
  <c r="E105" i="7"/>
  <c r="E104" i="7"/>
  <c r="E103" i="7"/>
  <c r="E102" i="7"/>
  <c r="E101" i="7"/>
  <c r="E100" i="7"/>
  <c r="T91" i="7"/>
  <c r="S91" i="7"/>
  <c r="R91" i="7"/>
  <c r="Q91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C91" i="7"/>
  <c r="B90" i="7"/>
  <c r="B89" i="7"/>
  <c r="B88" i="7"/>
  <c r="B87" i="7"/>
  <c r="B86" i="7"/>
  <c r="B85" i="7"/>
  <c r="B84" i="7"/>
  <c r="B83" i="7"/>
  <c r="B82" i="7"/>
  <c r="B81" i="7"/>
  <c r="B80" i="7"/>
  <c r="B79" i="7"/>
  <c r="V68" i="7"/>
  <c r="U68" i="7"/>
  <c r="T68" i="7"/>
  <c r="S68" i="7"/>
  <c r="R68" i="7"/>
  <c r="Q68" i="7"/>
  <c r="P68" i="7"/>
  <c r="O68" i="7"/>
  <c r="N68" i="7"/>
  <c r="M68" i="7"/>
  <c r="F68" i="7"/>
  <c r="E68" i="7"/>
  <c r="D68" i="7"/>
  <c r="C68" i="7"/>
  <c r="B67" i="7"/>
  <c r="B66" i="7"/>
  <c r="B65" i="7"/>
  <c r="B64" i="7"/>
  <c r="B63" i="7"/>
  <c r="B62" i="7"/>
  <c r="B61" i="7"/>
  <c r="B60" i="7"/>
  <c r="B59" i="7"/>
  <c r="B58" i="7"/>
  <c r="B57" i="7"/>
  <c r="B56" i="7"/>
  <c r="H48" i="7"/>
  <c r="G48" i="7"/>
  <c r="F48" i="7"/>
  <c r="E48" i="7"/>
  <c r="D48" i="7"/>
  <c r="C48" i="7"/>
  <c r="B47" i="7"/>
  <c r="B46" i="7"/>
  <c r="B45" i="7"/>
  <c r="B44" i="7"/>
  <c r="B43" i="7"/>
  <c r="B42" i="7"/>
  <c r="B41" i="7"/>
  <c r="B40" i="7"/>
  <c r="B39" i="7"/>
  <c r="B38" i="7"/>
  <c r="B37" i="7"/>
  <c r="B36" i="7"/>
  <c r="O28" i="7"/>
  <c r="N28" i="7"/>
  <c r="E28" i="7"/>
  <c r="D28" i="7"/>
  <c r="C28" i="7"/>
  <c r="M27" i="7"/>
  <c r="B27" i="7"/>
  <c r="M26" i="7"/>
  <c r="B26" i="7"/>
  <c r="M25" i="7"/>
  <c r="B25" i="7"/>
  <c r="M24" i="7"/>
  <c r="B24" i="7"/>
  <c r="M23" i="7"/>
  <c r="B23" i="7"/>
  <c r="M22" i="7"/>
  <c r="B22" i="7"/>
  <c r="M21" i="7"/>
  <c r="B21" i="7"/>
  <c r="M20" i="7"/>
  <c r="B20" i="7"/>
  <c r="M19" i="7"/>
  <c r="B19" i="7"/>
  <c r="M18" i="7"/>
  <c r="B18" i="7"/>
  <c r="M17" i="7"/>
  <c r="B17" i="7"/>
  <c r="M16" i="7"/>
  <c r="B16" i="7"/>
  <c r="L48" i="7" l="1"/>
  <c r="L41" i="7"/>
  <c r="B28" i="7"/>
  <c r="D29" i="7" s="1"/>
  <c r="B65" i="8"/>
  <c r="I66" i="8" s="1"/>
  <c r="Z20" i="8"/>
  <c r="Z19" i="8"/>
  <c r="Z17" i="8"/>
  <c r="V65" i="8"/>
  <c r="W66" i="8" s="1"/>
  <c r="Z18" i="8"/>
  <c r="Z23" i="8"/>
  <c r="Z22" i="8"/>
  <c r="B83" i="8"/>
  <c r="I84" i="8" s="1"/>
  <c r="Z16" i="8"/>
  <c r="B91" i="7"/>
  <c r="O92" i="7" s="1"/>
  <c r="B68" i="7"/>
  <c r="V69" i="7" s="1"/>
  <c r="L35" i="7"/>
  <c r="B48" i="7"/>
  <c r="N48" i="7" s="1"/>
  <c r="M28" i="7"/>
  <c r="N29" i="7" s="1"/>
  <c r="C29" i="7"/>
  <c r="B29" i="7"/>
  <c r="P46" i="8"/>
  <c r="Q19" i="8" s="1"/>
  <c r="Y66" i="8" l="1"/>
  <c r="G66" i="8"/>
  <c r="C66" i="8"/>
  <c r="E66" i="8"/>
  <c r="E29" i="7"/>
  <c r="D69" i="7"/>
  <c r="E69" i="7"/>
  <c r="C92" i="7"/>
  <c r="R92" i="7"/>
  <c r="K84" i="8"/>
  <c r="C84" i="8"/>
  <c r="G84" i="8"/>
  <c r="O84" i="8"/>
  <c r="M84" i="8"/>
  <c r="E84" i="8"/>
  <c r="Q27" i="8"/>
  <c r="Q21" i="8"/>
  <c r="P92" i="7"/>
  <c r="H92" i="7"/>
  <c r="L92" i="7"/>
  <c r="D92" i="7"/>
  <c r="I92" i="7"/>
  <c r="K92" i="7"/>
  <c r="M92" i="7"/>
  <c r="B92" i="7"/>
  <c r="E92" i="7"/>
  <c r="T92" i="7"/>
  <c r="T69" i="7"/>
  <c r="O69" i="7"/>
  <c r="P69" i="7"/>
  <c r="M69" i="7"/>
  <c r="F69" i="7"/>
  <c r="Q69" i="7"/>
  <c r="U69" i="7"/>
  <c r="R69" i="7"/>
  <c r="N41" i="7"/>
  <c r="O29" i="7"/>
  <c r="M29" i="7"/>
  <c r="Q92" i="7"/>
  <c r="G92" i="7"/>
  <c r="S92" i="7"/>
  <c r="F92" i="7"/>
  <c r="J92" i="7"/>
  <c r="N92" i="7"/>
  <c r="B69" i="7"/>
  <c r="S69" i="7"/>
  <c r="N69" i="7"/>
  <c r="C69" i="7"/>
  <c r="N35" i="7"/>
  <c r="Q16" i="8"/>
  <c r="Q38" i="8"/>
  <c r="Q24" i="8"/>
  <c r="Q45" i="8"/>
  <c r="Q36" i="8"/>
  <c r="Q31" i="8"/>
  <c r="Q22" i="8"/>
  <c r="Q41" i="8"/>
  <c r="Q37" i="8"/>
  <c r="Q30" i="8"/>
  <c r="Q40" i="8"/>
  <c r="Q35" i="8"/>
  <c r="Q26" i="8"/>
  <c r="Q29" i="8"/>
  <c r="Q34" i="8"/>
  <c r="Q44" i="8"/>
  <c r="Q39" i="8"/>
  <c r="Q28" i="8"/>
  <c r="Q25" i="8"/>
  <c r="Q42" i="8"/>
  <c r="Q17" i="8"/>
  <c r="Q32" i="8"/>
  <c r="Q18" i="8"/>
  <c r="Q23" i="8"/>
  <c r="Q43" i="8"/>
  <c r="Q33" i="8"/>
  <c r="Q20" i="8"/>
</calcChain>
</file>

<file path=xl/sharedStrings.xml><?xml version="1.0" encoding="utf-8"?>
<sst xmlns="http://schemas.openxmlformats.org/spreadsheetml/2006/main" count="322" uniqueCount="170">
  <si>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</si>
  <si>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</si>
  <si>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</si>
  <si>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</si>
  <si>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</si>
  <si>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</si>
  <si>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</si>
  <si>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</si>
  <si>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</si>
  <si>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</si>
  <si>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</si>
  <si>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</si>
  <si>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</si>
  <si>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</si>
  <si>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Otros</t>
  </si>
  <si>
    <t>Mujer</t>
  </si>
  <si>
    <t>Hombre</t>
  </si>
  <si>
    <t>Variación %</t>
  </si>
  <si>
    <t>Sep</t>
  </si>
  <si>
    <t>Grupo de Edad</t>
  </si>
  <si>
    <t>DEMUNA</t>
  </si>
  <si>
    <t>Fiscalía</t>
  </si>
  <si>
    <t>Mes</t>
  </si>
  <si>
    <t>Set</t>
  </si>
  <si>
    <t>Conviviente</t>
  </si>
  <si>
    <t>Otro Familiar</t>
  </si>
  <si>
    <t>PROGRAMA NACIONAL CONTRA LA VIOLENCIA FAMILIAR Y SEXUAL</t>
  </si>
  <si>
    <t>Otro</t>
  </si>
  <si>
    <t>Adolescentes</t>
  </si>
  <si>
    <t>Violencia psicológica</t>
  </si>
  <si>
    <t>Violencia física</t>
  </si>
  <si>
    <t>Violencia sexual</t>
  </si>
  <si>
    <t>Elaboración: Unidad de Generación de Información y Gestión del Conocimiento - PNCVFS</t>
  </si>
  <si>
    <t>REPORTE ESTADÍSTICO DE CASOS DERIVADOS AL SISTEMA LOCAL DE ATENCIÓN Y PROTECCIÓN EN ZONA RURAL</t>
  </si>
  <si>
    <t>Cuadro N° 1:</t>
  </si>
  <si>
    <t>Cuadro N° 2:</t>
  </si>
  <si>
    <t>Casos de violencia contra las mujeres, integrantes del grupo familiar y violencia sexual derivados, por tipo de ingreso a la ZER, según mes</t>
  </si>
  <si>
    <t>Casos de violencia contra las mujeres, integrantes del grupo familiar y violencia sexual derivados por la ZER, por sexo de la víctima, según mes</t>
  </si>
  <si>
    <t>Total casos</t>
  </si>
  <si>
    <t>Casos nuevos</t>
  </si>
  <si>
    <t>Casos reincidentes</t>
  </si>
  <si>
    <t>Casos reingresos</t>
  </si>
  <si>
    <t xml:space="preserve">Mujer </t>
  </si>
  <si>
    <t>Porcentaje (%)</t>
  </si>
  <si>
    <t>Cuadro N° 3:</t>
  </si>
  <si>
    <t>Casos de violencia contra las mujeres, integrantes del grupo familiar y violencia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</si>
  <si>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</si>
  <si>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</si>
  <si>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</si>
  <si>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</si>
  <si>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económica / psicológica / física</t>
  </si>
  <si>
    <t>Total casos:</t>
  </si>
  <si>
    <t>Porcentaje (%):</t>
  </si>
  <si>
    <t>(1)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 usuaria cuenta con una ficha de caso "Nuevo"</t>
  </si>
  <si>
    <t>Cuadro N° 4:</t>
  </si>
  <si>
    <t>Cuadro N° 5:</t>
  </si>
  <si>
    <t>Casos de violencia contra las mujeres, integrantes del grupo familiar y violencia sexual derivados por la ZER, por tipo de violencia, según mes</t>
  </si>
  <si>
    <t>Casos de violencia contra las mujeres, integrantes del grupo familiar y violencia sexual derivados por la ZER, por institución a la que se deriva, según mes</t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</si>
  <si>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</si>
  <si>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</si>
  <si>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</si>
  <si>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</si>
  <si>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</si>
  <si>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</si>
  <si>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</si>
  <si>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</si>
  <si>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SECCIÓN II : CARACTERÍSTICAS DE LAS PERSONAS AGRESORAS</t>
  </si>
  <si>
    <t>Cuadro N° 6:</t>
  </si>
  <si>
    <t>Casos de violencia contra las mujeres, integrantes del grupo familiar y violencia sexual derivados por la ZER, por vínculo de la persona agresora con la víctima, según mes</t>
  </si>
  <si>
    <t>Cónyuge</t>
  </si>
  <si>
    <t>Exconyuge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</si>
  <si>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</si>
  <si>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</si>
  <si>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</si>
  <si>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</si>
  <si>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</si>
  <si>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</si>
  <si>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</si>
  <si>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</si>
  <si>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</si>
  <si>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</si>
  <si>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Pareja Sexual sin hijos</t>
  </si>
  <si>
    <t>Enamorado/novio que no es pareja sex.</t>
  </si>
  <si>
    <t>Desconocido/a</t>
  </si>
  <si>
    <t>SECCIÓN III : VARIACIÓN PORCENTUAL DE CASOS 2018 RESPECTO AL 2017</t>
  </si>
  <si>
    <t>Cuadro N° 7:</t>
  </si>
  <si>
    <t>Variación porcentual de los Casos de violencia familiar y sexual derivados por la ZER, según mes, 2017 - 2018</t>
  </si>
  <si>
    <t>Fuente: Sistema de Registro de Casos derivados al sistema local de atención y protección en zona rural</t>
  </si>
  <si>
    <t>REPORTE ESTADÍSTICO DE PARTICIPANTES DE LAS ACCIONES DE LA ESTRATEGIA RURAL</t>
  </si>
  <si>
    <t>Cuadro N° 1: Número de participantes en las acciones, según Estrategia Rural</t>
  </si>
  <si>
    <t>Cuadro N° 2: Participantes según grupos de edad</t>
  </si>
  <si>
    <t>N°</t>
  </si>
  <si>
    <t>Estrategia Rural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</si>
  <si>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</si>
  <si>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</si>
  <si>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</si>
  <si>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</si>
  <si>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</si>
  <si>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</si>
  <si>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</si>
  <si>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</si>
  <si>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</si>
  <si>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</si>
  <si>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</si>
  <si>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</si>
  <si>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Participantes de las acciones</t>
  </si>
  <si>
    <t>Ayna</t>
  </si>
  <si>
    <t>Infancia</t>
  </si>
  <si>
    <t>(&lt; 6 años)</t>
  </si>
  <si>
    <t>Cenepa</t>
  </si>
  <si>
    <t>Niñez</t>
  </si>
  <si>
    <t>(6 -11 años)</t>
  </si>
  <si>
    <t>Chaglla</t>
  </si>
  <si>
    <t>(12 - 14 años)</t>
  </si>
  <si>
    <t>Challhuahuacho</t>
  </si>
  <si>
    <t>Adolescentes Tardios</t>
  </si>
  <si>
    <t>(15 - 17 años)</t>
  </si>
  <si>
    <t>Chongoyape</t>
  </si>
  <si>
    <t>Jóvenes</t>
  </si>
  <si>
    <t>(18 - 29 años)</t>
  </si>
  <si>
    <t>Chumuch</t>
  </si>
  <si>
    <t>Adultos</t>
  </si>
  <si>
    <t>(30 - 59 años)</t>
  </si>
  <si>
    <t>Coporaque</t>
  </si>
  <si>
    <t>Adultos Mayores</t>
  </si>
  <si>
    <t>(60 a + años)</t>
  </si>
  <si>
    <t>Corani</t>
  </si>
  <si>
    <t>Sin información</t>
  </si>
  <si>
    <t>Cristo nos valga</t>
  </si>
  <si>
    <t>El parco</t>
  </si>
  <si>
    <t>Huacullani</t>
  </si>
  <si>
    <t>Huancano - Humay</t>
  </si>
  <si>
    <t>Ichuña</t>
  </si>
  <si>
    <t>Parinari</t>
  </si>
  <si>
    <t>Pastaza</t>
  </si>
  <si>
    <t>Pinto Recodo</t>
  </si>
  <si>
    <t>Polvora</t>
  </si>
  <si>
    <t>Rio Tambo</t>
  </si>
  <si>
    <t>Sama</t>
  </si>
  <si>
    <t>San Pablo</t>
  </si>
  <si>
    <t>San Pedro de Coris</t>
  </si>
  <si>
    <t>Tapo</t>
  </si>
  <si>
    <t>Tigre</t>
  </si>
  <si>
    <t>Tahuamanu</t>
  </si>
  <si>
    <t>Las Piedras</t>
  </si>
  <si>
    <t>Masisea</t>
  </si>
  <si>
    <t>Pias Morona</t>
  </si>
  <si>
    <t>Pias Napo</t>
  </si>
  <si>
    <t>Pias Putumayo</t>
  </si>
  <si>
    <t>Pias Lago Titicaca</t>
  </si>
  <si>
    <t>Cuadro N° 3: Participantes por Lineas de Plan de Trabajo de estrategia rural según mes</t>
  </si>
  <si>
    <t>Creación y/o Fortalecimiento de la Redes Institucionales y Comunitarias articuladas.</t>
  </si>
  <si>
    <t>Sensibilización y desarrollo de capacidades en la población.</t>
  </si>
  <si>
    <t>Implementación de una ruta de atención y prevención de la VFS en los niveles provincial, distrital y comunal.</t>
  </si>
  <si>
    <t>Gestión de la Intervención.</t>
  </si>
  <si>
    <t>Cuadro N° 4: Participantes por sexo según mes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</si>
  <si>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</si>
  <si>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</si>
  <si>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</si>
  <si>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</si>
  <si>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violencia familiar y sexual en zona rural</t>
  </si>
  <si>
    <t>Desarrollo de capacidades de la población frente a la VFS</t>
  </si>
  <si>
    <t>Fortalecimiento de las capacidades de los operadores de atención y prevención de la VFS en los niveles provinciales, distritales y comunal</t>
  </si>
  <si>
    <t>Rutas de atención y promoción de la VFS en las zonas rurales</t>
  </si>
  <si>
    <t>Fortalecer la organización comunal para la vigilancia frente a la VFS en zonas rurales</t>
  </si>
  <si>
    <t>Fortalecimiento del modelo de la estrategia de atención, prevención y protección frente a la VFS en zonas rurales</t>
  </si>
  <si>
    <t>Fuente: Sistema de Registro de Acciones de la Estrategia Rural</t>
  </si>
  <si>
    <r>
      <t xml:space="preserve">SECCIÓN I : CARACTERÍSTICAS DE LAS PERSONAS VÍCTIMAS </t>
    </r>
    <r>
      <rPr>
        <b/>
        <vertAlign val="superscript"/>
        <sz val="15"/>
        <color theme="0"/>
        <rFont val="Arial"/>
        <family val="2"/>
      </rPr>
      <t>(1)</t>
    </r>
  </si>
  <si>
    <t>Periodo:  ENERO - JULIO 2018 (Preliminar)</t>
  </si>
  <si>
    <t>Período: ENERO - JULIO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</si>
</sst>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indexed="9"/>
      <name val="Arial"/>
      <family val="2"/>
    </font>
    <font>
      <b/>
      <sz val="11"/>
      <color indexed="8"/>
      <name val="Calibri"/>
      <family val="2"/>
    </font>
    <font>
      <b/>
      <i/>
      <u/>
      <sz val="12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u/>
      <sz val="10"/>
      <name val="Arial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14"/>
      <color theme="9" tint="-0.499984740745262"/>
      <name val="Arial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Calibri"/>
      <family val="2"/>
      <scheme val="minor"/>
    </font>
    <font>
      <b/>
      <sz val="10"/>
      <color theme="8" tint="-0.499984740745262"/>
      <name val="Arial Narrow"/>
      <family val="2"/>
    </font>
    <font>
      <b/>
      <sz val="8"/>
      <color theme="0"/>
      <name val="Arial Narrow"/>
      <family val="2"/>
    </font>
    <font>
      <b/>
      <sz val="10"/>
      <color rgb="FF1A1A1A"/>
      <name val="Lucida Sans Unicode"/>
      <family val="2"/>
    </font>
    <font>
      <b/>
      <u/>
      <sz val="12"/>
      <color theme="9" tint="-0.499984740745262"/>
      <name val="Arial"/>
      <family val="2"/>
    </font>
    <font>
      <b/>
      <i/>
      <u/>
      <sz val="12"/>
      <color theme="1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5"/>
      <color theme="1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4"/>
      <color theme="9"/>
      <name val="Arial"/>
      <family val="2"/>
    </font>
    <font>
      <sz val="14"/>
      <color rgb="FFFF8080"/>
      <name val="Calibri"/>
      <family val="2"/>
      <scheme val="minor"/>
    </font>
    <font>
      <b/>
      <sz val="14"/>
      <color theme="0"/>
      <name val="Arial Narrow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Arial Narrow"/>
      <family val="2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sz val="14"/>
      <color theme="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sz val="10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rgb="FF40404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/>
      <top/>
      <bottom style="thin">
        <color rgb="FF969696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9"/>
      </right>
      <top style="thin">
        <color rgb="FF9696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thin">
        <color rgb="FF969696"/>
      </bottom>
      <diagonal/>
    </border>
    <border>
      <left style="dotted">
        <color theme="9"/>
      </left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thin">
        <color rgb="FF969696"/>
      </top>
      <bottom style="hair">
        <color rgb="FF305496"/>
      </bottom>
      <diagonal/>
    </border>
    <border>
      <left/>
      <right/>
      <top style="thin">
        <color rgb="FF969696"/>
      </top>
      <bottom style="hair">
        <color rgb="FF305496"/>
      </bottom>
      <diagonal/>
    </border>
    <border>
      <left style="dotted">
        <color theme="9"/>
      </left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/>
      <top/>
      <bottom style="dotted">
        <color rgb="FFFF8080"/>
      </bottom>
      <diagonal/>
    </border>
    <border>
      <left/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 style="thin">
        <color rgb="FF969696"/>
      </top>
      <bottom style="thin">
        <color rgb="FF969696"/>
      </bottom>
      <diagonal/>
    </border>
  </borders>
  <cellStyleXfs count="15">
    <xf numFmtId="0" fontId="0" fillId="0" borderId="0"/>
    <xf numFmtId="0" fontId="2" fillId="0" borderId="0"/>
    <xf numFmtId="0" fontId="18" fillId="0" borderId="0"/>
    <xf numFmtId="0" fontId="2" fillId="0" borderId="0">
      <alignment vertical="center"/>
    </xf>
    <xf numFmtId="0" fontId="2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68" fillId="0" borderId="0"/>
  </cellStyleXfs>
  <cellXfs count="258">
    <xf numFmtId="0" fontId="0" fillId="0" borderId="0" xfId="0"/>
    <xf numFmtId="0" fontId="0" fillId="2" borderId="0" xfId="0" applyFill="1"/>
    <xf numFmtId="0" fontId="0" fillId="6" borderId="0" xfId="0" applyFill="1"/>
    <xf numFmtId="0" fontId="0" fillId="2" borderId="0" xfId="0" applyFill="1" applyProtection="1"/>
    <xf numFmtId="0" fontId="3" fillId="2" borderId="0" xfId="0" applyFont="1" applyFill="1" applyProtection="1"/>
    <xf numFmtId="0" fontId="8" fillId="6" borderId="0" xfId="0" applyFont="1" applyFill="1" applyBorder="1" applyAlignment="1" applyProtection="1">
      <alignment horizontal="centerContinuous"/>
    </xf>
    <xf numFmtId="0" fontId="9" fillId="6" borderId="0" xfId="0" applyFont="1" applyFill="1" applyBorder="1" applyAlignment="1" applyProtection="1">
      <alignment horizontal="centerContinuous"/>
    </xf>
    <xf numFmtId="0" fontId="26" fillId="6" borderId="0" xfId="0" applyFont="1" applyFill="1" applyBorder="1" applyAlignment="1" applyProtection="1">
      <alignment horizontal="centerContinuous"/>
    </xf>
    <xf numFmtId="0" fontId="26" fillId="6" borderId="0" xfId="0" applyFont="1" applyFill="1" applyBorder="1" applyAlignment="1" applyProtection="1"/>
    <xf numFmtId="0" fontId="8" fillId="6" borderId="0" xfId="0" applyFont="1" applyFill="1" applyBorder="1" applyAlignment="1" applyProtection="1">
      <alignment horizontal="centerContinuous" vertical="center" wrapText="1"/>
    </xf>
    <xf numFmtId="0" fontId="10" fillId="2" borderId="0" xfId="0" applyFont="1" applyFill="1" applyAlignment="1">
      <alignment horizontal="centerContinuous" vertical="center" wrapText="1"/>
    </xf>
    <xf numFmtId="0" fontId="0" fillId="6" borderId="0" xfId="0" applyFill="1" applyProtection="1"/>
    <xf numFmtId="0" fontId="27" fillId="8" borderId="7" xfId="0" applyFont="1" applyFill="1" applyBorder="1" applyAlignment="1" applyProtection="1">
      <alignment horizontal="center" vertical="center" wrapText="1"/>
    </xf>
    <xf numFmtId="0" fontId="27" fillId="8" borderId="8" xfId="0" applyFont="1" applyFill="1" applyBorder="1" applyAlignment="1" applyProtection="1">
      <alignment horizontal="center" vertical="center" wrapText="1"/>
    </xf>
    <xf numFmtId="0" fontId="21" fillId="8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3" fontId="2" fillId="2" borderId="7" xfId="0" applyNumberFormat="1" applyFont="1" applyFill="1" applyBorder="1" applyAlignment="1" applyProtection="1">
      <alignment horizontal="center" vertical="center"/>
    </xf>
    <xf numFmtId="3" fontId="2" fillId="2" borderId="8" xfId="0" applyNumberFormat="1" applyFont="1" applyFill="1" applyBorder="1" applyAlignment="1" applyProtection="1">
      <alignment horizontal="center" vertical="center"/>
    </xf>
    <xf numFmtId="3" fontId="2" fillId="6" borderId="8" xfId="0" applyNumberFormat="1" applyFont="1" applyFill="1" applyBorder="1" applyAlignment="1" applyProtection="1">
      <alignment horizontal="center" vertical="center"/>
    </xf>
    <xf numFmtId="3" fontId="2" fillId="6" borderId="7" xfId="0" applyNumberFormat="1" applyFont="1" applyFill="1" applyBorder="1" applyAlignment="1" applyProtection="1">
      <alignment horizontal="center" vertical="center"/>
    </xf>
    <xf numFmtId="0" fontId="4" fillId="9" borderId="7" xfId="0" applyFont="1" applyFill="1" applyBorder="1" applyAlignment="1" applyProtection="1">
      <alignment horizontal="center" vertical="center"/>
    </xf>
    <xf numFmtId="3" fontId="4" fillId="9" borderId="7" xfId="0" applyNumberFormat="1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164" fontId="5" fillId="9" borderId="7" xfId="5" applyNumberFormat="1" applyFont="1" applyFill="1" applyBorder="1" applyAlignment="1" applyProtection="1">
      <alignment horizontal="center" vertical="center"/>
    </xf>
    <xf numFmtId="9" fontId="5" fillId="9" borderId="7" xfId="5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6" borderId="0" xfId="0" applyFont="1" applyFill="1" applyBorder="1" applyAlignment="1" applyProtection="1">
      <alignment horizontal="centerContinuous" wrapText="1"/>
    </xf>
    <xf numFmtId="0" fontId="12" fillId="2" borderId="0" xfId="0" applyFont="1" applyFill="1" applyAlignment="1" applyProtection="1">
      <alignment horizontal="centerContinuous" vertical="center"/>
    </xf>
    <xf numFmtId="0" fontId="10" fillId="2" borderId="0" xfId="0" applyFont="1" applyFill="1" applyAlignment="1" applyProtection="1">
      <alignment horizontal="centerContinuous" vertical="center"/>
    </xf>
    <xf numFmtId="0" fontId="0" fillId="2" borderId="0" xfId="0" applyFill="1" applyAlignment="1" applyProtection="1">
      <alignment horizontal="left" vertical="center"/>
    </xf>
    <xf numFmtId="0" fontId="0" fillId="6" borderId="0" xfId="0" applyFill="1" applyAlignment="1" applyProtection="1">
      <alignment horizontal="left"/>
    </xf>
    <xf numFmtId="0" fontId="6" fillId="2" borderId="0" xfId="0" applyFont="1" applyFill="1" applyAlignment="1" applyProtection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Border="1" applyAlignment="1">
      <alignment horizontal="center"/>
    </xf>
    <xf numFmtId="0" fontId="6" fillId="6" borderId="0" xfId="0" applyFont="1" applyFill="1" applyBorder="1" applyAlignment="1" applyProtection="1">
      <alignment horizontal="center"/>
    </xf>
    <xf numFmtId="0" fontId="0" fillId="6" borderId="0" xfId="0" applyFill="1" applyBorder="1" applyProtection="1"/>
    <xf numFmtId="0" fontId="28" fillId="8" borderId="7" xfId="0" applyFont="1" applyFill="1" applyBorder="1" applyAlignment="1" applyProtection="1">
      <alignment horizontal="center" vertical="center" wrapText="1"/>
    </xf>
    <xf numFmtId="0" fontId="29" fillId="6" borderId="0" xfId="0" applyFont="1" applyFill="1" applyAlignment="1">
      <alignment horizontal="center"/>
    </xf>
    <xf numFmtId="3" fontId="30" fillId="6" borderId="0" xfId="0" applyNumberFormat="1" applyFont="1" applyFill="1" applyAlignment="1">
      <alignment horizontal="center"/>
    </xf>
    <xf numFmtId="0" fontId="31" fillId="6" borderId="0" xfId="0" applyFont="1" applyFill="1" applyAlignment="1">
      <alignment horizontal="center"/>
    </xf>
    <xf numFmtId="164" fontId="30" fillId="6" borderId="0" xfId="5" applyNumberFormat="1" applyFont="1" applyFill="1" applyAlignment="1">
      <alignment horizontal="center"/>
    </xf>
    <xf numFmtId="0" fontId="27" fillId="6" borderId="0" xfId="0" applyFont="1" applyFill="1" applyBorder="1" applyAlignment="1" applyProtection="1">
      <alignment horizontal="center" vertical="center" wrapText="1"/>
    </xf>
    <xf numFmtId="0" fontId="28" fillId="6" borderId="0" xfId="0" applyFont="1" applyFill="1" applyBorder="1" applyAlignment="1" applyProtection="1">
      <alignment horizontal="center" vertical="center" wrapText="1"/>
    </xf>
    <xf numFmtId="0" fontId="32" fillId="6" borderId="0" xfId="0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 applyProtection="1">
      <alignment horizontal="center" vertical="center"/>
    </xf>
    <xf numFmtId="3" fontId="2" fillId="6" borderId="0" xfId="0" applyNumberFormat="1" applyFont="1" applyFill="1" applyBorder="1" applyAlignment="1" applyProtection="1">
      <alignment horizontal="center" vertical="center"/>
    </xf>
    <xf numFmtId="0" fontId="33" fillId="6" borderId="0" xfId="0" applyFont="1" applyFill="1"/>
    <xf numFmtId="0" fontId="0" fillId="6" borderId="0" xfId="0" applyFill="1" applyAlignment="1"/>
    <xf numFmtId="0" fontId="4" fillId="6" borderId="0" xfId="0" applyFont="1" applyFill="1" applyBorder="1" applyAlignment="1" applyProtection="1">
      <alignment horizontal="center" vertical="center"/>
    </xf>
    <xf numFmtId="3" fontId="4" fillId="6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Continuous"/>
    </xf>
    <xf numFmtId="0" fontId="0" fillId="6" borderId="0" xfId="0" applyFill="1" applyAlignment="1">
      <alignment horizontal="centerContinuous"/>
    </xf>
    <xf numFmtId="0" fontId="0" fillId="2" borderId="0" xfId="0" applyFill="1" applyAlignment="1">
      <alignment horizontal="centerContinuous" wrapText="1"/>
    </xf>
    <xf numFmtId="0" fontId="0" fillId="6" borderId="0" xfId="0" applyFill="1" applyAlignment="1">
      <alignment horizontal="centerContinuous" wrapText="1"/>
    </xf>
    <xf numFmtId="0" fontId="0" fillId="2" borderId="0" xfId="0" applyFill="1" applyAlignment="1">
      <alignment horizontal="left"/>
    </xf>
    <xf numFmtId="0" fontId="2" fillId="2" borderId="9" xfId="0" applyFont="1" applyFill="1" applyBorder="1" applyAlignment="1" applyProtection="1">
      <alignment horizontal="center" vertical="center"/>
    </xf>
    <xf numFmtId="3" fontId="2" fillId="2" borderId="9" xfId="0" applyNumberFormat="1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horizontal="center" vertical="center"/>
    </xf>
    <xf numFmtId="3" fontId="4" fillId="9" borderId="1" xfId="0" applyNumberFormat="1" applyFont="1" applyFill="1" applyBorder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Continuous"/>
    </xf>
    <xf numFmtId="0" fontId="34" fillId="6" borderId="0" xfId="0" applyFont="1" applyFill="1" applyBorder="1" applyAlignment="1" applyProtection="1">
      <alignment horizontal="centerContinuous" vertical="center"/>
    </xf>
    <xf numFmtId="0" fontId="20" fillId="9" borderId="5" xfId="0" applyFont="1" applyFill="1" applyBorder="1" applyAlignment="1" applyProtection="1">
      <alignment horizontal="centerContinuous"/>
    </xf>
    <xf numFmtId="0" fontId="21" fillId="8" borderId="7" xfId="0" applyFont="1" applyFill="1" applyBorder="1" applyAlignment="1" applyProtection="1">
      <alignment horizontal="center" vertical="center" wrapText="1"/>
    </xf>
    <xf numFmtId="0" fontId="28" fillId="8" borderId="7" xfId="0" applyFont="1" applyFill="1" applyBorder="1" applyAlignment="1" applyProtection="1">
      <alignment horizontal="center" vertical="center" textRotation="90" wrapText="1"/>
    </xf>
    <xf numFmtId="9" fontId="2" fillId="9" borderId="7" xfId="5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Continuous" vertical="center"/>
    </xf>
    <xf numFmtId="0" fontId="26" fillId="6" borderId="0" xfId="0" applyFont="1" applyFill="1" applyBorder="1" applyAlignment="1" applyProtection="1">
      <alignment horizontal="centerContinuous" vertical="center" wrapText="1"/>
    </xf>
    <xf numFmtId="0" fontId="0" fillId="6" borderId="0" xfId="0" applyFill="1" applyAlignment="1" applyProtection="1">
      <alignment horizontal="centerContinuous" vertical="center"/>
    </xf>
    <xf numFmtId="0" fontId="0" fillId="6" borderId="0" xfId="0" applyFill="1" applyBorder="1"/>
    <xf numFmtId="0" fontId="0" fillId="0" borderId="0" xfId="0" applyAlignment="1">
      <alignment horizontal="centerContinuous" vertical="center"/>
    </xf>
    <xf numFmtId="0" fontId="25" fillId="6" borderId="0" xfId="0" applyFont="1" applyFill="1" applyBorder="1" applyAlignment="1" applyProtection="1">
      <alignment vertical="center" wrapText="1"/>
    </xf>
    <xf numFmtId="0" fontId="21" fillId="6" borderId="0" xfId="0" applyFont="1" applyFill="1" applyBorder="1" applyAlignment="1" applyProtection="1">
      <alignment vertical="center" wrapText="1"/>
    </xf>
    <xf numFmtId="0" fontId="21" fillId="6" borderId="0" xfId="0" applyFont="1" applyFill="1" applyBorder="1" applyAlignment="1" applyProtection="1">
      <alignment horizontal="center" vertical="center" wrapText="1"/>
    </xf>
    <xf numFmtId="0" fontId="24" fillId="6" borderId="0" xfId="0" applyFont="1" applyFill="1" applyBorder="1" applyAlignment="1" applyProtection="1">
      <alignment vertical="center" wrapText="1"/>
    </xf>
    <xf numFmtId="0" fontId="35" fillId="2" borderId="0" xfId="0" applyFont="1" applyFill="1" applyAlignment="1">
      <alignment horizontal="centerContinuous" vertical="center" wrapText="1"/>
    </xf>
    <xf numFmtId="0" fontId="0" fillId="6" borderId="0" xfId="0" applyFill="1" applyBorder="1" applyAlignment="1"/>
    <xf numFmtId="0" fontId="36" fillId="6" borderId="0" xfId="0" applyFont="1" applyFill="1" applyBorder="1" applyAlignment="1">
      <alignment horizontal="center"/>
    </xf>
    <xf numFmtId="3" fontId="36" fillId="6" borderId="0" xfId="0" applyNumberFormat="1" applyFont="1" applyFill="1" applyBorder="1" applyAlignment="1">
      <alignment horizontal="center"/>
    </xf>
    <xf numFmtId="0" fontId="8" fillId="6" borderId="0" xfId="0" applyFont="1" applyFill="1" applyBorder="1" applyAlignment="1" applyProtection="1">
      <alignment vertical="center" wrapText="1"/>
    </xf>
    <xf numFmtId="0" fontId="35" fillId="2" borderId="0" xfId="0" applyFont="1" applyFill="1" applyAlignment="1">
      <alignment vertical="center" wrapText="1"/>
    </xf>
    <xf numFmtId="0" fontId="0" fillId="2" borderId="0" xfId="0" applyFill="1" applyAlignment="1"/>
    <xf numFmtId="0" fontId="25" fillId="8" borderId="7" xfId="0" applyFont="1" applyFill="1" applyBorder="1" applyAlignment="1" applyProtection="1">
      <alignment horizontal="center" vertical="center" wrapText="1"/>
    </xf>
    <xf numFmtId="0" fontId="37" fillId="6" borderId="2" xfId="3" applyFont="1" applyFill="1" applyBorder="1" applyAlignment="1">
      <alignment vertical="center" wrapText="1"/>
    </xf>
    <xf numFmtId="0" fontId="38" fillId="6" borderId="2" xfId="3" applyFont="1" applyFill="1" applyBorder="1" applyAlignment="1">
      <alignment horizontal="center" vertical="center" wrapText="1"/>
    </xf>
    <xf numFmtId="164" fontId="38" fillId="6" borderId="2" xfId="5" applyNumberFormat="1" applyFont="1" applyFill="1" applyBorder="1" applyAlignment="1">
      <alignment horizontal="center" vertical="center" wrapText="1"/>
    </xf>
    <xf numFmtId="0" fontId="37" fillId="6" borderId="3" xfId="3" applyFont="1" applyFill="1" applyBorder="1" applyAlignment="1">
      <alignment vertical="center" wrapText="1"/>
    </xf>
    <xf numFmtId="0" fontId="38" fillId="6" borderId="3" xfId="3" applyFont="1" applyFill="1" applyBorder="1" applyAlignment="1">
      <alignment horizontal="center" vertical="center" wrapText="1"/>
    </xf>
    <xf numFmtId="0" fontId="4" fillId="6" borderId="0" xfId="0" applyFont="1" applyFill="1" applyBorder="1" applyAlignment="1" applyProtection="1">
      <alignment horizontal="center" vertical="center" wrapText="1"/>
    </xf>
    <xf numFmtId="0" fontId="39" fillId="6" borderId="0" xfId="0" applyFont="1" applyFill="1" applyBorder="1" applyAlignment="1">
      <alignment horizontal="center"/>
    </xf>
    <xf numFmtId="3" fontId="39" fillId="6" borderId="0" xfId="0" applyNumberFormat="1" applyFont="1" applyFill="1" applyBorder="1" applyAlignment="1">
      <alignment horizontal="center"/>
    </xf>
    <xf numFmtId="9" fontId="36" fillId="6" borderId="0" xfId="0" applyNumberFormat="1" applyFont="1" applyFill="1" applyBorder="1" applyAlignment="1">
      <alignment horizontal="center"/>
    </xf>
    <xf numFmtId="9" fontId="36" fillId="6" borderId="0" xfId="5" applyFont="1" applyFill="1" applyBorder="1" applyAlignment="1"/>
    <xf numFmtId="0" fontId="40" fillId="6" borderId="0" xfId="0" applyFont="1" applyFill="1" applyBorder="1" applyAlignment="1">
      <alignment horizontal="center"/>
    </xf>
    <xf numFmtId="0" fontId="8" fillId="6" borderId="0" xfId="0" applyFont="1" applyFill="1" applyBorder="1" applyAlignment="1" applyProtection="1">
      <alignment horizontal="center" vertical="center"/>
    </xf>
    <xf numFmtId="0" fontId="0" fillId="6" borderId="0" xfId="0" applyFill="1" applyBorder="1" applyAlignment="1">
      <alignment horizontal="centerContinuous"/>
    </xf>
    <xf numFmtId="0" fontId="8" fillId="6" borderId="0" xfId="0" applyFont="1" applyFill="1" applyBorder="1" applyAlignment="1" applyProtection="1">
      <alignment vertical="center"/>
    </xf>
    <xf numFmtId="9" fontId="2" fillId="6" borderId="0" xfId="5" applyFont="1" applyFill="1" applyBorder="1" applyAlignment="1" applyProtection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11" fillId="6" borderId="0" xfId="0" applyFont="1" applyFill="1" applyBorder="1" applyAlignment="1" applyProtection="1">
      <alignment horizontal="center" vertical="center"/>
    </xf>
    <xf numFmtId="0" fontId="37" fillId="6" borderId="0" xfId="3" applyFont="1" applyFill="1" applyBorder="1" applyAlignment="1">
      <alignment vertical="center" wrapText="1"/>
    </xf>
    <xf numFmtId="0" fontId="38" fillId="6" borderId="0" xfId="3" applyFont="1" applyFill="1" applyBorder="1" applyAlignment="1">
      <alignment horizontal="center" vertical="center" wrapText="1"/>
    </xf>
    <xf numFmtId="0" fontId="35" fillId="6" borderId="0" xfId="0" applyFont="1" applyFill="1" applyBorder="1" applyAlignment="1">
      <alignment horizontal="left" vertical="center" wrapText="1"/>
    </xf>
    <xf numFmtId="0" fontId="0" fillId="6" borderId="0" xfId="0" applyFill="1" applyBorder="1" applyAlignment="1">
      <alignment horizontal="left"/>
    </xf>
    <xf numFmtId="164" fontId="4" fillId="9" borderId="7" xfId="5" applyNumberFormat="1" applyFont="1" applyFill="1" applyBorder="1" applyAlignment="1" applyProtection="1">
      <alignment horizontal="center" vertical="center"/>
    </xf>
    <xf numFmtId="0" fontId="35" fillId="6" borderId="0" xfId="0" applyFont="1" applyFill="1" applyBorder="1" applyAlignment="1">
      <alignment vertical="center" wrapText="1"/>
    </xf>
    <xf numFmtId="0" fontId="21" fillId="6" borderId="0" xfId="0" applyFont="1" applyFill="1" applyBorder="1" applyAlignment="1" applyProtection="1">
      <alignment vertical="center"/>
    </xf>
    <xf numFmtId="3" fontId="21" fillId="6" borderId="0" xfId="0" applyNumberFormat="1" applyFont="1" applyFill="1" applyBorder="1" applyAlignment="1" applyProtection="1">
      <alignment horizontal="center" vertical="center"/>
    </xf>
    <xf numFmtId="0" fontId="41" fillId="2" borderId="0" xfId="0" applyFont="1" applyFill="1" applyAlignment="1">
      <alignment vertical="center"/>
    </xf>
    <xf numFmtId="0" fontId="42" fillId="3" borderId="0" xfId="0" applyFont="1" applyFill="1" applyAlignment="1">
      <alignment horizontal="centerContinuous" vertical="center"/>
    </xf>
    <xf numFmtId="0" fontId="43" fillId="3" borderId="0" xfId="0" applyFont="1" applyFill="1" applyAlignment="1">
      <alignment horizontal="centerContinuous" vertical="center"/>
    </xf>
    <xf numFmtId="0" fontId="44" fillId="3" borderId="0" xfId="0" applyFont="1" applyFill="1" applyAlignment="1">
      <alignment horizontal="centerContinuous" vertical="center"/>
    </xf>
    <xf numFmtId="0" fontId="43" fillId="3" borderId="0" xfId="0" applyFont="1" applyFill="1"/>
    <xf numFmtId="0" fontId="0" fillId="3" borderId="0" xfId="0" applyFill="1"/>
    <xf numFmtId="0" fontId="0" fillId="3" borderId="0" xfId="0" applyFill="1" applyBorder="1"/>
    <xf numFmtId="0" fontId="22" fillId="3" borderId="0" xfId="0" applyFont="1" applyFill="1" applyBorder="1" applyAlignment="1">
      <alignment horizontal="left" vertical="center"/>
    </xf>
    <xf numFmtId="0" fontId="0" fillId="3" borderId="0" xfId="0" applyFill="1" applyAlignment="1">
      <alignment horizontal="centerContinuous" vertical="center" wrapText="1"/>
    </xf>
    <xf numFmtId="0" fontId="45" fillId="11" borderId="0" xfId="0" applyFont="1" applyFill="1" applyBorder="1" applyAlignment="1">
      <alignment horizontal="left" vertical="center"/>
    </xf>
    <xf numFmtId="0" fontId="46" fillId="11" borderId="0" xfId="0" applyFont="1" applyFill="1" applyBorder="1" applyAlignment="1">
      <alignment horizontal="center" vertical="center"/>
    </xf>
    <xf numFmtId="0" fontId="0" fillId="11" borderId="0" xfId="0" applyFill="1" applyBorder="1"/>
    <xf numFmtId="0" fontId="0" fillId="3" borderId="15" xfId="0" applyFill="1" applyBorder="1"/>
    <xf numFmtId="0" fontId="4" fillId="11" borderId="0" xfId="0" applyFont="1" applyFill="1" applyBorder="1"/>
    <xf numFmtId="0" fontId="0" fillId="3" borderId="16" xfId="0" applyFill="1" applyBorder="1"/>
    <xf numFmtId="0" fontId="27" fillId="11" borderId="0" xfId="0" applyFont="1" applyFill="1" applyBorder="1" applyAlignment="1">
      <alignment vertical="center" wrapText="1"/>
    </xf>
    <xf numFmtId="0" fontId="13" fillId="3" borderId="30" xfId="0" applyFont="1" applyFill="1" applyBorder="1" applyAlignment="1">
      <alignment horizontal="center" vertical="center"/>
    </xf>
    <xf numFmtId="3" fontId="48" fillId="3" borderId="32" xfId="0" quotePrefix="1" applyNumberFormat="1" applyFont="1" applyFill="1" applyBorder="1" applyAlignment="1">
      <alignment horizontal="center" vertical="center"/>
    </xf>
    <xf numFmtId="9" fontId="49" fillId="4" borderId="33" xfId="5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center"/>
    </xf>
    <xf numFmtId="3" fontId="48" fillId="11" borderId="0" xfId="0" applyNumberFormat="1" applyFont="1" applyFill="1" applyBorder="1" applyAlignment="1">
      <alignment horizontal="center"/>
    </xf>
    <xf numFmtId="0" fontId="14" fillId="3" borderId="34" xfId="0" applyFont="1" applyFill="1" applyBorder="1" applyAlignment="1">
      <alignment vertical="center"/>
    </xf>
    <xf numFmtId="0" fontId="15" fillId="3" borderId="34" xfId="0" applyFont="1" applyFill="1" applyBorder="1" applyAlignment="1">
      <alignment vertical="center"/>
    </xf>
    <xf numFmtId="0" fontId="50" fillId="3" borderId="35" xfId="0" applyFont="1" applyFill="1" applyBorder="1" applyAlignment="1">
      <alignment horizontal="center" vertical="center"/>
    </xf>
    <xf numFmtId="3" fontId="51" fillId="3" borderId="36" xfId="0" applyNumberFormat="1" applyFont="1" applyFill="1" applyBorder="1" applyAlignment="1">
      <alignment horizontal="centerContinuous" vertical="center"/>
    </xf>
    <xf numFmtId="3" fontId="51" fillId="11" borderId="0" xfId="0" applyNumberFormat="1" applyFont="1" applyFill="1" applyBorder="1" applyAlignment="1">
      <alignment vertical="center" wrapText="1"/>
    </xf>
    <xf numFmtId="0" fontId="14" fillId="12" borderId="3" xfId="0" applyFont="1" applyFill="1" applyBorder="1" applyAlignment="1">
      <alignment vertical="center"/>
    </xf>
    <xf numFmtId="0" fontId="15" fillId="12" borderId="3" xfId="0" applyFont="1" applyFill="1" applyBorder="1" applyAlignment="1">
      <alignment vertical="center"/>
    </xf>
    <xf numFmtId="0" fontId="50" fillId="12" borderId="38" xfId="0" applyFont="1" applyFill="1" applyBorder="1" applyAlignment="1">
      <alignment horizontal="center" vertical="center"/>
    </xf>
    <xf numFmtId="3" fontId="51" fillId="12" borderId="39" xfId="0" applyNumberFormat="1" applyFont="1" applyFill="1" applyBorder="1" applyAlignment="1">
      <alignment horizontal="centerContinuous" vertical="center"/>
    </xf>
    <xf numFmtId="0" fontId="14" fillId="3" borderId="3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0" fontId="50" fillId="3" borderId="38" xfId="0" applyFont="1" applyFill="1" applyBorder="1" applyAlignment="1">
      <alignment horizontal="center" vertical="center"/>
    </xf>
    <xf numFmtId="3" fontId="51" fillId="3" borderId="39" xfId="0" applyNumberFormat="1" applyFont="1" applyFill="1" applyBorder="1" applyAlignment="1">
      <alignment horizontal="centerContinuous" vertical="center"/>
    </xf>
    <xf numFmtId="0" fontId="16" fillId="10" borderId="41" xfId="0" applyFont="1" applyFill="1" applyBorder="1" applyAlignment="1">
      <alignment horizontal="centerContinuous" vertical="center"/>
    </xf>
    <xf numFmtId="0" fontId="14" fillId="10" borderId="42" xfId="0" applyFont="1" applyFill="1" applyBorder="1" applyAlignment="1">
      <alignment horizontal="centerContinuous" vertical="center"/>
    </xf>
    <xf numFmtId="0" fontId="16" fillId="10" borderId="42" xfId="0" applyFont="1" applyFill="1" applyBorder="1" applyAlignment="1">
      <alignment horizontal="centerContinuous" vertical="center"/>
    </xf>
    <xf numFmtId="3" fontId="49" fillId="10" borderId="42" xfId="0" applyNumberFormat="1" applyFont="1" applyFill="1" applyBorder="1" applyAlignment="1">
      <alignment horizontal="centerContinuous" vertical="center"/>
    </xf>
    <xf numFmtId="0" fontId="23" fillId="3" borderId="0" xfId="0" applyFont="1" applyFill="1" applyAlignment="1">
      <alignment horizontal="centerContinuous" vertical="center" wrapText="1"/>
    </xf>
    <xf numFmtId="0" fontId="52" fillId="11" borderId="0" xfId="0" applyFont="1" applyFill="1" applyBorder="1" applyAlignment="1">
      <alignment horizontal="center" vertical="center"/>
    </xf>
    <xf numFmtId="3" fontId="53" fillId="11" borderId="0" xfId="0" applyNumberFormat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 wrapText="1"/>
    </xf>
    <xf numFmtId="3" fontId="53" fillId="11" borderId="0" xfId="0" applyNumberFormat="1" applyFont="1" applyFill="1" applyBorder="1" applyAlignment="1">
      <alignment vertical="center"/>
    </xf>
    <xf numFmtId="0" fontId="17" fillId="6" borderId="0" xfId="0" applyFont="1" applyFill="1" applyBorder="1" applyAlignment="1">
      <alignment horizontal="center"/>
    </xf>
    <xf numFmtId="9" fontId="48" fillId="6" borderId="0" xfId="5" applyFont="1" applyFill="1" applyBorder="1" applyAlignment="1">
      <alignment horizontal="center"/>
    </xf>
    <xf numFmtId="9" fontId="48" fillId="6" borderId="0" xfId="5" applyFont="1" applyFill="1" applyBorder="1" applyAlignment="1"/>
    <xf numFmtId="0" fontId="54" fillId="5" borderId="44" xfId="0" applyFont="1" applyFill="1" applyBorder="1" applyAlignment="1">
      <alignment horizontal="center" vertical="center"/>
    </xf>
    <xf numFmtId="3" fontId="49" fillId="10" borderId="47" xfId="0" applyNumberFormat="1" applyFont="1" applyFill="1" applyBorder="1" applyAlignment="1">
      <alignment horizontal="center" vertical="center"/>
    </xf>
    <xf numFmtId="9" fontId="49" fillId="10" borderId="48" xfId="5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  <xf numFmtId="3" fontId="48" fillId="3" borderId="0" xfId="0" quotePrefix="1" applyNumberFormat="1" applyFont="1" applyFill="1" applyBorder="1" applyAlignment="1">
      <alignment horizontal="center" vertical="center"/>
    </xf>
    <xf numFmtId="9" fontId="49" fillId="4" borderId="0" xfId="5" applyFont="1" applyFill="1" applyBorder="1" applyAlignment="1">
      <alignment horizontal="center" vertical="center"/>
    </xf>
    <xf numFmtId="0" fontId="55" fillId="3" borderId="0" xfId="0" applyFont="1" applyFill="1" applyAlignment="1">
      <alignment horizontal="centerContinuous" vertical="center"/>
    </xf>
    <xf numFmtId="0" fontId="4" fillId="3" borderId="24" xfId="0" applyFont="1" applyFill="1" applyBorder="1"/>
    <xf numFmtId="0" fontId="13" fillId="3" borderId="49" xfId="0" applyFont="1" applyFill="1" applyBorder="1" applyAlignment="1">
      <alignment horizontal="center" vertical="center"/>
    </xf>
    <xf numFmtId="3" fontId="48" fillId="3" borderId="50" xfId="0" applyNumberFormat="1" applyFont="1" applyFill="1" applyBorder="1" applyAlignment="1">
      <alignment horizontal="center" vertical="center"/>
    </xf>
    <xf numFmtId="0" fontId="13" fillId="13" borderId="38" xfId="0" applyFont="1" applyFill="1" applyBorder="1" applyAlignment="1">
      <alignment horizontal="center" vertical="center"/>
    </xf>
    <xf numFmtId="3" fontId="48" fillId="13" borderId="39" xfId="0" applyNumberFormat="1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3" fontId="48" fillId="3" borderId="39" xfId="0" applyNumberFormat="1" applyFont="1" applyFill="1" applyBorder="1" applyAlignment="1">
      <alignment horizontal="center" vertical="center"/>
    </xf>
    <xf numFmtId="0" fontId="16" fillId="10" borderId="53" xfId="0" applyFont="1" applyFill="1" applyBorder="1" applyAlignment="1">
      <alignment horizontal="center" vertical="center"/>
    </xf>
    <xf numFmtId="3" fontId="49" fillId="10" borderId="53" xfId="0" applyNumberFormat="1" applyFont="1" applyFill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9" fontId="48" fillId="2" borderId="56" xfId="5" applyFont="1" applyFill="1" applyBorder="1" applyAlignment="1">
      <alignment horizontal="center" vertical="center"/>
    </xf>
    <xf numFmtId="0" fontId="4" fillId="3" borderId="0" xfId="0" applyFont="1" applyFill="1"/>
    <xf numFmtId="0" fontId="22" fillId="3" borderId="57" xfId="0" applyFont="1" applyFill="1" applyBorder="1" applyAlignment="1">
      <alignment horizontal="left" vertical="center"/>
    </xf>
    <xf numFmtId="0" fontId="46" fillId="3" borderId="57" xfId="0" applyFont="1" applyFill="1" applyBorder="1" applyAlignment="1">
      <alignment horizontal="center" vertical="center"/>
    </xf>
    <xf numFmtId="0" fontId="0" fillId="3" borderId="58" xfId="0" applyFill="1" applyBorder="1"/>
    <xf numFmtId="0" fontId="19" fillId="6" borderId="0" xfId="0" applyFont="1" applyFill="1" applyAlignment="1">
      <alignment horizontal="left"/>
    </xf>
    <xf numFmtId="0" fontId="19" fillId="3" borderId="0" xfId="0" applyFont="1" applyFill="1" applyAlignment="1">
      <alignment horizontal="left"/>
    </xf>
    <xf numFmtId="9" fontId="7" fillId="3" borderId="0" xfId="8" applyFont="1" applyFill="1" applyBorder="1" applyAlignment="1">
      <alignment horizontal="center"/>
    </xf>
    <xf numFmtId="0" fontId="7" fillId="4" borderId="0" xfId="0" applyFont="1" applyFill="1" applyBorder="1"/>
    <xf numFmtId="0" fontId="59" fillId="16" borderId="0" xfId="4" applyFont="1" applyFill="1" applyBorder="1" applyAlignment="1" applyProtection="1">
      <alignment vertical="center" wrapText="1"/>
    </xf>
    <xf numFmtId="0" fontId="58" fillId="16" borderId="0" xfId="0" applyFont="1" applyFill="1" applyBorder="1" applyAlignment="1" applyProtection="1">
      <alignment horizontal="centerContinuous" vertical="center"/>
    </xf>
    <xf numFmtId="0" fontId="64" fillId="16" borderId="0" xfId="0" applyFont="1" applyFill="1" applyBorder="1" applyAlignment="1" applyProtection="1">
      <alignment horizontal="centerContinuous" vertical="center"/>
    </xf>
    <xf numFmtId="0" fontId="62" fillId="16" borderId="0" xfId="0" applyFont="1" applyFill="1" applyBorder="1" applyAlignment="1" applyProtection="1">
      <alignment horizontal="centerContinuous" vertical="center"/>
    </xf>
    <xf numFmtId="0" fontId="66" fillId="7" borderId="4" xfId="0" applyFont="1" applyFill="1" applyBorder="1" applyAlignment="1" applyProtection="1">
      <alignment horizontal="centerContinuous" vertical="center" wrapText="1"/>
    </xf>
    <xf numFmtId="0" fontId="58" fillId="7" borderId="5" xfId="0" applyFont="1" applyFill="1" applyBorder="1" applyAlignment="1" applyProtection="1">
      <alignment horizontal="centerContinuous" vertical="center" wrapText="1"/>
    </xf>
    <xf numFmtId="0" fontId="58" fillId="7" borderId="6" xfId="0" applyFont="1" applyFill="1" applyBorder="1" applyAlignment="1" applyProtection="1">
      <alignment horizontal="centerContinuous" vertical="center" wrapText="1"/>
    </xf>
    <xf numFmtId="0" fontId="19" fillId="7" borderId="5" xfId="0" applyFont="1" applyFill="1" applyBorder="1" applyAlignment="1" applyProtection="1">
      <alignment horizontal="centerContinuous"/>
    </xf>
    <xf numFmtId="0" fontId="59" fillId="16" borderId="0" xfId="4" applyFont="1" applyFill="1" applyBorder="1" applyAlignment="1" applyProtection="1">
      <alignment horizontal="centerContinuous" vertical="center" wrapText="1"/>
    </xf>
    <xf numFmtId="0" fontId="63" fillId="16" borderId="0" xfId="0" applyFont="1" applyFill="1" applyBorder="1" applyAlignment="1" applyProtection="1">
      <alignment horizontal="centerContinuous" vertical="center"/>
    </xf>
    <xf numFmtId="0" fontId="65" fillId="16" borderId="0" xfId="0" applyFont="1" applyFill="1" applyBorder="1" applyAlignment="1" applyProtection="1">
      <alignment horizontal="centerContinuous"/>
    </xf>
    <xf numFmtId="0" fontId="58" fillId="16" borderId="0" xfId="0" applyFont="1" applyFill="1" applyBorder="1" applyAlignment="1" applyProtection="1">
      <alignment horizontal="centerContinuous"/>
    </xf>
    <xf numFmtId="0" fontId="56" fillId="16" borderId="0" xfId="0" applyFont="1" applyFill="1" applyBorder="1" applyAlignment="1" applyProtection="1">
      <alignment horizontal="centerContinuous"/>
    </xf>
    <xf numFmtId="0" fontId="19" fillId="14" borderId="13" xfId="0" applyFont="1" applyFill="1" applyBorder="1" applyAlignment="1">
      <alignment horizontal="centerContinuous" vertical="center" wrapText="1"/>
    </xf>
    <xf numFmtId="0" fontId="19" fillId="14" borderId="14" xfId="0" applyFont="1" applyFill="1" applyBorder="1" applyAlignment="1">
      <alignment horizontal="centerContinuous" vertical="center" wrapText="1"/>
    </xf>
    <xf numFmtId="0" fontId="57" fillId="14" borderId="14" xfId="0" applyFont="1" applyFill="1" applyBorder="1" applyAlignment="1">
      <alignment horizontal="centerContinuous" vertical="center" wrapText="1"/>
    </xf>
    <xf numFmtId="0" fontId="27" fillId="15" borderId="18" xfId="0" applyFont="1" applyFill="1" applyBorder="1" applyAlignment="1">
      <alignment horizontal="center" vertical="center" wrapText="1"/>
    </xf>
    <xf numFmtId="0" fontId="27" fillId="15" borderId="59" xfId="0" applyFont="1" applyFill="1" applyBorder="1" applyAlignment="1">
      <alignment horizontal="center" vertical="center" wrapText="1"/>
    </xf>
    <xf numFmtId="0" fontId="27" fillId="15" borderId="60" xfId="0" applyFont="1" applyFill="1" applyBorder="1" applyAlignment="1">
      <alignment horizontal="center" vertical="center" wrapText="1"/>
    </xf>
    <xf numFmtId="9" fontId="5" fillId="9" borderId="7" xfId="5" applyNumberFormat="1" applyFont="1" applyFill="1" applyBorder="1" applyAlignment="1" applyProtection="1">
      <alignment horizontal="center" vertical="center"/>
    </xf>
    <xf numFmtId="9" fontId="5" fillId="9" borderId="8" xfId="5" applyNumberFormat="1" applyFont="1" applyFill="1" applyBorder="1" applyAlignment="1" applyProtection="1">
      <alignment horizontal="center" vertical="center"/>
    </xf>
    <xf numFmtId="0" fontId="68" fillId="0" borderId="0" xfId="14"/>
    <xf numFmtId="0" fontId="8" fillId="6" borderId="0" xfId="0" applyFont="1" applyFill="1" applyBorder="1" applyAlignment="1" applyProtection="1">
      <alignment horizontal="center" vertical="center"/>
    </xf>
    <xf numFmtId="0" fontId="27" fillId="8" borderId="7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left" wrapText="1"/>
    </xf>
    <xf numFmtId="3" fontId="51" fillId="3" borderId="51" xfId="0" applyNumberFormat="1" applyFont="1" applyFill="1" applyBorder="1" applyAlignment="1">
      <alignment horizontal="center" vertical="center"/>
    </xf>
    <xf numFmtId="3" fontId="51" fillId="3" borderId="49" xfId="0" applyNumberFormat="1" applyFont="1" applyFill="1" applyBorder="1" applyAlignment="1">
      <alignment horizontal="center" vertical="center"/>
    </xf>
    <xf numFmtId="3" fontId="51" fillId="3" borderId="52" xfId="0" applyNumberFormat="1" applyFont="1" applyFill="1" applyBorder="1" applyAlignment="1">
      <alignment horizontal="center" vertical="center"/>
    </xf>
    <xf numFmtId="3" fontId="51" fillId="12" borderId="40" xfId="0" applyNumberFormat="1" applyFont="1" applyFill="1" applyBorder="1" applyAlignment="1">
      <alignment horizontal="center" vertical="center"/>
    </xf>
    <xf numFmtId="3" fontId="51" fillId="12" borderId="38" xfId="0" applyNumberFormat="1" applyFont="1" applyFill="1" applyBorder="1" applyAlignment="1">
      <alignment horizontal="center" vertical="center"/>
    </xf>
    <xf numFmtId="3" fontId="51" fillId="12" borderId="3" xfId="0" applyNumberFormat="1" applyFont="1" applyFill="1" applyBorder="1" applyAlignment="1">
      <alignment horizontal="center" vertical="center"/>
    </xf>
    <xf numFmtId="0" fontId="60" fillId="14" borderId="10" xfId="0" applyFont="1" applyFill="1" applyBorder="1" applyAlignment="1">
      <alignment horizontal="center" vertical="center" wrapText="1"/>
    </xf>
    <xf numFmtId="0" fontId="60" fillId="14" borderId="11" xfId="0" applyFont="1" applyFill="1" applyBorder="1" applyAlignment="1">
      <alignment horizontal="center" vertical="center" wrapText="1"/>
    </xf>
    <xf numFmtId="0" fontId="61" fillId="14" borderId="12" xfId="0" applyFont="1" applyFill="1" applyBorder="1" applyAlignment="1">
      <alignment horizontal="center" vertical="center" wrapText="1"/>
    </xf>
    <xf numFmtId="0" fontId="61" fillId="14" borderId="0" xfId="0" applyFont="1" applyFill="1" applyBorder="1" applyAlignment="1">
      <alignment horizontal="center" vertical="center" wrapText="1"/>
    </xf>
    <xf numFmtId="0" fontId="62" fillId="14" borderId="12" xfId="0" applyFont="1" applyFill="1" applyBorder="1" applyAlignment="1">
      <alignment horizontal="center" vertical="center" wrapText="1"/>
    </xf>
    <xf numFmtId="0" fontId="62" fillId="14" borderId="0" xfId="0" applyFont="1" applyFill="1" applyBorder="1" applyAlignment="1">
      <alignment horizontal="center" vertical="center" wrapText="1"/>
    </xf>
    <xf numFmtId="0" fontId="47" fillId="15" borderId="17" xfId="0" applyFont="1" applyFill="1" applyBorder="1" applyAlignment="1">
      <alignment horizontal="center" vertical="center" wrapText="1"/>
    </xf>
    <xf numFmtId="0" fontId="47" fillId="15" borderId="23" xfId="0" applyFont="1" applyFill="1" applyBorder="1" applyAlignment="1">
      <alignment horizontal="center" vertical="center" wrapText="1"/>
    </xf>
    <xf numFmtId="0" fontId="47" fillId="15" borderId="18" xfId="0" applyFont="1" applyFill="1" applyBorder="1" applyAlignment="1">
      <alignment horizontal="center" vertical="center" wrapText="1"/>
    </xf>
    <xf numFmtId="0" fontId="47" fillId="15" borderId="19" xfId="0" applyFont="1" applyFill="1" applyBorder="1" applyAlignment="1">
      <alignment horizontal="center" vertical="center" wrapText="1"/>
    </xf>
    <xf numFmtId="0" fontId="47" fillId="15" borderId="24" xfId="0" applyFont="1" applyFill="1" applyBorder="1" applyAlignment="1">
      <alignment horizontal="center" vertical="center" wrapText="1"/>
    </xf>
    <xf numFmtId="0" fontId="47" fillId="15" borderId="25" xfId="0" applyFont="1" applyFill="1" applyBorder="1" applyAlignment="1">
      <alignment horizontal="center" vertical="center" wrapText="1"/>
    </xf>
    <xf numFmtId="0" fontId="47" fillId="15" borderId="20" xfId="0" applyFont="1" applyFill="1" applyBorder="1" applyAlignment="1">
      <alignment horizontal="center" vertical="center" wrapText="1"/>
    </xf>
    <xf numFmtId="0" fontId="47" fillId="15" borderId="26" xfId="0" applyFont="1" applyFill="1" applyBorder="1" applyAlignment="1">
      <alignment horizontal="center" vertical="center" wrapText="1"/>
    </xf>
    <xf numFmtId="0" fontId="47" fillId="15" borderId="21" xfId="0" applyFont="1" applyFill="1" applyBorder="1" applyAlignment="1">
      <alignment horizontal="center" vertical="center" wrapText="1"/>
    </xf>
    <xf numFmtId="0" fontId="47" fillId="15" borderId="27" xfId="0" applyFont="1" applyFill="1" applyBorder="1" applyAlignment="1">
      <alignment horizontal="center" vertical="center" wrapText="1"/>
    </xf>
    <xf numFmtId="0" fontId="47" fillId="15" borderId="28" xfId="0" applyFont="1" applyFill="1" applyBorder="1" applyAlignment="1">
      <alignment horizontal="center" vertical="center" wrapText="1"/>
    </xf>
    <xf numFmtId="0" fontId="47" fillId="15" borderId="22" xfId="0" applyFont="1" applyFill="1" applyBorder="1" applyAlignment="1">
      <alignment horizontal="center" vertical="center" wrapText="1"/>
    </xf>
    <xf numFmtId="0" fontId="47" fillId="15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left" vertical="center"/>
    </xf>
    <xf numFmtId="0" fontId="13" fillId="3" borderId="31" xfId="0" applyFont="1" applyFill="1" applyBorder="1" applyAlignment="1">
      <alignment horizontal="left" vertical="center"/>
    </xf>
    <xf numFmtId="9" fontId="48" fillId="3" borderId="36" xfId="8" applyFont="1" applyFill="1" applyBorder="1" applyAlignment="1">
      <alignment horizontal="center" vertical="center"/>
    </xf>
    <xf numFmtId="9" fontId="48" fillId="3" borderId="37" xfId="8" applyFont="1" applyFill="1" applyBorder="1" applyAlignment="1">
      <alignment horizontal="center" vertical="center"/>
    </xf>
    <xf numFmtId="9" fontId="48" fillId="12" borderId="39" xfId="8" applyFont="1" applyFill="1" applyBorder="1" applyAlignment="1">
      <alignment horizontal="center" vertical="center"/>
    </xf>
    <xf numFmtId="9" fontId="48" fillId="12" borderId="40" xfId="8" applyFont="1" applyFill="1" applyBorder="1" applyAlignment="1">
      <alignment horizontal="center" vertical="center"/>
    </xf>
    <xf numFmtId="9" fontId="48" fillId="3" borderId="39" xfId="8" applyFont="1" applyFill="1" applyBorder="1" applyAlignment="1">
      <alignment horizontal="center" vertical="center"/>
    </xf>
    <xf numFmtId="9" fontId="48" fillId="3" borderId="40" xfId="8" applyFont="1" applyFill="1" applyBorder="1" applyAlignment="1">
      <alignment horizontal="center" vertical="center"/>
    </xf>
    <xf numFmtId="9" fontId="49" fillId="10" borderId="42" xfId="8" applyFont="1" applyFill="1" applyBorder="1" applyAlignment="1">
      <alignment horizontal="center" vertical="center"/>
    </xf>
    <xf numFmtId="9" fontId="49" fillId="10" borderId="43" xfId="8" applyFont="1" applyFill="1" applyBorder="1" applyAlignment="1">
      <alignment horizontal="center" vertical="center"/>
    </xf>
    <xf numFmtId="0" fontId="16" fillId="10" borderId="30" xfId="0" applyFont="1" applyFill="1" applyBorder="1" applyAlignment="1">
      <alignment horizontal="center" vertical="center"/>
    </xf>
    <xf numFmtId="0" fontId="16" fillId="10" borderId="45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/>
    </xf>
    <xf numFmtId="0" fontId="27" fillId="15" borderId="18" xfId="0" applyFont="1" applyFill="1" applyBorder="1" applyAlignment="1">
      <alignment horizontal="center" vertical="center" wrapText="1"/>
    </xf>
    <xf numFmtId="0" fontId="27" fillId="15" borderId="24" xfId="0" applyFont="1" applyFill="1" applyBorder="1" applyAlignment="1">
      <alignment horizontal="center" vertical="center" wrapText="1"/>
    </xf>
    <xf numFmtId="0" fontId="27" fillId="15" borderId="45" xfId="0" applyFont="1" applyFill="1" applyBorder="1" applyAlignment="1">
      <alignment horizontal="center" vertical="center" wrapText="1"/>
    </xf>
    <xf numFmtId="9" fontId="48" fillId="2" borderId="56" xfId="5" applyFont="1" applyFill="1" applyBorder="1" applyAlignment="1">
      <alignment horizontal="center" vertical="center"/>
    </xf>
    <xf numFmtId="3" fontId="49" fillId="10" borderId="54" xfId="0" applyNumberFormat="1" applyFont="1" applyFill="1" applyBorder="1" applyAlignment="1">
      <alignment horizontal="center" vertical="center"/>
    </xf>
    <xf numFmtId="3" fontId="49" fillId="10" borderId="55" xfId="0" applyNumberFormat="1" applyFont="1" applyFill="1" applyBorder="1" applyAlignment="1">
      <alignment horizontal="center" vertical="center"/>
    </xf>
    <xf numFmtId="0" fontId="27" fillId="15" borderId="61" xfId="0" applyFont="1" applyFill="1" applyBorder="1" applyAlignment="1">
      <alignment horizontal="center" vertical="center" wrapText="1"/>
    </xf>
    <xf numFmtId="0" fontId="27" fillId="15" borderId="62" xfId="0" applyFont="1" applyFill="1" applyBorder="1" applyAlignment="1">
      <alignment horizontal="center" vertical="center" wrapText="1"/>
    </xf>
    <xf numFmtId="9" fontId="48" fillId="2" borderId="56" xfId="5" applyNumberFormat="1" applyFont="1" applyFill="1" applyBorder="1" applyAlignment="1">
      <alignment horizontal="center" vertical="center"/>
    </xf>
    <xf numFmtId="3" fontId="51" fillId="3" borderId="51" xfId="0" applyNumberFormat="1" applyFont="1" applyFill="1" applyBorder="1" applyAlignment="1">
      <alignment horizontal="center" vertical="center" wrapText="1"/>
    </xf>
    <xf numFmtId="3" fontId="51" fillId="3" borderId="49" xfId="0" applyNumberFormat="1" applyFont="1" applyFill="1" applyBorder="1" applyAlignment="1">
      <alignment horizontal="center" vertical="center" wrapText="1"/>
    </xf>
    <xf numFmtId="3" fontId="51" fillId="3" borderId="52" xfId="0" applyNumberFormat="1" applyFont="1" applyFill="1" applyBorder="1" applyAlignment="1">
      <alignment horizontal="center" vertical="center" wrapText="1"/>
    </xf>
    <xf numFmtId="3" fontId="51" fillId="12" borderId="40" xfId="0" applyNumberFormat="1" applyFont="1" applyFill="1" applyBorder="1" applyAlignment="1">
      <alignment horizontal="center" vertical="center" wrapText="1"/>
    </xf>
    <xf numFmtId="3" fontId="51" fillId="12" borderId="38" xfId="0" applyNumberFormat="1" applyFont="1" applyFill="1" applyBorder="1" applyAlignment="1">
      <alignment horizontal="center" vertical="center" wrapText="1"/>
    </xf>
    <xf numFmtId="3" fontId="51" fillId="12" borderId="3" xfId="0" applyNumberFormat="1" applyFont="1" applyFill="1" applyBorder="1" applyAlignment="1">
      <alignment horizontal="center" vertical="center" wrapText="1"/>
    </xf>
  </cellXfs>
  <cellStyles count="15">
    <cellStyle name="Normal" xfId="0" builtinId="0"/>
    <cellStyle name="Normal 2" xfId="1"/>
    <cellStyle name="Normal 2 2" xfId="2"/>
    <cellStyle name="Normal 2 2 3" xfId="12"/>
    <cellStyle name="Normal 2 3" xfId="9"/>
    <cellStyle name="Normal 2 3 2" xfId="3"/>
    <cellStyle name="Normal 3 2" xfId="10"/>
    <cellStyle name="Normal_Directorio CEMs - agos - 2009 - UGTAI" xfId="4"/>
    <cellStyle name="Normal_ER AER_1" xfId="14"/>
    <cellStyle name="Porcentaje" xfId="5" builtinId="5"/>
    <cellStyle name="Porcentaje 10" xfId="11"/>
    <cellStyle name="Porcentaje 2" xfId="6"/>
    <cellStyle name="Porcentaje 3 2" xfId="13"/>
    <cellStyle name="Porcentual 2" xfId="7"/>
    <cellStyle name="Porcentual 2 2" xfId="8"/>
  </cellStyles>
  <dxfs count="0"/>
  <tableStyles count="0" defaultTableStyle="TableStyleMedium2" defaultPivotStyle="PivotStyleLight16"/>
  <colors>
    <mruColors>
      <color rgb="FF305496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ingreso a la ZER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Casos'!$C$15:$E$15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Casos'!$C$28:$E$28</c:f>
              <c:numCache>
                <c:formatCode>#,##0</c:formatCode>
                <c:ptCount val="3"/>
                <c:pt idx="0">
                  <c:v>870</c:v>
                </c:pt>
                <c:pt idx="1">
                  <c:v>59</c:v>
                </c:pt>
                <c:pt idx="2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sexo de la víctima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.16819729467809028"/>
                  <c:y val="7.4934653441978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Casos'!$N$15:$O$15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Casos'!$N$28:$O$28</c:f>
              <c:numCache>
                <c:formatCode>#,##0</c:formatCode>
                <c:ptCount val="2"/>
                <c:pt idx="0">
                  <c:v>831</c:v>
                </c:pt>
                <c:pt idx="1">
                  <c:v>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violencia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86803241591984"/>
                  <c:y val="-7.897226683162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Casos'!$C$55:$F$55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Casos'!$C$68:$F$68</c:f>
              <c:numCache>
                <c:formatCode>#,##0</c:formatCode>
                <c:ptCount val="4"/>
                <c:pt idx="0">
                  <c:v>81</c:v>
                </c:pt>
                <c:pt idx="1">
                  <c:v>401</c:v>
                </c:pt>
                <c:pt idx="2">
                  <c:v>354</c:v>
                </c:pt>
                <c:pt idx="3">
                  <c:v>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1.2</a:t>
            </a:r>
            <a:endParaRPr lang="es-MX" sz="1400" b="0" i="0" u="none" strike="noStrike" baseline="0">
              <a:solidFill>
                <a:srgbClr val="000000"/>
              </a:solidFill>
              <a:latin typeface="Calibri"/>
              <a:ea typeface="+mn-ea"/>
              <a:cs typeface="+mn-e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 AER'!$A$53:$A$64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AER'!$B$53:$B$64</c:f>
              <c:numCache>
                <c:formatCode>#,##0</c:formatCode>
                <c:ptCount val="12"/>
                <c:pt idx="0">
                  <c:v>1961</c:v>
                </c:pt>
                <c:pt idx="1">
                  <c:v>3024</c:v>
                </c:pt>
                <c:pt idx="2">
                  <c:v>7196</c:v>
                </c:pt>
                <c:pt idx="3">
                  <c:v>9447</c:v>
                </c:pt>
                <c:pt idx="4">
                  <c:v>8996</c:v>
                </c:pt>
                <c:pt idx="5">
                  <c:v>12039</c:v>
                </c:pt>
                <c:pt idx="6">
                  <c:v>8394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927000"/>
        <c:axId val="338927392"/>
      </c:barChart>
      <c:catAx>
        <c:axId val="338927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8927392"/>
        <c:crosses val="autoZero"/>
        <c:auto val="1"/>
        <c:lblAlgn val="ctr"/>
        <c:lblOffset val="100"/>
        <c:noMultiLvlLbl val="0"/>
      </c:catAx>
      <c:valAx>
        <c:axId val="33892739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38927000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61302241159548E-5"/>
                  <c:y val="7.91588057574838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 AER'!$C$70,'ER AER'!$E$70,'ER AER'!$G$70,'ER AER'!$I$70,'ER AER'!$K$70,'ER AER'!$M$70,'ER AER'!$O$70)</c:f>
              <c:strCache>
                <c:ptCount val="7"/>
                <c:pt idx="0">
                  <c:v>Redes Insititucionales y Comunitarias articuladas en el marco del sistema local</c:v>
                </c:pt>
                <c:pt idx="1">
                  <c:v>Movilización social para enfrentar la violencia familiar y sexual en zona rural</c:v>
                </c:pt>
                <c:pt idx="2">
                  <c:v>Desarrollo de capacidades de la población frente a la VFS</c:v>
                </c:pt>
                <c:pt idx="3">
                  <c:v>Fortalecimiento de las capacidades de los operadores de atención y prevención de la VFS en los niveles provinciales, distritales y comunal</c:v>
                </c:pt>
                <c:pt idx="4">
                  <c:v>Rutas de atención y promoción de la VFS en las zonas rurales</c:v>
                </c:pt>
                <c:pt idx="5">
                  <c:v>Fortalecer la organización comunal para la vigilancia frente a la VFS en zonas rurales</c:v>
                </c:pt>
                <c:pt idx="6">
                  <c:v>Fortalecimiento del modelo de la estrategia de atención, prevención y protección frente a la VFS en zonas rurales</c:v>
                </c:pt>
              </c:strCache>
            </c:strRef>
          </c:cat>
          <c:val>
            <c:numRef>
              <c:f>('ER AER'!$C$83,'ER AER'!$E$83,'ER AER'!$G$83,'ER AER'!$I$83,'ER AER'!$K$83,'ER AER'!$M$83,'ER AER'!$O$83)</c:f>
              <c:numCache>
                <c:formatCode>#,##0</c:formatCode>
                <c:ptCount val="7"/>
                <c:pt idx="0">
                  <c:v>7277</c:v>
                </c:pt>
                <c:pt idx="1">
                  <c:v>12537</c:v>
                </c:pt>
                <c:pt idx="2">
                  <c:v>21543</c:v>
                </c:pt>
                <c:pt idx="3">
                  <c:v>5245</c:v>
                </c:pt>
                <c:pt idx="4">
                  <c:v>2722</c:v>
                </c:pt>
                <c:pt idx="5">
                  <c:v>1696</c:v>
                </c:pt>
                <c:pt idx="6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38928176"/>
        <c:axId val="339277000"/>
      </c:barChart>
      <c:catAx>
        <c:axId val="338928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339277000"/>
        <c:crosses val="autoZero"/>
        <c:auto val="1"/>
        <c:lblAlgn val="ctr"/>
        <c:lblOffset val="100"/>
        <c:noMultiLvlLbl val="0"/>
      </c:catAx>
      <c:valAx>
        <c:axId val="33927700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338928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12669174573681191"/>
          <c:y val="3.53659089317132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 AER'!$X$16:$X$23</c:f>
              <c:numCache>
                <c:formatCode>#,##0</c:formatCode>
                <c:ptCount val="8"/>
                <c:pt idx="0">
                  <c:v>915</c:v>
                </c:pt>
                <c:pt idx="1">
                  <c:v>8233</c:v>
                </c:pt>
                <c:pt idx="2">
                  <c:v>5110</c:v>
                </c:pt>
                <c:pt idx="3">
                  <c:v>3260</c:v>
                </c:pt>
                <c:pt idx="4">
                  <c:v>7562</c:v>
                </c:pt>
                <c:pt idx="5">
                  <c:v>22682</c:v>
                </c:pt>
                <c:pt idx="6">
                  <c:v>2969</c:v>
                </c:pt>
                <c:pt idx="7">
                  <c:v>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420040352"/>
        <c:axId val="420040744"/>
      </c:barChart>
      <c:catAx>
        <c:axId val="420040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20040744"/>
        <c:crosses val="autoZero"/>
        <c:auto val="1"/>
        <c:lblAlgn val="l"/>
        <c:lblOffset val="100"/>
        <c:noMultiLvlLbl val="0"/>
      </c:catAx>
      <c:valAx>
        <c:axId val="42004074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420040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5</xdr:col>
      <xdr:colOff>213360</xdr:colOff>
      <xdr:row>1</xdr:row>
      <xdr:rowOff>464820</xdr:rowOff>
    </xdr:to>
    <xdr:pic>
      <xdr:nvPicPr>
        <xdr:cNvPr id="144588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4488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13</xdr:row>
      <xdr:rowOff>129540</xdr:rowOff>
    </xdr:from>
    <xdr:to>
      <xdr:col>10</xdr:col>
      <xdr:colOff>541020</xdr:colOff>
      <xdr:row>28</xdr:row>
      <xdr:rowOff>53340</xdr:rowOff>
    </xdr:to>
    <xdr:graphicFrame macro="">
      <xdr:nvGraphicFramePr>
        <xdr:cNvPr id="1445890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</xdr:colOff>
      <xdr:row>13</xdr:row>
      <xdr:rowOff>137160</xdr:rowOff>
    </xdr:from>
    <xdr:to>
      <xdr:col>21</xdr:col>
      <xdr:colOff>106680</xdr:colOff>
      <xdr:row>28</xdr:row>
      <xdr:rowOff>53340</xdr:rowOff>
    </xdr:to>
    <xdr:graphicFrame macro="">
      <xdr:nvGraphicFramePr>
        <xdr:cNvPr id="1445891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335280</xdr:colOff>
      <xdr:row>33</xdr:row>
      <xdr:rowOff>266700</xdr:rowOff>
    </xdr:from>
    <xdr:to>
      <xdr:col>9</xdr:col>
      <xdr:colOff>243840</xdr:colOff>
      <xdr:row>34</xdr:row>
      <xdr:rowOff>754380</xdr:rowOff>
    </xdr:to>
    <xdr:pic>
      <xdr:nvPicPr>
        <xdr:cNvPr id="1445892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5" t="54999" r="67741" b="26172"/>
        <a:stretch>
          <a:fillRect/>
        </a:stretch>
      </xdr:blipFill>
      <xdr:spPr bwMode="auto">
        <a:xfrm>
          <a:off x="7216140" y="8054340"/>
          <a:ext cx="76962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365760</xdr:colOff>
      <xdr:row>35</xdr:row>
      <xdr:rowOff>152400</xdr:rowOff>
    </xdr:from>
    <xdr:to>
      <xdr:col>9</xdr:col>
      <xdr:colOff>320040</xdr:colOff>
      <xdr:row>41</xdr:row>
      <xdr:rowOff>53340</xdr:rowOff>
    </xdr:to>
    <xdr:pic>
      <xdr:nvPicPr>
        <xdr:cNvPr id="1445893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20" t="55869" r="44830" b="25475"/>
        <a:stretch>
          <a:fillRect/>
        </a:stretch>
      </xdr:blipFill>
      <xdr:spPr bwMode="auto">
        <a:xfrm>
          <a:off x="7246620" y="9349740"/>
          <a:ext cx="81534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480060</xdr:colOff>
      <xdr:row>42</xdr:row>
      <xdr:rowOff>60960</xdr:rowOff>
    </xdr:from>
    <xdr:to>
      <xdr:col>9</xdr:col>
      <xdr:colOff>251460</xdr:colOff>
      <xdr:row>47</xdr:row>
      <xdr:rowOff>198120</xdr:rowOff>
    </xdr:to>
    <xdr:pic>
      <xdr:nvPicPr>
        <xdr:cNvPr id="1445894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71" t="53381" r="20503" b="25475"/>
        <a:stretch>
          <a:fillRect/>
        </a:stretch>
      </xdr:blipFill>
      <xdr:spPr bwMode="auto">
        <a:xfrm>
          <a:off x="7360920" y="10584180"/>
          <a:ext cx="63246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342900</xdr:colOff>
      <xdr:row>16</xdr:row>
      <xdr:rowOff>91440</xdr:rowOff>
    </xdr:from>
    <xdr:to>
      <xdr:col>16</xdr:col>
      <xdr:colOff>693420</xdr:colOff>
      <xdr:row>21</xdr:row>
      <xdr:rowOff>30480</xdr:rowOff>
    </xdr:to>
    <xdr:pic>
      <xdr:nvPicPr>
        <xdr:cNvPr id="1445896" name="Imagen 2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6540" y="4526280"/>
          <a:ext cx="35052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334904</xdr:colOff>
      <xdr:row>20</xdr:row>
      <xdr:rowOff>100314</xdr:rowOff>
    </xdr:from>
    <xdr:to>
      <xdr:col>5</xdr:col>
      <xdr:colOff>836756</xdr:colOff>
      <xdr:row>21</xdr:row>
      <xdr:rowOff>147162</xdr:rowOff>
    </xdr:to>
    <xdr:sp macro="" textlink="">
      <xdr:nvSpPr>
        <xdr:cNvPr id="10" name="Flecha derecha 9"/>
        <xdr:cNvSpPr/>
      </xdr:nvSpPr>
      <xdr:spPr>
        <a:xfrm>
          <a:off x="4470659" y="5327634"/>
          <a:ext cx="494248" cy="237348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15</xdr:col>
      <xdr:colOff>183554</xdr:colOff>
      <xdr:row>20</xdr:row>
      <xdr:rowOff>87628</xdr:rowOff>
    </xdr:from>
    <xdr:to>
      <xdr:col>15</xdr:col>
      <xdr:colOff>701509</xdr:colOff>
      <xdr:row>21</xdr:row>
      <xdr:rowOff>147159</xdr:rowOff>
    </xdr:to>
    <xdr:sp macro="" textlink="">
      <xdr:nvSpPr>
        <xdr:cNvPr id="11" name="Flecha derecha 10"/>
        <xdr:cNvSpPr/>
      </xdr:nvSpPr>
      <xdr:spPr>
        <a:xfrm>
          <a:off x="12777509" y="5314948"/>
          <a:ext cx="502721" cy="250031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35442</xdr:colOff>
      <xdr:row>38</xdr:row>
      <xdr:rowOff>44303</xdr:rowOff>
    </xdr:from>
    <xdr:to>
      <xdr:col>8</xdr:col>
      <xdr:colOff>299041</xdr:colOff>
      <xdr:row>39</xdr:row>
      <xdr:rowOff>168350</xdr:rowOff>
    </xdr:to>
    <xdr:sp macro="" textlink="">
      <xdr:nvSpPr>
        <xdr:cNvPr id="12" name="Flecha derecha 11"/>
        <xdr:cNvSpPr/>
      </xdr:nvSpPr>
      <xdr:spPr>
        <a:xfrm>
          <a:off x="6702942" y="9912203"/>
          <a:ext cx="248093" cy="305022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9</xdr:col>
      <xdr:colOff>634925</xdr:colOff>
      <xdr:row>33</xdr:row>
      <xdr:rowOff>379212</xdr:rowOff>
    </xdr:from>
    <xdr:to>
      <xdr:col>14</xdr:col>
      <xdr:colOff>315948</xdr:colOff>
      <xdr:row>34</xdr:row>
      <xdr:rowOff>498578</xdr:rowOff>
    </xdr:to>
    <xdr:sp macro="" textlink="">
      <xdr:nvSpPr>
        <xdr:cNvPr id="13" name="CuadroTexto 12"/>
        <xdr:cNvSpPr txBox="1"/>
      </xdr:nvSpPr>
      <xdr:spPr>
        <a:xfrm>
          <a:off x="8125385" y="8277342"/>
          <a:ext cx="4014898" cy="6794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635473</xdr:colOff>
      <xdr:row>36</xdr:row>
      <xdr:rowOff>31750</xdr:rowOff>
    </xdr:from>
    <xdr:to>
      <xdr:col>14</xdr:col>
      <xdr:colOff>316496</xdr:colOff>
      <xdr:row>39</xdr:row>
      <xdr:rowOff>79743</xdr:rowOff>
    </xdr:to>
    <xdr:sp macro="" textlink="">
      <xdr:nvSpPr>
        <xdr:cNvPr id="14" name="CuadroTexto 13"/>
        <xdr:cNvSpPr txBox="1"/>
      </xdr:nvSpPr>
      <xdr:spPr>
        <a:xfrm>
          <a:off x="8125933" y="9528175"/>
          <a:ext cx="4014898" cy="60044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662054</xdr:colOff>
      <xdr:row>42</xdr:row>
      <xdr:rowOff>158751</xdr:rowOff>
    </xdr:from>
    <xdr:to>
      <xdr:col>14</xdr:col>
      <xdr:colOff>343077</xdr:colOff>
      <xdr:row>46</xdr:row>
      <xdr:rowOff>35443</xdr:rowOff>
    </xdr:to>
    <xdr:sp macro="" textlink="">
      <xdr:nvSpPr>
        <xdr:cNvPr id="15" name="CuadroTexto 14"/>
        <xdr:cNvSpPr txBox="1"/>
      </xdr:nvSpPr>
      <xdr:spPr>
        <a:xfrm>
          <a:off x="8152514" y="10817226"/>
          <a:ext cx="4014898" cy="610117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202550</xdr:colOff>
      <xdr:row>35</xdr:row>
      <xdr:rowOff>17721</xdr:rowOff>
    </xdr:from>
    <xdr:to>
      <xdr:col>14</xdr:col>
      <xdr:colOff>650715</xdr:colOff>
      <xdr:row>35</xdr:row>
      <xdr:rowOff>62023</xdr:rowOff>
    </xdr:to>
    <xdr:cxnSp macro="">
      <xdr:nvCxnSpPr>
        <xdr:cNvPr id="16" name="Conector recto 15"/>
        <xdr:cNvCxnSpPr/>
      </xdr:nvCxnSpPr>
      <xdr:spPr>
        <a:xfrm flipV="1">
          <a:off x="6862430" y="9323646"/>
          <a:ext cx="5597378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237992</xdr:colOff>
      <xdr:row>41</xdr:row>
      <xdr:rowOff>144248</xdr:rowOff>
    </xdr:from>
    <xdr:to>
      <xdr:col>14</xdr:col>
      <xdr:colOff>686157</xdr:colOff>
      <xdr:row>42</xdr:row>
      <xdr:rowOff>18164</xdr:rowOff>
    </xdr:to>
    <xdr:cxnSp macro="">
      <xdr:nvCxnSpPr>
        <xdr:cNvPr id="17" name="Conector recto 16"/>
        <xdr:cNvCxnSpPr/>
      </xdr:nvCxnSpPr>
      <xdr:spPr>
        <a:xfrm flipV="1">
          <a:off x="6897872" y="10627463"/>
          <a:ext cx="5597378" cy="487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53</xdr:row>
      <xdr:rowOff>7620</xdr:rowOff>
    </xdr:from>
    <xdr:to>
      <xdr:col>10</xdr:col>
      <xdr:colOff>845820</xdr:colOff>
      <xdr:row>68</xdr:row>
      <xdr:rowOff>83820</xdr:rowOff>
    </xdr:to>
    <xdr:graphicFrame macro="">
      <xdr:nvGraphicFramePr>
        <xdr:cNvPr id="1445905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64061</xdr:colOff>
      <xdr:row>59</xdr:row>
      <xdr:rowOff>132167</xdr:rowOff>
    </xdr:from>
    <xdr:to>
      <xdr:col>6</xdr:col>
      <xdr:colOff>341069</xdr:colOff>
      <xdr:row>61</xdr:row>
      <xdr:rowOff>314</xdr:rowOff>
    </xdr:to>
    <xdr:sp macro="" textlink="">
      <xdr:nvSpPr>
        <xdr:cNvPr id="19" name="Flecha derecha 18"/>
        <xdr:cNvSpPr/>
      </xdr:nvSpPr>
      <xdr:spPr>
        <a:xfrm>
          <a:off x="5083736" y="14722562"/>
          <a:ext cx="269313" cy="241213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20</xdr:col>
      <xdr:colOff>452437</xdr:colOff>
      <xdr:row>22</xdr:row>
      <xdr:rowOff>166688</xdr:rowOff>
    </xdr:from>
    <xdr:to>
      <xdr:col>20</xdr:col>
      <xdr:colOff>884097</xdr:colOff>
      <xdr:row>27</xdr:row>
      <xdr:rowOff>107500</xdr:rowOff>
    </xdr:to>
    <xdr:pic>
      <xdr:nvPicPr>
        <xdr:cNvPr id="20" name="Imagen 19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3562" y="5762626"/>
          <a:ext cx="431660" cy="893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198120</xdr:colOff>
      <xdr:row>50</xdr:row>
      <xdr:rowOff>45720</xdr:rowOff>
    </xdr:from>
    <xdr:to>
      <xdr:col>19</xdr:col>
      <xdr:colOff>167640</xdr:colOff>
      <xdr:row>65</xdr:row>
      <xdr:rowOff>190500</xdr:rowOff>
    </xdr:to>
    <xdr:graphicFrame macro="">
      <xdr:nvGraphicFramePr>
        <xdr:cNvPr id="144691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66</xdr:row>
      <xdr:rowOff>266700</xdr:rowOff>
    </xdr:from>
    <xdr:to>
      <xdr:col>27</xdr:col>
      <xdr:colOff>548640</xdr:colOff>
      <xdr:row>83</xdr:row>
      <xdr:rowOff>114300</xdr:rowOff>
    </xdr:to>
    <xdr:graphicFrame macro="">
      <xdr:nvGraphicFramePr>
        <xdr:cNvPr id="144691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45</xdr:row>
      <xdr:rowOff>99060</xdr:rowOff>
    </xdr:to>
    <xdr:graphicFrame macro="">
      <xdr:nvGraphicFramePr>
        <xdr:cNvPr id="144691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5</xdr:col>
      <xdr:colOff>30480</xdr:colOff>
      <xdr:row>4</xdr:row>
      <xdr:rowOff>220980</xdr:rowOff>
    </xdr:to>
    <xdr:pic>
      <xdr:nvPicPr>
        <xdr:cNvPr id="1446916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1148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1:W124"/>
  <sheetViews>
    <sheetView tabSelected="1" view="pageBreakPreview" zoomScale="80" zoomScaleNormal="70" zoomScaleSheetLayoutView="80" workbookViewId="0">
      <selection activeCell="E12" sqref="E12"/>
    </sheetView>
  </sheetViews>
  <sheetFormatPr baseColWidth="10" defaultRowHeight="15" x14ac:dyDescent="0.25"/>
  <cols>
    <col min="1" max="1" width="11.7109375" customWidth="1"/>
    <col min="3" max="3" width="13.28515625" customWidth="1"/>
    <col min="4" max="4" width="12.42578125" customWidth="1"/>
    <col min="5" max="5" width="13.28515625" customWidth="1"/>
    <col min="6" max="6" width="13.140625" customWidth="1"/>
    <col min="7" max="7" width="13.28515625" customWidth="1"/>
    <col min="9" max="10" width="12.5703125" customWidth="1"/>
    <col min="11" max="11" width="13.7109375" customWidth="1"/>
    <col min="12" max="12" width="12.5703125" customWidth="1"/>
    <col min="13" max="13" width="14.7109375" customWidth="1"/>
    <col min="16" max="16" width="13" customWidth="1"/>
    <col min="17" max="17" width="13.140625" customWidth="1"/>
    <col min="21" max="21" width="14.85546875" customWidth="1"/>
    <col min="22" max="22" width="13.7109375" style="2" customWidth="1"/>
  </cols>
  <sheetData>
    <row r="1" spans="1:22" ht="23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2" ht="5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</row>
    <row r="3" spans="1:22" ht="15" customHeight="1" x14ac:dyDescent="0.25">
      <c r="A3" s="188" t="s">
        <v>26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</row>
    <row r="4" spans="1:22" ht="15" customHeight="1" x14ac:dyDescent="0.25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</row>
    <row r="5" spans="1:22" ht="15" customHeight="1" x14ac:dyDescent="0.25">
      <c r="A5" s="189" t="s">
        <v>33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2"/>
      <c r="R5" s="182"/>
      <c r="S5" s="182"/>
      <c r="T5" s="182"/>
      <c r="U5" s="182"/>
      <c r="V5" s="182"/>
    </row>
    <row r="6" spans="1:22" ht="15" customHeight="1" x14ac:dyDescent="0.25">
      <c r="A6" s="189"/>
      <c r="B6" s="181"/>
      <c r="C6" s="181"/>
      <c r="D6" s="181"/>
      <c r="E6" s="181"/>
      <c r="F6" s="181"/>
      <c r="G6" s="181"/>
      <c r="H6" s="181"/>
      <c r="I6" s="181"/>
      <c r="J6" s="183"/>
      <c r="K6" s="181"/>
      <c r="L6" s="181"/>
      <c r="M6" s="181"/>
      <c r="N6" s="181"/>
      <c r="O6" s="181"/>
      <c r="P6" s="181"/>
      <c r="Q6" s="182"/>
      <c r="R6" s="182"/>
      <c r="S6" s="182"/>
      <c r="T6" s="182"/>
      <c r="U6" s="182"/>
      <c r="V6" s="182"/>
    </row>
    <row r="7" spans="1:22" ht="15" customHeight="1" x14ac:dyDescent="0.25">
      <c r="A7" s="181" t="s">
        <v>169</v>
      </c>
      <c r="B7" s="189"/>
      <c r="C7" s="190"/>
      <c r="D7" s="191"/>
      <c r="E7" s="191"/>
      <c r="F7" s="191"/>
      <c r="G7" s="191"/>
      <c r="H7" s="190"/>
      <c r="I7" s="190"/>
      <c r="J7" s="190"/>
      <c r="K7" s="191"/>
      <c r="L7" s="191"/>
      <c r="M7" s="191"/>
      <c r="N7" s="191"/>
      <c r="O7" s="191"/>
      <c r="P7" s="190"/>
      <c r="Q7" s="192"/>
      <c r="R7" s="192"/>
      <c r="S7" s="192"/>
      <c r="T7" s="192"/>
      <c r="U7" s="192"/>
      <c r="V7" s="182"/>
    </row>
    <row r="8" spans="1:2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4"/>
      <c r="O8" s="3"/>
      <c r="P8" s="3"/>
      <c r="Q8" s="3"/>
      <c r="R8" s="3"/>
      <c r="S8" s="3"/>
      <c r="T8" s="3"/>
      <c r="U8" s="2"/>
    </row>
    <row r="9" spans="1:2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2"/>
    </row>
    <row r="10" spans="1:22" ht="22.5" x14ac:dyDescent="0.25">
      <c r="A10" s="184" t="s">
        <v>167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6"/>
      <c r="Q10" s="185"/>
      <c r="R10" s="185"/>
      <c r="S10" s="185"/>
      <c r="T10" s="185"/>
      <c r="U10" s="185"/>
      <c r="V10" s="185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2"/>
    </row>
    <row r="12" spans="1:22" ht="18.75" x14ac:dyDescent="0.3">
      <c r="A12" s="5" t="s">
        <v>34</v>
      </c>
      <c r="B12" s="6"/>
      <c r="C12" s="6"/>
      <c r="D12" s="6"/>
      <c r="E12" s="7"/>
      <c r="F12" s="8"/>
      <c r="G12" s="8"/>
      <c r="H12" s="8"/>
      <c r="I12" s="8"/>
      <c r="J12" s="8"/>
      <c r="L12" s="5" t="s">
        <v>35</v>
      </c>
      <c r="M12" s="6"/>
      <c r="N12" s="6"/>
      <c r="O12" s="6"/>
      <c r="P12" s="8"/>
      <c r="Q12" s="2"/>
      <c r="R12" s="2"/>
      <c r="S12" s="2"/>
      <c r="T12" s="2"/>
      <c r="U12" s="2"/>
    </row>
    <row r="13" spans="1:22" ht="60" x14ac:dyDescent="0.25">
      <c r="A13" s="9" t="s">
        <v>36</v>
      </c>
      <c r="B13" s="10"/>
      <c r="C13" s="10"/>
      <c r="D13" s="10"/>
      <c r="E13" s="7"/>
      <c r="F13" s="8"/>
      <c r="G13" s="8"/>
      <c r="H13" s="8"/>
      <c r="I13" s="8"/>
      <c r="J13" s="8"/>
      <c r="K13" s="2"/>
      <c r="L13" s="9" t="s">
        <v>37</v>
      </c>
      <c r="M13" s="10"/>
      <c r="N13" s="10"/>
      <c r="O13" s="10"/>
      <c r="P13" s="8"/>
      <c r="Q13" s="2"/>
      <c r="R13" s="2"/>
      <c r="S13" s="2"/>
      <c r="T13" s="2"/>
      <c r="U13" s="2"/>
    </row>
    <row r="14" spans="1:2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2"/>
      <c r="L14" s="3"/>
      <c r="M14" s="3"/>
      <c r="N14" s="3"/>
      <c r="O14" s="3"/>
      <c r="P14" s="11"/>
      <c r="Q14" s="2"/>
      <c r="R14" s="2"/>
      <c r="S14" s="2"/>
      <c r="T14" s="2"/>
      <c r="U14" s="2"/>
    </row>
    <row r="15" spans="1:22" ht="25.5" x14ac:dyDescent="0.25">
      <c r="A15" s="12" t="s">
        <v>0</v>
      </c>
      <c r="B15" s="12" t="s">
        <v>38</v>
      </c>
      <c r="C15" s="12" t="s">
        <v>39</v>
      </c>
      <c r="D15" s="13" t="s">
        <v>40</v>
      </c>
      <c r="E15" s="13" t="s">
        <v>41</v>
      </c>
      <c r="F15" s="3"/>
      <c r="G15" s="3"/>
      <c r="H15" s="3"/>
      <c r="I15" s="3"/>
      <c r="J15" s="3"/>
      <c r="K15" s="2"/>
      <c r="L15" s="14" t="s">
        <v>0</v>
      </c>
      <c r="M15" s="12" t="s">
        <v>38</v>
      </c>
      <c r="N15" s="12" t="s">
        <v>42</v>
      </c>
      <c r="O15" s="12" t="s">
        <v>16</v>
      </c>
      <c r="P15" s="11"/>
      <c r="Q15" s="2"/>
      <c r="R15" s="2"/>
      <c r="S15" s="2"/>
      <c r="T15" s="2"/>
      <c r="U15" s="2"/>
    </row>
    <row r="16" spans="1:22" x14ac:dyDescent="0.25">
      <c r="A16" s="15" t="s">
        <v>2</v>
      </c>
      <c r="B16" s="16">
        <f>+SUM(C16:E16)</f>
        <v>110</v>
      </c>
      <c r="C16" s="16">
        <v>94</v>
      </c>
      <c r="D16" s="17">
        <v>11</v>
      </c>
      <c r="E16" s="17">
        <v>5</v>
      </c>
      <c r="F16" s="3"/>
      <c r="G16" s="3"/>
      <c r="H16" s="3"/>
      <c r="I16" s="3"/>
      <c r="J16" s="3"/>
      <c r="K16" s="2"/>
      <c r="L16" s="15" t="s">
        <v>2</v>
      </c>
      <c r="M16" s="16">
        <f>+N16+O16</f>
        <v>110</v>
      </c>
      <c r="N16" s="16">
        <v>94</v>
      </c>
      <c r="O16" s="16">
        <v>16</v>
      </c>
      <c r="P16" s="11"/>
      <c r="Q16" s="2"/>
      <c r="R16" s="2"/>
      <c r="S16" s="2"/>
      <c r="T16" s="2"/>
      <c r="U16" s="2"/>
    </row>
    <row r="17" spans="1:21" x14ac:dyDescent="0.25">
      <c r="A17" s="15" t="s">
        <v>3</v>
      </c>
      <c r="B17" s="16">
        <f t="shared" ref="B17:B27" si="0">+SUM(C17:E17)</f>
        <v>104</v>
      </c>
      <c r="C17" s="16">
        <v>100</v>
      </c>
      <c r="D17" s="17">
        <v>3</v>
      </c>
      <c r="E17" s="17">
        <v>1</v>
      </c>
      <c r="F17" s="3"/>
      <c r="G17" s="3"/>
      <c r="H17" s="3"/>
      <c r="I17" s="3"/>
      <c r="J17" s="3"/>
      <c r="K17" s="2"/>
      <c r="L17" s="15" t="s">
        <v>3</v>
      </c>
      <c r="M17" s="16">
        <f t="shared" ref="M17:M27" si="1">+N17+O17</f>
        <v>104</v>
      </c>
      <c r="N17" s="16">
        <v>99</v>
      </c>
      <c r="O17" s="16">
        <v>5</v>
      </c>
      <c r="P17" s="11"/>
      <c r="Q17" s="2"/>
      <c r="R17" s="2"/>
      <c r="S17" s="2"/>
      <c r="T17" s="2"/>
      <c r="U17" s="2"/>
    </row>
    <row r="18" spans="1:21" x14ac:dyDescent="0.25">
      <c r="A18" s="15" t="s">
        <v>4</v>
      </c>
      <c r="B18" s="16">
        <f t="shared" si="0"/>
        <v>120</v>
      </c>
      <c r="C18" s="16">
        <v>116</v>
      </c>
      <c r="D18" s="17">
        <v>4</v>
      </c>
      <c r="E18" s="17">
        <v>0</v>
      </c>
      <c r="F18" s="3"/>
      <c r="G18" s="3"/>
      <c r="H18" s="3"/>
      <c r="I18" s="3"/>
      <c r="J18" s="3"/>
      <c r="K18" s="2"/>
      <c r="L18" s="15" t="s">
        <v>4</v>
      </c>
      <c r="M18" s="16">
        <f t="shared" si="1"/>
        <v>120</v>
      </c>
      <c r="N18" s="16">
        <v>105</v>
      </c>
      <c r="O18" s="16">
        <v>15</v>
      </c>
      <c r="P18" s="11"/>
      <c r="Q18" s="2"/>
      <c r="R18" s="2"/>
      <c r="S18" s="2"/>
      <c r="T18" s="2"/>
      <c r="U18" s="2"/>
    </row>
    <row r="19" spans="1:21" x14ac:dyDescent="0.25">
      <c r="A19" s="15" t="s">
        <v>5</v>
      </c>
      <c r="B19" s="16">
        <f t="shared" si="0"/>
        <v>165</v>
      </c>
      <c r="C19" s="16">
        <v>149</v>
      </c>
      <c r="D19" s="17">
        <v>13</v>
      </c>
      <c r="E19" s="17">
        <v>3</v>
      </c>
      <c r="F19" s="3"/>
      <c r="G19" s="3"/>
      <c r="H19" s="3"/>
      <c r="I19" s="3"/>
      <c r="J19" s="3"/>
      <c r="K19" s="2"/>
      <c r="L19" s="15" t="s">
        <v>5</v>
      </c>
      <c r="M19" s="16">
        <f t="shared" si="1"/>
        <v>165</v>
      </c>
      <c r="N19" s="16">
        <v>138</v>
      </c>
      <c r="O19" s="16">
        <v>27</v>
      </c>
      <c r="P19" s="11"/>
      <c r="Q19" s="2"/>
      <c r="R19" s="2"/>
      <c r="S19" s="2"/>
      <c r="T19" s="2"/>
      <c r="U19" s="2"/>
    </row>
    <row r="20" spans="1:21" x14ac:dyDescent="0.25">
      <c r="A20" s="15" t="s">
        <v>6</v>
      </c>
      <c r="B20" s="16">
        <f t="shared" si="0"/>
        <v>129</v>
      </c>
      <c r="C20" s="16">
        <v>118</v>
      </c>
      <c r="D20" s="18">
        <v>10</v>
      </c>
      <c r="E20" s="18">
        <v>1</v>
      </c>
      <c r="F20" s="3"/>
      <c r="G20" s="3"/>
      <c r="H20" s="3"/>
      <c r="I20" s="3"/>
      <c r="J20" s="3"/>
      <c r="K20" s="2"/>
      <c r="L20" s="15" t="s">
        <v>6</v>
      </c>
      <c r="M20" s="16">
        <f t="shared" si="1"/>
        <v>129</v>
      </c>
      <c r="N20" s="16">
        <v>117</v>
      </c>
      <c r="O20" s="16">
        <v>12</v>
      </c>
      <c r="P20" s="11"/>
      <c r="Q20" s="2"/>
      <c r="R20" s="2"/>
      <c r="S20" s="2"/>
      <c r="T20" s="2"/>
      <c r="U20" s="2"/>
    </row>
    <row r="21" spans="1:21" x14ac:dyDescent="0.25">
      <c r="A21" s="15" t="s">
        <v>7</v>
      </c>
      <c r="B21" s="16">
        <f t="shared" si="0"/>
        <v>164</v>
      </c>
      <c r="C21" s="16">
        <v>151</v>
      </c>
      <c r="D21" s="18">
        <v>11</v>
      </c>
      <c r="E21" s="18">
        <v>2</v>
      </c>
      <c r="F21" s="3"/>
      <c r="G21" s="3"/>
      <c r="H21" s="3"/>
      <c r="I21" s="3"/>
      <c r="J21" s="3"/>
      <c r="K21" s="2"/>
      <c r="L21" s="15" t="s">
        <v>7</v>
      </c>
      <c r="M21" s="16">
        <f t="shared" si="1"/>
        <v>164</v>
      </c>
      <c r="N21" s="16">
        <v>145</v>
      </c>
      <c r="O21" s="16">
        <v>19</v>
      </c>
      <c r="P21" s="11"/>
      <c r="Q21" s="2"/>
      <c r="R21" s="2"/>
      <c r="S21" s="2"/>
      <c r="T21" s="2"/>
      <c r="U21" s="2"/>
    </row>
    <row r="22" spans="1:21" x14ac:dyDescent="0.25">
      <c r="A22" s="15" t="s">
        <v>8</v>
      </c>
      <c r="B22" s="16">
        <f t="shared" si="0"/>
        <v>149</v>
      </c>
      <c r="C22" s="16">
        <v>142</v>
      </c>
      <c r="D22" s="18">
        <v>7</v>
      </c>
      <c r="E22" s="18">
        <v>0</v>
      </c>
      <c r="F22" s="3"/>
      <c r="G22" s="3"/>
      <c r="H22" s="3"/>
      <c r="I22" s="3"/>
      <c r="J22" s="3"/>
      <c r="K22" s="2"/>
      <c r="L22" s="15" t="s">
        <v>8</v>
      </c>
      <c r="M22" s="16">
        <f t="shared" si="1"/>
        <v>149</v>
      </c>
      <c r="N22" s="16">
        <v>133</v>
      </c>
      <c r="O22" s="16">
        <v>16</v>
      </c>
      <c r="P22" s="11"/>
      <c r="Q22" s="2"/>
      <c r="R22" s="2"/>
      <c r="S22" s="2"/>
      <c r="T22" s="2"/>
      <c r="U22" s="2"/>
    </row>
    <row r="23" spans="1:21" x14ac:dyDescent="0.25">
      <c r="A23" s="15" t="s">
        <v>9</v>
      </c>
      <c r="B23" s="16">
        <f t="shared" si="0"/>
        <v>0</v>
      </c>
      <c r="C23" s="19"/>
      <c r="D23" s="18"/>
      <c r="E23" s="18"/>
      <c r="F23" s="3"/>
      <c r="G23" s="3"/>
      <c r="H23" s="3"/>
      <c r="I23" s="3"/>
      <c r="J23" s="3"/>
      <c r="K23" s="2"/>
      <c r="L23" s="15" t="s">
        <v>9</v>
      </c>
      <c r="M23" s="16">
        <f t="shared" si="1"/>
        <v>0</v>
      </c>
      <c r="N23" s="16"/>
      <c r="O23" s="16"/>
      <c r="P23" s="11"/>
      <c r="Q23" s="2"/>
      <c r="R23" s="2"/>
      <c r="S23" s="2"/>
      <c r="T23" s="2"/>
      <c r="U23" s="2"/>
    </row>
    <row r="24" spans="1:21" x14ac:dyDescent="0.25">
      <c r="A24" s="15" t="s">
        <v>23</v>
      </c>
      <c r="B24" s="16">
        <f t="shared" si="0"/>
        <v>0</v>
      </c>
      <c r="C24" s="19"/>
      <c r="D24" s="18"/>
      <c r="E24" s="18"/>
      <c r="F24" s="3"/>
      <c r="G24" s="3"/>
      <c r="H24" s="3"/>
      <c r="I24" s="3"/>
      <c r="J24" s="3"/>
      <c r="K24" s="2"/>
      <c r="L24" s="15" t="s">
        <v>23</v>
      </c>
      <c r="M24" s="16">
        <f t="shared" si="1"/>
        <v>0</v>
      </c>
      <c r="N24" s="16"/>
      <c r="O24" s="16"/>
      <c r="P24" s="11"/>
      <c r="Q24" s="2"/>
      <c r="R24" s="2"/>
      <c r="S24" s="2"/>
      <c r="T24" s="2"/>
      <c r="U24" s="2"/>
    </row>
    <row r="25" spans="1:21" x14ac:dyDescent="0.25">
      <c r="A25" s="15" t="s">
        <v>10</v>
      </c>
      <c r="B25" s="16">
        <f t="shared" si="0"/>
        <v>0</v>
      </c>
      <c r="C25" s="19"/>
      <c r="D25" s="18"/>
      <c r="E25" s="18"/>
      <c r="F25" s="3"/>
      <c r="G25" s="3"/>
      <c r="H25" s="3"/>
      <c r="I25" s="3"/>
      <c r="J25" s="3"/>
      <c r="K25" s="2"/>
      <c r="L25" s="15" t="s">
        <v>10</v>
      </c>
      <c r="M25" s="16">
        <f t="shared" si="1"/>
        <v>0</v>
      </c>
      <c r="N25" s="16"/>
      <c r="O25" s="16"/>
      <c r="P25" s="11"/>
      <c r="Q25" s="2"/>
      <c r="R25" s="2"/>
      <c r="S25" s="2"/>
      <c r="T25" s="2"/>
      <c r="U25" s="2"/>
    </row>
    <row r="26" spans="1:21" x14ac:dyDescent="0.25">
      <c r="A26" s="15" t="s">
        <v>11</v>
      </c>
      <c r="B26" s="16">
        <f t="shared" si="0"/>
        <v>0</v>
      </c>
      <c r="C26" s="19"/>
      <c r="D26" s="18"/>
      <c r="E26" s="18"/>
      <c r="F26" s="3"/>
      <c r="G26" s="3"/>
      <c r="H26" s="3"/>
      <c r="I26" s="3"/>
      <c r="J26" s="3"/>
      <c r="K26" s="2"/>
      <c r="L26" s="15" t="s">
        <v>11</v>
      </c>
      <c r="M26" s="16">
        <f t="shared" si="1"/>
        <v>0</v>
      </c>
      <c r="N26" s="16"/>
      <c r="O26" s="16"/>
      <c r="P26" s="11"/>
      <c r="Q26" s="2"/>
      <c r="R26" s="2"/>
      <c r="S26" s="2"/>
      <c r="T26" s="2"/>
      <c r="U26" s="2"/>
    </row>
    <row r="27" spans="1:21" x14ac:dyDescent="0.25">
      <c r="A27" s="15" t="s">
        <v>12</v>
      </c>
      <c r="B27" s="16">
        <f t="shared" si="0"/>
        <v>0</v>
      </c>
      <c r="C27" s="16"/>
      <c r="D27" s="17"/>
      <c r="E27" s="17"/>
      <c r="F27" s="3"/>
      <c r="G27" s="3"/>
      <c r="H27" s="3"/>
      <c r="I27" s="3"/>
      <c r="J27" s="3"/>
      <c r="K27" s="2"/>
      <c r="L27" s="15" t="s">
        <v>12</v>
      </c>
      <c r="M27" s="16">
        <f t="shared" si="1"/>
        <v>0</v>
      </c>
      <c r="N27" s="16"/>
      <c r="O27" s="16"/>
      <c r="P27" s="11"/>
      <c r="Q27" s="2"/>
      <c r="R27" s="2"/>
      <c r="S27" s="2"/>
      <c r="T27" s="2"/>
      <c r="U27" s="2"/>
    </row>
    <row r="28" spans="1:21" x14ac:dyDescent="0.25">
      <c r="A28" s="20" t="s">
        <v>1</v>
      </c>
      <c r="B28" s="21">
        <f>+SUM(B16:B27)</f>
        <v>941</v>
      </c>
      <c r="C28" s="21">
        <f>+SUM(C16:C27)</f>
        <v>870</v>
      </c>
      <c r="D28" s="21">
        <f>+SUM(D16:D27)</f>
        <v>59</v>
      </c>
      <c r="E28" s="21">
        <f>+SUM(E16:E27)</f>
        <v>12</v>
      </c>
      <c r="F28" s="3"/>
      <c r="G28" s="3"/>
      <c r="H28" s="3"/>
      <c r="I28" s="3"/>
      <c r="J28" s="3"/>
      <c r="K28" s="2"/>
      <c r="L28" s="20" t="s">
        <v>1</v>
      </c>
      <c r="M28" s="21">
        <f>+SUM(M16:M27)</f>
        <v>941</v>
      </c>
      <c r="N28" s="21">
        <f>+SUM(N16:N27)</f>
        <v>831</v>
      </c>
      <c r="O28" s="21">
        <f>+SUM(O16:O27)</f>
        <v>110</v>
      </c>
      <c r="P28" s="11"/>
      <c r="Q28" s="2"/>
      <c r="R28" s="2"/>
      <c r="S28" s="2"/>
      <c r="T28" s="2"/>
      <c r="U28" s="2"/>
    </row>
    <row r="29" spans="1:21" x14ac:dyDescent="0.25">
      <c r="A29" s="22" t="s">
        <v>43</v>
      </c>
      <c r="B29" s="23">
        <f>+B28/B28</f>
        <v>1</v>
      </c>
      <c r="C29" s="199">
        <f>+C28/B28</f>
        <v>0.924548352816153</v>
      </c>
      <c r="D29" s="200">
        <f>+D28/B28</f>
        <v>6.2699256110520726E-2</v>
      </c>
      <c r="E29" s="200">
        <f>+E28/B28</f>
        <v>1.2752391073326248E-2</v>
      </c>
      <c r="F29" s="3"/>
      <c r="G29" s="3"/>
      <c r="H29" s="3"/>
      <c r="I29" s="3"/>
      <c r="J29" s="3"/>
      <c r="K29" s="2"/>
      <c r="L29" s="22" t="s">
        <v>43</v>
      </c>
      <c r="M29" s="24">
        <f>+M28/M28</f>
        <v>1</v>
      </c>
      <c r="N29" s="24">
        <f>+N28/M28</f>
        <v>0.8831030818278427</v>
      </c>
      <c r="O29" s="24">
        <f>+O28/M28</f>
        <v>0.11689691817215728</v>
      </c>
      <c r="P29" s="11"/>
      <c r="Q29" s="2"/>
      <c r="R29" s="2"/>
      <c r="S29" s="2"/>
      <c r="T29" s="2"/>
      <c r="U29" s="2"/>
    </row>
    <row r="30" spans="1:2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  <c r="P30" s="2"/>
      <c r="Q30" s="2"/>
      <c r="R30" s="2"/>
      <c r="S30" s="2"/>
      <c r="T30" s="2"/>
      <c r="U30" s="2"/>
    </row>
    <row r="31" spans="1:21" ht="15.75" x14ac:dyDescent="0.25">
      <c r="A31" s="25" t="s">
        <v>44</v>
      </c>
      <c r="B31" s="26"/>
      <c r="C31" s="26"/>
      <c r="D31" s="26"/>
      <c r="E31" s="26"/>
      <c r="F31" s="26"/>
      <c r="G31" s="26"/>
      <c r="H31" s="26"/>
      <c r="I31" s="3"/>
      <c r="J31" s="3"/>
      <c r="K31" s="3"/>
      <c r="L31" s="3"/>
      <c r="M31" s="3"/>
      <c r="N31" s="3"/>
      <c r="O31" s="3"/>
      <c r="P31" s="27"/>
      <c r="Q31" s="27"/>
      <c r="R31" s="27"/>
      <c r="S31" s="27"/>
      <c r="T31" s="27"/>
      <c r="U31" s="2"/>
    </row>
    <row r="32" spans="1:21" ht="30" x14ac:dyDescent="0.25">
      <c r="A32" s="9" t="s">
        <v>45</v>
      </c>
      <c r="B32" s="28"/>
      <c r="C32" s="28"/>
      <c r="D32" s="28"/>
      <c r="E32" s="28"/>
      <c r="F32" s="28"/>
      <c r="G32" s="28"/>
      <c r="H32" s="29"/>
      <c r="I32" s="30"/>
      <c r="J32" s="31"/>
      <c r="K32" s="31"/>
      <c r="L32" s="31"/>
      <c r="M32" s="31"/>
      <c r="N32" s="31"/>
      <c r="O32" s="11"/>
      <c r="P32" s="27"/>
      <c r="Q32" s="27"/>
      <c r="R32" s="27"/>
      <c r="S32" s="27"/>
      <c r="T32" s="27"/>
      <c r="U32" s="2"/>
    </row>
    <row r="33" spans="1:22" ht="15.75" x14ac:dyDescent="0.25">
      <c r="A33" s="9"/>
      <c r="B33" s="28"/>
      <c r="C33" s="28"/>
      <c r="D33" s="28"/>
      <c r="E33" s="28"/>
      <c r="F33" s="28"/>
      <c r="G33" s="28"/>
      <c r="H33" s="29"/>
      <c r="I33" s="30"/>
      <c r="J33" s="31"/>
      <c r="K33" s="31"/>
      <c r="L33" s="31"/>
      <c r="M33" s="31"/>
      <c r="N33" s="31"/>
      <c r="O33" s="11"/>
      <c r="P33" s="27"/>
      <c r="Q33" s="27"/>
      <c r="R33" s="27"/>
      <c r="S33" s="27"/>
      <c r="T33" s="27"/>
      <c r="U33" s="2"/>
    </row>
    <row r="34" spans="1:22" ht="43.9" customHeight="1" x14ac:dyDescent="0.25">
      <c r="A34" s="203" t="s">
        <v>0</v>
      </c>
      <c r="B34" s="203" t="s">
        <v>38</v>
      </c>
      <c r="C34" s="203" t="s">
        <v>46</v>
      </c>
      <c r="D34" s="203"/>
      <c r="E34" s="203" t="s">
        <v>47</v>
      </c>
      <c r="F34" s="203"/>
      <c r="G34" s="203" t="s">
        <v>48</v>
      </c>
      <c r="H34" s="203"/>
      <c r="I34" s="32"/>
      <c r="J34" s="33"/>
      <c r="K34" s="33"/>
      <c r="L34" s="34"/>
      <c r="M34" s="34"/>
      <c r="N34" s="34"/>
      <c r="O34" s="34"/>
      <c r="P34" s="35"/>
      <c r="Q34" s="35"/>
      <c r="R34" s="35"/>
      <c r="S34" s="36"/>
      <c r="T34" s="36"/>
      <c r="U34" s="2"/>
    </row>
    <row r="35" spans="1:22" ht="67.150000000000006" customHeight="1" x14ac:dyDescent="0.3">
      <c r="A35" s="203"/>
      <c r="B35" s="203" t="s">
        <v>49</v>
      </c>
      <c r="C35" s="37" t="s">
        <v>50</v>
      </c>
      <c r="D35" s="37" t="s">
        <v>31</v>
      </c>
      <c r="E35" s="37" t="s">
        <v>50</v>
      </c>
      <c r="F35" s="37" t="s">
        <v>31</v>
      </c>
      <c r="G35" s="37" t="s">
        <v>50</v>
      </c>
      <c r="H35" s="37" t="s">
        <v>31</v>
      </c>
      <c r="I35" s="33"/>
      <c r="J35" s="33"/>
      <c r="K35" s="38" t="s">
        <v>51</v>
      </c>
      <c r="L35" s="39">
        <f>+C48+D48</f>
        <v>290</v>
      </c>
      <c r="M35" s="40" t="s">
        <v>52</v>
      </c>
      <c r="N35" s="41">
        <f>+L35/B48</f>
        <v>0.30818278427205104</v>
      </c>
      <c r="O35" s="33"/>
      <c r="P35" s="42"/>
      <c r="Q35" s="43"/>
      <c r="R35" s="43"/>
      <c r="S35" s="44"/>
      <c r="T35" s="42"/>
      <c r="U35" s="2"/>
    </row>
    <row r="36" spans="1:22" x14ac:dyDescent="0.25">
      <c r="A36" s="15" t="s">
        <v>2</v>
      </c>
      <c r="B36" s="16">
        <f>+SUM(C36:H36)</f>
        <v>110</v>
      </c>
      <c r="C36" s="16">
        <v>25</v>
      </c>
      <c r="D36" s="16">
        <v>11</v>
      </c>
      <c r="E36" s="16">
        <v>71</v>
      </c>
      <c r="F36" s="16">
        <v>0</v>
      </c>
      <c r="G36" s="16">
        <v>3</v>
      </c>
      <c r="H36" s="16">
        <v>0</v>
      </c>
      <c r="I36" s="33"/>
      <c r="J36" s="33"/>
      <c r="K36" s="33"/>
      <c r="L36" s="33"/>
      <c r="M36" s="33"/>
      <c r="N36" s="33"/>
      <c r="O36" s="33"/>
      <c r="P36" s="45"/>
      <c r="Q36" s="46"/>
      <c r="R36" s="46"/>
      <c r="S36" s="46"/>
      <c r="T36" s="46"/>
      <c r="U36" s="47"/>
    </row>
    <row r="37" spans="1:22" x14ac:dyDescent="0.25">
      <c r="A37" s="15" t="s">
        <v>3</v>
      </c>
      <c r="B37" s="16">
        <f t="shared" ref="B37:B47" si="2">+SUM(C37:H37)</f>
        <v>104</v>
      </c>
      <c r="C37" s="16">
        <v>17</v>
      </c>
      <c r="D37" s="16">
        <v>13</v>
      </c>
      <c r="E37" s="16">
        <v>68</v>
      </c>
      <c r="F37" s="16">
        <v>2</v>
      </c>
      <c r="G37" s="16">
        <v>3</v>
      </c>
      <c r="H37" s="16">
        <v>1</v>
      </c>
      <c r="I37" s="33"/>
      <c r="J37" s="33"/>
      <c r="K37" s="33"/>
      <c r="L37" s="33"/>
      <c r="M37" s="33"/>
      <c r="N37" s="33"/>
      <c r="O37" s="33"/>
      <c r="P37" s="45"/>
      <c r="Q37" s="46"/>
      <c r="R37" s="46"/>
      <c r="S37" s="46"/>
      <c r="T37" s="46"/>
      <c r="U37" s="47"/>
    </row>
    <row r="38" spans="1:22" ht="14.45" customHeight="1" x14ac:dyDescent="0.25">
      <c r="A38" s="15" t="s">
        <v>4</v>
      </c>
      <c r="B38" s="16">
        <f t="shared" si="2"/>
        <v>120</v>
      </c>
      <c r="C38" s="16">
        <v>28</v>
      </c>
      <c r="D38" s="16">
        <v>7</v>
      </c>
      <c r="E38" s="16">
        <v>78</v>
      </c>
      <c r="F38" s="16">
        <v>5</v>
      </c>
      <c r="G38" s="16">
        <v>2</v>
      </c>
      <c r="H38" s="16">
        <v>0</v>
      </c>
      <c r="I38" s="33"/>
      <c r="J38" s="33"/>
      <c r="K38" s="33"/>
      <c r="L38" s="33"/>
      <c r="M38" s="33"/>
      <c r="N38" s="33"/>
      <c r="O38" s="33"/>
      <c r="P38" s="45"/>
      <c r="Q38" s="46"/>
      <c r="R38" s="46"/>
      <c r="S38" s="46"/>
      <c r="T38" s="46"/>
      <c r="U38" s="47"/>
      <c r="V38" s="48"/>
    </row>
    <row r="39" spans="1:22" ht="14.45" customHeight="1" x14ac:dyDescent="0.25">
      <c r="A39" s="15" t="s">
        <v>5</v>
      </c>
      <c r="B39" s="16">
        <f t="shared" si="2"/>
        <v>165</v>
      </c>
      <c r="C39" s="16">
        <v>37</v>
      </c>
      <c r="D39" s="16">
        <v>19</v>
      </c>
      <c r="E39" s="16">
        <v>103</v>
      </c>
      <c r="F39" s="16">
        <v>3</v>
      </c>
      <c r="G39" s="16">
        <v>3</v>
      </c>
      <c r="H39" s="16">
        <v>0</v>
      </c>
      <c r="I39" s="33"/>
      <c r="J39" s="33"/>
      <c r="K39" s="33"/>
      <c r="L39" s="33"/>
      <c r="M39" s="33"/>
      <c r="N39" s="33"/>
      <c r="O39" s="33"/>
      <c r="P39" s="45"/>
      <c r="Q39" s="46"/>
      <c r="R39" s="46"/>
      <c r="S39" s="46"/>
      <c r="T39" s="46"/>
      <c r="U39" s="47"/>
    </row>
    <row r="40" spans="1:22" ht="14.45" customHeight="1" x14ac:dyDescent="0.25">
      <c r="A40" s="15" t="s">
        <v>6</v>
      </c>
      <c r="B40" s="16">
        <f t="shared" si="2"/>
        <v>129</v>
      </c>
      <c r="C40" s="16">
        <v>25</v>
      </c>
      <c r="D40" s="16">
        <v>12</v>
      </c>
      <c r="E40" s="16">
        <v>86</v>
      </c>
      <c r="F40" s="16">
        <v>5</v>
      </c>
      <c r="G40" s="16">
        <v>1</v>
      </c>
      <c r="H40" s="16">
        <v>0</v>
      </c>
      <c r="I40" s="33"/>
      <c r="J40" s="33"/>
      <c r="K40" s="33"/>
      <c r="L40" s="33"/>
      <c r="M40" s="33"/>
      <c r="N40" s="33"/>
      <c r="O40" s="33"/>
      <c r="P40" s="45"/>
      <c r="Q40" s="46"/>
      <c r="R40" s="46"/>
      <c r="S40" s="46"/>
      <c r="T40" s="46"/>
      <c r="U40" s="47"/>
    </row>
    <row r="41" spans="1:22" ht="18.75" x14ac:dyDescent="0.3">
      <c r="A41" s="15" t="s">
        <v>7</v>
      </c>
      <c r="B41" s="16">
        <f t="shared" si="2"/>
        <v>164</v>
      </c>
      <c r="C41" s="16">
        <v>41</v>
      </c>
      <c r="D41" s="16">
        <v>14</v>
      </c>
      <c r="E41" s="16">
        <v>100</v>
      </c>
      <c r="F41" s="16">
        <v>5</v>
      </c>
      <c r="G41" s="16">
        <v>3</v>
      </c>
      <c r="H41" s="16">
        <v>1</v>
      </c>
      <c r="I41" s="33"/>
      <c r="J41" s="33"/>
      <c r="K41" s="38" t="s">
        <v>51</v>
      </c>
      <c r="L41" s="39">
        <f>+E48+F48</f>
        <v>632</v>
      </c>
      <c r="M41" s="38" t="s">
        <v>52</v>
      </c>
      <c r="N41" s="41">
        <f>+L41/B48</f>
        <v>0.6716259298618491</v>
      </c>
      <c r="O41" s="33"/>
      <c r="P41" s="45"/>
      <c r="Q41" s="46"/>
      <c r="R41" s="46"/>
      <c r="S41" s="46"/>
      <c r="T41" s="46"/>
      <c r="U41" s="47"/>
    </row>
    <row r="42" spans="1:22" x14ac:dyDescent="0.25">
      <c r="A42" s="15" t="s">
        <v>8</v>
      </c>
      <c r="B42" s="16">
        <f t="shared" si="2"/>
        <v>149</v>
      </c>
      <c r="C42" s="16">
        <v>34</v>
      </c>
      <c r="D42" s="16">
        <v>7</v>
      </c>
      <c r="E42" s="16">
        <v>106</v>
      </c>
      <c r="F42" s="16">
        <v>0</v>
      </c>
      <c r="G42" s="16">
        <v>2</v>
      </c>
      <c r="H42" s="16">
        <v>0</v>
      </c>
      <c r="I42" s="33"/>
      <c r="J42" s="33"/>
      <c r="K42" s="33"/>
      <c r="L42" s="33"/>
      <c r="M42" s="33"/>
      <c r="N42" s="33"/>
      <c r="O42" s="33"/>
      <c r="P42" s="45"/>
      <c r="Q42" s="46"/>
      <c r="R42" s="46"/>
      <c r="S42" s="46"/>
      <c r="T42" s="46"/>
      <c r="U42" s="47"/>
    </row>
    <row r="43" spans="1:22" ht="14.45" customHeight="1" x14ac:dyDescent="0.25">
      <c r="A43" s="15" t="s">
        <v>9</v>
      </c>
      <c r="B43" s="16">
        <f t="shared" si="2"/>
        <v>0</v>
      </c>
      <c r="C43" s="16"/>
      <c r="D43" s="16"/>
      <c r="E43" s="16"/>
      <c r="F43" s="16"/>
      <c r="G43" s="16"/>
      <c r="H43" s="16"/>
      <c r="I43" s="33"/>
      <c r="J43" s="33"/>
      <c r="K43" s="33"/>
      <c r="L43" s="33"/>
      <c r="M43" s="33"/>
      <c r="N43" s="33"/>
      <c r="O43" s="33"/>
      <c r="P43" s="45"/>
      <c r="Q43" s="46"/>
      <c r="R43" s="46"/>
      <c r="S43" s="46"/>
      <c r="T43" s="46"/>
      <c r="U43" s="47"/>
    </row>
    <row r="44" spans="1:22" ht="14.45" customHeight="1" x14ac:dyDescent="0.25">
      <c r="A44" s="15" t="s">
        <v>23</v>
      </c>
      <c r="B44" s="16">
        <f t="shared" si="2"/>
        <v>0</v>
      </c>
      <c r="C44" s="16"/>
      <c r="D44" s="16"/>
      <c r="E44" s="16"/>
      <c r="F44" s="16"/>
      <c r="G44" s="16"/>
      <c r="H44" s="16"/>
      <c r="I44" s="33"/>
      <c r="J44" s="33"/>
      <c r="K44" s="33"/>
      <c r="L44" s="33"/>
      <c r="M44" s="33"/>
      <c r="N44" s="33"/>
      <c r="O44" s="33"/>
      <c r="P44" s="45"/>
      <c r="Q44" s="46"/>
      <c r="R44" s="46"/>
      <c r="S44" s="46"/>
      <c r="T44" s="46"/>
      <c r="U44" s="47"/>
    </row>
    <row r="45" spans="1:22" ht="14.45" customHeight="1" x14ac:dyDescent="0.25">
      <c r="A45" s="15" t="s">
        <v>10</v>
      </c>
      <c r="B45" s="16">
        <f t="shared" si="2"/>
        <v>0</v>
      </c>
      <c r="C45" s="16"/>
      <c r="D45" s="16"/>
      <c r="E45" s="16"/>
      <c r="F45" s="16"/>
      <c r="G45" s="16"/>
      <c r="H45" s="16"/>
      <c r="I45" s="33"/>
      <c r="J45" s="33"/>
      <c r="K45" s="33"/>
      <c r="L45" s="33"/>
      <c r="M45" s="33"/>
      <c r="N45" s="33"/>
      <c r="O45" s="33"/>
      <c r="P45" s="45"/>
      <c r="Q45" s="46"/>
      <c r="R45" s="46"/>
      <c r="S45" s="46"/>
      <c r="T45" s="46"/>
      <c r="U45" s="47"/>
    </row>
    <row r="46" spans="1:22" x14ac:dyDescent="0.25">
      <c r="A46" s="15" t="s">
        <v>11</v>
      </c>
      <c r="B46" s="16">
        <f t="shared" si="2"/>
        <v>0</v>
      </c>
      <c r="C46" s="16"/>
      <c r="D46" s="16"/>
      <c r="E46" s="16"/>
      <c r="F46" s="16"/>
      <c r="G46" s="16"/>
      <c r="H46" s="16"/>
      <c r="I46" s="33"/>
      <c r="J46" s="33"/>
      <c r="K46" s="33"/>
      <c r="L46" s="33"/>
      <c r="M46" s="33"/>
      <c r="N46" s="33"/>
      <c r="O46" s="33"/>
      <c r="P46" s="45"/>
      <c r="Q46" s="46"/>
      <c r="R46" s="46"/>
      <c r="S46" s="46"/>
      <c r="T46" s="46"/>
      <c r="U46" s="47"/>
    </row>
    <row r="47" spans="1:22" x14ac:dyDescent="0.25">
      <c r="A47" s="15" t="s">
        <v>12</v>
      </c>
      <c r="B47" s="16">
        <f t="shared" si="2"/>
        <v>0</v>
      </c>
      <c r="C47" s="16"/>
      <c r="D47" s="16"/>
      <c r="E47" s="16"/>
      <c r="F47" s="16"/>
      <c r="G47" s="16"/>
      <c r="H47" s="16"/>
      <c r="I47" s="33"/>
      <c r="J47" s="33"/>
      <c r="K47" s="2"/>
      <c r="L47" s="2"/>
      <c r="M47" s="2"/>
      <c r="N47" s="2"/>
      <c r="O47" s="33"/>
      <c r="P47" s="45"/>
      <c r="Q47" s="46"/>
      <c r="R47" s="46"/>
      <c r="S47" s="46"/>
      <c r="T47" s="46"/>
      <c r="U47" s="47"/>
    </row>
    <row r="48" spans="1:22" ht="18.75" x14ac:dyDescent="0.3">
      <c r="A48" s="20" t="s">
        <v>1</v>
      </c>
      <c r="B48" s="21">
        <f>+SUM(B36:B47)</f>
        <v>941</v>
      </c>
      <c r="C48" s="21">
        <f t="shared" ref="C48:H48" si="3">+SUM(C36:C47)</f>
        <v>207</v>
      </c>
      <c r="D48" s="21">
        <f t="shared" si="3"/>
        <v>83</v>
      </c>
      <c r="E48" s="21">
        <f t="shared" si="3"/>
        <v>612</v>
      </c>
      <c r="F48" s="21">
        <f t="shared" si="3"/>
        <v>20</v>
      </c>
      <c r="G48" s="21">
        <f t="shared" si="3"/>
        <v>17</v>
      </c>
      <c r="H48" s="21">
        <f t="shared" si="3"/>
        <v>2</v>
      </c>
      <c r="I48" s="33"/>
      <c r="J48" s="33"/>
      <c r="K48" s="38" t="s">
        <v>51</v>
      </c>
      <c r="L48" s="39">
        <f>+G48+H48</f>
        <v>19</v>
      </c>
      <c r="M48" s="38" t="s">
        <v>52</v>
      </c>
      <c r="N48" s="41">
        <f>+L48/B48</f>
        <v>2.0191285866099893E-2</v>
      </c>
      <c r="O48" s="33"/>
      <c r="P48" s="49"/>
      <c r="Q48" s="50"/>
      <c r="R48" s="50"/>
      <c r="S48" s="50"/>
      <c r="T48" s="50"/>
      <c r="U48" s="2"/>
    </row>
    <row r="49" spans="1:23" x14ac:dyDescent="0.25">
      <c r="A49" s="204" t="s">
        <v>53</v>
      </c>
      <c r="B49" s="204"/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</row>
    <row r="50" spans="1:23" x14ac:dyDescent="0.25">
      <c r="A50" s="204"/>
      <c r="B50" s="204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4"/>
      <c r="U50" s="204"/>
      <c r="V50" s="204"/>
    </row>
    <row r="51" spans="1:2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2"/>
    </row>
    <row r="52" spans="1:23" ht="18.75" x14ac:dyDescent="0.3">
      <c r="A52" s="5" t="s">
        <v>54</v>
      </c>
      <c r="B52" s="6"/>
      <c r="C52" s="6"/>
      <c r="D52" s="6"/>
      <c r="E52" s="51"/>
      <c r="F52" s="51"/>
      <c r="G52" s="1"/>
      <c r="H52" s="1"/>
      <c r="I52" s="1"/>
      <c r="J52" s="1"/>
      <c r="L52" s="5" t="s">
        <v>55</v>
      </c>
      <c r="M52" s="6"/>
      <c r="N52" s="6"/>
      <c r="O52" s="51"/>
      <c r="P52" s="51"/>
      <c r="Q52" s="51"/>
      <c r="R52" s="51"/>
      <c r="S52" s="51"/>
      <c r="T52" s="51"/>
      <c r="U52" s="52"/>
      <c r="V52" s="52"/>
    </row>
    <row r="53" spans="1:23" ht="48.75" customHeight="1" x14ac:dyDescent="0.25">
      <c r="A53" s="9" t="s">
        <v>56</v>
      </c>
      <c r="B53" s="10"/>
      <c r="C53" s="10"/>
      <c r="D53" s="10"/>
      <c r="E53" s="51"/>
      <c r="F53" s="51"/>
      <c r="G53" s="1"/>
      <c r="H53" s="1"/>
      <c r="I53" s="1"/>
      <c r="J53" s="1"/>
      <c r="K53" s="2"/>
      <c r="L53" s="9" t="s">
        <v>57</v>
      </c>
      <c r="M53" s="10"/>
      <c r="N53" s="10"/>
      <c r="O53" s="53"/>
      <c r="P53" s="53"/>
      <c r="Q53" s="53"/>
      <c r="R53" s="53"/>
      <c r="S53" s="53"/>
      <c r="T53" s="53"/>
      <c r="U53" s="54"/>
      <c r="V53" s="54"/>
    </row>
    <row r="54" spans="1:23" ht="18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2"/>
      <c r="L54" s="1"/>
      <c r="M54" s="1"/>
      <c r="N54" s="1"/>
      <c r="O54" s="1"/>
      <c r="P54" s="55"/>
      <c r="Q54" s="1"/>
      <c r="R54" s="2"/>
      <c r="S54" s="2"/>
      <c r="T54" s="2"/>
      <c r="U54" s="2"/>
    </row>
    <row r="55" spans="1:23" ht="27" x14ac:dyDescent="0.25">
      <c r="A55" s="12" t="s">
        <v>0</v>
      </c>
      <c r="B55" s="12" t="s">
        <v>38</v>
      </c>
      <c r="C55" s="37" t="s">
        <v>58</v>
      </c>
      <c r="D55" s="37" t="s">
        <v>29</v>
      </c>
      <c r="E55" s="37" t="s">
        <v>30</v>
      </c>
      <c r="F55" s="37" t="s">
        <v>31</v>
      </c>
      <c r="G55" s="1"/>
      <c r="H55" s="1"/>
      <c r="I55" s="1"/>
      <c r="J55" s="1"/>
      <c r="K55" s="2"/>
      <c r="L55" s="12" t="s">
        <v>0</v>
      </c>
      <c r="M55" s="37" t="s">
        <v>59</v>
      </c>
      <c r="N55" s="37" t="s">
        <v>21</v>
      </c>
      <c r="O55" s="37" t="s">
        <v>60</v>
      </c>
      <c r="P55" s="37" t="s">
        <v>61</v>
      </c>
      <c r="Q55" s="37" t="s">
        <v>62</v>
      </c>
      <c r="R55" s="37" t="s">
        <v>63</v>
      </c>
      <c r="S55" s="37" t="s">
        <v>20</v>
      </c>
      <c r="T55" s="37" t="s">
        <v>64</v>
      </c>
      <c r="U55" s="37" t="s">
        <v>65</v>
      </c>
      <c r="V55" s="37" t="s">
        <v>14</v>
      </c>
      <c r="W55" s="2"/>
    </row>
    <row r="56" spans="1:23" x14ac:dyDescent="0.25">
      <c r="A56" s="15" t="s">
        <v>2</v>
      </c>
      <c r="B56" s="16">
        <f>+SUM(C56:F56)</f>
        <v>110</v>
      </c>
      <c r="C56" s="16">
        <v>13</v>
      </c>
      <c r="D56" s="16">
        <v>45</v>
      </c>
      <c r="E56" s="16">
        <v>41</v>
      </c>
      <c r="F56" s="16">
        <v>11</v>
      </c>
      <c r="G56" s="1"/>
      <c r="H56" s="1"/>
      <c r="I56" s="1"/>
      <c r="J56" s="1"/>
      <c r="K56" s="2"/>
      <c r="L56" s="15" t="s">
        <v>2</v>
      </c>
      <c r="M56" s="16">
        <v>25</v>
      </c>
      <c r="N56" s="16">
        <v>12</v>
      </c>
      <c r="O56" s="16">
        <v>37</v>
      </c>
      <c r="P56" s="16">
        <v>39</v>
      </c>
      <c r="Q56" s="16">
        <v>6</v>
      </c>
      <c r="R56" s="16">
        <v>17</v>
      </c>
      <c r="S56" s="16">
        <v>24</v>
      </c>
      <c r="T56" s="16">
        <v>4</v>
      </c>
      <c r="U56" s="16">
        <v>3</v>
      </c>
      <c r="V56" s="16">
        <v>3</v>
      </c>
      <c r="W56" s="2"/>
    </row>
    <row r="57" spans="1:23" x14ac:dyDescent="0.25">
      <c r="A57" s="15" t="s">
        <v>3</v>
      </c>
      <c r="B57" s="16">
        <f t="shared" ref="B57:B67" si="4">+SUM(C57:F57)</f>
        <v>104</v>
      </c>
      <c r="C57" s="16">
        <v>3</v>
      </c>
      <c r="D57" s="16">
        <v>48</v>
      </c>
      <c r="E57" s="16">
        <v>37</v>
      </c>
      <c r="F57" s="16">
        <v>16</v>
      </c>
      <c r="G57" s="1"/>
      <c r="H57" s="1"/>
      <c r="I57" s="1"/>
      <c r="J57" s="1"/>
      <c r="K57" s="2"/>
      <c r="L57" s="15" t="s">
        <v>3</v>
      </c>
      <c r="M57" s="16">
        <v>29</v>
      </c>
      <c r="N57" s="16">
        <v>7</v>
      </c>
      <c r="O57" s="16">
        <v>34</v>
      </c>
      <c r="P57" s="16">
        <v>60</v>
      </c>
      <c r="Q57" s="16">
        <v>9</v>
      </c>
      <c r="R57" s="16">
        <v>18</v>
      </c>
      <c r="S57" s="16">
        <v>14</v>
      </c>
      <c r="T57" s="16">
        <v>6</v>
      </c>
      <c r="U57" s="16">
        <v>4</v>
      </c>
      <c r="V57" s="16">
        <v>11</v>
      </c>
      <c r="W57" s="2"/>
    </row>
    <row r="58" spans="1:23" x14ac:dyDescent="0.25">
      <c r="A58" s="15" t="s">
        <v>4</v>
      </c>
      <c r="B58" s="16">
        <f t="shared" si="4"/>
        <v>120</v>
      </c>
      <c r="C58" s="16">
        <v>18</v>
      </c>
      <c r="D58" s="16">
        <v>49</v>
      </c>
      <c r="E58" s="16">
        <v>41</v>
      </c>
      <c r="F58" s="16">
        <v>12</v>
      </c>
      <c r="G58" s="1"/>
      <c r="H58" s="1"/>
      <c r="I58" s="1"/>
      <c r="J58" s="1"/>
      <c r="K58" s="2"/>
      <c r="L58" s="15" t="s">
        <v>4</v>
      </c>
      <c r="M58" s="16">
        <v>29</v>
      </c>
      <c r="N58" s="16">
        <v>12</v>
      </c>
      <c r="O58" s="16">
        <v>40</v>
      </c>
      <c r="P58" s="16">
        <v>40</v>
      </c>
      <c r="Q58" s="16">
        <v>10</v>
      </c>
      <c r="R58" s="16">
        <v>17</v>
      </c>
      <c r="S58" s="16">
        <v>25</v>
      </c>
      <c r="T58" s="16">
        <v>4</v>
      </c>
      <c r="U58" s="16">
        <v>9</v>
      </c>
      <c r="V58" s="16">
        <v>10</v>
      </c>
      <c r="W58" s="2"/>
    </row>
    <row r="59" spans="1:23" x14ac:dyDescent="0.25">
      <c r="A59" s="15" t="s">
        <v>5</v>
      </c>
      <c r="B59" s="16">
        <f t="shared" si="4"/>
        <v>165</v>
      </c>
      <c r="C59" s="16">
        <v>10</v>
      </c>
      <c r="D59" s="16">
        <v>63</v>
      </c>
      <c r="E59" s="16">
        <v>70</v>
      </c>
      <c r="F59" s="16">
        <v>22</v>
      </c>
      <c r="G59" s="1"/>
      <c r="H59" s="1"/>
      <c r="I59" s="1"/>
      <c r="J59" s="1"/>
      <c r="K59" s="2"/>
      <c r="L59" s="15" t="s">
        <v>5</v>
      </c>
      <c r="M59" s="16">
        <v>50</v>
      </c>
      <c r="N59" s="16">
        <v>8</v>
      </c>
      <c r="O59" s="16">
        <v>39</v>
      </c>
      <c r="P59" s="16">
        <v>67</v>
      </c>
      <c r="Q59" s="16">
        <v>14</v>
      </c>
      <c r="R59" s="16">
        <v>23</v>
      </c>
      <c r="S59" s="16">
        <v>26</v>
      </c>
      <c r="T59" s="16">
        <v>29</v>
      </c>
      <c r="U59" s="16">
        <v>4</v>
      </c>
      <c r="V59" s="16">
        <v>13</v>
      </c>
      <c r="W59" s="2"/>
    </row>
    <row r="60" spans="1:23" x14ac:dyDescent="0.25">
      <c r="A60" s="15" t="s">
        <v>6</v>
      </c>
      <c r="B60" s="16">
        <f t="shared" si="4"/>
        <v>129</v>
      </c>
      <c r="C60" s="16">
        <v>11</v>
      </c>
      <c r="D60" s="16">
        <v>54</v>
      </c>
      <c r="E60" s="16">
        <v>47</v>
      </c>
      <c r="F60" s="16">
        <v>17</v>
      </c>
      <c r="G60" s="1"/>
      <c r="H60" s="1"/>
      <c r="I60" s="1"/>
      <c r="J60" s="1"/>
      <c r="K60" s="2"/>
      <c r="L60" s="15" t="s">
        <v>6</v>
      </c>
      <c r="M60" s="16">
        <v>34</v>
      </c>
      <c r="N60" s="16">
        <v>7</v>
      </c>
      <c r="O60" s="16">
        <v>33</v>
      </c>
      <c r="P60" s="16">
        <v>32</v>
      </c>
      <c r="Q60" s="16">
        <v>4</v>
      </c>
      <c r="R60" s="16">
        <v>18</v>
      </c>
      <c r="S60" s="16">
        <v>26</v>
      </c>
      <c r="T60" s="16">
        <v>21</v>
      </c>
      <c r="U60" s="16">
        <v>4</v>
      </c>
      <c r="V60" s="16">
        <v>7</v>
      </c>
      <c r="W60" s="2"/>
    </row>
    <row r="61" spans="1:23" x14ac:dyDescent="0.25">
      <c r="A61" s="15" t="s">
        <v>7</v>
      </c>
      <c r="B61" s="16">
        <f t="shared" si="4"/>
        <v>164</v>
      </c>
      <c r="C61" s="16">
        <v>9</v>
      </c>
      <c r="D61" s="16">
        <v>67</v>
      </c>
      <c r="E61" s="16">
        <v>68</v>
      </c>
      <c r="F61" s="16">
        <v>20</v>
      </c>
      <c r="G61" s="1"/>
      <c r="H61" s="1"/>
      <c r="I61" s="1"/>
      <c r="J61" s="1"/>
      <c r="K61" s="2"/>
      <c r="L61" s="15" t="s">
        <v>7</v>
      </c>
      <c r="M61" s="16">
        <v>45</v>
      </c>
      <c r="N61" s="16">
        <v>17</v>
      </c>
      <c r="O61" s="16">
        <v>22</v>
      </c>
      <c r="P61" s="16">
        <v>48</v>
      </c>
      <c r="Q61" s="16">
        <v>5</v>
      </c>
      <c r="R61" s="16">
        <v>16</v>
      </c>
      <c r="S61" s="16">
        <v>31</v>
      </c>
      <c r="T61" s="16">
        <v>45</v>
      </c>
      <c r="U61" s="16">
        <v>7</v>
      </c>
      <c r="V61" s="16">
        <v>19</v>
      </c>
      <c r="W61" s="2"/>
    </row>
    <row r="62" spans="1:23" x14ac:dyDescent="0.25">
      <c r="A62" s="15" t="s">
        <v>8</v>
      </c>
      <c r="B62" s="16">
        <f t="shared" si="4"/>
        <v>149</v>
      </c>
      <c r="C62" s="16">
        <v>17</v>
      </c>
      <c r="D62" s="16">
        <v>75</v>
      </c>
      <c r="E62" s="16">
        <v>50</v>
      </c>
      <c r="F62" s="16">
        <v>7</v>
      </c>
      <c r="G62" s="1"/>
      <c r="H62" s="1"/>
      <c r="I62" s="1"/>
      <c r="J62" s="1"/>
      <c r="K62" s="2"/>
      <c r="L62" s="15" t="s">
        <v>8</v>
      </c>
      <c r="M62" s="16">
        <v>35</v>
      </c>
      <c r="N62" s="16">
        <v>4</v>
      </c>
      <c r="O62" s="16">
        <v>45</v>
      </c>
      <c r="P62" s="16">
        <v>58</v>
      </c>
      <c r="Q62" s="16">
        <v>7</v>
      </c>
      <c r="R62" s="16">
        <v>15</v>
      </c>
      <c r="S62" s="16">
        <v>28</v>
      </c>
      <c r="T62" s="16">
        <v>9</v>
      </c>
      <c r="U62" s="16">
        <v>8</v>
      </c>
      <c r="V62" s="16">
        <v>5</v>
      </c>
      <c r="W62" s="2"/>
    </row>
    <row r="63" spans="1:23" x14ac:dyDescent="0.25">
      <c r="A63" s="15" t="s">
        <v>9</v>
      </c>
      <c r="B63" s="16">
        <f t="shared" si="4"/>
        <v>0</v>
      </c>
      <c r="C63" s="16"/>
      <c r="D63" s="16"/>
      <c r="E63" s="16"/>
      <c r="F63" s="16"/>
      <c r="G63" s="1"/>
      <c r="H63" s="1"/>
      <c r="I63" s="1"/>
      <c r="J63" s="1"/>
      <c r="K63" s="2"/>
      <c r="L63" s="15" t="s">
        <v>9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2"/>
    </row>
    <row r="64" spans="1:23" x14ac:dyDescent="0.25">
      <c r="A64" s="15" t="s">
        <v>23</v>
      </c>
      <c r="B64" s="16">
        <f t="shared" si="4"/>
        <v>0</v>
      </c>
      <c r="C64" s="16"/>
      <c r="D64" s="16"/>
      <c r="E64" s="16"/>
      <c r="F64" s="16"/>
      <c r="G64" s="1"/>
      <c r="H64" s="1"/>
      <c r="I64" s="1"/>
      <c r="J64" s="1"/>
      <c r="K64" s="2"/>
      <c r="L64" s="15" t="s">
        <v>23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2"/>
    </row>
    <row r="65" spans="1:23" x14ac:dyDescent="0.25">
      <c r="A65" s="15" t="s">
        <v>10</v>
      </c>
      <c r="B65" s="16">
        <f t="shared" si="4"/>
        <v>0</v>
      </c>
      <c r="C65" s="16"/>
      <c r="D65" s="16"/>
      <c r="E65" s="16"/>
      <c r="F65" s="16"/>
      <c r="G65" s="1"/>
      <c r="H65" s="1"/>
      <c r="I65" s="1"/>
      <c r="J65" s="1"/>
      <c r="K65" s="2"/>
      <c r="L65" s="15" t="s">
        <v>10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2"/>
    </row>
    <row r="66" spans="1:23" x14ac:dyDescent="0.25">
      <c r="A66" s="15" t="s">
        <v>11</v>
      </c>
      <c r="B66" s="16">
        <f t="shared" si="4"/>
        <v>0</v>
      </c>
      <c r="C66" s="16"/>
      <c r="D66" s="16"/>
      <c r="E66" s="16"/>
      <c r="F66" s="16"/>
      <c r="G66" s="1"/>
      <c r="H66" s="1"/>
      <c r="I66" s="1"/>
      <c r="J66" s="1"/>
      <c r="K66" s="2"/>
      <c r="L66" s="15" t="s">
        <v>11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2"/>
    </row>
    <row r="67" spans="1:23" x14ac:dyDescent="0.25">
      <c r="A67" s="15" t="s">
        <v>12</v>
      </c>
      <c r="B67" s="16">
        <f t="shared" si="4"/>
        <v>0</v>
      </c>
      <c r="C67" s="16"/>
      <c r="D67" s="16"/>
      <c r="E67" s="16"/>
      <c r="F67" s="16"/>
      <c r="G67" s="1"/>
      <c r="H67" s="1"/>
      <c r="I67" s="1"/>
      <c r="J67" s="1"/>
      <c r="K67" s="2"/>
      <c r="L67" s="56" t="s">
        <v>12</v>
      </c>
      <c r="M67" s="57">
        <v>0</v>
      </c>
      <c r="N67" s="57">
        <v>0</v>
      </c>
      <c r="O67" s="57">
        <v>0</v>
      </c>
      <c r="P67" s="57">
        <v>0</v>
      </c>
      <c r="Q67" s="57">
        <v>0</v>
      </c>
      <c r="R67" s="57">
        <v>0</v>
      </c>
      <c r="S67" s="57">
        <v>0</v>
      </c>
      <c r="T67" s="57">
        <v>0</v>
      </c>
      <c r="U67" s="16">
        <v>0</v>
      </c>
      <c r="V67" s="57">
        <v>0</v>
      </c>
      <c r="W67" s="2"/>
    </row>
    <row r="68" spans="1:23" x14ac:dyDescent="0.25">
      <c r="A68" s="20" t="s">
        <v>1</v>
      </c>
      <c r="B68" s="21">
        <f>+SUM(B56:B67)</f>
        <v>941</v>
      </c>
      <c r="C68" s="21">
        <f>+SUM(C56:C67)</f>
        <v>81</v>
      </c>
      <c r="D68" s="21">
        <f>+SUM(D56:D67)</f>
        <v>401</v>
      </c>
      <c r="E68" s="21">
        <f>+SUM(E56:E67)</f>
        <v>354</v>
      </c>
      <c r="F68" s="21">
        <f>+SUM(F56:F67)</f>
        <v>105</v>
      </c>
      <c r="G68" s="1"/>
      <c r="H68" s="1"/>
      <c r="I68" s="1"/>
      <c r="J68" s="1"/>
      <c r="K68" s="2"/>
      <c r="L68" s="58" t="s">
        <v>1</v>
      </c>
      <c r="M68" s="59">
        <f>+SUM(M56:M67)</f>
        <v>247</v>
      </c>
      <c r="N68" s="59">
        <f t="shared" ref="N68:V68" si="5">+SUM(N56:N67)</f>
        <v>67</v>
      </c>
      <c r="O68" s="59">
        <f t="shared" si="5"/>
        <v>250</v>
      </c>
      <c r="P68" s="59">
        <f t="shared" si="5"/>
        <v>344</v>
      </c>
      <c r="Q68" s="59">
        <f t="shared" si="5"/>
        <v>55</v>
      </c>
      <c r="R68" s="59">
        <f t="shared" si="5"/>
        <v>124</v>
      </c>
      <c r="S68" s="59">
        <f t="shared" si="5"/>
        <v>174</v>
      </c>
      <c r="T68" s="59">
        <f t="shared" si="5"/>
        <v>118</v>
      </c>
      <c r="U68" s="59">
        <f t="shared" si="5"/>
        <v>39</v>
      </c>
      <c r="V68" s="59">
        <f t="shared" si="5"/>
        <v>68</v>
      </c>
      <c r="W68" s="2"/>
    </row>
    <row r="69" spans="1:23" x14ac:dyDescent="0.25">
      <c r="A69" s="22" t="s">
        <v>43</v>
      </c>
      <c r="B69" s="24">
        <f>+B68/B68</f>
        <v>1</v>
      </c>
      <c r="C69" s="24">
        <f>+C68/B68</f>
        <v>8.6078639744952182E-2</v>
      </c>
      <c r="D69" s="24">
        <f>+D68/B68</f>
        <v>0.42614240170031881</v>
      </c>
      <c r="E69" s="24">
        <f>+E68/B68</f>
        <v>0.37619553666312433</v>
      </c>
      <c r="F69" s="24">
        <f>+F68/B68</f>
        <v>0.11158342189160468</v>
      </c>
      <c r="G69" s="1"/>
      <c r="H69" s="1"/>
      <c r="I69" s="1"/>
      <c r="J69" s="1"/>
      <c r="K69" s="2"/>
      <c r="L69" s="22" t="s">
        <v>43</v>
      </c>
      <c r="M69" s="24">
        <f>+M68/$B$68</f>
        <v>0.26248671625929859</v>
      </c>
      <c r="N69" s="24">
        <f t="shared" ref="N69:V69" si="6">+N68/$B$68</f>
        <v>7.1200850159404888E-2</v>
      </c>
      <c r="O69" s="24">
        <f t="shared" si="6"/>
        <v>0.26567481402763016</v>
      </c>
      <c r="P69" s="24">
        <f t="shared" si="6"/>
        <v>0.36556854410201911</v>
      </c>
      <c r="Q69" s="24">
        <f t="shared" si="6"/>
        <v>5.8448459086078638E-2</v>
      </c>
      <c r="R69" s="24">
        <f t="shared" si="6"/>
        <v>0.13177470775770456</v>
      </c>
      <c r="S69" s="24">
        <f t="shared" si="6"/>
        <v>0.1849096705632306</v>
      </c>
      <c r="T69" s="24">
        <f t="shared" si="6"/>
        <v>0.12539851222104145</v>
      </c>
      <c r="U69" s="24">
        <f t="shared" si="6"/>
        <v>4.1445270988310308E-2</v>
      </c>
      <c r="V69" s="24">
        <f t="shared" si="6"/>
        <v>7.226354941551541E-2</v>
      </c>
      <c r="W69" s="2"/>
    </row>
    <row r="70" spans="1:2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1"/>
      <c r="M70" s="1"/>
      <c r="N70" s="1"/>
      <c r="O70" s="1"/>
      <c r="P70" s="1"/>
      <c r="Q70" s="1"/>
      <c r="R70" s="1"/>
      <c r="S70" s="1"/>
      <c r="T70" s="1"/>
      <c r="U70" s="2"/>
    </row>
    <row r="71" spans="1:2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2"/>
    </row>
    <row r="72" spans="1:2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"/>
    </row>
    <row r="73" spans="1:23" ht="19.5" x14ac:dyDescent="0.25">
      <c r="A73" s="184" t="s">
        <v>66</v>
      </c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6"/>
      <c r="Q73" s="187"/>
      <c r="R73" s="187"/>
      <c r="S73" s="187"/>
      <c r="T73" s="187"/>
      <c r="U73" s="187"/>
      <c r="V73" s="187"/>
    </row>
    <row r="74" spans="1:2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2"/>
    </row>
    <row r="75" spans="1:23" x14ac:dyDescent="0.25">
      <c r="A75" s="25" t="s">
        <v>67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2"/>
    </row>
    <row r="76" spans="1:23" x14ac:dyDescent="0.25">
      <c r="A76" s="25" t="s">
        <v>68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2"/>
    </row>
    <row r="77" spans="1:23" ht="15.75" x14ac:dyDescent="0.25">
      <c r="A77" s="6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2"/>
      <c r="W77" s="62"/>
    </row>
    <row r="78" spans="1:23" ht="67.900000000000006" customHeight="1" x14ac:dyDescent="0.25">
      <c r="A78" s="63" t="s">
        <v>22</v>
      </c>
      <c r="B78" s="12" t="s">
        <v>38</v>
      </c>
      <c r="C78" s="64" t="s">
        <v>69</v>
      </c>
      <c r="D78" s="64" t="s">
        <v>70</v>
      </c>
      <c r="E78" s="64" t="s">
        <v>24</v>
      </c>
      <c r="F78" s="64" t="s">
        <v>71</v>
      </c>
      <c r="G78" s="64" t="s">
        <v>72</v>
      </c>
      <c r="H78" s="64" t="s">
        <v>73</v>
      </c>
      <c r="I78" s="64" t="s">
        <v>74</v>
      </c>
      <c r="J78" s="64" t="s">
        <v>75</v>
      </c>
      <c r="K78" s="64" t="s">
        <v>76</v>
      </c>
      <c r="L78" s="64" t="s">
        <v>77</v>
      </c>
      <c r="M78" s="64" t="s">
        <v>78</v>
      </c>
      <c r="N78" s="64" t="s">
        <v>79</v>
      </c>
      <c r="O78" s="64" t="s">
        <v>80</v>
      </c>
      <c r="P78" s="64" t="s">
        <v>25</v>
      </c>
      <c r="Q78" s="64" t="s">
        <v>27</v>
      </c>
      <c r="R78" s="64" t="s">
        <v>81</v>
      </c>
      <c r="S78" s="64" t="s">
        <v>82</v>
      </c>
      <c r="T78" s="64" t="s">
        <v>83</v>
      </c>
      <c r="U78" s="2"/>
    </row>
    <row r="79" spans="1:23" x14ac:dyDescent="0.25">
      <c r="A79" s="15" t="s">
        <v>2</v>
      </c>
      <c r="B79" s="16">
        <f>+SUM(C79:T79)</f>
        <v>110</v>
      </c>
      <c r="C79" s="16">
        <v>9</v>
      </c>
      <c r="D79" s="16">
        <v>3</v>
      </c>
      <c r="E79" s="16">
        <v>37</v>
      </c>
      <c r="F79" s="16">
        <v>16</v>
      </c>
      <c r="G79" s="16">
        <v>20</v>
      </c>
      <c r="H79" s="16">
        <v>3</v>
      </c>
      <c r="I79" s="16">
        <v>2</v>
      </c>
      <c r="J79" s="16">
        <v>4</v>
      </c>
      <c r="K79" s="16">
        <v>1</v>
      </c>
      <c r="L79" s="16">
        <v>2</v>
      </c>
      <c r="M79" s="16">
        <v>0</v>
      </c>
      <c r="N79" s="16">
        <v>1</v>
      </c>
      <c r="O79" s="16">
        <v>0</v>
      </c>
      <c r="P79" s="16">
        <v>0</v>
      </c>
      <c r="Q79" s="16">
        <v>10</v>
      </c>
      <c r="R79" s="16">
        <v>0</v>
      </c>
      <c r="S79" s="16">
        <v>1</v>
      </c>
      <c r="T79" s="16">
        <v>1</v>
      </c>
      <c r="U79" s="2"/>
    </row>
    <row r="80" spans="1:23" x14ac:dyDescent="0.25">
      <c r="A80" s="15" t="s">
        <v>3</v>
      </c>
      <c r="B80" s="16">
        <f t="shared" ref="B80:B90" si="7">+SUM(C80:T80)</f>
        <v>104</v>
      </c>
      <c r="C80" s="16">
        <v>10</v>
      </c>
      <c r="D80" s="16">
        <v>2</v>
      </c>
      <c r="E80" s="16">
        <v>38</v>
      </c>
      <c r="F80" s="16">
        <v>9</v>
      </c>
      <c r="G80" s="16">
        <v>10</v>
      </c>
      <c r="H80" s="16">
        <v>2</v>
      </c>
      <c r="I80" s="16">
        <v>2</v>
      </c>
      <c r="J80" s="16">
        <v>3</v>
      </c>
      <c r="K80" s="16">
        <v>0</v>
      </c>
      <c r="L80" s="16">
        <v>3</v>
      </c>
      <c r="M80" s="16">
        <v>0</v>
      </c>
      <c r="N80" s="16">
        <v>2</v>
      </c>
      <c r="O80" s="16">
        <v>1</v>
      </c>
      <c r="P80" s="16">
        <v>6</v>
      </c>
      <c r="Q80" s="16">
        <v>12</v>
      </c>
      <c r="R80" s="16">
        <v>1</v>
      </c>
      <c r="S80" s="16">
        <v>3</v>
      </c>
      <c r="T80" s="16">
        <v>0</v>
      </c>
      <c r="U80" s="2"/>
    </row>
    <row r="81" spans="1:22" x14ac:dyDescent="0.25">
      <c r="A81" s="15" t="s">
        <v>4</v>
      </c>
      <c r="B81" s="16">
        <f t="shared" si="7"/>
        <v>120</v>
      </c>
      <c r="C81" s="16">
        <v>8</v>
      </c>
      <c r="D81" s="16">
        <v>4</v>
      </c>
      <c r="E81" s="16">
        <v>36</v>
      </c>
      <c r="F81" s="16">
        <v>15</v>
      </c>
      <c r="G81" s="16">
        <v>24</v>
      </c>
      <c r="H81" s="16">
        <v>6</v>
      </c>
      <c r="I81" s="16">
        <v>1</v>
      </c>
      <c r="J81" s="16">
        <v>0</v>
      </c>
      <c r="K81" s="16">
        <v>0</v>
      </c>
      <c r="L81" s="16">
        <v>1</v>
      </c>
      <c r="M81" s="16">
        <v>0</v>
      </c>
      <c r="N81" s="16">
        <v>1</v>
      </c>
      <c r="O81" s="16">
        <v>1</v>
      </c>
      <c r="P81" s="16">
        <v>5</v>
      </c>
      <c r="Q81" s="16">
        <v>10</v>
      </c>
      <c r="R81" s="16">
        <v>1</v>
      </c>
      <c r="S81" s="16">
        <v>3</v>
      </c>
      <c r="T81" s="16">
        <v>4</v>
      </c>
      <c r="U81" s="2"/>
    </row>
    <row r="82" spans="1:22" x14ac:dyDescent="0.25">
      <c r="A82" s="15" t="s">
        <v>5</v>
      </c>
      <c r="B82" s="16">
        <f t="shared" si="7"/>
        <v>165</v>
      </c>
      <c r="C82" s="16">
        <v>13</v>
      </c>
      <c r="D82" s="16">
        <v>4</v>
      </c>
      <c r="E82" s="16">
        <v>54</v>
      </c>
      <c r="F82" s="16">
        <v>18</v>
      </c>
      <c r="G82" s="16">
        <v>26</v>
      </c>
      <c r="H82" s="16">
        <v>4</v>
      </c>
      <c r="I82" s="16">
        <v>1</v>
      </c>
      <c r="J82" s="16">
        <v>5</v>
      </c>
      <c r="K82" s="16">
        <v>3</v>
      </c>
      <c r="L82" s="16">
        <v>2</v>
      </c>
      <c r="M82" s="16">
        <v>0</v>
      </c>
      <c r="N82" s="16">
        <v>1</v>
      </c>
      <c r="O82" s="16">
        <v>6</v>
      </c>
      <c r="P82" s="16">
        <v>11</v>
      </c>
      <c r="Q82" s="16">
        <v>13</v>
      </c>
      <c r="R82" s="16">
        <v>0</v>
      </c>
      <c r="S82" s="16">
        <v>0</v>
      </c>
      <c r="T82" s="16">
        <v>4</v>
      </c>
      <c r="U82" s="2"/>
    </row>
    <row r="83" spans="1:22" x14ac:dyDescent="0.25">
      <c r="A83" s="15" t="s">
        <v>6</v>
      </c>
      <c r="B83" s="16">
        <f t="shared" si="7"/>
        <v>129</v>
      </c>
      <c r="C83" s="16">
        <v>14</v>
      </c>
      <c r="D83" s="16">
        <v>1</v>
      </c>
      <c r="E83" s="16">
        <v>38</v>
      </c>
      <c r="F83" s="16">
        <v>28</v>
      </c>
      <c r="G83" s="16">
        <v>20</v>
      </c>
      <c r="H83" s="16">
        <v>0</v>
      </c>
      <c r="I83" s="16">
        <v>1</v>
      </c>
      <c r="J83" s="16">
        <v>3</v>
      </c>
      <c r="K83" s="16">
        <v>0</v>
      </c>
      <c r="L83" s="16">
        <v>2</v>
      </c>
      <c r="M83" s="16">
        <v>1</v>
      </c>
      <c r="N83" s="16">
        <v>0</v>
      </c>
      <c r="O83" s="16">
        <v>2</v>
      </c>
      <c r="P83" s="16">
        <v>5</v>
      </c>
      <c r="Q83" s="16">
        <v>9</v>
      </c>
      <c r="R83" s="16">
        <v>0</v>
      </c>
      <c r="S83" s="16">
        <v>2</v>
      </c>
      <c r="T83" s="16">
        <v>3</v>
      </c>
      <c r="U83" s="2"/>
    </row>
    <row r="84" spans="1:22" x14ac:dyDescent="0.25">
      <c r="A84" s="15" t="s">
        <v>7</v>
      </c>
      <c r="B84" s="16">
        <f t="shared" si="7"/>
        <v>164</v>
      </c>
      <c r="C84" s="16">
        <v>8</v>
      </c>
      <c r="D84" s="16">
        <v>8</v>
      </c>
      <c r="E84" s="16">
        <v>57</v>
      </c>
      <c r="F84" s="16">
        <v>20</v>
      </c>
      <c r="G84" s="16">
        <v>23</v>
      </c>
      <c r="H84" s="16">
        <v>3</v>
      </c>
      <c r="I84" s="16">
        <v>5</v>
      </c>
      <c r="J84" s="16">
        <v>1</v>
      </c>
      <c r="K84" s="16">
        <v>3</v>
      </c>
      <c r="L84" s="16">
        <v>3</v>
      </c>
      <c r="M84" s="16">
        <v>1</v>
      </c>
      <c r="N84" s="16">
        <v>0</v>
      </c>
      <c r="O84" s="16">
        <v>8</v>
      </c>
      <c r="P84" s="16">
        <v>5</v>
      </c>
      <c r="Q84" s="16">
        <v>16</v>
      </c>
      <c r="R84" s="16">
        <v>1</v>
      </c>
      <c r="S84" s="16">
        <v>0</v>
      </c>
      <c r="T84" s="16">
        <v>2</v>
      </c>
      <c r="U84" s="2"/>
    </row>
    <row r="85" spans="1:22" x14ac:dyDescent="0.25">
      <c r="A85" s="15" t="s">
        <v>8</v>
      </c>
      <c r="B85" s="16">
        <f t="shared" si="7"/>
        <v>149</v>
      </c>
      <c r="C85" s="16">
        <v>11</v>
      </c>
      <c r="D85" s="16">
        <v>3</v>
      </c>
      <c r="E85" s="16">
        <v>46</v>
      </c>
      <c r="F85" s="16">
        <v>30</v>
      </c>
      <c r="G85" s="16">
        <v>21</v>
      </c>
      <c r="H85" s="16">
        <v>4</v>
      </c>
      <c r="I85" s="16">
        <v>0</v>
      </c>
      <c r="J85" s="16">
        <v>1</v>
      </c>
      <c r="K85" s="16">
        <v>0</v>
      </c>
      <c r="L85" s="16">
        <v>4</v>
      </c>
      <c r="M85" s="16">
        <v>0</v>
      </c>
      <c r="N85" s="16">
        <v>2</v>
      </c>
      <c r="O85" s="16">
        <v>4</v>
      </c>
      <c r="P85" s="16">
        <v>7</v>
      </c>
      <c r="Q85" s="16">
        <v>15</v>
      </c>
      <c r="R85" s="16">
        <v>0</v>
      </c>
      <c r="S85" s="16">
        <v>1</v>
      </c>
      <c r="T85" s="16">
        <v>0</v>
      </c>
      <c r="U85" s="2"/>
    </row>
    <row r="86" spans="1:22" x14ac:dyDescent="0.25">
      <c r="A86" s="15" t="s">
        <v>9</v>
      </c>
      <c r="B86" s="16">
        <f t="shared" si="7"/>
        <v>0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2"/>
    </row>
    <row r="87" spans="1:22" x14ac:dyDescent="0.25">
      <c r="A87" s="15" t="s">
        <v>23</v>
      </c>
      <c r="B87" s="16">
        <f t="shared" si="7"/>
        <v>0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2"/>
    </row>
    <row r="88" spans="1:22" x14ac:dyDescent="0.25">
      <c r="A88" s="15" t="s">
        <v>10</v>
      </c>
      <c r="B88" s="16">
        <f t="shared" si="7"/>
        <v>0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2"/>
    </row>
    <row r="89" spans="1:22" x14ac:dyDescent="0.25">
      <c r="A89" s="15" t="s">
        <v>11</v>
      </c>
      <c r="B89" s="16">
        <f t="shared" si="7"/>
        <v>0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2"/>
    </row>
    <row r="90" spans="1:22" x14ac:dyDescent="0.25">
      <c r="A90" s="15" t="s">
        <v>12</v>
      </c>
      <c r="B90" s="16">
        <f t="shared" si="7"/>
        <v>0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2"/>
    </row>
    <row r="91" spans="1:22" x14ac:dyDescent="0.25">
      <c r="A91" s="20" t="s">
        <v>1</v>
      </c>
      <c r="B91" s="21">
        <f>+SUM(B79:B90)</f>
        <v>941</v>
      </c>
      <c r="C91" s="21">
        <f t="shared" ref="C91:T91" si="8">+SUM(C79:C90)</f>
        <v>73</v>
      </c>
      <c r="D91" s="21">
        <f t="shared" si="8"/>
        <v>25</v>
      </c>
      <c r="E91" s="21">
        <f t="shared" si="8"/>
        <v>306</v>
      </c>
      <c r="F91" s="21">
        <f t="shared" si="8"/>
        <v>136</v>
      </c>
      <c r="G91" s="21">
        <f t="shared" si="8"/>
        <v>144</v>
      </c>
      <c r="H91" s="21">
        <f t="shared" si="8"/>
        <v>22</v>
      </c>
      <c r="I91" s="21">
        <f t="shared" si="8"/>
        <v>12</v>
      </c>
      <c r="J91" s="21">
        <f t="shared" si="8"/>
        <v>17</v>
      </c>
      <c r="K91" s="21">
        <f t="shared" si="8"/>
        <v>7</v>
      </c>
      <c r="L91" s="21">
        <f t="shared" si="8"/>
        <v>17</v>
      </c>
      <c r="M91" s="21">
        <f t="shared" si="8"/>
        <v>2</v>
      </c>
      <c r="N91" s="21">
        <f t="shared" si="8"/>
        <v>7</v>
      </c>
      <c r="O91" s="21">
        <f t="shared" si="8"/>
        <v>22</v>
      </c>
      <c r="P91" s="21">
        <f t="shared" si="8"/>
        <v>39</v>
      </c>
      <c r="Q91" s="21">
        <f t="shared" si="8"/>
        <v>85</v>
      </c>
      <c r="R91" s="21">
        <f t="shared" si="8"/>
        <v>3</v>
      </c>
      <c r="S91" s="21">
        <f t="shared" si="8"/>
        <v>10</v>
      </c>
      <c r="T91" s="21">
        <f t="shared" si="8"/>
        <v>14</v>
      </c>
      <c r="U91" s="2"/>
    </row>
    <row r="92" spans="1:22" x14ac:dyDescent="0.25">
      <c r="A92" s="22" t="s">
        <v>43</v>
      </c>
      <c r="B92" s="65">
        <f>+B91/B91</f>
        <v>1</v>
      </c>
      <c r="C92" s="65">
        <f>+C91/$B$91</f>
        <v>7.7577045696068006E-2</v>
      </c>
      <c r="D92" s="65">
        <f t="shared" ref="D92:T92" si="9">+D91/$B$91</f>
        <v>2.6567481402763018E-2</v>
      </c>
      <c r="E92" s="65">
        <f t="shared" si="9"/>
        <v>0.32518597236981933</v>
      </c>
      <c r="F92" s="65">
        <f t="shared" si="9"/>
        <v>0.14452709883103082</v>
      </c>
      <c r="G92" s="65">
        <f t="shared" si="9"/>
        <v>0.153028692879915</v>
      </c>
      <c r="H92" s="65">
        <f t="shared" si="9"/>
        <v>2.3379383634431455E-2</v>
      </c>
      <c r="I92" s="65">
        <f t="shared" si="9"/>
        <v>1.2752391073326248E-2</v>
      </c>
      <c r="J92" s="65">
        <f t="shared" si="9"/>
        <v>1.8065887353878853E-2</v>
      </c>
      <c r="K92" s="65">
        <f t="shared" si="9"/>
        <v>7.4388947927736451E-3</v>
      </c>
      <c r="L92" s="65">
        <f t="shared" si="9"/>
        <v>1.8065887353878853E-2</v>
      </c>
      <c r="M92" s="65">
        <f t="shared" si="9"/>
        <v>2.1253985122210413E-3</v>
      </c>
      <c r="N92" s="65">
        <f t="shared" si="9"/>
        <v>7.4388947927736451E-3</v>
      </c>
      <c r="O92" s="65">
        <f t="shared" si="9"/>
        <v>2.3379383634431455E-2</v>
      </c>
      <c r="P92" s="65">
        <f t="shared" si="9"/>
        <v>4.1445270988310308E-2</v>
      </c>
      <c r="Q92" s="65">
        <f t="shared" si="9"/>
        <v>9.0329436769394256E-2</v>
      </c>
      <c r="R92" s="65">
        <f t="shared" si="9"/>
        <v>3.188097768331562E-3</v>
      </c>
      <c r="S92" s="65">
        <f t="shared" si="9"/>
        <v>1.0626992561105207E-2</v>
      </c>
      <c r="T92" s="65">
        <f t="shared" si="9"/>
        <v>1.487778958554729E-2</v>
      </c>
      <c r="U92" s="2"/>
    </row>
    <row r="93" spans="1:2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2"/>
    </row>
    <row r="94" spans="1:22" ht="19.5" x14ac:dyDescent="0.25">
      <c r="A94" s="184" t="s">
        <v>84</v>
      </c>
      <c r="B94" s="185"/>
      <c r="C94" s="185"/>
      <c r="D94" s="185"/>
      <c r="E94" s="185"/>
      <c r="F94" s="185"/>
      <c r="G94" s="185"/>
      <c r="H94" s="185"/>
      <c r="I94" s="185"/>
      <c r="J94" s="185"/>
      <c r="K94" s="185"/>
      <c r="L94" s="185"/>
      <c r="M94" s="185"/>
      <c r="N94" s="185"/>
      <c r="O94" s="185"/>
      <c r="P94" s="186"/>
      <c r="Q94" s="187"/>
      <c r="R94" s="187"/>
      <c r="S94" s="187"/>
      <c r="T94" s="187"/>
      <c r="U94" s="187"/>
      <c r="V94" s="187"/>
    </row>
    <row r="95" spans="1:22" ht="18" x14ac:dyDescent="0.25">
      <c r="A95" s="2"/>
      <c r="B95" s="202"/>
      <c r="C95" s="202"/>
      <c r="D95" s="202"/>
      <c r="E95" s="202"/>
      <c r="F95" s="202"/>
      <c r="G95" s="202"/>
      <c r="H95" s="202"/>
      <c r="I95" s="25"/>
      <c r="J95" s="66"/>
      <c r="K95" s="66"/>
      <c r="L95" s="66"/>
      <c r="M95" s="66"/>
      <c r="N95" s="202"/>
      <c r="O95" s="202"/>
      <c r="P95" s="202"/>
      <c r="Q95" s="66"/>
      <c r="R95" s="67"/>
      <c r="S95" s="68"/>
      <c r="T95" s="66"/>
      <c r="U95" s="52"/>
    </row>
    <row r="96" spans="1:22" ht="27.6" customHeight="1" x14ac:dyDescent="0.25">
      <c r="A96" s="69"/>
      <c r="B96" s="25" t="s">
        <v>85</v>
      </c>
      <c r="C96" s="70"/>
      <c r="D96" s="70"/>
      <c r="E96" s="25"/>
      <c r="F96" s="66"/>
      <c r="G96" s="71"/>
      <c r="H96" s="71"/>
      <c r="I96" s="72"/>
      <c r="J96" s="72"/>
      <c r="K96" s="72"/>
      <c r="L96" s="72"/>
      <c r="M96" s="73"/>
      <c r="N96" s="74"/>
      <c r="O96" s="74"/>
      <c r="P96" s="74"/>
      <c r="Q96" s="73"/>
      <c r="R96" s="73"/>
      <c r="S96" s="73"/>
      <c r="T96" s="73"/>
      <c r="U96" s="73"/>
      <c r="V96" s="73"/>
    </row>
    <row r="97" spans="1:22" ht="45" x14ac:dyDescent="0.25">
      <c r="A97" s="69"/>
      <c r="B97" s="9" t="s">
        <v>86</v>
      </c>
      <c r="C97" s="9"/>
      <c r="D97" s="9"/>
      <c r="E97" s="75"/>
      <c r="F97" s="55"/>
      <c r="G97" s="46"/>
      <c r="H97" s="46"/>
      <c r="I97" s="76"/>
      <c r="J97" s="76"/>
      <c r="K97" s="76"/>
      <c r="L97" s="77"/>
      <c r="M97" s="77"/>
      <c r="N97" s="45"/>
      <c r="O97" s="46"/>
      <c r="P97" s="46"/>
      <c r="Q97" s="46"/>
      <c r="R97" s="78"/>
      <c r="S97" s="46"/>
      <c r="T97" s="46"/>
      <c r="U97" s="46"/>
      <c r="V97" s="46"/>
    </row>
    <row r="98" spans="1:22" x14ac:dyDescent="0.25">
      <c r="A98" s="69"/>
      <c r="B98" s="79"/>
      <c r="C98" s="79"/>
      <c r="D98" s="79"/>
      <c r="E98" s="80"/>
      <c r="F98" s="81"/>
      <c r="G98" s="46"/>
      <c r="H98" s="46"/>
      <c r="I98" s="76"/>
      <c r="J98" s="76"/>
      <c r="K98" s="76"/>
      <c r="L98" s="77"/>
      <c r="M98" s="77"/>
      <c r="N98" s="45"/>
      <c r="O98" s="46"/>
      <c r="P98" s="46"/>
      <c r="Q98" s="46"/>
      <c r="R98" s="78"/>
      <c r="S98" s="46"/>
      <c r="T98" s="46"/>
      <c r="U98" s="46"/>
      <c r="V98" s="46"/>
    </row>
    <row r="99" spans="1:22" x14ac:dyDescent="0.25">
      <c r="A99" s="69"/>
      <c r="B99" s="63" t="s">
        <v>0</v>
      </c>
      <c r="C99" s="63">
        <v>2017</v>
      </c>
      <c r="D99" s="63">
        <v>2018</v>
      </c>
      <c r="E99" s="82" t="s">
        <v>17</v>
      </c>
      <c r="F99" s="1"/>
      <c r="G99" s="46"/>
      <c r="H99" s="46"/>
      <c r="I99" s="76"/>
      <c r="J99" s="76"/>
      <c r="K99" s="76"/>
      <c r="L99" s="77"/>
      <c r="M99" s="77"/>
      <c r="N99" s="45"/>
      <c r="O99" s="46"/>
      <c r="P99" s="46"/>
      <c r="Q99" s="46"/>
      <c r="R99" s="78"/>
      <c r="S99" s="46"/>
      <c r="T99" s="46"/>
      <c r="U99" s="46"/>
      <c r="V99" s="46"/>
    </row>
    <row r="100" spans="1:22" x14ac:dyDescent="0.25">
      <c r="A100" s="69"/>
      <c r="B100" s="83" t="s">
        <v>2</v>
      </c>
      <c r="C100" s="84">
        <v>94</v>
      </c>
      <c r="D100" s="84">
        <v>110</v>
      </c>
      <c r="E100" s="85">
        <f t="shared" ref="E100:E111" si="10">+(D100-C100)/C100</f>
        <v>0.1702127659574468</v>
      </c>
      <c r="F100" s="1"/>
      <c r="G100" s="46"/>
      <c r="H100" s="46"/>
      <c r="I100" s="76"/>
      <c r="J100" s="76"/>
      <c r="K100" s="76"/>
      <c r="L100" s="77"/>
      <c r="M100" s="77"/>
      <c r="N100" s="45"/>
      <c r="O100" s="46"/>
      <c r="P100" s="46"/>
      <c r="Q100" s="46"/>
      <c r="R100" s="78"/>
      <c r="S100" s="46"/>
      <c r="T100" s="46"/>
      <c r="U100" s="46"/>
      <c r="V100" s="46"/>
    </row>
    <row r="101" spans="1:22" x14ac:dyDescent="0.25">
      <c r="A101" s="69"/>
      <c r="B101" s="86" t="s">
        <v>3</v>
      </c>
      <c r="C101" s="87">
        <v>83</v>
      </c>
      <c r="D101" s="87">
        <v>104</v>
      </c>
      <c r="E101" s="85">
        <f t="shared" si="10"/>
        <v>0.25301204819277107</v>
      </c>
      <c r="F101" s="1"/>
      <c r="G101" s="46"/>
      <c r="H101" s="46"/>
      <c r="I101" s="76"/>
      <c r="J101" s="76"/>
      <c r="K101" s="76"/>
      <c r="L101" s="77"/>
      <c r="M101" s="77"/>
      <c r="N101" s="45"/>
      <c r="O101" s="46"/>
      <c r="P101" s="46"/>
      <c r="Q101" s="46"/>
      <c r="R101" s="78"/>
      <c r="S101" s="46"/>
      <c r="T101" s="46"/>
      <c r="U101" s="46"/>
      <c r="V101" s="46"/>
    </row>
    <row r="102" spans="1:22" x14ac:dyDescent="0.25">
      <c r="A102" s="69"/>
      <c r="B102" s="86" t="s">
        <v>4</v>
      </c>
      <c r="C102" s="87">
        <v>100</v>
      </c>
      <c r="D102" s="87">
        <v>120</v>
      </c>
      <c r="E102" s="85">
        <f t="shared" si="10"/>
        <v>0.2</v>
      </c>
      <c r="F102" s="1"/>
      <c r="G102" s="46"/>
      <c r="H102" s="46"/>
      <c r="I102" s="76"/>
      <c r="J102" s="76"/>
      <c r="K102" s="76"/>
      <c r="L102" s="77"/>
      <c r="M102" s="77"/>
      <c r="N102" s="45"/>
      <c r="O102" s="46"/>
      <c r="P102" s="46"/>
      <c r="Q102" s="46"/>
      <c r="R102" s="78"/>
      <c r="S102" s="46"/>
      <c r="T102" s="46"/>
      <c r="U102" s="46"/>
      <c r="V102" s="46"/>
    </row>
    <row r="103" spans="1:22" x14ac:dyDescent="0.25">
      <c r="A103" s="69"/>
      <c r="B103" s="86" t="s">
        <v>5</v>
      </c>
      <c r="C103" s="87">
        <v>143</v>
      </c>
      <c r="D103" s="87">
        <v>165</v>
      </c>
      <c r="E103" s="85">
        <f t="shared" si="10"/>
        <v>0.15384615384615385</v>
      </c>
      <c r="F103" s="1"/>
      <c r="G103" s="46"/>
      <c r="H103" s="46"/>
      <c r="I103" s="76"/>
      <c r="J103" s="76"/>
      <c r="K103" s="76"/>
      <c r="L103" s="77"/>
      <c r="M103" s="77"/>
      <c r="N103" s="45"/>
      <c r="O103" s="46"/>
      <c r="P103" s="46"/>
      <c r="Q103" s="46"/>
      <c r="R103" s="78"/>
      <c r="S103" s="46"/>
      <c r="T103" s="46"/>
      <c r="U103" s="46"/>
      <c r="V103" s="46"/>
    </row>
    <row r="104" spans="1:22" x14ac:dyDescent="0.25">
      <c r="A104" s="69"/>
      <c r="B104" s="86" t="s">
        <v>6</v>
      </c>
      <c r="C104" s="87">
        <v>118</v>
      </c>
      <c r="D104" s="87">
        <v>129</v>
      </c>
      <c r="E104" s="85">
        <f t="shared" si="10"/>
        <v>9.3220338983050849E-2</v>
      </c>
      <c r="F104" s="1"/>
      <c r="G104" s="46"/>
      <c r="H104" s="46"/>
      <c r="I104" s="76"/>
      <c r="J104" s="76"/>
      <c r="K104" s="76"/>
      <c r="L104" s="77"/>
      <c r="M104" s="77"/>
      <c r="N104" s="45"/>
      <c r="O104" s="46"/>
      <c r="P104" s="46"/>
      <c r="Q104" s="46"/>
      <c r="R104" s="78"/>
      <c r="S104" s="46"/>
      <c r="T104" s="46"/>
      <c r="U104" s="46"/>
      <c r="V104" s="46"/>
    </row>
    <row r="105" spans="1:22" x14ac:dyDescent="0.25">
      <c r="A105" s="69"/>
      <c r="B105" s="86" t="s">
        <v>7</v>
      </c>
      <c r="C105" s="87">
        <v>149</v>
      </c>
      <c r="D105" s="87">
        <v>164</v>
      </c>
      <c r="E105" s="85">
        <f t="shared" si="10"/>
        <v>0.10067114093959731</v>
      </c>
      <c r="F105" s="1"/>
      <c r="G105" s="46"/>
      <c r="H105" s="46"/>
      <c r="I105" s="88"/>
      <c r="J105" s="89"/>
      <c r="K105" s="89"/>
      <c r="L105" s="89"/>
      <c r="M105" s="89"/>
      <c r="N105" s="45"/>
      <c r="O105" s="46"/>
      <c r="P105" s="46"/>
      <c r="Q105" s="90"/>
      <c r="R105" s="89"/>
      <c r="S105" s="90"/>
      <c r="T105" s="90"/>
      <c r="U105" s="90"/>
      <c r="V105" s="90"/>
    </row>
    <row r="106" spans="1:22" x14ac:dyDescent="0.25">
      <c r="A106" s="69"/>
      <c r="B106" s="86" t="s">
        <v>8</v>
      </c>
      <c r="C106" s="87">
        <v>123</v>
      </c>
      <c r="D106" s="87">
        <v>149</v>
      </c>
      <c r="E106" s="85">
        <f t="shared" si="10"/>
        <v>0.21138211382113822</v>
      </c>
      <c r="F106" s="1"/>
      <c r="G106" s="46"/>
      <c r="H106" s="46"/>
      <c r="I106" s="77"/>
      <c r="J106" s="77"/>
      <c r="K106" s="77"/>
      <c r="L106" s="91"/>
      <c r="M106" s="92"/>
      <c r="N106" s="45"/>
      <c r="O106" s="46"/>
      <c r="P106" s="46"/>
      <c r="Q106" s="92"/>
      <c r="R106" s="92"/>
      <c r="S106" s="92"/>
      <c r="T106" s="92"/>
      <c r="U106" s="92"/>
      <c r="V106" s="92"/>
    </row>
    <row r="107" spans="1:22" hidden="1" x14ac:dyDescent="0.25">
      <c r="A107" s="69"/>
      <c r="B107" s="86" t="s">
        <v>9</v>
      </c>
      <c r="C107" s="87">
        <v>154</v>
      </c>
      <c r="D107" s="87">
        <v>0</v>
      </c>
      <c r="E107" s="85">
        <f t="shared" si="10"/>
        <v>-1</v>
      </c>
      <c r="F107" s="1"/>
      <c r="G107" s="46"/>
      <c r="H107" s="46"/>
      <c r="I107" s="69"/>
      <c r="J107" s="69"/>
      <c r="K107" s="69"/>
      <c r="L107" s="69"/>
      <c r="M107" s="69"/>
      <c r="N107" s="45"/>
      <c r="O107" s="46"/>
      <c r="P107" s="46"/>
      <c r="Q107" s="69"/>
      <c r="R107" s="69"/>
      <c r="S107" s="69"/>
      <c r="T107" s="69"/>
      <c r="U107" s="2"/>
    </row>
    <row r="108" spans="1:22" ht="19.5" hidden="1" x14ac:dyDescent="0.3">
      <c r="A108" s="69"/>
      <c r="B108" s="86" t="s">
        <v>18</v>
      </c>
      <c r="C108" s="87">
        <v>140</v>
      </c>
      <c r="D108" s="87">
        <v>0</v>
      </c>
      <c r="E108" s="85">
        <f t="shared" si="10"/>
        <v>-1</v>
      </c>
      <c r="F108" s="1"/>
      <c r="G108" s="46"/>
      <c r="H108" s="46"/>
      <c r="I108" s="93"/>
      <c r="J108" s="94"/>
      <c r="K108" s="94"/>
      <c r="L108" s="94"/>
      <c r="M108" s="34"/>
      <c r="N108" s="45"/>
      <c r="O108" s="46"/>
      <c r="P108" s="46"/>
      <c r="Q108" s="34"/>
      <c r="R108" s="34"/>
      <c r="S108" s="95"/>
      <c r="T108" s="95"/>
      <c r="U108" s="95"/>
      <c r="V108" s="95"/>
    </row>
    <row r="109" spans="1:22" ht="15" hidden="1" customHeight="1" x14ac:dyDescent="0.25">
      <c r="A109" s="69"/>
      <c r="B109" s="86" t="s">
        <v>10</v>
      </c>
      <c r="C109" s="87">
        <v>148</v>
      </c>
      <c r="D109" s="87">
        <v>0</v>
      </c>
      <c r="E109" s="85">
        <f t="shared" si="10"/>
        <v>-1</v>
      </c>
      <c r="F109" s="1"/>
      <c r="G109" s="50"/>
      <c r="H109" s="50"/>
      <c r="I109" s="69"/>
      <c r="J109" s="96"/>
      <c r="K109" s="96"/>
      <c r="L109" s="79"/>
      <c r="M109" s="69"/>
      <c r="N109" s="49"/>
      <c r="O109" s="50"/>
      <c r="P109" s="50"/>
      <c r="Q109" s="69"/>
      <c r="R109" s="69"/>
      <c r="S109" s="69"/>
      <c r="T109" s="69"/>
      <c r="U109" s="2"/>
    </row>
    <row r="110" spans="1:22" ht="15.75" hidden="1" customHeight="1" x14ac:dyDescent="0.25">
      <c r="A110" s="69"/>
      <c r="B110" s="86" t="s">
        <v>11</v>
      </c>
      <c r="C110" s="87">
        <v>175</v>
      </c>
      <c r="D110" s="87">
        <v>0</v>
      </c>
      <c r="E110" s="85">
        <f t="shared" si="10"/>
        <v>-1</v>
      </c>
      <c r="F110" s="1"/>
      <c r="G110" s="97"/>
      <c r="H110" s="97"/>
      <c r="I110" s="69"/>
      <c r="J110" s="69"/>
      <c r="K110" s="69"/>
      <c r="L110" s="79"/>
      <c r="M110" s="98"/>
      <c r="N110" s="99"/>
      <c r="O110" s="97"/>
      <c r="P110" s="97"/>
      <c r="Q110" s="69"/>
      <c r="R110" s="69"/>
      <c r="S110" s="69"/>
      <c r="T110" s="69"/>
      <c r="U110" s="2"/>
    </row>
    <row r="111" spans="1:22" ht="15" hidden="1" customHeight="1" x14ac:dyDescent="0.25">
      <c r="A111" s="69"/>
      <c r="B111" s="100" t="s">
        <v>12</v>
      </c>
      <c r="C111" s="101">
        <v>105</v>
      </c>
      <c r="D111" s="101">
        <v>0</v>
      </c>
      <c r="E111" s="85">
        <f t="shared" si="10"/>
        <v>-1</v>
      </c>
      <c r="F111" s="1"/>
      <c r="G111" s="69"/>
      <c r="H111" s="79"/>
      <c r="I111" s="69"/>
      <c r="J111" s="69"/>
      <c r="K111" s="69"/>
      <c r="L111" s="102"/>
      <c r="M111" s="103"/>
      <c r="N111" s="69"/>
      <c r="O111" s="69"/>
      <c r="P111" s="69"/>
      <c r="Q111" s="69"/>
      <c r="R111" s="69"/>
      <c r="S111" s="69"/>
      <c r="T111" s="69"/>
      <c r="U111" s="2"/>
    </row>
    <row r="112" spans="1:22" ht="15" customHeight="1" x14ac:dyDescent="0.25">
      <c r="A112" s="69"/>
      <c r="B112" s="20" t="s">
        <v>1</v>
      </c>
      <c r="C112" s="21">
        <f>+SUM(C100:C106)</f>
        <v>810</v>
      </c>
      <c r="D112" s="21">
        <f>+SUM(D100:D106)</f>
        <v>941</v>
      </c>
      <c r="E112" s="104">
        <f>+(D112-(SUM(C100:C106)))/SUM(C100:C106)</f>
        <v>0.1617283950617284</v>
      </c>
      <c r="F112" s="1"/>
      <c r="G112" s="69"/>
      <c r="H112" s="79"/>
      <c r="I112" s="69"/>
      <c r="J112" s="69"/>
      <c r="K112" s="69"/>
      <c r="L112" s="105"/>
      <c r="M112" s="76"/>
      <c r="N112" s="76"/>
      <c r="O112" s="76"/>
      <c r="P112" s="69"/>
      <c r="Q112" s="69"/>
      <c r="R112" s="69"/>
      <c r="S112" s="69"/>
      <c r="T112" s="69"/>
      <c r="U112" s="2"/>
    </row>
    <row r="113" spans="1:21" ht="15" customHeight="1" x14ac:dyDescent="0.25">
      <c r="A113" s="69"/>
      <c r="C113" s="106"/>
      <c r="D113" s="106"/>
      <c r="E113" s="107"/>
      <c r="F113" s="107"/>
      <c r="G113" s="69"/>
      <c r="H113" s="74"/>
      <c r="I113" s="69"/>
      <c r="J113" s="69"/>
      <c r="K113" s="69"/>
      <c r="L113" s="36"/>
      <c r="M113" s="36"/>
      <c r="N113" s="69"/>
      <c r="O113" s="69"/>
      <c r="P113" s="69"/>
      <c r="Q113" s="69"/>
      <c r="R113" s="69"/>
      <c r="S113" s="69"/>
      <c r="T113" s="69"/>
      <c r="U113" s="2"/>
    </row>
    <row r="114" spans="1:21" x14ac:dyDescent="0.25">
      <c r="A114" s="69"/>
      <c r="B114" s="108" t="s">
        <v>87</v>
      </c>
      <c r="C114" s="1"/>
      <c r="D114" s="1"/>
      <c r="E114" s="1"/>
      <c r="F114" s="1"/>
      <c r="G114" s="69"/>
      <c r="H114" s="74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2"/>
    </row>
    <row r="115" spans="1:21" x14ac:dyDescent="0.25">
      <c r="A115" s="69"/>
      <c r="B115" s="108" t="s">
        <v>32</v>
      </c>
      <c r="C115" s="1"/>
      <c r="D115" s="1"/>
      <c r="E115" s="1"/>
      <c r="F115" s="1"/>
      <c r="G115" s="69"/>
      <c r="H115" s="45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2"/>
    </row>
    <row r="116" spans="1:21" x14ac:dyDescent="0.25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1" x14ac:dyDescent="0.25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1" x14ac:dyDescent="0.25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1" x14ac:dyDescent="0.25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1" x14ac:dyDescent="0.25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1" x14ac:dyDescent="0.25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1" x14ac:dyDescent="0.25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1" x14ac:dyDescent="0.25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1" x14ac:dyDescent="0.25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</sheetData>
  <mergeCells count="8">
    <mergeCell ref="B95:H95"/>
    <mergeCell ref="N95:P95"/>
    <mergeCell ref="A34:A35"/>
    <mergeCell ref="B34:B35"/>
    <mergeCell ref="C34:D34"/>
    <mergeCell ref="E34:F34"/>
    <mergeCell ref="G34:H34"/>
    <mergeCell ref="A49:V5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1" manualBreakCount="1">
    <brk id="50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5496"/>
  </sheetPr>
  <dimension ref="A5:AC86"/>
  <sheetViews>
    <sheetView view="pageBreakPreview" zoomScale="70" zoomScaleNormal="80" zoomScaleSheetLayoutView="70" workbookViewId="0">
      <selection activeCell="C12" sqref="C12"/>
    </sheetView>
  </sheetViews>
  <sheetFormatPr baseColWidth="10" defaultColWidth="11.42578125" defaultRowHeight="15" x14ac:dyDescent="0.25"/>
  <cols>
    <col min="1" max="1" width="11.85546875" style="113" customWidth="1"/>
    <col min="2" max="3" width="13.7109375" style="113" customWidth="1"/>
    <col min="4" max="6" width="10.7109375" style="113" customWidth="1"/>
    <col min="7" max="8" width="11.7109375" style="113" customWidth="1"/>
    <col min="9" max="10" width="12.7109375" style="113" customWidth="1"/>
    <col min="11" max="14" width="10.7109375" style="113" customWidth="1"/>
    <col min="15" max="16" width="11.7109375" style="113" customWidth="1"/>
    <col min="17" max="28" width="10.7109375" style="113" customWidth="1"/>
    <col min="29" max="16384" width="11.42578125" style="113"/>
  </cols>
  <sheetData>
    <row r="5" spans="1:28" s="112" customFormat="1" ht="26.25" customHeight="1" x14ac:dyDescent="0.45">
      <c r="A5" s="109" t="s">
        <v>26</v>
      </c>
      <c r="B5" s="110"/>
      <c r="C5" s="110"/>
      <c r="D5" s="110"/>
      <c r="E5" s="110"/>
      <c r="F5" s="110"/>
      <c r="G5" s="110"/>
      <c r="H5" s="110"/>
      <c r="I5" s="110"/>
      <c r="J5" s="111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</row>
    <row r="6" spans="1:28" ht="7.5" customHeight="1" x14ac:dyDescent="0.25"/>
    <row r="7" spans="1:28" ht="7.5" customHeight="1" x14ac:dyDescent="0.25">
      <c r="A7" s="211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</row>
    <row r="8" spans="1:28" ht="27.75" customHeight="1" x14ac:dyDescent="0.25">
      <c r="A8" s="213" t="s">
        <v>88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</row>
    <row r="9" spans="1:28" ht="23.25" customHeight="1" x14ac:dyDescent="0.25">
      <c r="A9" s="215" t="s">
        <v>168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</row>
    <row r="10" spans="1:28" s="114" customFormat="1" ht="7.5" customHeight="1" x14ac:dyDescent="0.25">
      <c r="A10" s="193"/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5"/>
      <c r="O10" s="195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</row>
    <row r="11" spans="1:28" s="114" customFormat="1" ht="8.25" customHeight="1" x14ac:dyDescent="0.2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</row>
    <row r="12" spans="1:28" s="114" customFormat="1" ht="23.25" customHeight="1" thickBot="1" x14ac:dyDescent="0.3">
      <c r="A12" s="115" t="s">
        <v>89</v>
      </c>
      <c r="B12" s="116"/>
      <c r="C12" s="116"/>
      <c r="D12" s="116"/>
      <c r="E12" s="116"/>
      <c r="F12" s="116"/>
      <c r="G12" s="117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9"/>
      <c r="U12" s="115" t="s">
        <v>90</v>
      </c>
      <c r="V12" s="120"/>
      <c r="W12" s="120"/>
      <c r="X12" s="120"/>
      <c r="Y12" s="120"/>
      <c r="Z12" s="120"/>
      <c r="AA12" s="120"/>
      <c r="AB12" s="113"/>
    </row>
    <row r="13" spans="1:28" s="114" customFormat="1" ht="12.75" customHeight="1" x14ac:dyDescent="0.25">
      <c r="A13" s="113"/>
      <c r="B13" s="113"/>
      <c r="C13" s="113"/>
      <c r="D13" s="113"/>
      <c r="E13" s="113"/>
      <c r="F13" s="113"/>
      <c r="G13" s="121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22"/>
      <c r="V13" s="113"/>
      <c r="W13" s="113"/>
      <c r="X13" s="113"/>
      <c r="Y13" s="113"/>
      <c r="Z13" s="113"/>
      <c r="AA13" s="113"/>
      <c r="AB13" s="113"/>
    </row>
    <row r="14" spans="1:28" s="114" customFormat="1" ht="42" customHeight="1" x14ac:dyDescent="0.25">
      <c r="A14" s="217" t="s">
        <v>91</v>
      </c>
      <c r="B14" s="219" t="s">
        <v>92</v>
      </c>
      <c r="C14" s="220"/>
      <c r="D14" s="223" t="s">
        <v>93</v>
      </c>
      <c r="E14" s="223" t="s">
        <v>94</v>
      </c>
      <c r="F14" s="223" t="s">
        <v>95</v>
      </c>
      <c r="G14" s="223" t="s">
        <v>96</v>
      </c>
      <c r="H14" s="223" t="s">
        <v>97</v>
      </c>
      <c r="I14" s="223" t="s">
        <v>98</v>
      </c>
      <c r="J14" s="223" t="s">
        <v>99</v>
      </c>
      <c r="K14" s="223" t="s">
        <v>100</v>
      </c>
      <c r="L14" s="223" t="s">
        <v>101</v>
      </c>
      <c r="M14" s="223" t="s">
        <v>102</v>
      </c>
      <c r="N14" s="223" t="s">
        <v>103</v>
      </c>
      <c r="O14" s="223" t="s">
        <v>104</v>
      </c>
      <c r="P14" s="223" t="s">
        <v>1</v>
      </c>
      <c r="Q14" s="225" t="s">
        <v>13</v>
      </c>
      <c r="R14" s="113"/>
      <c r="S14" s="123"/>
      <c r="T14" s="123"/>
      <c r="U14" s="217" t="s">
        <v>19</v>
      </c>
      <c r="V14" s="223"/>
      <c r="W14" s="223"/>
      <c r="X14" s="223" t="s">
        <v>105</v>
      </c>
      <c r="Y14" s="223"/>
      <c r="Z14" s="223" t="s">
        <v>13</v>
      </c>
      <c r="AA14" s="228"/>
      <c r="AB14" s="123"/>
    </row>
    <row r="15" spans="1:28" s="114" customFormat="1" ht="23.25" customHeight="1" x14ac:dyDescent="0.25">
      <c r="A15" s="218"/>
      <c r="B15" s="221"/>
      <c r="C15" s="222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6"/>
      <c r="R15" s="113"/>
      <c r="S15" s="123"/>
      <c r="T15" s="123"/>
      <c r="U15" s="227"/>
      <c r="V15" s="224"/>
      <c r="W15" s="224"/>
      <c r="X15" s="224"/>
      <c r="Y15" s="224"/>
      <c r="Z15" s="224"/>
      <c r="AA15" s="229"/>
      <c r="AB15" s="123"/>
    </row>
    <row r="16" spans="1:28" s="114" customFormat="1" ht="23.25" customHeight="1" x14ac:dyDescent="0.25">
      <c r="A16" s="124">
        <v>1</v>
      </c>
      <c r="B16" s="230" t="s">
        <v>106</v>
      </c>
      <c r="C16" s="231"/>
      <c r="D16" s="125">
        <v>0</v>
      </c>
      <c r="E16" s="125">
        <v>130</v>
      </c>
      <c r="F16" s="125">
        <v>243</v>
      </c>
      <c r="G16" s="125">
        <v>250</v>
      </c>
      <c r="H16" s="125">
        <v>537</v>
      </c>
      <c r="I16" s="125">
        <v>444</v>
      </c>
      <c r="J16" s="125">
        <v>797</v>
      </c>
      <c r="K16" s="125"/>
      <c r="L16" s="125"/>
      <c r="M16" s="125"/>
      <c r="N16" s="125"/>
      <c r="O16" s="125"/>
      <c r="P16" s="125">
        <f>+SUM(D16:O16)</f>
        <v>2401</v>
      </c>
      <c r="Q16" s="126">
        <f t="shared" ref="Q16:Q45" si="0">+P16/$P$46</f>
        <v>4.7025873043852952E-2</v>
      </c>
      <c r="R16" s="113"/>
      <c r="S16" s="127"/>
      <c r="T16" s="128"/>
      <c r="U16" s="129" t="s">
        <v>107</v>
      </c>
      <c r="V16" s="130"/>
      <c r="W16" s="131" t="s">
        <v>108</v>
      </c>
      <c r="X16" s="132">
        <v>915</v>
      </c>
      <c r="Y16" s="132"/>
      <c r="Z16" s="232">
        <f t="shared" ref="Z16:Z23" si="1">+X16/$X$24</f>
        <v>1.7921146953405017E-2</v>
      </c>
      <c r="AA16" s="233"/>
      <c r="AB16" s="133"/>
    </row>
    <row r="17" spans="1:28" s="114" customFormat="1" ht="23.25" customHeight="1" x14ac:dyDescent="0.25">
      <c r="A17" s="124">
        <v>2</v>
      </c>
      <c r="B17" s="230" t="s">
        <v>109</v>
      </c>
      <c r="C17" s="231"/>
      <c r="D17" s="125">
        <v>97</v>
      </c>
      <c r="E17" s="125">
        <v>132</v>
      </c>
      <c r="F17" s="125">
        <v>50</v>
      </c>
      <c r="G17" s="125">
        <v>279</v>
      </c>
      <c r="H17" s="125">
        <v>504</v>
      </c>
      <c r="I17" s="125">
        <v>446</v>
      </c>
      <c r="J17" s="125">
        <v>426</v>
      </c>
      <c r="K17" s="125"/>
      <c r="L17" s="125"/>
      <c r="M17" s="125"/>
      <c r="N17" s="125"/>
      <c r="O17" s="125"/>
      <c r="P17" s="125">
        <f t="shared" ref="P17:P44" si="2">+SUM(D17:O17)</f>
        <v>1934</v>
      </c>
      <c r="Q17" s="126">
        <f t="shared" si="0"/>
        <v>3.7879233014082303E-2</v>
      </c>
      <c r="R17" s="113"/>
      <c r="S17" s="127"/>
      <c r="T17" s="128"/>
      <c r="U17" s="134" t="s">
        <v>110</v>
      </c>
      <c r="V17" s="135"/>
      <c r="W17" s="136" t="s">
        <v>111</v>
      </c>
      <c r="X17" s="137">
        <v>8233</v>
      </c>
      <c r="Y17" s="137"/>
      <c r="Z17" s="234">
        <f t="shared" si="1"/>
        <v>0.16125115067473608</v>
      </c>
      <c r="AA17" s="235"/>
      <c r="AB17" s="133"/>
    </row>
    <row r="18" spans="1:28" s="114" customFormat="1" ht="23.25" customHeight="1" x14ac:dyDescent="0.25">
      <c r="A18" s="124">
        <v>3</v>
      </c>
      <c r="B18" s="230" t="s">
        <v>112</v>
      </c>
      <c r="C18" s="231"/>
      <c r="D18" s="125">
        <v>16</v>
      </c>
      <c r="E18" s="125">
        <v>7</v>
      </c>
      <c r="F18" s="125">
        <v>88</v>
      </c>
      <c r="G18" s="125">
        <v>172</v>
      </c>
      <c r="H18" s="125">
        <v>350</v>
      </c>
      <c r="I18" s="125">
        <v>283</v>
      </c>
      <c r="J18" s="125">
        <v>177</v>
      </c>
      <c r="K18" s="125"/>
      <c r="L18" s="125"/>
      <c r="M18" s="125"/>
      <c r="N18" s="125"/>
      <c r="O18" s="125"/>
      <c r="P18" s="125">
        <f t="shared" si="2"/>
        <v>1093</v>
      </c>
      <c r="Q18" s="126">
        <f t="shared" si="0"/>
        <v>2.1407446579313316E-2</v>
      </c>
      <c r="R18" s="113"/>
      <c r="S18" s="127"/>
      <c r="T18" s="128"/>
      <c r="U18" s="138" t="s">
        <v>28</v>
      </c>
      <c r="V18" s="139"/>
      <c r="W18" s="140" t="s">
        <v>113</v>
      </c>
      <c r="X18" s="141">
        <v>5110</v>
      </c>
      <c r="Y18" s="141"/>
      <c r="Z18" s="236">
        <f t="shared" si="1"/>
        <v>0.10008421959770453</v>
      </c>
      <c r="AA18" s="237"/>
      <c r="AB18" s="133"/>
    </row>
    <row r="19" spans="1:28" s="114" customFormat="1" ht="23.25" customHeight="1" x14ac:dyDescent="0.25">
      <c r="A19" s="124">
        <v>4</v>
      </c>
      <c r="B19" s="230" t="s">
        <v>114</v>
      </c>
      <c r="C19" s="231"/>
      <c r="D19" s="125">
        <v>85</v>
      </c>
      <c r="E19" s="125">
        <v>231</v>
      </c>
      <c r="F19" s="125">
        <v>246</v>
      </c>
      <c r="G19" s="125">
        <v>292</v>
      </c>
      <c r="H19" s="125">
        <v>573</v>
      </c>
      <c r="I19" s="125">
        <v>524</v>
      </c>
      <c r="J19" s="125">
        <v>1135</v>
      </c>
      <c r="K19" s="125"/>
      <c r="L19" s="125"/>
      <c r="M19" s="125"/>
      <c r="N19" s="125"/>
      <c r="O19" s="125"/>
      <c r="P19" s="125">
        <f t="shared" si="2"/>
        <v>3086</v>
      </c>
      <c r="Q19" s="126">
        <f t="shared" si="0"/>
        <v>6.0442250817713539E-2</v>
      </c>
      <c r="R19" s="113"/>
      <c r="S19" s="127"/>
      <c r="T19" s="128"/>
      <c r="U19" s="134" t="s">
        <v>115</v>
      </c>
      <c r="V19" s="135"/>
      <c r="W19" s="136" t="s">
        <v>116</v>
      </c>
      <c r="X19" s="137">
        <v>3260</v>
      </c>
      <c r="Y19" s="137"/>
      <c r="Z19" s="234">
        <f t="shared" si="1"/>
        <v>6.3850206631803672E-2</v>
      </c>
      <c r="AA19" s="235"/>
      <c r="AB19" s="133"/>
    </row>
    <row r="20" spans="1:28" s="114" customFormat="1" ht="23.25" customHeight="1" x14ac:dyDescent="0.25">
      <c r="A20" s="124">
        <v>5</v>
      </c>
      <c r="B20" s="230" t="s">
        <v>117</v>
      </c>
      <c r="C20" s="231"/>
      <c r="D20" s="125">
        <v>91</v>
      </c>
      <c r="E20" s="125">
        <v>129</v>
      </c>
      <c r="F20" s="125">
        <v>207</v>
      </c>
      <c r="G20" s="125">
        <v>313</v>
      </c>
      <c r="H20" s="125">
        <v>209</v>
      </c>
      <c r="I20" s="125">
        <v>244</v>
      </c>
      <c r="J20" s="125">
        <v>186</v>
      </c>
      <c r="K20" s="125"/>
      <c r="L20" s="125"/>
      <c r="M20" s="125"/>
      <c r="N20" s="125"/>
      <c r="O20" s="125"/>
      <c r="P20" s="125">
        <f t="shared" si="2"/>
        <v>1379</v>
      </c>
      <c r="Q20" s="126">
        <f t="shared" si="0"/>
        <v>2.7009029124312044E-2</v>
      </c>
      <c r="R20" s="113"/>
      <c r="S20" s="127"/>
      <c r="T20" s="128"/>
      <c r="U20" s="138" t="s">
        <v>118</v>
      </c>
      <c r="V20" s="139"/>
      <c r="W20" s="140" t="s">
        <v>119</v>
      </c>
      <c r="X20" s="141">
        <v>7562</v>
      </c>
      <c r="Y20" s="141"/>
      <c r="Z20" s="236">
        <f t="shared" si="1"/>
        <v>0.14810897624223907</v>
      </c>
      <c r="AA20" s="237"/>
      <c r="AB20" s="133"/>
    </row>
    <row r="21" spans="1:28" s="114" customFormat="1" ht="23.25" customHeight="1" x14ac:dyDescent="0.25">
      <c r="A21" s="124">
        <v>6</v>
      </c>
      <c r="B21" s="230" t="s">
        <v>120</v>
      </c>
      <c r="C21" s="231"/>
      <c r="D21" s="125">
        <v>44</v>
      </c>
      <c r="E21" s="125">
        <v>18</v>
      </c>
      <c r="F21" s="125">
        <v>171</v>
      </c>
      <c r="G21" s="125">
        <v>72</v>
      </c>
      <c r="H21" s="125">
        <v>154</v>
      </c>
      <c r="I21" s="125">
        <v>227</v>
      </c>
      <c r="J21" s="125">
        <v>137</v>
      </c>
      <c r="K21" s="125"/>
      <c r="L21" s="125"/>
      <c r="M21" s="125"/>
      <c r="N21" s="125"/>
      <c r="O21" s="125"/>
      <c r="P21" s="125">
        <f t="shared" si="2"/>
        <v>823</v>
      </c>
      <c r="Q21" s="126">
        <f t="shared" si="0"/>
        <v>1.6119239281587247E-2</v>
      </c>
      <c r="R21" s="113"/>
      <c r="S21" s="127"/>
      <c r="T21" s="128"/>
      <c r="U21" s="134" t="s">
        <v>121</v>
      </c>
      <c r="V21" s="135"/>
      <c r="W21" s="136" t="s">
        <v>122</v>
      </c>
      <c r="X21" s="137">
        <v>22682</v>
      </c>
      <c r="Y21" s="137"/>
      <c r="Z21" s="234">
        <f t="shared" si="1"/>
        <v>0.44424858491489905</v>
      </c>
      <c r="AA21" s="235"/>
      <c r="AB21" s="133"/>
    </row>
    <row r="22" spans="1:28" s="114" customFormat="1" ht="23.25" customHeight="1" x14ac:dyDescent="0.25">
      <c r="A22" s="124">
        <v>7</v>
      </c>
      <c r="B22" s="230" t="s">
        <v>123</v>
      </c>
      <c r="C22" s="231"/>
      <c r="D22" s="125">
        <v>78</v>
      </c>
      <c r="E22" s="125">
        <v>134</v>
      </c>
      <c r="F22" s="125">
        <v>426</v>
      </c>
      <c r="G22" s="125">
        <v>435</v>
      </c>
      <c r="H22" s="125">
        <v>239</v>
      </c>
      <c r="I22" s="125">
        <v>303</v>
      </c>
      <c r="J22" s="125">
        <v>474</v>
      </c>
      <c r="K22" s="125"/>
      <c r="L22" s="125"/>
      <c r="M22" s="125"/>
      <c r="N22" s="125"/>
      <c r="O22" s="125"/>
      <c r="P22" s="125">
        <f t="shared" si="2"/>
        <v>2089</v>
      </c>
      <c r="Q22" s="126">
        <f t="shared" si="0"/>
        <v>4.0915055722036159E-2</v>
      </c>
      <c r="R22" s="113"/>
      <c r="S22" s="127"/>
      <c r="T22" s="128"/>
      <c r="U22" s="138" t="s">
        <v>124</v>
      </c>
      <c r="V22" s="139"/>
      <c r="W22" s="140" t="s">
        <v>125</v>
      </c>
      <c r="X22" s="141">
        <v>2969</v>
      </c>
      <c r="Y22" s="141"/>
      <c r="Z22" s="236">
        <f t="shared" si="1"/>
        <v>5.8150694322032237E-2</v>
      </c>
      <c r="AA22" s="237"/>
      <c r="AB22" s="133"/>
    </row>
    <row r="23" spans="1:28" s="114" customFormat="1" ht="23.25" customHeight="1" x14ac:dyDescent="0.25">
      <c r="A23" s="124">
        <v>8</v>
      </c>
      <c r="B23" s="230" t="s">
        <v>126</v>
      </c>
      <c r="C23" s="231"/>
      <c r="D23" s="125">
        <v>127</v>
      </c>
      <c r="E23" s="125">
        <v>36</v>
      </c>
      <c r="F23" s="125">
        <v>254</v>
      </c>
      <c r="G23" s="125">
        <v>142</v>
      </c>
      <c r="H23" s="125">
        <v>272</v>
      </c>
      <c r="I23" s="125">
        <v>129</v>
      </c>
      <c r="J23" s="125">
        <v>141</v>
      </c>
      <c r="K23" s="125"/>
      <c r="L23" s="125"/>
      <c r="M23" s="125"/>
      <c r="N23" s="125"/>
      <c r="O23" s="125"/>
      <c r="P23" s="125">
        <f t="shared" si="2"/>
        <v>1101</v>
      </c>
      <c r="Q23" s="126">
        <f t="shared" si="0"/>
        <v>2.1564134202949645E-2</v>
      </c>
      <c r="R23" s="113"/>
      <c r="S23" s="127"/>
      <c r="T23" s="128"/>
      <c r="U23" s="134" t="s">
        <v>127</v>
      </c>
      <c r="V23" s="135"/>
      <c r="W23" s="136"/>
      <c r="X23" s="137">
        <v>326</v>
      </c>
      <c r="Y23" s="137"/>
      <c r="Z23" s="234">
        <f t="shared" si="1"/>
        <v>6.3850206631803673E-3</v>
      </c>
      <c r="AA23" s="235"/>
      <c r="AB23" s="133"/>
    </row>
    <row r="24" spans="1:28" s="114" customFormat="1" ht="23.25" customHeight="1" x14ac:dyDescent="0.25">
      <c r="A24" s="124">
        <v>9</v>
      </c>
      <c r="B24" s="230" t="s">
        <v>128</v>
      </c>
      <c r="C24" s="231"/>
      <c r="D24" s="125">
        <v>79</v>
      </c>
      <c r="E24" s="125">
        <v>199</v>
      </c>
      <c r="F24" s="125">
        <v>365</v>
      </c>
      <c r="G24" s="125">
        <v>300</v>
      </c>
      <c r="H24" s="125">
        <v>432</v>
      </c>
      <c r="I24" s="125">
        <v>482</v>
      </c>
      <c r="J24" s="125">
        <v>520</v>
      </c>
      <c r="K24" s="125"/>
      <c r="L24" s="125"/>
      <c r="M24" s="125"/>
      <c r="N24" s="125"/>
      <c r="O24" s="125"/>
      <c r="P24" s="125">
        <f t="shared" si="2"/>
        <v>2377</v>
      </c>
      <c r="Q24" s="126">
        <f t="shared" si="0"/>
        <v>4.6555810172943968E-2</v>
      </c>
      <c r="R24" s="113"/>
      <c r="S24" s="127"/>
      <c r="T24" s="128"/>
      <c r="U24" s="142" t="s">
        <v>1</v>
      </c>
      <c r="V24" s="143"/>
      <c r="W24" s="144"/>
      <c r="X24" s="145">
        <f>+SUM(X16:X23)</f>
        <v>51057</v>
      </c>
      <c r="Y24" s="145"/>
      <c r="Z24" s="238">
        <v>1</v>
      </c>
      <c r="AA24" s="239"/>
      <c r="AB24" s="133"/>
    </row>
    <row r="25" spans="1:28" s="114" customFormat="1" ht="23.25" customHeight="1" x14ac:dyDescent="0.25">
      <c r="A25" s="124">
        <v>10</v>
      </c>
      <c r="B25" s="230" t="s">
        <v>129</v>
      </c>
      <c r="C25" s="231"/>
      <c r="D25" s="125">
        <v>148</v>
      </c>
      <c r="E25" s="125">
        <v>217</v>
      </c>
      <c r="F25" s="125">
        <v>268</v>
      </c>
      <c r="G25" s="125">
        <v>220</v>
      </c>
      <c r="H25" s="125">
        <v>550</v>
      </c>
      <c r="I25" s="125">
        <v>229</v>
      </c>
      <c r="J25" s="125">
        <v>228</v>
      </c>
      <c r="K25" s="125"/>
      <c r="L25" s="125"/>
      <c r="M25" s="125"/>
      <c r="N25" s="125"/>
      <c r="O25" s="125"/>
      <c r="P25" s="125">
        <f t="shared" si="2"/>
        <v>1860</v>
      </c>
      <c r="Q25" s="126">
        <f t="shared" si="0"/>
        <v>3.6429872495446269E-2</v>
      </c>
      <c r="R25" s="113"/>
      <c r="S25" s="127"/>
      <c r="T25" s="128"/>
      <c r="U25" s="113"/>
      <c r="V25" s="113"/>
      <c r="W25" s="113"/>
      <c r="X25" s="113"/>
      <c r="Y25" s="113"/>
      <c r="Z25" s="113"/>
      <c r="AA25" s="113"/>
      <c r="AB25" s="133"/>
    </row>
    <row r="26" spans="1:28" s="114" customFormat="1" ht="23.25" customHeight="1" x14ac:dyDescent="0.25">
      <c r="A26" s="124">
        <v>11</v>
      </c>
      <c r="B26" s="230" t="s">
        <v>130</v>
      </c>
      <c r="C26" s="231"/>
      <c r="D26" s="125">
        <v>58</v>
      </c>
      <c r="E26" s="125">
        <v>28</v>
      </c>
      <c r="F26" s="125">
        <v>228</v>
      </c>
      <c r="G26" s="125">
        <v>116</v>
      </c>
      <c r="H26" s="125">
        <v>164</v>
      </c>
      <c r="I26" s="125">
        <v>339</v>
      </c>
      <c r="J26" s="125">
        <v>296</v>
      </c>
      <c r="K26" s="125"/>
      <c r="L26" s="125"/>
      <c r="M26" s="125"/>
      <c r="N26" s="125"/>
      <c r="O26" s="125"/>
      <c r="P26" s="125">
        <f t="shared" si="2"/>
        <v>1229</v>
      </c>
      <c r="Q26" s="126">
        <f t="shared" si="0"/>
        <v>2.4071136181130891E-2</v>
      </c>
      <c r="R26" s="113"/>
      <c r="S26" s="127"/>
      <c r="T26" s="128"/>
      <c r="U26" s="113"/>
      <c r="V26" s="113"/>
      <c r="W26" s="113"/>
      <c r="X26" s="113"/>
      <c r="Y26" s="113"/>
      <c r="Z26" s="113"/>
      <c r="AA26" s="113"/>
      <c r="AB26" s="133"/>
    </row>
    <row r="27" spans="1:28" s="114" customFormat="1" ht="23.25" customHeight="1" x14ac:dyDescent="0.25">
      <c r="A27" s="124">
        <v>12</v>
      </c>
      <c r="B27" s="230" t="s">
        <v>131</v>
      </c>
      <c r="C27" s="231"/>
      <c r="D27" s="125">
        <v>58</v>
      </c>
      <c r="E27" s="125">
        <v>56</v>
      </c>
      <c r="F27" s="125">
        <v>241</v>
      </c>
      <c r="G27" s="125">
        <v>144</v>
      </c>
      <c r="H27" s="125">
        <v>149</v>
      </c>
      <c r="I27" s="125">
        <v>127</v>
      </c>
      <c r="J27" s="125">
        <v>155</v>
      </c>
      <c r="K27" s="125"/>
      <c r="L27" s="125"/>
      <c r="M27" s="125"/>
      <c r="N27" s="125"/>
      <c r="O27" s="125"/>
      <c r="P27" s="125">
        <f t="shared" si="2"/>
        <v>930</v>
      </c>
      <c r="Q27" s="126">
        <f t="shared" si="0"/>
        <v>1.8214936247723135E-2</v>
      </c>
      <c r="R27" s="113"/>
      <c r="S27" s="127"/>
      <c r="T27" s="128"/>
      <c r="U27" s="113"/>
      <c r="V27" s="116"/>
      <c r="W27" s="116"/>
      <c r="X27" s="116"/>
      <c r="Y27" s="116"/>
      <c r="Z27" s="116"/>
      <c r="AA27" s="116"/>
      <c r="AB27" s="133"/>
    </row>
    <row r="28" spans="1:28" s="114" customFormat="1" ht="23.25" customHeight="1" x14ac:dyDescent="0.25">
      <c r="A28" s="124">
        <v>13</v>
      </c>
      <c r="B28" s="230" t="s">
        <v>132</v>
      </c>
      <c r="C28" s="231"/>
      <c r="D28" s="125">
        <v>21</v>
      </c>
      <c r="E28" s="125">
        <v>30</v>
      </c>
      <c r="F28" s="125">
        <v>109</v>
      </c>
      <c r="G28" s="125">
        <v>141</v>
      </c>
      <c r="H28" s="125">
        <v>140</v>
      </c>
      <c r="I28" s="125">
        <v>71</v>
      </c>
      <c r="J28" s="125">
        <v>125</v>
      </c>
      <c r="K28" s="125"/>
      <c r="L28" s="125"/>
      <c r="M28" s="125"/>
      <c r="N28" s="125"/>
      <c r="O28" s="125"/>
      <c r="P28" s="125">
        <f t="shared" si="2"/>
        <v>637</v>
      </c>
      <c r="Q28" s="126">
        <f t="shared" si="0"/>
        <v>1.2476252032042619E-2</v>
      </c>
      <c r="R28" s="113"/>
      <c r="S28" s="127"/>
      <c r="T28" s="128"/>
      <c r="U28" s="113"/>
      <c r="V28" s="146"/>
      <c r="W28" s="146"/>
      <c r="X28" s="146"/>
      <c r="Y28" s="146"/>
      <c r="Z28" s="116"/>
      <c r="AA28" s="116"/>
      <c r="AB28" s="133"/>
    </row>
    <row r="29" spans="1:28" s="114" customFormat="1" ht="23.25" customHeight="1" x14ac:dyDescent="0.25">
      <c r="A29" s="124">
        <v>14</v>
      </c>
      <c r="B29" s="230" t="s">
        <v>133</v>
      </c>
      <c r="C29" s="231"/>
      <c r="D29" s="125">
        <v>50</v>
      </c>
      <c r="E29" s="125">
        <v>96</v>
      </c>
      <c r="F29" s="125">
        <v>140</v>
      </c>
      <c r="G29" s="125">
        <v>74</v>
      </c>
      <c r="H29" s="125">
        <v>57</v>
      </c>
      <c r="I29" s="125">
        <v>0</v>
      </c>
      <c r="J29" s="125">
        <v>35</v>
      </c>
      <c r="K29" s="125"/>
      <c r="L29" s="125"/>
      <c r="M29" s="125"/>
      <c r="N29" s="125"/>
      <c r="O29" s="125"/>
      <c r="P29" s="125">
        <f t="shared" si="2"/>
        <v>452</v>
      </c>
      <c r="Q29" s="126">
        <f t="shared" si="0"/>
        <v>8.8528507354525329E-3</v>
      </c>
      <c r="R29" s="113"/>
      <c r="S29" s="147"/>
      <c r="T29" s="148"/>
      <c r="U29" s="149"/>
      <c r="V29" s="149"/>
      <c r="W29" s="149"/>
      <c r="X29" s="149"/>
      <c r="Y29" s="149"/>
      <c r="Z29" s="113"/>
      <c r="AA29" s="113"/>
      <c r="AB29" s="150"/>
    </row>
    <row r="30" spans="1:28" s="114" customFormat="1" ht="23.25" customHeight="1" x14ac:dyDescent="0.25">
      <c r="A30" s="124">
        <v>15</v>
      </c>
      <c r="B30" s="230" t="s">
        <v>134</v>
      </c>
      <c r="C30" s="231"/>
      <c r="D30" s="125">
        <v>103</v>
      </c>
      <c r="E30" s="125">
        <v>144</v>
      </c>
      <c r="F30" s="125">
        <v>191</v>
      </c>
      <c r="G30" s="125">
        <v>107</v>
      </c>
      <c r="H30" s="125">
        <v>176</v>
      </c>
      <c r="I30" s="125">
        <v>196</v>
      </c>
      <c r="J30" s="125">
        <v>194</v>
      </c>
      <c r="K30" s="125"/>
      <c r="L30" s="125"/>
      <c r="M30" s="125"/>
      <c r="N30" s="125"/>
      <c r="O30" s="125"/>
      <c r="P30" s="125">
        <f t="shared" si="2"/>
        <v>1111</v>
      </c>
      <c r="Q30" s="126">
        <f t="shared" si="0"/>
        <v>2.1759993732495056E-2</v>
      </c>
      <c r="R30" s="113"/>
      <c r="S30" s="151"/>
      <c r="T30" s="152"/>
      <c r="U30" s="149"/>
      <c r="V30" s="149"/>
      <c r="W30" s="149"/>
      <c r="X30" s="149"/>
      <c r="Y30" s="149"/>
      <c r="Z30" s="113"/>
      <c r="AA30" s="113"/>
      <c r="AB30" s="153"/>
    </row>
    <row r="31" spans="1:28" s="114" customFormat="1" ht="23.25" customHeight="1" x14ac:dyDescent="0.25">
      <c r="A31" s="124">
        <v>16</v>
      </c>
      <c r="B31" s="230" t="s">
        <v>135</v>
      </c>
      <c r="C31" s="231"/>
      <c r="D31" s="125">
        <v>48</v>
      </c>
      <c r="E31" s="125">
        <v>172</v>
      </c>
      <c r="F31" s="125">
        <v>285</v>
      </c>
      <c r="G31" s="125">
        <v>465</v>
      </c>
      <c r="H31" s="125">
        <v>165</v>
      </c>
      <c r="I31" s="125">
        <v>452</v>
      </c>
      <c r="J31" s="125">
        <v>202</v>
      </c>
      <c r="K31" s="125"/>
      <c r="L31" s="125"/>
      <c r="M31" s="125"/>
      <c r="N31" s="125"/>
      <c r="O31" s="125"/>
      <c r="P31" s="125">
        <f t="shared" si="2"/>
        <v>1789</v>
      </c>
      <c r="Q31" s="126">
        <f t="shared" si="0"/>
        <v>3.5039269835673854E-2</v>
      </c>
      <c r="R31" s="113"/>
      <c r="S31" s="119"/>
      <c r="T31" s="119"/>
      <c r="U31" s="113"/>
      <c r="V31" s="113"/>
      <c r="W31" s="113"/>
      <c r="X31" s="113"/>
      <c r="Y31" s="113"/>
      <c r="Z31" s="113"/>
      <c r="AA31" s="113"/>
      <c r="AB31" s="119"/>
    </row>
    <row r="32" spans="1:28" s="114" customFormat="1" ht="23.25" customHeight="1" x14ac:dyDescent="0.25">
      <c r="A32" s="124">
        <v>17</v>
      </c>
      <c r="B32" s="230" t="s">
        <v>136</v>
      </c>
      <c r="C32" s="231"/>
      <c r="D32" s="125">
        <v>179</v>
      </c>
      <c r="E32" s="125">
        <v>236</v>
      </c>
      <c r="F32" s="125">
        <v>307</v>
      </c>
      <c r="G32" s="125">
        <v>316</v>
      </c>
      <c r="H32" s="125">
        <v>284</v>
      </c>
      <c r="I32" s="125">
        <v>294</v>
      </c>
      <c r="J32" s="125">
        <v>225</v>
      </c>
      <c r="K32" s="125"/>
      <c r="L32" s="125"/>
      <c r="M32" s="125"/>
      <c r="N32" s="125"/>
      <c r="O32" s="125"/>
      <c r="P32" s="125">
        <f t="shared" si="2"/>
        <v>1841</v>
      </c>
      <c r="Q32" s="126">
        <f t="shared" si="0"/>
        <v>3.6057739389309985E-2</v>
      </c>
      <c r="R32" s="113"/>
      <c r="S32" s="119"/>
      <c r="T32" s="119"/>
      <c r="U32" s="113"/>
      <c r="V32" s="113"/>
      <c r="W32" s="113"/>
      <c r="X32" s="113"/>
      <c r="Y32" s="113"/>
      <c r="Z32" s="113"/>
      <c r="AA32" s="113"/>
      <c r="AB32" s="119"/>
    </row>
    <row r="33" spans="1:27" s="114" customFormat="1" ht="23.25" customHeight="1" x14ac:dyDescent="0.25">
      <c r="A33" s="124">
        <v>18</v>
      </c>
      <c r="B33" s="230" t="s">
        <v>137</v>
      </c>
      <c r="C33" s="231"/>
      <c r="D33" s="125">
        <v>118</v>
      </c>
      <c r="E33" s="125">
        <v>193</v>
      </c>
      <c r="F33" s="125">
        <v>414</v>
      </c>
      <c r="G33" s="125">
        <v>198</v>
      </c>
      <c r="H33" s="125">
        <v>334</v>
      </c>
      <c r="I33" s="125">
        <v>351</v>
      </c>
      <c r="J33" s="125">
        <v>411</v>
      </c>
      <c r="K33" s="125"/>
      <c r="L33" s="125"/>
      <c r="M33" s="125"/>
      <c r="N33" s="125"/>
      <c r="O33" s="125"/>
      <c r="P33" s="125">
        <f t="shared" si="2"/>
        <v>2019</v>
      </c>
      <c r="Q33" s="126">
        <f t="shared" si="0"/>
        <v>3.9544039015218288E-2</v>
      </c>
      <c r="R33" s="113"/>
      <c r="S33" s="113"/>
      <c r="T33" s="113"/>
      <c r="U33" s="113"/>
      <c r="V33" s="113"/>
      <c r="W33" s="113"/>
      <c r="X33" s="113"/>
      <c r="Y33" s="113"/>
      <c r="Z33" s="113"/>
      <c r="AA33" s="113"/>
    </row>
    <row r="34" spans="1:27" s="114" customFormat="1" ht="23.25" customHeight="1" x14ac:dyDescent="0.25">
      <c r="A34" s="124">
        <v>19</v>
      </c>
      <c r="B34" s="230" t="s">
        <v>138</v>
      </c>
      <c r="C34" s="231"/>
      <c r="D34" s="125">
        <v>229</v>
      </c>
      <c r="E34" s="125">
        <v>193</v>
      </c>
      <c r="F34" s="125">
        <v>299</v>
      </c>
      <c r="G34" s="125">
        <v>226</v>
      </c>
      <c r="H34" s="125">
        <v>323</v>
      </c>
      <c r="I34" s="125">
        <v>402</v>
      </c>
      <c r="J34" s="125">
        <v>305</v>
      </c>
      <c r="K34" s="125"/>
      <c r="L34" s="125"/>
      <c r="M34" s="125"/>
      <c r="N34" s="125"/>
      <c r="O34" s="125"/>
      <c r="P34" s="125">
        <f t="shared" si="2"/>
        <v>1977</v>
      </c>
      <c r="Q34" s="126">
        <f t="shared" si="0"/>
        <v>3.8721428991127564E-2</v>
      </c>
      <c r="R34" s="113"/>
      <c r="S34" s="113"/>
      <c r="T34" s="113"/>
      <c r="U34" s="113"/>
      <c r="V34" s="113"/>
      <c r="W34" s="113"/>
      <c r="X34" s="113"/>
      <c r="Y34" s="113"/>
      <c r="Z34" s="113"/>
      <c r="AA34" s="113"/>
    </row>
    <row r="35" spans="1:27" s="114" customFormat="1" ht="23.25" customHeight="1" x14ac:dyDescent="0.25">
      <c r="A35" s="124">
        <v>20</v>
      </c>
      <c r="B35" s="230" t="s">
        <v>139</v>
      </c>
      <c r="C35" s="231"/>
      <c r="D35" s="125">
        <v>66</v>
      </c>
      <c r="E35" s="125">
        <v>56</v>
      </c>
      <c r="F35" s="125">
        <v>74</v>
      </c>
      <c r="G35" s="125">
        <v>258</v>
      </c>
      <c r="H35" s="125">
        <v>153</v>
      </c>
      <c r="I35" s="125">
        <v>253</v>
      </c>
      <c r="J35" s="125">
        <v>144</v>
      </c>
      <c r="K35" s="125"/>
      <c r="L35" s="125"/>
      <c r="M35" s="125"/>
      <c r="N35" s="125"/>
      <c r="O35" s="125"/>
      <c r="P35" s="125">
        <f t="shared" si="2"/>
        <v>1004</v>
      </c>
      <c r="Q35" s="126">
        <f t="shared" si="0"/>
        <v>1.9664296766359168E-2</v>
      </c>
      <c r="R35" s="113"/>
      <c r="S35" s="113"/>
      <c r="T35" s="113"/>
      <c r="U35" s="113"/>
      <c r="V35" s="113"/>
      <c r="W35" s="113"/>
      <c r="X35" s="113"/>
      <c r="Y35" s="113"/>
      <c r="Z35" s="113"/>
      <c r="AA35" s="113"/>
    </row>
    <row r="36" spans="1:27" s="114" customFormat="1" ht="23.25" customHeight="1" x14ac:dyDescent="0.25">
      <c r="A36" s="124">
        <v>21</v>
      </c>
      <c r="B36" s="230" t="s">
        <v>140</v>
      </c>
      <c r="C36" s="231"/>
      <c r="D36" s="125">
        <v>77</v>
      </c>
      <c r="E36" s="125">
        <v>113</v>
      </c>
      <c r="F36" s="125">
        <v>225</v>
      </c>
      <c r="G36" s="125">
        <v>299</v>
      </c>
      <c r="H36" s="125">
        <v>255</v>
      </c>
      <c r="I36" s="125">
        <v>325</v>
      </c>
      <c r="J36" s="125">
        <v>207</v>
      </c>
      <c r="K36" s="125"/>
      <c r="L36" s="125"/>
      <c r="M36" s="125"/>
      <c r="N36" s="125"/>
      <c r="O36" s="125"/>
      <c r="P36" s="125">
        <f t="shared" si="2"/>
        <v>1501</v>
      </c>
      <c r="Q36" s="126">
        <f t="shared" si="0"/>
        <v>2.9398515384766045E-2</v>
      </c>
      <c r="R36" s="113"/>
      <c r="S36" s="113"/>
      <c r="T36" s="113"/>
      <c r="U36" s="113"/>
      <c r="V36" s="113"/>
      <c r="W36" s="113"/>
      <c r="X36" s="113"/>
      <c r="Y36" s="113"/>
      <c r="Z36" s="113"/>
      <c r="AA36" s="113"/>
    </row>
    <row r="37" spans="1:27" s="114" customFormat="1" ht="23.25" customHeight="1" x14ac:dyDescent="0.25">
      <c r="A37" s="124">
        <v>22</v>
      </c>
      <c r="B37" s="230" t="s">
        <v>141</v>
      </c>
      <c r="C37" s="231"/>
      <c r="D37" s="125">
        <v>50</v>
      </c>
      <c r="E37" s="125">
        <v>130</v>
      </c>
      <c r="F37" s="125">
        <v>395</v>
      </c>
      <c r="G37" s="125">
        <v>249</v>
      </c>
      <c r="H37" s="125">
        <v>243</v>
      </c>
      <c r="I37" s="125">
        <v>304</v>
      </c>
      <c r="J37" s="125">
        <v>348</v>
      </c>
      <c r="K37" s="125"/>
      <c r="L37" s="125"/>
      <c r="M37" s="125"/>
      <c r="N37" s="125"/>
      <c r="O37" s="125"/>
      <c r="P37" s="125">
        <f t="shared" si="2"/>
        <v>1719</v>
      </c>
      <c r="Q37" s="126">
        <f t="shared" si="0"/>
        <v>3.3668253128855984E-2</v>
      </c>
      <c r="R37" s="113"/>
      <c r="S37" s="113"/>
      <c r="T37" s="113"/>
      <c r="U37" s="113"/>
      <c r="V37" s="113"/>
      <c r="W37" s="113"/>
      <c r="X37" s="113"/>
      <c r="Y37" s="113"/>
      <c r="Z37" s="113"/>
      <c r="AA37" s="113"/>
    </row>
    <row r="38" spans="1:27" s="114" customFormat="1" ht="23.25" customHeight="1" x14ac:dyDescent="0.25">
      <c r="A38" s="124">
        <v>23</v>
      </c>
      <c r="B38" s="230" t="s">
        <v>142</v>
      </c>
      <c r="C38" s="231"/>
      <c r="D38" s="125">
        <v>36</v>
      </c>
      <c r="E38" s="125">
        <v>74</v>
      </c>
      <c r="F38" s="125">
        <v>118</v>
      </c>
      <c r="G38" s="125">
        <v>157</v>
      </c>
      <c r="H38" s="125">
        <v>646</v>
      </c>
      <c r="I38" s="125">
        <v>341</v>
      </c>
      <c r="J38" s="125">
        <v>218</v>
      </c>
      <c r="K38" s="125"/>
      <c r="L38" s="125"/>
      <c r="M38" s="125"/>
      <c r="N38" s="125"/>
      <c r="O38" s="125"/>
      <c r="P38" s="125">
        <f t="shared" si="2"/>
        <v>1590</v>
      </c>
      <c r="Q38" s="126">
        <f t="shared" si="0"/>
        <v>3.1141665197720197E-2</v>
      </c>
      <c r="R38" s="113"/>
      <c r="S38" s="113"/>
      <c r="T38" s="113"/>
      <c r="U38" s="113"/>
      <c r="V38" s="113"/>
      <c r="W38" s="113"/>
      <c r="X38" s="113"/>
      <c r="Y38" s="113"/>
      <c r="Z38" s="113"/>
      <c r="AA38" s="113"/>
    </row>
    <row r="39" spans="1:27" s="114" customFormat="1" ht="23.25" customHeight="1" x14ac:dyDescent="0.25">
      <c r="A39" s="124">
        <v>24</v>
      </c>
      <c r="B39" s="230" t="s">
        <v>143</v>
      </c>
      <c r="C39" s="231"/>
      <c r="D39" s="125">
        <v>61</v>
      </c>
      <c r="E39" s="125">
        <v>99</v>
      </c>
      <c r="F39" s="125">
        <v>197</v>
      </c>
      <c r="G39" s="125">
        <v>129</v>
      </c>
      <c r="H39" s="125">
        <v>218</v>
      </c>
      <c r="I39" s="125">
        <v>140</v>
      </c>
      <c r="J39" s="125">
        <v>99</v>
      </c>
      <c r="K39" s="125"/>
      <c r="L39" s="125"/>
      <c r="M39" s="125"/>
      <c r="N39" s="125"/>
      <c r="O39" s="125"/>
      <c r="P39" s="125">
        <f>+SUM(D39:O39)</f>
        <v>943</v>
      </c>
      <c r="Q39" s="126">
        <f t="shared" si="0"/>
        <v>1.8469553636132167E-2</v>
      </c>
      <c r="R39" s="113"/>
      <c r="S39" s="113"/>
      <c r="T39" s="113"/>
      <c r="U39" s="113"/>
      <c r="V39" s="113"/>
      <c r="W39" s="113"/>
      <c r="X39" s="113"/>
      <c r="Y39" s="113"/>
      <c r="Z39" s="113"/>
      <c r="AA39" s="113"/>
    </row>
    <row r="40" spans="1:27" s="114" customFormat="1" ht="23.25" customHeight="1" x14ac:dyDescent="0.25">
      <c r="A40" s="124">
        <v>25</v>
      </c>
      <c r="B40" s="230" t="s">
        <v>144</v>
      </c>
      <c r="C40" s="231"/>
      <c r="D40" s="125">
        <v>13</v>
      </c>
      <c r="E40" s="125">
        <v>97</v>
      </c>
      <c r="F40" s="125">
        <v>309</v>
      </c>
      <c r="G40" s="125">
        <v>179</v>
      </c>
      <c r="H40" s="125">
        <v>364</v>
      </c>
      <c r="I40" s="125">
        <v>827</v>
      </c>
      <c r="J40" s="125">
        <v>950</v>
      </c>
      <c r="K40" s="125"/>
      <c r="L40" s="125"/>
      <c r="M40" s="125"/>
      <c r="N40" s="125"/>
      <c r="O40" s="125"/>
      <c r="P40" s="125">
        <f>+SUM(D40:O40)</f>
        <v>2739</v>
      </c>
      <c r="Q40" s="126">
        <f t="shared" si="0"/>
        <v>5.364592514248781E-2</v>
      </c>
      <c r="R40" s="113"/>
      <c r="S40" s="113"/>
      <c r="T40" s="113"/>
      <c r="U40" s="113"/>
      <c r="V40" s="113"/>
      <c r="W40" s="113"/>
      <c r="X40" s="113"/>
      <c r="Y40" s="113"/>
      <c r="Z40" s="113"/>
      <c r="AA40" s="113"/>
    </row>
    <row r="41" spans="1:27" s="114" customFormat="1" ht="23.25" customHeight="1" x14ac:dyDescent="0.25">
      <c r="A41" s="124">
        <v>26</v>
      </c>
      <c r="B41" s="230" t="s">
        <v>145</v>
      </c>
      <c r="C41" s="231"/>
      <c r="D41" s="125">
        <v>29</v>
      </c>
      <c r="E41" s="125">
        <v>74</v>
      </c>
      <c r="F41" s="125">
        <v>124</v>
      </c>
      <c r="G41" s="125">
        <v>146</v>
      </c>
      <c r="H41" s="125">
        <v>166</v>
      </c>
      <c r="I41" s="125">
        <v>297</v>
      </c>
      <c r="J41" s="125">
        <v>259</v>
      </c>
      <c r="K41" s="125"/>
      <c r="L41" s="125"/>
      <c r="M41" s="125"/>
      <c r="N41" s="125"/>
      <c r="O41" s="125"/>
      <c r="P41" s="125">
        <f>+SUM(D41:O41)</f>
        <v>1095</v>
      </c>
      <c r="Q41" s="126">
        <f t="shared" si="0"/>
        <v>2.1446618485222398E-2</v>
      </c>
      <c r="R41" s="113"/>
      <c r="S41" s="113"/>
      <c r="T41" s="113"/>
      <c r="U41" s="113"/>
      <c r="V41" s="113"/>
      <c r="W41" s="113"/>
      <c r="X41" s="113"/>
      <c r="Y41" s="113"/>
      <c r="Z41" s="113"/>
      <c r="AA41" s="113"/>
    </row>
    <row r="42" spans="1:27" s="114" customFormat="1" ht="23.25" customHeight="1" x14ac:dyDescent="0.25">
      <c r="A42" s="124">
        <v>27</v>
      </c>
      <c r="B42" s="230" t="s">
        <v>146</v>
      </c>
      <c r="C42" s="231"/>
      <c r="D42" s="154"/>
      <c r="E42" s="154"/>
      <c r="F42" s="125">
        <v>149</v>
      </c>
      <c r="G42" s="125">
        <v>1014</v>
      </c>
      <c r="H42" s="125">
        <v>198</v>
      </c>
      <c r="I42" s="125">
        <v>1375</v>
      </c>
      <c r="J42" s="125">
        <v>0</v>
      </c>
      <c r="K42" s="125"/>
      <c r="L42" s="125"/>
      <c r="M42" s="125"/>
      <c r="N42" s="125"/>
      <c r="O42" s="125"/>
      <c r="P42" s="125">
        <f t="shared" si="2"/>
        <v>2736</v>
      </c>
      <c r="Q42" s="126">
        <f t="shared" si="0"/>
        <v>5.3587167283624185E-2</v>
      </c>
      <c r="R42" s="113"/>
      <c r="S42" s="113"/>
      <c r="T42" s="113"/>
      <c r="U42" s="113"/>
      <c r="V42" s="113"/>
      <c r="W42" s="113"/>
      <c r="X42" s="113"/>
      <c r="Y42" s="113"/>
      <c r="Z42" s="113"/>
      <c r="AA42" s="113"/>
    </row>
    <row r="43" spans="1:27" s="114" customFormat="1" ht="23.25" customHeight="1" x14ac:dyDescent="0.25">
      <c r="A43" s="124">
        <v>28</v>
      </c>
      <c r="B43" s="230" t="s">
        <v>147</v>
      </c>
      <c r="C43" s="231"/>
      <c r="D43" s="154"/>
      <c r="E43" s="154"/>
      <c r="F43" s="125">
        <v>161</v>
      </c>
      <c r="G43" s="125">
        <v>1149</v>
      </c>
      <c r="H43" s="125">
        <v>367</v>
      </c>
      <c r="I43" s="125">
        <v>890</v>
      </c>
      <c r="J43" s="125">
        <v>0</v>
      </c>
      <c r="K43" s="125"/>
      <c r="L43" s="125"/>
      <c r="M43" s="125"/>
      <c r="N43" s="125"/>
      <c r="O43" s="125"/>
      <c r="P43" s="125">
        <f t="shared" si="2"/>
        <v>2567</v>
      </c>
      <c r="Q43" s="126">
        <f t="shared" si="0"/>
        <v>5.0277141234306752E-2</v>
      </c>
      <c r="R43" s="113"/>
      <c r="S43" s="113"/>
      <c r="T43" s="113"/>
      <c r="U43" s="113"/>
      <c r="V43" s="113"/>
      <c r="W43" s="113"/>
      <c r="X43" s="113"/>
      <c r="Y43" s="113"/>
      <c r="Z43" s="113"/>
      <c r="AA43" s="113"/>
    </row>
    <row r="44" spans="1:27" s="114" customFormat="1" ht="23.25" customHeight="1" x14ac:dyDescent="0.25">
      <c r="A44" s="124">
        <v>29</v>
      </c>
      <c r="B44" s="230" t="s">
        <v>148</v>
      </c>
      <c r="C44" s="231"/>
      <c r="D44" s="154"/>
      <c r="E44" s="154"/>
      <c r="F44" s="125">
        <v>677</v>
      </c>
      <c r="G44" s="125">
        <v>722</v>
      </c>
      <c r="H44" s="125">
        <v>487</v>
      </c>
      <c r="I44" s="125">
        <v>887</v>
      </c>
      <c r="J44" s="125">
        <v>0</v>
      </c>
      <c r="K44" s="125"/>
      <c r="L44" s="125"/>
      <c r="M44" s="125"/>
      <c r="N44" s="125"/>
      <c r="O44" s="125"/>
      <c r="P44" s="125">
        <f t="shared" si="2"/>
        <v>2773</v>
      </c>
      <c r="Q44" s="126">
        <f t="shared" si="0"/>
        <v>5.4311847542942202E-2</v>
      </c>
      <c r="R44" s="113"/>
      <c r="S44" s="113"/>
      <c r="T44" s="113"/>
      <c r="U44" s="113"/>
      <c r="V44" s="113"/>
      <c r="W44" s="113"/>
      <c r="X44" s="113"/>
      <c r="Y44" s="113"/>
      <c r="Z44" s="113"/>
      <c r="AA44" s="113"/>
    </row>
    <row r="45" spans="1:27" s="114" customFormat="1" ht="23.25" customHeight="1" x14ac:dyDescent="0.25">
      <c r="A45" s="124">
        <v>30</v>
      </c>
      <c r="B45" s="230" t="s">
        <v>149</v>
      </c>
      <c r="C45" s="231"/>
      <c r="D45" s="154"/>
      <c r="E45" s="154"/>
      <c r="F45" s="125">
        <v>235</v>
      </c>
      <c r="G45" s="125">
        <v>883</v>
      </c>
      <c r="H45" s="125">
        <v>287</v>
      </c>
      <c r="I45" s="125">
        <v>857</v>
      </c>
      <c r="J45" s="125">
        <v>0</v>
      </c>
      <c r="K45" s="125"/>
      <c r="L45" s="125"/>
      <c r="M45" s="125"/>
      <c r="N45" s="125"/>
      <c r="O45" s="125"/>
      <c r="P45" s="125">
        <f>+SUM(D45:O45)</f>
        <v>2262</v>
      </c>
      <c r="Q45" s="126">
        <f t="shared" si="0"/>
        <v>4.4303425583171747E-2</v>
      </c>
      <c r="R45" s="113"/>
      <c r="S45" s="113"/>
      <c r="T45" s="113"/>
      <c r="U45" s="113"/>
      <c r="V45" s="113"/>
      <c r="W45" s="113"/>
      <c r="X45" s="113"/>
      <c r="Y45" s="113"/>
      <c r="Z45" s="113"/>
      <c r="AA45" s="113"/>
    </row>
    <row r="46" spans="1:27" s="114" customFormat="1" ht="23.25" customHeight="1" x14ac:dyDescent="0.25">
      <c r="A46" s="240" t="s">
        <v>1</v>
      </c>
      <c r="B46" s="241"/>
      <c r="C46" s="242"/>
      <c r="D46" s="155">
        <f>+SUM(D16:D45)</f>
        <v>1961</v>
      </c>
      <c r="E46" s="155">
        <f t="shared" ref="E46:P46" si="3">+SUM(E16:E45)</f>
        <v>3024</v>
      </c>
      <c r="F46" s="155">
        <f t="shared" si="3"/>
        <v>7196</v>
      </c>
      <c r="G46" s="155">
        <f t="shared" si="3"/>
        <v>9447</v>
      </c>
      <c r="H46" s="155">
        <f t="shared" si="3"/>
        <v>8996</v>
      </c>
      <c r="I46" s="155">
        <f t="shared" si="3"/>
        <v>12039</v>
      </c>
      <c r="J46" s="155">
        <f t="shared" si="3"/>
        <v>8394</v>
      </c>
      <c r="K46" s="155">
        <f t="shared" si="3"/>
        <v>0</v>
      </c>
      <c r="L46" s="155">
        <f t="shared" si="3"/>
        <v>0</v>
      </c>
      <c r="M46" s="155">
        <f t="shared" si="3"/>
        <v>0</v>
      </c>
      <c r="N46" s="155">
        <f t="shared" si="3"/>
        <v>0</v>
      </c>
      <c r="O46" s="155">
        <f t="shared" si="3"/>
        <v>0</v>
      </c>
      <c r="P46" s="155">
        <f t="shared" si="3"/>
        <v>51057</v>
      </c>
      <c r="Q46" s="156">
        <v>1</v>
      </c>
      <c r="R46" s="113"/>
      <c r="S46" s="113"/>
      <c r="T46" s="113"/>
      <c r="U46" s="113"/>
      <c r="V46" s="113"/>
      <c r="W46" s="113"/>
      <c r="X46" s="113"/>
      <c r="Y46" s="113"/>
      <c r="Z46" s="113"/>
      <c r="AA46" s="113"/>
    </row>
    <row r="47" spans="1:27" s="114" customFormat="1" ht="23.25" customHeight="1" x14ac:dyDescent="0.25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</row>
    <row r="48" spans="1:27" s="114" customFormat="1" ht="3" customHeight="1" x14ac:dyDescent="0.25">
      <c r="A48" s="157"/>
      <c r="B48" s="157"/>
      <c r="C48" s="157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9"/>
      <c r="R48" s="113"/>
      <c r="S48" s="113"/>
      <c r="T48" s="113"/>
      <c r="U48" s="113"/>
      <c r="V48" s="113"/>
      <c r="W48" s="113"/>
      <c r="X48" s="113"/>
      <c r="Y48" s="113"/>
      <c r="Z48" s="113"/>
    </row>
    <row r="49" spans="1:28" s="114" customFormat="1" ht="23.25" customHeight="1" x14ac:dyDescent="0.25">
      <c r="A49" s="115" t="s">
        <v>150</v>
      </c>
      <c r="B49" s="160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Q49" s="113"/>
      <c r="R49" s="113"/>
      <c r="S49" s="113"/>
      <c r="T49" s="113"/>
      <c r="V49" s="160"/>
      <c r="W49" s="160"/>
      <c r="X49" s="160"/>
      <c r="Y49" s="160"/>
      <c r="Z49" s="160"/>
      <c r="AA49" s="113"/>
      <c r="AB49" s="113"/>
    </row>
    <row r="50" spans="1:28" s="114" customFormat="1" ht="3" customHeight="1" x14ac:dyDescent="0.25">
      <c r="A50" s="161"/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</row>
    <row r="51" spans="1:28" s="114" customFormat="1" ht="43.5" customHeight="1" x14ac:dyDescent="0.25">
      <c r="A51" s="243" t="s">
        <v>0</v>
      </c>
      <c r="B51" s="243" t="s">
        <v>1</v>
      </c>
      <c r="C51" s="243" t="s">
        <v>151</v>
      </c>
      <c r="D51" s="243"/>
      <c r="E51" s="243" t="s">
        <v>152</v>
      </c>
      <c r="F51" s="243"/>
      <c r="G51" s="243" t="s">
        <v>153</v>
      </c>
      <c r="H51" s="243"/>
      <c r="I51" s="243" t="s">
        <v>154</v>
      </c>
      <c r="J51" s="243"/>
      <c r="K51" s="160"/>
      <c r="L51" s="160"/>
      <c r="M51" s="160"/>
      <c r="Q51" s="113"/>
      <c r="R51" s="113"/>
      <c r="S51" s="113"/>
      <c r="T51" s="113"/>
      <c r="U51" s="115" t="s">
        <v>155</v>
      </c>
      <c r="AA51" s="113"/>
      <c r="AB51" s="113"/>
    </row>
    <row r="52" spans="1:28" s="114" customFormat="1" ht="43.5" customHeight="1" x14ac:dyDescent="0.25">
      <c r="A52" s="244"/>
      <c r="B52" s="244"/>
      <c r="C52" s="244"/>
      <c r="D52" s="244"/>
      <c r="E52" s="244"/>
      <c r="F52" s="244"/>
      <c r="G52" s="244"/>
      <c r="H52" s="244"/>
      <c r="I52" s="244"/>
      <c r="J52" s="244"/>
      <c r="K52" s="160"/>
      <c r="L52" s="160"/>
      <c r="M52" s="160"/>
      <c r="Q52" s="113"/>
      <c r="R52" s="113"/>
      <c r="S52" s="113"/>
      <c r="T52" s="113"/>
      <c r="U52" s="196" t="s">
        <v>0</v>
      </c>
      <c r="V52" s="196" t="s">
        <v>1</v>
      </c>
      <c r="W52" s="245" t="s">
        <v>15</v>
      </c>
      <c r="X52" s="245"/>
      <c r="Y52" s="245" t="s">
        <v>16</v>
      </c>
      <c r="Z52" s="245"/>
      <c r="AA52" s="113"/>
      <c r="AB52" s="113"/>
    </row>
    <row r="53" spans="1:28" s="114" customFormat="1" ht="23.25" customHeight="1" x14ac:dyDescent="0.25">
      <c r="A53" s="162" t="s">
        <v>2</v>
      </c>
      <c r="B53" s="163">
        <f t="shared" ref="B53:B64" si="4">+SUM(C53:J53)</f>
        <v>1961</v>
      </c>
      <c r="C53" s="205">
        <v>718</v>
      </c>
      <c r="D53" s="206"/>
      <c r="E53" s="205">
        <v>892</v>
      </c>
      <c r="F53" s="206"/>
      <c r="G53" s="205">
        <v>341</v>
      </c>
      <c r="H53" s="206"/>
      <c r="I53" s="205">
        <v>10</v>
      </c>
      <c r="J53" s="207"/>
      <c r="K53" s="160"/>
      <c r="L53" s="160"/>
      <c r="M53" s="160"/>
      <c r="N53" s="113"/>
      <c r="O53" s="113"/>
      <c r="P53" s="113"/>
      <c r="Q53" s="113"/>
      <c r="R53" s="113"/>
      <c r="S53" s="113"/>
      <c r="T53" s="113"/>
      <c r="U53" s="162" t="s">
        <v>2</v>
      </c>
      <c r="V53" s="163">
        <f t="shared" ref="V53:V64" si="5">+W53+Y53</f>
        <v>1961</v>
      </c>
      <c r="W53" s="205">
        <v>855</v>
      </c>
      <c r="X53" s="206"/>
      <c r="Y53" s="205">
        <v>1106</v>
      </c>
      <c r="Z53" s="207"/>
      <c r="AA53" s="113"/>
      <c r="AB53" s="113"/>
    </row>
    <row r="54" spans="1:28" s="114" customFormat="1" ht="23.25" customHeight="1" x14ac:dyDescent="0.25">
      <c r="A54" s="164" t="s">
        <v>3</v>
      </c>
      <c r="B54" s="165">
        <f t="shared" si="4"/>
        <v>3024</v>
      </c>
      <c r="C54" s="208">
        <v>857</v>
      </c>
      <c r="D54" s="209"/>
      <c r="E54" s="208">
        <v>1473</v>
      </c>
      <c r="F54" s="209"/>
      <c r="G54" s="208">
        <v>675</v>
      </c>
      <c r="H54" s="209"/>
      <c r="I54" s="208">
        <v>19</v>
      </c>
      <c r="J54" s="210"/>
      <c r="K54" s="160"/>
      <c r="L54" s="160"/>
      <c r="M54" s="160"/>
      <c r="N54" s="113"/>
      <c r="O54" s="113"/>
      <c r="P54" s="113"/>
      <c r="Q54" s="113"/>
      <c r="R54" s="113"/>
      <c r="S54" s="113"/>
      <c r="T54" s="113"/>
      <c r="U54" s="164" t="s">
        <v>3</v>
      </c>
      <c r="V54" s="165">
        <f t="shared" si="5"/>
        <v>3024</v>
      </c>
      <c r="W54" s="208">
        <v>1626</v>
      </c>
      <c r="X54" s="209"/>
      <c r="Y54" s="208">
        <v>1398</v>
      </c>
      <c r="Z54" s="210"/>
      <c r="AA54" s="113"/>
      <c r="AB54" s="113"/>
    </row>
    <row r="55" spans="1:28" s="114" customFormat="1" ht="23.25" customHeight="1" x14ac:dyDescent="0.25">
      <c r="A55" s="166" t="s">
        <v>4</v>
      </c>
      <c r="B55" s="167">
        <f t="shared" si="4"/>
        <v>7196</v>
      </c>
      <c r="C55" s="205">
        <v>848</v>
      </c>
      <c r="D55" s="206"/>
      <c r="E55" s="205">
        <v>5569</v>
      </c>
      <c r="F55" s="206"/>
      <c r="G55" s="205">
        <v>764</v>
      </c>
      <c r="H55" s="206"/>
      <c r="I55" s="205">
        <v>15</v>
      </c>
      <c r="J55" s="207"/>
      <c r="K55" s="160"/>
      <c r="L55" s="160"/>
      <c r="M55" s="160"/>
      <c r="N55" s="113"/>
      <c r="O55" s="113"/>
      <c r="P55" s="113"/>
      <c r="Q55" s="113"/>
      <c r="R55" s="113"/>
      <c r="S55" s="113"/>
      <c r="T55" s="113"/>
      <c r="U55" s="166" t="s">
        <v>4</v>
      </c>
      <c r="V55" s="167">
        <f t="shared" si="5"/>
        <v>7196</v>
      </c>
      <c r="W55" s="205">
        <v>4843</v>
      </c>
      <c r="X55" s="206"/>
      <c r="Y55" s="205">
        <v>2353</v>
      </c>
      <c r="Z55" s="207"/>
      <c r="AA55" s="113"/>
      <c r="AB55" s="113"/>
    </row>
    <row r="56" spans="1:28" s="114" customFormat="1" ht="23.25" customHeight="1" x14ac:dyDescent="0.25">
      <c r="A56" s="164" t="s">
        <v>5</v>
      </c>
      <c r="B56" s="165">
        <f t="shared" si="4"/>
        <v>9447</v>
      </c>
      <c r="C56" s="208">
        <v>1289</v>
      </c>
      <c r="D56" s="209"/>
      <c r="E56" s="208">
        <v>6408</v>
      </c>
      <c r="F56" s="209"/>
      <c r="G56" s="208">
        <v>1750</v>
      </c>
      <c r="H56" s="209"/>
      <c r="I56" s="208">
        <v>0</v>
      </c>
      <c r="J56" s="210"/>
      <c r="K56" s="160"/>
      <c r="L56" s="160"/>
      <c r="M56" s="160"/>
      <c r="N56" s="113"/>
      <c r="O56" s="113"/>
      <c r="P56" s="113"/>
      <c r="Q56" s="113"/>
      <c r="R56" s="113"/>
      <c r="S56" s="113"/>
      <c r="T56" s="113"/>
      <c r="U56" s="164" t="s">
        <v>5</v>
      </c>
      <c r="V56" s="165">
        <f t="shared" si="5"/>
        <v>9447</v>
      </c>
      <c r="W56" s="208">
        <v>5110</v>
      </c>
      <c r="X56" s="209"/>
      <c r="Y56" s="208">
        <v>4337</v>
      </c>
      <c r="Z56" s="210"/>
      <c r="AA56" s="113"/>
      <c r="AB56" s="113"/>
    </row>
    <row r="57" spans="1:28" s="114" customFormat="1" ht="23.25" customHeight="1" x14ac:dyDescent="0.25">
      <c r="A57" s="166" t="s">
        <v>6</v>
      </c>
      <c r="B57" s="167">
        <f t="shared" si="4"/>
        <v>8996</v>
      </c>
      <c r="C57" s="205">
        <v>1245</v>
      </c>
      <c r="D57" s="206"/>
      <c r="E57" s="205">
        <v>6207</v>
      </c>
      <c r="F57" s="206"/>
      <c r="G57" s="205">
        <v>1544</v>
      </c>
      <c r="H57" s="206"/>
      <c r="I57" s="205">
        <v>0</v>
      </c>
      <c r="J57" s="207"/>
      <c r="K57" s="160"/>
      <c r="L57" s="160"/>
      <c r="M57" s="160"/>
      <c r="N57" s="113"/>
      <c r="O57" s="113"/>
      <c r="P57" s="113"/>
      <c r="Q57" s="113"/>
      <c r="R57" s="113"/>
      <c r="S57" s="113"/>
      <c r="T57" s="113"/>
      <c r="U57" s="166" t="s">
        <v>6</v>
      </c>
      <c r="V57" s="167">
        <f t="shared" si="5"/>
        <v>8996</v>
      </c>
      <c r="W57" s="205">
        <v>4723</v>
      </c>
      <c r="X57" s="206"/>
      <c r="Y57" s="205">
        <v>4273</v>
      </c>
      <c r="Z57" s="207"/>
      <c r="AA57" s="113"/>
      <c r="AB57" s="113"/>
    </row>
    <row r="58" spans="1:28" s="114" customFormat="1" ht="23.25" customHeight="1" x14ac:dyDescent="0.25">
      <c r="A58" s="164" t="s">
        <v>7</v>
      </c>
      <c r="B58" s="165">
        <f t="shared" si="4"/>
        <v>12039</v>
      </c>
      <c r="C58" s="208">
        <v>1406</v>
      </c>
      <c r="D58" s="209"/>
      <c r="E58" s="208">
        <v>9084</v>
      </c>
      <c r="F58" s="209"/>
      <c r="G58" s="208">
        <v>1549</v>
      </c>
      <c r="H58" s="209"/>
      <c r="I58" s="208">
        <v>0</v>
      </c>
      <c r="J58" s="210"/>
      <c r="K58" s="160"/>
      <c r="L58" s="160"/>
      <c r="M58" s="160"/>
      <c r="N58" s="113"/>
      <c r="O58" s="113"/>
      <c r="P58" s="113"/>
      <c r="Q58" s="113"/>
      <c r="R58" s="113"/>
      <c r="S58" s="113"/>
      <c r="T58" s="113"/>
      <c r="U58" s="164" t="s">
        <v>7</v>
      </c>
      <c r="V58" s="165">
        <f t="shared" si="5"/>
        <v>12039</v>
      </c>
      <c r="W58" s="208">
        <v>6687</v>
      </c>
      <c r="X58" s="209"/>
      <c r="Y58" s="208">
        <v>5352</v>
      </c>
      <c r="Z58" s="210"/>
      <c r="AA58" s="113"/>
      <c r="AB58" s="113"/>
    </row>
    <row r="59" spans="1:28" s="114" customFormat="1" ht="23.25" customHeight="1" x14ac:dyDescent="0.25">
      <c r="A59" s="166" t="s">
        <v>8</v>
      </c>
      <c r="B59" s="167">
        <f t="shared" si="4"/>
        <v>8394</v>
      </c>
      <c r="C59" s="205">
        <v>1056</v>
      </c>
      <c r="D59" s="206"/>
      <c r="E59" s="205">
        <v>6025</v>
      </c>
      <c r="F59" s="206"/>
      <c r="G59" s="205">
        <v>1313</v>
      </c>
      <c r="H59" s="206"/>
      <c r="I59" s="205">
        <v>0</v>
      </c>
      <c r="J59" s="207"/>
      <c r="K59" s="160"/>
      <c r="L59" s="160"/>
      <c r="M59" s="160"/>
      <c r="N59" s="113"/>
      <c r="O59" s="113"/>
      <c r="P59" s="113"/>
      <c r="Q59" s="113"/>
      <c r="R59" s="113"/>
      <c r="S59" s="113"/>
      <c r="T59" s="113"/>
      <c r="U59" s="166" t="s">
        <v>8</v>
      </c>
      <c r="V59" s="167">
        <f t="shared" si="5"/>
        <v>8394</v>
      </c>
      <c r="W59" s="205">
        <v>4562</v>
      </c>
      <c r="X59" s="206"/>
      <c r="Y59" s="205">
        <v>3832</v>
      </c>
      <c r="Z59" s="207"/>
      <c r="AA59" s="113"/>
      <c r="AB59" s="113"/>
    </row>
    <row r="60" spans="1:28" s="114" customFormat="1" ht="23.25" customHeight="1" x14ac:dyDescent="0.25">
      <c r="A60" s="164" t="s">
        <v>9</v>
      </c>
      <c r="B60" s="165">
        <f t="shared" si="4"/>
        <v>0</v>
      </c>
      <c r="C60" s="208"/>
      <c r="D60" s="209"/>
      <c r="E60" s="208"/>
      <c r="F60" s="209"/>
      <c r="G60" s="208"/>
      <c r="H60" s="209"/>
      <c r="I60" s="208"/>
      <c r="J60" s="210"/>
      <c r="K60" s="160"/>
      <c r="L60" s="160"/>
      <c r="M60" s="160"/>
      <c r="N60" s="113"/>
      <c r="O60" s="113"/>
      <c r="P60" s="113"/>
      <c r="Q60" s="113"/>
      <c r="R60" s="113"/>
      <c r="S60" s="113"/>
      <c r="T60" s="113"/>
      <c r="U60" s="164" t="s">
        <v>9</v>
      </c>
      <c r="V60" s="165">
        <f t="shared" si="5"/>
        <v>0</v>
      </c>
      <c r="W60" s="208"/>
      <c r="X60" s="209"/>
      <c r="Y60" s="208"/>
      <c r="Z60" s="210"/>
      <c r="AA60" s="113"/>
      <c r="AB60" s="113"/>
    </row>
    <row r="61" spans="1:28" s="114" customFormat="1" ht="23.25" customHeight="1" x14ac:dyDescent="0.25">
      <c r="A61" s="166" t="s">
        <v>18</v>
      </c>
      <c r="B61" s="167">
        <f t="shared" si="4"/>
        <v>0</v>
      </c>
      <c r="C61" s="205"/>
      <c r="D61" s="206"/>
      <c r="E61" s="205"/>
      <c r="F61" s="206"/>
      <c r="G61" s="205"/>
      <c r="H61" s="206"/>
      <c r="I61" s="205"/>
      <c r="J61" s="207"/>
      <c r="K61" s="160"/>
      <c r="L61" s="160"/>
      <c r="M61" s="160"/>
      <c r="N61" s="113"/>
      <c r="O61" s="113"/>
      <c r="P61" s="113"/>
      <c r="Q61" s="113"/>
      <c r="R61" s="113"/>
      <c r="S61" s="113"/>
      <c r="T61" s="113"/>
      <c r="U61" s="166" t="s">
        <v>18</v>
      </c>
      <c r="V61" s="167">
        <f t="shared" si="5"/>
        <v>0</v>
      </c>
      <c r="W61" s="205"/>
      <c r="X61" s="206"/>
      <c r="Y61" s="205"/>
      <c r="Z61" s="207"/>
      <c r="AA61" s="113"/>
      <c r="AB61" s="113"/>
    </row>
    <row r="62" spans="1:28" s="114" customFormat="1" ht="23.25" customHeight="1" x14ac:dyDescent="0.25">
      <c r="A62" s="164" t="s">
        <v>10</v>
      </c>
      <c r="B62" s="165">
        <f t="shared" si="4"/>
        <v>0</v>
      </c>
      <c r="C62" s="208"/>
      <c r="D62" s="209"/>
      <c r="E62" s="208"/>
      <c r="F62" s="209"/>
      <c r="G62" s="208"/>
      <c r="H62" s="209"/>
      <c r="I62" s="208"/>
      <c r="J62" s="210"/>
      <c r="K62" s="160"/>
      <c r="L62" s="160"/>
      <c r="M62" s="160"/>
      <c r="N62" s="113"/>
      <c r="O62" s="113"/>
      <c r="P62" s="113"/>
      <c r="Q62" s="113"/>
      <c r="R62" s="113"/>
      <c r="S62" s="113"/>
      <c r="T62" s="113"/>
      <c r="U62" s="164" t="s">
        <v>10</v>
      </c>
      <c r="V62" s="165">
        <f t="shared" si="5"/>
        <v>0</v>
      </c>
      <c r="W62" s="208"/>
      <c r="X62" s="209"/>
      <c r="Y62" s="208"/>
      <c r="Z62" s="210"/>
      <c r="AA62" s="113"/>
      <c r="AB62" s="113"/>
    </row>
    <row r="63" spans="1:28" s="114" customFormat="1" ht="23.25" customHeight="1" x14ac:dyDescent="0.25">
      <c r="A63" s="166" t="s">
        <v>11</v>
      </c>
      <c r="B63" s="167">
        <f t="shared" si="4"/>
        <v>0</v>
      </c>
      <c r="C63" s="205"/>
      <c r="D63" s="206"/>
      <c r="E63" s="205"/>
      <c r="F63" s="206"/>
      <c r="G63" s="205"/>
      <c r="H63" s="206"/>
      <c r="I63" s="205"/>
      <c r="J63" s="207"/>
      <c r="K63" s="160"/>
      <c r="L63" s="160"/>
      <c r="M63" s="160"/>
      <c r="N63" s="113"/>
      <c r="O63" s="113"/>
      <c r="P63" s="113"/>
      <c r="Q63" s="113"/>
      <c r="R63" s="113"/>
      <c r="S63" s="113"/>
      <c r="T63" s="113"/>
      <c r="U63" s="166" t="s">
        <v>11</v>
      </c>
      <c r="V63" s="167">
        <f t="shared" si="5"/>
        <v>0</v>
      </c>
      <c r="W63" s="205"/>
      <c r="X63" s="206"/>
      <c r="Y63" s="205"/>
      <c r="Z63" s="207"/>
      <c r="AA63" s="113"/>
      <c r="AB63" s="113"/>
    </row>
    <row r="64" spans="1:28" s="114" customFormat="1" ht="23.25" customHeight="1" x14ac:dyDescent="0.25">
      <c r="A64" s="164" t="s">
        <v>12</v>
      </c>
      <c r="B64" s="165">
        <f t="shared" si="4"/>
        <v>0</v>
      </c>
      <c r="C64" s="208"/>
      <c r="D64" s="209"/>
      <c r="E64" s="208"/>
      <c r="F64" s="209"/>
      <c r="G64" s="208"/>
      <c r="H64" s="209"/>
      <c r="I64" s="208"/>
      <c r="J64" s="210"/>
      <c r="K64" s="160"/>
      <c r="L64" s="160"/>
      <c r="M64" s="160"/>
      <c r="N64" s="113"/>
      <c r="O64" s="113"/>
      <c r="P64" s="113"/>
      <c r="Q64" s="113"/>
      <c r="R64" s="113"/>
      <c r="S64" s="113"/>
      <c r="T64" s="113"/>
      <c r="U64" s="164" t="s">
        <v>12</v>
      </c>
      <c r="V64" s="165">
        <f t="shared" si="5"/>
        <v>0</v>
      </c>
      <c r="W64" s="208"/>
      <c r="X64" s="209"/>
      <c r="Y64" s="208"/>
      <c r="Z64" s="210"/>
      <c r="AA64" s="113"/>
      <c r="AB64" s="113"/>
    </row>
    <row r="65" spans="1:29" s="114" customFormat="1" ht="23.25" customHeight="1" x14ac:dyDescent="0.25">
      <c r="A65" s="168" t="s">
        <v>1</v>
      </c>
      <c r="B65" s="169">
        <f>+SUM(B53:B64)</f>
        <v>51057</v>
      </c>
      <c r="C65" s="247">
        <f t="shared" ref="C65:I65" si="6">+SUM(C53:C64)</f>
        <v>7419</v>
      </c>
      <c r="D65" s="248"/>
      <c r="E65" s="247">
        <f t="shared" si="6"/>
        <v>35658</v>
      </c>
      <c r="F65" s="248"/>
      <c r="G65" s="247">
        <f t="shared" si="6"/>
        <v>7936</v>
      </c>
      <c r="H65" s="248"/>
      <c r="I65" s="247">
        <f t="shared" si="6"/>
        <v>44</v>
      </c>
      <c r="J65" s="248"/>
      <c r="K65" s="160"/>
      <c r="L65" s="160"/>
      <c r="M65" s="160"/>
      <c r="N65" s="113"/>
      <c r="O65" s="113"/>
      <c r="P65" s="113"/>
      <c r="Q65" s="113"/>
      <c r="R65" s="113"/>
      <c r="S65" s="113"/>
      <c r="T65" s="113"/>
      <c r="U65" s="168" t="s">
        <v>1</v>
      </c>
      <c r="V65" s="169">
        <f>+SUM(V53:V64)</f>
        <v>51057</v>
      </c>
      <c r="W65" s="247">
        <f>+SUM(W53:W64)</f>
        <v>28406</v>
      </c>
      <c r="X65" s="248"/>
      <c r="Y65" s="247">
        <f>+SUM(Y53:Y64)</f>
        <v>22651</v>
      </c>
      <c r="Z65" s="248"/>
      <c r="AA65" s="113"/>
      <c r="AB65" s="113"/>
    </row>
    <row r="66" spans="1:29" s="114" customFormat="1" ht="23.25" customHeight="1" x14ac:dyDescent="0.25">
      <c r="A66" s="170" t="s">
        <v>156</v>
      </c>
      <c r="B66" s="171">
        <v>1</v>
      </c>
      <c r="C66" s="251">
        <f>+C65/B65</f>
        <v>0.14530818496973971</v>
      </c>
      <c r="D66" s="251"/>
      <c r="E66" s="251">
        <f>+E65/B65</f>
        <v>0.69839591045302307</v>
      </c>
      <c r="F66" s="251"/>
      <c r="G66" s="251">
        <f>+G65/B65</f>
        <v>0.15543412264723741</v>
      </c>
      <c r="H66" s="251"/>
      <c r="I66" s="251">
        <f>+I65/B65</f>
        <v>8.617819299998041E-4</v>
      </c>
      <c r="J66" s="251"/>
      <c r="K66" s="160"/>
      <c r="L66" s="160"/>
      <c r="M66" s="160"/>
      <c r="N66" s="113"/>
      <c r="O66" s="113"/>
      <c r="P66" s="113"/>
      <c r="Q66" s="113"/>
      <c r="R66" s="113"/>
      <c r="S66" s="113"/>
      <c r="T66" s="113"/>
      <c r="U66" s="170" t="s">
        <v>157</v>
      </c>
      <c r="V66" s="171">
        <v>1</v>
      </c>
      <c r="W66" s="246">
        <f>+W65/V65</f>
        <v>0.55635857962669177</v>
      </c>
      <c r="X66" s="246"/>
      <c r="Y66" s="246">
        <f>+Y65/V65</f>
        <v>0.44364142037330828</v>
      </c>
      <c r="Z66" s="246"/>
      <c r="AA66" s="113"/>
      <c r="AB66" s="113"/>
    </row>
    <row r="67" spans="1:29" s="114" customFormat="1" ht="23.25" customHeight="1" x14ac:dyDescent="0.25">
      <c r="A67" s="172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</row>
    <row r="68" spans="1:29" s="114" customFormat="1" ht="23.25" customHeight="1" thickBot="1" x14ac:dyDescent="0.3">
      <c r="A68" s="173" t="s">
        <v>158</v>
      </c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</row>
    <row r="69" spans="1:29" s="114" customFormat="1" ht="23.25" customHeight="1" thickTop="1" x14ac:dyDescent="0.25">
      <c r="A69" s="172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75"/>
      <c r="O69" s="175"/>
      <c r="P69" s="175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</row>
    <row r="70" spans="1:29" s="114" customFormat="1" ht="94.5" customHeight="1" x14ac:dyDescent="0.25">
      <c r="A70" s="197" t="s">
        <v>0</v>
      </c>
      <c r="B70" s="198" t="s">
        <v>1</v>
      </c>
      <c r="C70" s="249" t="s">
        <v>159</v>
      </c>
      <c r="D70" s="250"/>
      <c r="E70" s="249" t="s">
        <v>160</v>
      </c>
      <c r="F70" s="250"/>
      <c r="G70" s="249" t="s">
        <v>161</v>
      </c>
      <c r="H70" s="250"/>
      <c r="I70" s="249" t="s">
        <v>162</v>
      </c>
      <c r="J70" s="250"/>
      <c r="K70" s="249" t="s">
        <v>163</v>
      </c>
      <c r="L70" s="250"/>
      <c r="M70" s="249" t="s">
        <v>164</v>
      </c>
      <c r="N70" s="250"/>
      <c r="O70" s="249" t="s">
        <v>165</v>
      </c>
      <c r="P70" s="250"/>
      <c r="Q70" s="113"/>
      <c r="R70" s="113"/>
      <c r="S70" s="113"/>
      <c r="T70" s="113"/>
      <c r="U70" s="113"/>
      <c r="V70" s="113"/>
      <c r="W70" s="176"/>
      <c r="X70" s="176"/>
      <c r="Y70" s="176"/>
      <c r="Z70" s="176"/>
      <c r="AA70" s="176"/>
      <c r="AB70" s="2"/>
      <c r="AC70" s="201"/>
    </row>
    <row r="71" spans="1:29" s="114" customFormat="1" ht="23.25" customHeight="1" x14ac:dyDescent="0.25">
      <c r="A71" s="162" t="s">
        <v>2</v>
      </c>
      <c r="B71" s="163">
        <f t="shared" ref="B71:B82" si="7">+SUM(C71:P71)</f>
        <v>1961</v>
      </c>
      <c r="C71" s="252">
        <v>718</v>
      </c>
      <c r="D71" s="253"/>
      <c r="E71" s="252">
        <v>362</v>
      </c>
      <c r="F71" s="253"/>
      <c r="G71" s="252">
        <v>501</v>
      </c>
      <c r="H71" s="253"/>
      <c r="I71" s="252">
        <v>269</v>
      </c>
      <c r="J71" s="253"/>
      <c r="K71" s="252">
        <v>72</v>
      </c>
      <c r="L71" s="253"/>
      <c r="M71" s="252">
        <v>39</v>
      </c>
      <c r="N71" s="253"/>
      <c r="O71" s="252">
        <v>0</v>
      </c>
      <c r="P71" s="254"/>
      <c r="Q71" s="113"/>
      <c r="R71" s="113"/>
      <c r="S71" s="113"/>
      <c r="T71" s="113"/>
      <c r="U71" s="113"/>
      <c r="V71" s="113"/>
      <c r="W71" s="176"/>
      <c r="X71" s="176"/>
      <c r="Y71" s="176"/>
      <c r="Z71" s="176"/>
      <c r="AA71" s="176"/>
      <c r="AB71" s="2"/>
      <c r="AC71" s="201"/>
    </row>
    <row r="72" spans="1:29" s="114" customFormat="1" ht="23.25" customHeight="1" x14ac:dyDescent="0.25">
      <c r="A72" s="164" t="s">
        <v>3</v>
      </c>
      <c r="B72" s="165">
        <f t="shared" si="7"/>
        <v>3024</v>
      </c>
      <c r="C72" s="255">
        <v>787</v>
      </c>
      <c r="D72" s="256"/>
      <c r="E72" s="255">
        <v>235</v>
      </c>
      <c r="F72" s="256"/>
      <c r="G72" s="255">
        <v>1199</v>
      </c>
      <c r="H72" s="256"/>
      <c r="I72" s="255">
        <v>398</v>
      </c>
      <c r="J72" s="256"/>
      <c r="K72" s="255">
        <v>299</v>
      </c>
      <c r="L72" s="256"/>
      <c r="M72" s="255">
        <v>87</v>
      </c>
      <c r="N72" s="256"/>
      <c r="O72" s="255">
        <v>19</v>
      </c>
      <c r="P72" s="257"/>
      <c r="Q72" s="113"/>
      <c r="R72" s="113"/>
      <c r="S72" s="113"/>
      <c r="T72" s="113"/>
      <c r="U72" s="113"/>
      <c r="V72" s="113"/>
      <c r="W72" s="176"/>
      <c r="X72" s="176"/>
      <c r="Y72" s="176"/>
      <c r="Z72" s="176"/>
      <c r="AA72" s="176"/>
      <c r="AB72" s="2"/>
      <c r="AC72" s="201"/>
    </row>
    <row r="73" spans="1:29" s="114" customFormat="1" ht="23.25" customHeight="1" x14ac:dyDescent="0.25">
      <c r="A73" s="166" t="s">
        <v>4</v>
      </c>
      <c r="B73" s="167">
        <f t="shared" si="7"/>
        <v>7196</v>
      </c>
      <c r="C73" s="252">
        <v>749</v>
      </c>
      <c r="D73" s="253"/>
      <c r="E73" s="252">
        <v>2914</v>
      </c>
      <c r="F73" s="253"/>
      <c r="G73" s="252">
        <v>2635</v>
      </c>
      <c r="H73" s="253"/>
      <c r="I73" s="252">
        <v>471</v>
      </c>
      <c r="J73" s="253"/>
      <c r="K73" s="252">
        <v>325</v>
      </c>
      <c r="L73" s="253"/>
      <c r="M73" s="252">
        <v>102</v>
      </c>
      <c r="N73" s="253"/>
      <c r="O73" s="252">
        <v>0</v>
      </c>
      <c r="P73" s="254"/>
      <c r="Q73" s="113"/>
      <c r="R73" s="113"/>
      <c r="S73" s="113"/>
      <c r="T73" s="113"/>
      <c r="U73" s="113"/>
      <c r="V73" s="113"/>
      <c r="W73" s="176"/>
      <c r="X73" s="176"/>
      <c r="Y73" s="176"/>
      <c r="Z73" s="176"/>
      <c r="AA73" s="176"/>
      <c r="AB73" s="2"/>
      <c r="AC73" s="201"/>
    </row>
    <row r="74" spans="1:29" s="114" customFormat="1" ht="23.25" customHeight="1" x14ac:dyDescent="0.25">
      <c r="A74" s="164" t="s">
        <v>5</v>
      </c>
      <c r="B74" s="165">
        <f t="shared" si="7"/>
        <v>9447</v>
      </c>
      <c r="C74" s="255">
        <v>1279</v>
      </c>
      <c r="D74" s="256"/>
      <c r="E74" s="255">
        <v>1385</v>
      </c>
      <c r="F74" s="256"/>
      <c r="G74" s="255">
        <v>4752</v>
      </c>
      <c r="H74" s="256"/>
      <c r="I74" s="255">
        <v>1076</v>
      </c>
      <c r="J74" s="256"/>
      <c r="K74" s="255">
        <v>652</v>
      </c>
      <c r="L74" s="256"/>
      <c r="M74" s="255">
        <v>285</v>
      </c>
      <c r="N74" s="256"/>
      <c r="O74" s="255">
        <v>18</v>
      </c>
      <c r="P74" s="257"/>
      <c r="Q74" s="113"/>
      <c r="R74" s="113"/>
      <c r="S74" s="113"/>
      <c r="T74" s="113"/>
      <c r="U74" s="113"/>
      <c r="V74" s="113"/>
      <c r="W74" s="176"/>
      <c r="X74" s="176"/>
      <c r="Y74" s="176"/>
      <c r="Z74" s="176"/>
      <c r="AA74" s="176"/>
      <c r="AB74" s="2"/>
      <c r="AC74" s="201"/>
    </row>
    <row r="75" spans="1:29" s="114" customFormat="1" ht="23.25" customHeight="1" x14ac:dyDescent="0.25">
      <c r="A75" s="166" t="s">
        <v>6</v>
      </c>
      <c r="B75" s="167">
        <f t="shared" si="7"/>
        <v>8996</v>
      </c>
      <c r="C75" s="252">
        <v>1308</v>
      </c>
      <c r="D75" s="253"/>
      <c r="E75" s="252">
        <v>1670</v>
      </c>
      <c r="F75" s="253"/>
      <c r="G75" s="252">
        <v>4196</v>
      </c>
      <c r="H75" s="253"/>
      <c r="I75" s="252">
        <v>1183</v>
      </c>
      <c r="J75" s="253"/>
      <c r="K75" s="252">
        <v>350</v>
      </c>
      <c r="L75" s="253"/>
      <c r="M75" s="252">
        <v>289</v>
      </c>
      <c r="N75" s="253"/>
      <c r="O75" s="252">
        <v>0</v>
      </c>
      <c r="P75" s="254"/>
      <c r="Q75" s="113"/>
      <c r="R75" s="113"/>
      <c r="S75" s="113"/>
      <c r="T75" s="113"/>
      <c r="U75" s="113"/>
      <c r="V75" s="113"/>
      <c r="W75" s="176"/>
      <c r="X75" s="176"/>
      <c r="Y75" s="176"/>
      <c r="Z75" s="176"/>
      <c r="AA75" s="176"/>
      <c r="AB75" s="2"/>
      <c r="AC75" s="201"/>
    </row>
    <row r="76" spans="1:29" s="114" customFormat="1" ht="23.25" customHeight="1" x14ac:dyDescent="0.25">
      <c r="A76" s="164" t="s">
        <v>7</v>
      </c>
      <c r="B76" s="165">
        <f t="shared" si="7"/>
        <v>12039</v>
      </c>
      <c r="C76" s="255">
        <v>1380</v>
      </c>
      <c r="D76" s="256"/>
      <c r="E76" s="255">
        <v>2618</v>
      </c>
      <c r="F76" s="256"/>
      <c r="G76" s="255">
        <v>5883</v>
      </c>
      <c r="H76" s="256"/>
      <c r="I76" s="255">
        <v>926</v>
      </c>
      <c r="J76" s="256"/>
      <c r="K76" s="255">
        <v>633</v>
      </c>
      <c r="L76" s="256"/>
      <c r="M76" s="255">
        <v>599</v>
      </c>
      <c r="N76" s="256"/>
      <c r="O76" s="255">
        <v>0</v>
      </c>
      <c r="P76" s="257"/>
      <c r="Q76" s="113"/>
      <c r="R76" s="113"/>
      <c r="S76" s="113"/>
      <c r="T76" s="113"/>
      <c r="U76" s="113"/>
      <c r="V76" s="113"/>
      <c r="W76" s="176"/>
      <c r="X76" s="176"/>
      <c r="Y76" s="176"/>
      <c r="Z76" s="176"/>
      <c r="AA76" s="176"/>
      <c r="AB76" s="2"/>
      <c r="AC76" s="201"/>
    </row>
    <row r="77" spans="1:29" s="114" customFormat="1" ht="23.25" customHeight="1" x14ac:dyDescent="0.25">
      <c r="A77" s="166" t="s">
        <v>8</v>
      </c>
      <c r="B77" s="167">
        <f t="shared" si="7"/>
        <v>8394</v>
      </c>
      <c r="C77" s="252">
        <v>1056</v>
      </c>
      <c r="D77" s="253"/>
      <c r="E77" s="252">
        <v>3353</v>
      </c>
      <c r="F77" s="253"/>
      <c r="G77" s="252">
        <v>2377</v>
      </c>
      <c r="H77" s="253"/>
      <c r="I77" s="252">
        <v>922</v>
      </c>
      <c r="J77" s="253"/>
      <c r="K77" s="252">
        <v>391</v>
      </c>
      <c r="L77" s="253"/>
      <c r="M77" s="252">
        <v>295</v>
      </c>
      <c r="N77" s="253"/>
      <c r="O77" s="252">
        <v>0</v>
      </c>
      <c r="P77" s="254"/>
      <c r="Q77" s="113"/>
      <c r="R77" s="113"/>
      <c r="S77" s="113"/>
      <c r="T77" s="113"/>
      <c r="U77" s="113"/>
      <c r="V77" s="113"/>
      <c r="W77" s="176"/>
      <c r="X77" s="176"/>
      <c r="Y77" s="176"/>
      <c r="Z77" s="176"/>
      <c r="AA77" s="176"/>
      <c r="AB77" s="2"/>
      <c r="AC77" s="201"/>
    </row>
    <row r="78" spans="1:29" s="114" customFormat="1" ht="23.25" customHeight="1" x14ac:dyDescent="0.25">
      <c r="A78" s="164" t="s">
        <v>9</v>
      </c>
      <c r="B78" s="165">
        <f t="shared" si="7"/>
        <v>0</v>
      </c>
      <c r="C78" s="255"/>
      <c r="D78" s="256"/>
      <c r="E78" s="255"/>
      <c r="F78" s="256"/>
      <c r="G78" s="255"/>
      <c r="H78" s="256"/>
      <c r="I78" s="255"/>
      <c r="J78" s="256"/>
      <c r="K78" s="255"/>
      <c r="L78" s="256"/>
      <c r="M78" s="255"/>
      <c r="N78" s="256"/>
      <c r="O78" s="255"/>
      <c r="P78" s="257"/>
      <c r="Q78" s="113"/>
      <c r="R78" s="113"/>
      <c r="S78" s="113"/>
      <c r="T78" s="113"/>
      <c r="U78" s="113"/>
      <c r="V78" s="113"/>
      <c r="W78" s="176"/>
      <c r="X78" s="176"/>
      <c r="Y78" s="176"/>
      <c r="Z78" s="176"/>
      <c r="AA78" s="176"/>
      <c r="AB78" s="2"/>
      <c r="AC78" s="201"/>
    </row>
    <row r="79" spans="1:29" s="114" customFormat="1" ht="23.25" customHeight="1" x14ac:dyDescent="0.25">
      <c r="A79" s="166" t="s">
        <v>18</v>
      </c>
      <c r="B79" s="167">
        <f t="shared" si="7"/>
        <v>0</v>
      </c>
      <c r="C79" s="252"/>
      <c r="D79" s="253"/>
      <c r="E79" s="252"/>
      <c r="F79" s="253"/>
      <c r="G79" s="252"/>
      <c r="H79" s="253"/>
      <c r="I79" s="252"/>
      <c r="J79" s="253"/>
      <c r="K79" s="252"/>
      <c r="L79" s="253"/>
      <c r="M79" s="252"/>
      <c r="N79" s="253"/>
      <c r="O79" s="252"/>
      <c r="P79" s="254"/>
      <c r="Q79" s="113"/>
      <c r="R79" s="113"/>
      <c r="S79" s="113"/>
      <c r="T79" s="113"/>
      <c r="U79" s="113"/>
      <c r="V79" s="113"/>
      <c r="W79" s="176"/>
      <c r="X79" s="176"/>
      <c r="Y79" s="176"/>
      <c r="Z79" s="176"/>
      <c r="AA79" s="176"/>
      <c r="AB79" s="2"/>
    </row>
    <row r="80" spans="1:29" s="114" customFormat="1" ht="23.25" customHeight="1" x14ac:dyDescent="0.25">
      <c r="A80" s="164" t="s">
        <v>10</v>
      </c>
      <c r="B80" s="165">
        <f t="shared" si="7"/>
        <v>0</v>
      </c>
      <c r="C80" s="255"/>
      <c r="D80" s="256"/>
      <c r="E80" s="255"/>
      <c r="F80" s="256"/>
      <c r="G80" s="255"/>
      <c r="H80" s="256"/>
      <c r="I80" s="255"/>
      <c r="J80" s="256"/>
      <c r="K80" s="255"/>
      <c r="L80" s="256"/>
      <c r="M80" s="255"/>
      <c r="N80" s="256"/>
      <c r="O80" s="255"/>
      <c r="P80" s="257"/>
      <c r="Q80" s="113"/>
      <c r="R80" s="113"/>
      <c r="S80" s="113"/>
      <c r="T80" s="113"/>
      <c r="U80" s="113"/>
      <c r="V80" s="113"/>
      <c r="W80" s="176"/>
      <c r="X80" s="176"/>
      <c r="Y80" s="176"/>
      <c r="Z80" s="176"/>
      <c r="AA80" s="176"/>
      <c r="AB80" s="2"/>
    </row>
    <row r="81" spans="1:28" s="114" customFormat="1" ht="23.25" customHeight="1" x14ac:dyDescent="0.25">
      <c r="A81" s="166" t="s">
        <v>11</v>
      </c>
      <c r="B81" s="167">
        <f t="shared" si="7"/>
        <v>0</v>
      </c>
      <c r="C81" s="252"/>
      <c r="D81" s="253"/>
      <c r="E81" s="252"/>
      <c r="F81" s="253"/>
      <c r="G81" s="252"/>
      <c r="H81" s="253"/>
      <c r="I81" s="252"/>
      <c r="J81" s="253"/>
      <c r="K81" s="252"/>
      <c r="L81" s="253"/>
      <c r="M81" s="252"/>
      <c r="N81" s="253"/>
      <c r="O81" s="252"/>
      <c r="P81" s="254"/>
      <c r="Q81" s="113"/>
      <c r="R81" s="113"/>
      <c r="S81" s="113"/>
      <c r="T81" s="113"/>
      <c r="U81" s="113"/>
      <c r="V81" s="113"/>
      <c r="W81" s="176"/>
      <c r="X81" s="176"/>
      <c r="Y81" s="176"/>
      <c r="Z81" s="176"/>
      <c r="AA81" s="176"/>
      <c r="AB81" s="2"/>
    </row>
    <row r="82" spans="1:28" s="114" customFormat="1" ht="23.25" customHeight="1" x14ac:dyDescent="0.25">
      <c r="A82" s="164" t="s">
        <v>12</v>
      </c>
      <c r="B82" s="165">
        <f t="shared" si="7"/>
        <v>0</v>
      </c>
      <c r="C82" s="255"/>
      <c r="D82" s="256"/>
      <c r="E82" s="255"/>
      <c r="F82" s="256"/>
      <c r="G82" s="255"/>
      <c r="H82" s="256"/>
      <c r="I82" s="255"/>
      <c r="J82" s="256"/>
      <c r="K82" s="255"/>
      <c r="L82" s="256"/>
      <c r="M82" s="255"/>
      <c r="N82" s="256"/>
      <c r="O82" s="255"/>
      <c r="P82" s="257"/>
      <c r="Q82" s="113"/>
      <c r="R82" s="113"/>
      <c r="S82" s="113"/>
      <c r="T82" s="113"/>
      <c r="U82" s="113"/>
      <c r="V82" s="113"/>
      <c r="W82" s="176"/>
      <c r="X82" s="176"/>
      <c r="Y82" s="176"/>
      <c r="Z82" s="176"/>
      <c r="AA82" s="176"/>
      <c r="AB82" s="2"/>
    </row>
    <row r="83" spans="1:28" s="114" customFormat="1" ht="23.25" customHeight="1" x14ac:dyDescent="0.25">
      <c r="A83" s="168" t="s">
        <v>1</v>
      </c>
      <c r="B83" s="169">
        <f>+SUM(B71:B82)</f>
        <v>51057</v>
      </c>
      <c r="C83" s="247">
        <f t="shared" ref="C83:O83" si="8">+SUM(C71:C82)</f>
        <v>7277</v>
      </c>
      <c r="D83" s="248"/>
      <c r="E83" s="247">
        <f t="shared" si="8"/>
        <v>12537</v>
      </c>
      <c r="F83" s="248"/>
      <c r="G83" s="247">
        <f t="shared" si="8"/>
        <v>21543</v>
      </c>
      <c r="H83" s="248"/>
      <c r="I83" s="247">
        <f t="shared" si="8"/>
        <v>5245</v>
      </c>
      <c r="J83" s="248"/>
      <c r="K83" s="247">
        <f t="shared" si="8"/>
        <v>2722</v>
      </c>
      <c r="L83" s="248"/>
      <c r="M83" s="247">
        <f t="shared" si="8"/>
        <v>1696</v>
      </c>
      <c r="N83" s="248"/>
      <c r="O83" s="247">
        <f t="shared" si="8"/>
        <v>37</v>
      </c>
      <c r="P83" s="248"/>
      <c r="Q83" s="113"/>
      <c r="R83" s="113"/>
      <c r="S83" s="113"/>
      <c r="T83" s="113"/>
      <c r="U83" s="113"/>
      <c r="V83" s="113"/>
      <c r="W83" s="177"/>
      <c r="X83" s="177"/>
      <c r="Y83" s="177"/>
      <c r="Z83" s="177"/>
      <c r="AA83" s="177"/>
      <c r="AB83" s="113"/>
    </row>
    <row r="84" spans="1:28" s="114" customFormat="1" ht="23.25" customHeight="1" x14ac:dyDescent="0.25">
      <c r="A84" s="170" t="s">
        <v>156</v>
      </c>
      <c r="B84" s="171">
        <v>1</v>
      </c>
      <c r="C84" s="246">
        <f>+C83/$B$83</f>
        <v>0.14252697965019487</v>
      </c>
      <c r="D84" s="246"/>
      <c r="E84" s="246">
        <f>+E83/$B$83</f>
        <v>0.24554909219108056</v>
      </c>
      <c r="F84" s="246"/>
      <c r="G84" s="246">
        <f>+G83/$B$83</f>
        <v>0.42194018449967685</v>
      </c>
      <c r="H84" s="246"/>
      <c r="I84" s="246">
        <f>+I83/$B$83</f>
        <v>0.10272832324656757</v>
      </c>
      <c r="J84" s="246"/>
      <c r="K84" s="246">
        <f>+K83/$B$83</f>
        <v>5.3312963942260608E-2</v>
      </c>
      <c r="L84" s="246"/>
      <c r="M84" s="246">
        <f>+M83/$B$83</f>
        <v>3.3217776210901544E-2</v>
      </c>
      <c r="N84" s="246"/>
      <c r="O84" s="246">
        <f>+O83/$B$83</f>
        <v>7.2468025931801715E-4</v>
      </c>
      <c r="P84" s="246"/>
      <c r="Q84" s="113"/>
      <c r="R84" s="113"/>
      <c r="S84" s="113"/>
      <c r="T84" s="113"/>
      <c r="U84" s="113"/>
      <c r="V84" s="113"/>
      <c r="W84" s="177"/>
      <c r="X84" s="177"/>
      <c r="Y84" s="177"/>
      <c r="Z84" s="177"/>
      <c r="AA84" s="177"/>
      <c r="AB84" s="113"/>
    </row>
    <row r="85" spans="1:28" s="114" customFormat="1" ht="23.25" customHeight="1" x14ac:dyDescent="0.25">
      <c r="A85" s="108" t="s">
        <v>166</v>
      </c>
      <c r="B85" s="178"/>
      <c r="C85" s="178"/>
      <c r="D85" s="178"/>
      <c r="E85" s="178"/>
      <c r="F85" s="178"/>
      <c r="G85" s="178"/>
      <c r="H85" s="179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</row>
    <row r="86" spans="1:28" s="114" customFormat="1" ht="23.25" customHeight="1" x14ac:dyDescent="0.25">
      <c r="A86" s="108" t="s">
        <v>32</v>
      </c>
      <c r="B86" s="178"/>
      <c r="C86" s="178"/>
      <c r="D86" s="178"/>
      <c r="E86" s="178"/>
      <c r="F86" s="178"/>
      <c r="G86" s="178"/>
      <c r="H86" s="179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</row>
  </sheetData>
  <mergeCells count="259">
    <mergeCell ref="K81:L81"/>
    <mergeCell ref="O82:P82"/>
    <mergeCell ref="G82:H82"/>
    <mergeCell ref="I82:J82"/>
    <mergeCell ref="O84:P84"/>
    <mergeCell ref="C84:D84"/>
    <mergeCell ref="E84:F84"/>
    <mergeCell ref="G84:H84"/>
    <mergeCell ref="I84:J84"/>
    <mergeCell ref="K84:L84"/>
    <mergeCell ref="M84:N84"/>
    <mergeCell ref="C83:D83"/>
    <mergeCell ref="E83:F83"/>
    <mergeCell ref="G83:H83"/>
    <mergeCell ref="I83:J83"/>
    <mergeCell ref="K83:L83"/>
    <mergeCell ref="M83:N83"/>
    <mergeCell ref="O83:P83"/>
    <mergeCell ref="K82:L82"/>
    <mergeCell ref="M82:N82"/>
    <mergeCell ref="O80:P80"/>
    <mergeCell ref="C82:D82"/>
    <mergeCell ref="E82:F82"/>
    <mergeCell ref="M81:N81"/>
    <mergeCell ref="O81:P81"/>
    <mergeCell ref="C78:D78"/>
    <mergeCell ref="E78:F78"/>
    <mergeCell ref="C79:D79"/>
    <mergeCell ref="E79:F79"/>
    <mergeCell ref="G79:H79"/>
    <mergeCell ref="I79:J79"/>
    <mergeCell ref="K79:L79"/>
    <mergeCell ref="M79:N79"/>
    <mergeCell ref="O79:P79"/>
    <mergeCell ref="G80:H80"/>
    <mergeCell ref="I80:J80"/>
    <mergeCell ref="K80:L80"/>
    <mergeCell ref="M80:N80"/>
    <mergeCell ref="C80:D80"/>
    <mergeCell ref="E80:F80"/>
    <mergeCell ref="C81:D81"/>
    <mergeCell ref="E81:F81"/>
    <mergeCell ref="G81:H81"/>
    <mergeCell ref="I81:J81"/>
    <mergeCell ref="M77:N77"/>
    <mergeCell ref="O77:P77"/>
    <mergeCell ref="C76:D76"/>
    <mergeCell ref="E76:F76"/>
    <mergeCell ref="G76:H76"/>
    <mergeCell ref="I76:J76"/>
    <mergeCell ref="K76:L76"/>
    <mergeCell ref="M76:N76"/>
    <mergeCell ref="G78:H78"/>
    <mergeCell ref="I78:J78"/>
    <mergeCell ref="K78:L78"/>
    <mergeCell ref="M78:N78"/>
    <mergeCell ref="O76:P76"/>
    <mergeCell ref="C77:D77"/>
    <mergeCell ref="E77:F77"/>
    <mergeCell ref="G77:H77"/>
    <mergeCell ref="I77:J77"/>
    <mergeCell ref="K77:L77"/>
    <mergeCell ref="O78:P78"/>
    <mergeCell ref="C75:D75"/>
    <mergeCell ref="E75:F75"/>
    <mergeCell ref="G75:H75"/>
    <mergeCell ref="I75:J75"/>
    <mergeCell ref="K75:L75"/>
    <mergeCell ref="M75:N75"/>
    <mergeCell ref="O75:P75"/>
    <mergeCell ref="C74:D74"/>
    <mergeCell ref="E74:F74"/>
    <mergeCell ref="M73:N73"/>
    <mergeCell ref="O73:P73"/>
    <mergeCell ref="C72:D72"/>
    <mergeCell ref="E72:F72"/>
    <mergeCell ref="G72:H72"/>
    <mergeCell ref="I72:J72"/>
    <mergeCell ref="K72:L72"/>
    <mergeCell ref="M72:N72"/>
    <mergeCell ref="G74:H74"/>
    <mergeCell ref="I74:J74"/>
    <mergeCell ref="K74:L74"/>
    <mergeCell ref="M74:N74"/>
    <mergeCell ref="O72:P72"/>
    <mergeCell ref="C73:D73"/>
    <mergeCell ref="E73:F73"/>
    <mergeCell ref="G73:H73"/>
    <mergeCell ref="I73:J73"/>
    <mergeCell ref="K73:L73"/>
    <mergeCell ref="O74:P74"/>
    <mergeCell ref="C71:D71"/>
    <mergeCell ref="E71:F71"/>
    <mergeCell ref="G71:H71"/>
    <mergeCell ref="I71:J71"/>
    <mergeCell ref="K71:L71"/>
    <mergeCell ref="M71:N71"/>
    <mergeCell ref="O71:P71"/>
    <mergeCell ref="C70:D70"/>
    <mergeCell ref="E70:F70"/>
    <mergeCell ref="W66:X66"/>
    <mergeCell ref="Y66:Z66"/>
    <mergeCell ref="C65:D65"/>
    <mergeCell ref="E65:F65"/>
    <mergeCell ref="G65:H65"/>
    <mergeCell ref="I65:J65"/>
    <mergeCell ref="W65:X65"/>
    <mergeCell ref="Y65:Z65"/>
    <mergeCell ref="G70:H70"/>
    <mergeCell ref="I70:J70"/>
    <mergeCell ref="K70:L70"/>
    <mergeCell ref="M70:N70"/>
    <mergeCell ref="C66:D66"/>
    <mergeCell ref="E66:F66"/>
    <mergeCell ref="G66:H66"/>
    <mergeCell ref="I66:J66"/>
    <mergeCell ref="O70:P70"/>
    <mergeCell ref="C63:D63"/>
    <mergeCell ref="E63:F63"/>
    <mergeCell ref="G63:H63"/>
    <mergeCell ref="I63:J63"/>
    <mergeCell ref="W63:X63"/>
    <mergeCell ref="Y63:Z63"/>
    <mergeCell ref="C64:D64"/>
    <mergeCell ref="E64:F64"/>
    <mergeCell ref="G64:H64"/>
    <mergeCell ref="I64:J64"/>
    <mergeCell ref="W64:X64"/>
    <mergeCell ref="Y64:Z64"/>
    <mergeCell ref="C61:D61"/>
    <mergeCell ref="E61:F61"/>
    <mergeCell ref="G61:H61"/>
    <mergeCell ref="I61:J61"/>
    <mergeCell ref="W61:X61"/>
    <mergeCell ref="Y61:Z61"/>
    <mergeCell ref="C62:D62"/>
    <mergeCell ref="E62:F62"/>
    <mergeCell ref="G62:H62"/>
    <mergeCell ref="I62:J62"/>
    <mergeCell ref="W62:X62"/>
    <mergeCell ref="Y62:Z62"/>
    <mergeCell ref="C59:D59"/>
    <mergeCell ref="E59:F59"/>
    <mergeCell ref="G59:H59"/>
    <mergeCell ref="I59:J59"/>
    <mergeCell ref="W59:X59"/>
    <mergeCell ref="Y59:Z59"/>
    <mergeCell ref="C60:D60"/>
    <mergeCell ref="E60:F60"/>
    <mergeCell ref="G60:H60"/>
    <mergeCell ref="I60:J60"/>
    <mergeCell ref="W60:X60"/>
    <mergeCell ref="Y60:Z60"/>
    <mergeCell ref="C57:D57"/>
    <mergeCell ref="E57:F57"/>
    <mergeCell ref="G57:H57"/>
    <mergeCell ref="I57:J57"/>
    <mergeCell ref="W57:X57"/>
    <mergeCell ref="Y57:Z57"/>
    <mergeCell ref="C58:D58"/>
    <mergeCell ref="E58:F58"/>
    <mergeCell ref="G58:H58"/>
    <mergeCell ref="I58:J58"/>
    <mergeCell ref="W58:X58"/>
    <mergeCell ref="Y58:Z58"/>
    <mergeCell ref="W52:X52"/>
    <mergeCell ref="Y52:Z52"/>
    <mergeCell ref="W53:X53"/>
    <mergeCell ref="Y53:Z53"/>
    <mergeCell ref="W54:X54"/>
    <mergeCell ref="Y54:Z54"/>
    <mergeCell ref="W55:X55"/>
    <mergeCell ref="Y55:Z55"/>
    <mergeCell ref="W56:X56"/>
    <mergeCell ref="Y56:Z56"/>
    <mergeCell ref="B44:C44"/>
    <mergeCell ref="B45:C45"/>
    <mergeCell ref="A46:C46"/>
    <mergeCell ref="A51:A52"/>
    <mergeCell ref="B51:B52"/>
    <mergeCell ref="C51:D52"/>
    <mergeCell ref="E51:F52"/>
    <mergeCell ref="G51:H52"/>
    <mergeCell ref="I51:J52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1:C21"/>
    <mergeCell ref="Z21:AA21"/>
    <mergeCell ref="B22:C22"/>
    <mergeCell ref="Z22:AA22"/>
    <mergeCell ref="B23:C23"/>
    <mergeCell ref="Z23:AA23"/>
    <mergeCell ref="B24:C24"/>
    <mergeCell ref="Z24:AA24"/>
    <mergeCell ref="B25:C25"/>
    <mergeCell ref="B16:C16"/>
    <mergeCell ref="Z16:AA16"/>
    <mergeCell ref="B17:C17"/>
    <mergeCell ref="Z17:AA17"/>
    <mergeCell ref="B18:C18"/>
    <mergeCell ref="Z18:AA18"/>
    <mergeCell ref="B19:C19"/>
    <mergeCell ref="Z19:AA19"/>
    <mergeCell ref="B20:C20"/>
    <mergeCell ref="Z20:AA20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  <mergeCell ref="U14:W15"/>
    <mergeCell ref="X14:Y15"/>
    <mergeCell ref="Z14:AA15"/>
    <mergeCell ref="C55:D55"/>
    <mergeCell ref="E55:F55"/>
    <mergeCell ref="G55:H55"/>
    <mergeCell ref="I55:J55"/>
    <mergeCell ref="C56:D56"/>
    <mergeCell ref="E56:F56"/>
    <mergeCell ref="G56:H56"/>
    <mergeCell ref="I56:J56"/>
    <mergeCell ref="C53:D53"/>
    <mergeCell ref="E53:F53"/>
    <mergeCell ref="C54:D54"/>
    <mergeCell ref="E54:F54"/>
    <mergeCell ref="G54:H54"/>
    <mergeCell ref="I54:J54"/>
    <mergeCell ref="G53:H53"/>
    <mergeCell ref="I53:J53"/>
  </mergeCells>
  <printOptions horizontalCentered="1"/>
  <pageMargins left="0" right="0" top="0.47244094488188981" bottom="0.39370078740157483" header="0.27559055118110237" footer="0.31496062992125984"/>
  <pageSetup paperSize="9" scale="42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4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Casos</vt:lpstr>
      <vt:lpstr>ER AER</vt:lpstr>
      <vt:lpstr>'ER AER'!Área_de_impresión</vt:lpstr>
      <vt:lpstr>'ER Casos'!Área_de_impresión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2018-02-10T01:56:07Z</cp:lastPrinted>
  <dcterms:created xsi:type="dcterms:W3CDTF">2014-04-07T17:49:13Z</dcterms:created>
  <dcterms:modified xsi:type="dcterms:W3CDTF">2018-08-16T13:54:05Z</dcterms:modified>
</cp:coreProperties>
</file>