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GENARO\2018\SETIEMBRE\ESTADISTICAS\"/>
    </mc:Choice>
  </mc:AlternateContent>
  <bookViews>
    <workbookView xWindow="0" yWindow="0" windowWidth="22185" windowHeight="9540" tabRatio="680"/>
  </bookViews>
  <sheets>
    <sheet name="ER Casos" sheetId="10" r:id="rId1"/>
    <sheet name="ER AER" sheetId="1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1" hidden="1">'ER AER'!$A$5:$A$96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1">'ER AER'!$A$1:$AB$96</definedName>
    <definedName name="_xlnm.Print_Area" localSheetId="0">'ER Casos'!$A$1:$V$115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 localSheetId="1">[7]Participantes!#REF!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8" i="10" l="1"/>
  <c r="E107" i="10"/>
  <c r="C112" i="10"/>
  <c r="D112" i="10"/>
  <c r="E112" i="10" s="1"/>
  <c r="X24" i="11"/>
  <c r="P16" i="11"/>
  <c r="O90" i="11" l="1"/>
  <c r="M90" i="11"/>
  <c r="K90" i="11"/>
  <c r="I90" i="11"/>
  <c r="G90" i="11"/>
  <c r="E90" i="11"/>
  <c r="C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Y70" i="11"/>
  <c r="W70" i="11"/>
  <c r="I70" i="11"/>
  <c r="G70" i="11"/>
  <c r="E70" i="11"/>
  <c r="C70" i="11"/>
  <c r="V69" i="11"/>
  <c r="B69" i="11"/>
  <c r="V68" i="11"/>
  <c r="B68" i="11"/>
  <c r="V67" i="11"/>
  <c r="B67" i="11"/>
  <c r="V66" i="11"/>
  <c r="B66" i="11"/>
  <c r="V65" i="11"/>
  <c r="B65" i="11"/>
  <c r="V64" i="11"/>
  <c r="B64" i="11"/>
  <c r="V63" i="11"/>
  <c r="B63" i="11"/>
  <c r="V62" i="11"/>
  <c r="B62" i="11"/>
  <c r="V61" i="11"/>
  <c r="B61" i="11"/>
  <c r="V60" i="11"/>
  <c r="B60" i="11"/>
  <c r="V59" i="11"/>
  <c r="B59" i="11"/>
  <c r="V58" i="11"/>
  <c r="B58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Z21" i="11"/>
  <c r="P24" i="11"/>
  <c r="P23" i="11"/>
  <c r="P22" i="11"/>
  <c r="P21" i="11"/>
  <c r="P20" i="11"/>
  <c r="P19" i="11"/>
  <c r="P18" i="11"/>
  <c r="P17" i="11"/>
  <c r="E111" i="10"/>
  <c r="E110" i="10"/>
  <c r="E109" i="10"/>
  <c r="E106" i="10"/>
  <c r="E105" i="10"/>
  <c r="E104" i="10"/>
  <c r="E103" i="10"/>
  <c r="E102" i="10"/>
  <c r="E101" i="10"/>
  <c r="E100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B90" i="10"/>
  <c r="B89" i="10"/>
  <c r="B88" i="10"/>
  <c r="B87" i="10"/>
  <c r="B86" i="10"/>
  <c r="B85" i="10"/>
  <c r="B84" i="10"/>
  <c r="B83" i="10"/>
  <c r="B82" i="10"/>
  <c r="B81" i="10"/>
  <c r="B80" i="10"/>
  <c r="B79" i="10"/>
  <c r="V68" i="10"/>
  <c r="U68" i="10"/>
  <c r="T68" i="10"/>
  <c r="S68" i="10"/>
  <c r="R68" i="10"/>
  <c r="Q68" i="10"/>
  <c r="P68" i="10"/>
  <c r="O68" i="10"/>
  <c r="N68" i="10"/>
  <c r="M68" i="10"/>
  <c r="F68" i="10"/>
  <c r="E68" i="10"/>
  <c r="D68" i="10"/>
  <c r="C68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H48" i="10"/>
  <c r="G48" i="10"/>
  <c r="F48" i="10"/>
  <c r="E48" i="10"/>
  <c r="D48" i="10"/>
  <c r="C48" i="10"/>
  <c r="L35" i="10" s="1"/>
  <c r="B47" i="10"/>
  <c r="B46" i="10"/>
  <c r="B45" i="10"/>
  <c r="B44" i="10"/>
  <c r="B43" i="10"/>
  <c r="B42" i="10"/>
  <c r="B41" i="10"/>
  <c r="B40" i="10"/>
  <c r="B39" i="10"/>
  <c r="B38" i="10"/>
  <c r="B37" i="10"/>
  <c r="B36" i="10"/>
  <c r="O28" i="10"/>
  <c r="N28" i="10"/>
  <c r="E28" i="10"/>
  <c r="D28" i="10"/>
  <c r="C28" i="10"/>
  <c r="M27" i="10"/>
  <c r="B27" i="10"/>
  <c r="M26" i="10"/>
  <c r="B26" i="10"/>
  <c r="M25" i="10"/>
  <c r="B25" i="10"/>
  <c r="M24" i="10"/>
  <c r="B24" i="10"/>
  <c r="M23" i="10"/>
  <c r="B23" i="10"/>
  <c r="M22" i="10"/>
  <c r="B22" i="10"/>
  <c r="M21" i="10"/>
  <c r="B21" i="10"/>
  <c r="M20" i="10"/>
  <c r="B20" i="10"/>
  <c r="M19" i="10"/>
  <c r="B19" i="10"/>
  <c r="M18" i="10"/>
  <c r="B18" i="10"/>
  <c r="M17" i="10"/>
  <c r="B17" i="10"/>
  <c r="M16" i="10"/>
  <c r="B16" i="10"/>
  <c r="L48" i="10" l="1"/>
  <c r="B28" i="10"/>
  <c r="E29" i="10" s="1"/>
  <c r="M28" i="10"/>
  <c r="P46" i="11"/>
  <c r="Q29" i="11" s="1"/>
  <c r="L41" i="10"/>
  <c r="B91" i="10"/>
  <c r="R92" i="10" s="1"/>
  <c r="B48" i="10"/>
  <c r="N35" i="10" s="1"/>
  <c r="B68" i="10"/>
  <c r="S69" i="10" s="1"/>
  <c r="Z20" i="11"/>
  <c r="Z16" i="11"/>
  <c r="Z22" i="11"/>
  <c r="Z17" i="11"/>
  <c r="Z23" i="11"/>
  <c r="Z19" i="11"/>
  <c r="V70" i="11"/>
  <c r="W71" i="11" s="1"/>
  <c r="B90" i="11"/>
  <c r="E91" i="11" s="1"/>
  <c r="B70" i="11"/>
  <c r="E71" i="11" s="1"/>
  <c r="Q17" i="11"/>
  <c r="Q21" i="11"/>
  <c r="Q27" i="11"/>
  <c r="Q18" i="11"/>
  <c r="Q37" i="11"/>
  <c r="N29" i="10"/>
  <c r="U69" i="10"/>
  <c r="O69" i="10"/>
  <c r="T69" i="10"/>
  <c r="Q44" i="11"/>
  <c r="Q40" i="11"/>
  <c r="Q28" i="11"/>
  <c r="Q19" i="11"/>
  <c r="Q22" i="11"/>
  <c r="Q25" i="11"/>
  <c r="M29" i="10"/>
  <c r="O29" i="10"/>
  <c r="G71" i="11"/>
  <c r="Z18" i="11"/>
  <c r="C29" i="10" l="1"/>
  <c r="B29" i="10"/>
  <c r="Y71" i="11"/>
  <c r="D29" i="10"/>
  <c r="Q45" i="11"/>
  <c r="K92" i="10"/>
  <c r="P92" i="10"/>
  <c r="C92" i="10"/>
  <c r="N92" i="10"/>
  <c r="O92" i="10"/>
  <c r="Q92" i="10"/>
  <c r="R69" i="10"/>
  <c r="N48" i="10"/>
  <c r="C69" i="10"/>
  <c r="B69" i="10"/>
  <c r="G92" i="10"/>
  <c r="I92" i="10"/>
  <c r="P69" i="10"/>
  <c r="N69" i="10"/>
  <c r="F69" i="10"/>
  <c r="Q69" i="10"/>
  <c r="M92" i="10"/>
  <c r="L92" i="10"/>
  <c r="F92" i="10"/>
  <c r="M69" i="10"/>
  <c r="D69" i="10"/>
  <c r="T92" i="10"/>
  <c r="J92" i="10"/>
  <c r="S92" i="10"/>
  <c r="H92" i="10"/>
  <c r="B92" i="10"/>
  <c r="E69" i="10"/>
  <c r="V69" i="10"/>
  <c r="E92" i="10"/>
  <c r="D92" i="10"/>
  <c r="N41" i="10"/>
  <c r="I71" i="11"/>
  <c r="I91" i="11"/>
  <c r="K91" i="11"/>
  <c r="G91" i="11"/>
  <c r="C91" i="11"/>
  <c r="O91" i="11"/>
  <c r="M91" i="11"/>
  <c r="C71" i="11"/>
  <c r="Q39" i="11"/>
  <c r="Q38" i="11"/>
  <c r="Q41" i="11"/>
  <c r="Q16" i="11"/>
  <c r="Q32" i="11"/>
  <c r="Q42" i="11"/>
  <c r="Q20" i="11"/>
  <c r="Q35" i="11"/>
  <c r="Q26" i="11"/>
  <c r="Q33" i="11"/>
  <c r="Q24" i="11"/>
  <c r="Q36" i="11"/>
  <c r="Q30" i="11"/>
  <c r="Q23" i="11"/>
  <c r="Q34" i="11"/>
  <c r="Q31" i="11"/>
  <c r="Q43" i="11"/>
</calcChain>
</file>

<file path=xl/sharedStrings.xml><?xml version="1.0" encoding="utf-8"?>
<sst xmlns="http://schemas.openxmlformats.org/spreadsheetml/2006/main" count="324" uniqueCount="172">
  <si>
    <t>Mes</t>
  </si>
  <si>
    <t xml:space="preserve">Mes </t>
  </si>
  <si>
    <t>Casos nuevos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</si>
  <si>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</si>
  <si>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</si>
  <si>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</si>
  <si>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</si>
  <si>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</si>
  <si>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</si>
  <si>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</si>
  <si>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</si>
  <si>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</si>
  <si>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</si>
  <si>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</si>
  <si>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</si>
  <si>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</si>
  <si>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Porcentaje (%)</t>
  </si>
  <si>
    <t xml:space="preserve">Mujer </t>
  </si>
  <si>
    <t>Hombre</t>
  </si>
  <si>
    <t>Otros</t>
  </si>
  <si>
    <t>Mujer</t>
  </si>
  <si>
    <t>Sin información</t>
  </si>
  <si>
    <t>Otro</t>
  </si>
  <si>
    <t>Variación %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</si>
  <si>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</si>
  <si>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</si>
  <si>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</si>
  <si>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</si>
  <si>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</si>
  <si>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</si>
  <si>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</si>
  <si>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</si>
  <si>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</si>
  <si>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</si>
  <si>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</si>
  <si>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</si>
  <si>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</t>
  </si>
  <si>
    <t>Grupo de Edad</t>
  </si>
  <si>
    <t>DEMUNA</t>
  </si>
  <si>
    <t>Fiscalía</t>
  </si>
  <si>
    <t>PROGRAMA NACIONAL CONTRA LA VIOLENCIA FAMILIAR Y SEXUAL</t>
  </si>
  <si>
    <t>Adolescentes</t>
  </si>
  <si>
    <t>Violencia psicológica</t>
  </si>
  <si>
    <t>Violencia física</t>
  </si>
  <si>
    <t>Violencia sexual</t>
  </si>
  <si>
    <t>Elaboración: Unidad de Generación de Información y Gestión del Conocimiento - PNCVFS</t>
  </si>
  <si>
    <t>Set</t>
  </si>
  <si>
    <t>Conviviente</t>
  </si>
  <si>
    <t>Otro Familiar</t>
  </si>
  <si>
    <t>N°</t>
  </si>
  <si>
    <t>Infancia</t>
  </si>
  <si>
    <t>Niñez</t>
  </si>
  <si>
    <t>Jóvenes</t>
  </si>
  <si>
    <t>Adultos</t>
  </si>
  <si>
    <t>REPORTE ESTADÍSTICO DE CASOS DERIVADOS AL SISTEMA LOCAL DE ATENCIÓN Y PROTECCIÓN EN ZONA RURAL</t>
  </si>
  <si>
    <r>
      <t xml:space="preserve">SECCIÓN I : CARACTERÍSTICAS DE LAS PERSONAS VÍCTIMAS </t>
    </r>
    <r>
      <rPr>
        <b/>
        <vertAlign val="superscript"/>
        <sz val="15"/>
        <color theme="0"/>
        <rFont val="Arial"/>
        <family val="2"/>
      </rPr>
      <t>(1)</t>
    </r>
  </si>
  <si>
    <t>Cuadro N° 1:</t>
  </si>
  <si>
    <t>Cuadro N° 2:</t>
  </si>
  <si>
    <t>Casos de violencia contra las mujeres, integrantes del grupo familiar y violencia sexual derivados, por tipo de ingreso a la ZER, según mes</t>
  </si>
  <si>
    <t>Casos de violencia contra las mujeres, integrantes del grupo familiar y violencia sexual derivados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</si>
  <si>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</si>
  <si>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</si>
  <si>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</si>
  <si>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</si>
  <si>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derivados por la ZER, por grupo de edad y tipo de violencia, según mes</t>
  </si>
  <si>
    <t>Niños, niñas y adolescentes 
(Menores de 18 años)</t>
  </si>
  <si>
    <t>Personas adultas 
(18 a 59 años)</t>
  </si>
  <si>
    <t>Personas adultas mayores
(De 60 a más años)</t>
  </si>
  <si>
    <t>Total Personas</t>
  </si>
  <si>
    <t>Violencia económica / psicológica / física</t>
  </si>
  <si>
    <t>Total casos:</t>
  </si>
  <si>
    <t>Porcentaje (%):</t>
  </si>
  <si>
    <t>(1)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 usuaria cuenta con una ficha de caso "Nuevo"</t>
  </si>
  <si>
    <t>Cuadro N° 4:</t>
  </si>
  <si>
    <t>Cuadro N° 5:</t>
  </si>
  <si>
    <t>Casos de violencia contra las mujeres, integrantes del grupo familiar y violencia sexual derivados por la ZER, por tipo de violencia, según mes</t>
  </si>
  <si>
    <t>Casos de violencia contra las mujeres, integrantes del grupo familiar y violencia sexual derivados por la ZER, por institución a la que se deriva, según mes</t>
  </si>
  <si>
    <t>Violencia económica</t>
  </si>
  <si>
    <t>CEM</t>
  </si>
  <si>
    <t>Juez de Paz</t>
  </si>
  <si>
    <t>Comisaría</t>
  </si>
  <si>
    <t>Subprefecto</t>
  </si>
  <si>
    <t>Estab. de Salud</t>
  </si>
  <si>
    <t>Autoridad Comunal</t>
  </si>
  <si>
    <t>Juzgado Familia/Mixto</t>
  </si>
  <si>
    <t>SECCIÓN II : CARACTERÍSTICAS DE LAS PERSONAS AGRESORAS</t>
  </si>
  <si>
    <t>Cuadro N° 6:</t>
  </si>
  <si>
    <t>Casos de violencia contra las mujeres, integrantes del grupo familiar y violencia sexual derivados por la ZER, por vínculo de la persona agresora con la víctima, según mes</t>
  </si>
  <si>
    <t>Cónyuge</t>
  </si>
  <si>
    <t>Exconyuge</t>
  </si>
  <si>
    <t>Ex-conviviente</t>
  </si>
  <si>
    <t>Madre/Padre</t>
  </si>
  <si>
    <t>Padrastro/Madrastra</t>
  </si>
  <si>
    <t>Hermano/a</t>
  </si>
  <si>
    <t>Hijo/a</t>
  </si>
  <si>
    <t>Abuelo/a</t>
  </si>
  <si>
    <t>Cuñado/a</t>
  </si>
  <si>
    <t>Suegro/a</t>
  </si>
  <si>
    <t>Yerno/Nuera</t>
  </si>
  <si>
    <t>Progenitor/a de hijo</t>
  </si>
  <si>
    <t>Pareja Sexual sin hijos</t>
  </si>
  <si>
    <t>Enamorado/novio que no es pareja sex.</t>
  </si>
  <si>
    <t>Desconocido/a</t>
  </si>
  <si>
    <t>SECCIÓN III : VARIACIÓN PORCENTUAL DE CASOS 2018 RESPECTO AL 2017</t>
  </si>
  <si>
    <t>Cuadro N° 7:</t>
  </si>
  <si>
    <t>Variación porcentual de los Casos de violencia familiar y sexual derivados por la ZER, según mes, 2017 - 2018</t>
  </si>
  <si>
    <t>Fuente: Sistema de Registro de Casos derivados al sistema local de atención y protección en zona rural</t>
  </si>
  <si>
    <r>
      <t>REPORTE ESTADÍSTICO DE PARTICIPANTES</t>
    </r>
    <r>
      <rPr>
        <b/>
        <vertAlign val="superscript"/>
        <sz val="22"/>
        <color theme="0"/>
        <rFont val="Arial"/>
        <family val="2"/>
      </rPr>
      <t>1</t>
    </r>
    <r>
      <rPr>
        <b/>
        <sz val="22"/>
        <color theme="0"/>
        <rFont val="Arial"/>
        <family val="2"/>
      </rPr>
      <t xml:space="preserve"> DE LAS ACCIONES DE LA ESTRATEGIA RURAL</t>
    </r>
  </si>
  <si>
    <t>Cuadro N° 1: Número de participantes en las acciones, según Estrategia Rural</t>
  </si>
  <si>
    <t>Cuadro N° 2: Participantes según grupos de edad</t>
  </si>
  <si>
    <t>Estrategia Rural</t>
  </si>
  <si>
    <t>Participantes de las acciones</t>
  </si>
  <si>
    <t>Ayna</t>
  </si>
  <si>
    <t>(&lt; 6 años)</t>
  </si>
  <si>
    <t>Cenepa</t>
  </si>
  <si>
    <t>(6 -11 años)</t>
  </si>
  <si>
    <t>Chaglla</t>
  </si>
  <si>
    <t>(12 - 14 años)</t>
  </si>
  <si>
    <t>Challhuahuacho</t>
  </si>
  <si>
    <t>Adolescentes Tardios</t>
  </si>
  <si>
    <t>(15 - 17 años)</t>
  </si>
  <si>
    <t>Chongoyape</t>
  </si>
  <si>
    <t>(18 - 29 años)</t>
  </si>
  <si>
    <t>Chumuch</t>
  </si>
  <si>
    <t>(30 - 59 años)</t>
  </si>
  <si>
    <t>Coporaque</t>
  </si>
  <si>
    <t>Adultos Mayores</t>
  </si>
  <si>
    <t>(60 a + años)</t>
  </si>
  <si>
    <t>Corani</t>
  </si>
  <si>
    <t>Cristo nos valga</t>
  </si>
  <si>
    <t>El parco</t>
  </si>
  <si>
    <t>Huacullani</t>
  </si>
  <si>
    <t>Huancano - Humay</t>
  </si>
  <si>
    <t>Ichuña</t>
  </si>
  <si>
    <t>Parinari</t>
  </si>
  <si>
    <t>Pastaza</t>
  </si>
  <si>
    <t>Pinto Recodo</t>
  </si>
  <si>
    <t>Polvora</t>
  </si>
  <si>
    <t>Rio Tambo</t>
  </si>
  <si>
    <t>Sama</t>
  </si>
  <si>
    <t>San Pablo</t>
  </si>
  <si>
    <t>San Pedro de Coris</t>
  </si>
  <si>
    <t>Tapo</t>
  </si>
  <si>
    <t>Tigre</t>
  </si>
  <si>
    <t>Tahuamanu</t>
  </si>
  <si>
    <t>Las Piedras</t>
  </si>
  <si>
    <t>Masisea</t>
  </si>
  <si>
    <t>Cuadro N° 3: Participantes por Lineas de Plan de Trabajo de estrategia rural según mes</t>
  </si>
  <si>
    <t>Creación y/o Fortalecimiento de la Redes Institucionales y Comunitarias articuladas.</t>
  </si>
  <si>
    <t>Sensibilización y desarrollo de capacidades en la población.</t>
  </si>
  <si>
    <t>Implementación de una ruta de atención y prevención de la VFS en los niveles provincial, distrital y comunal.</t>
  </si>
  <si>
    <t>Gestión de la Intervención.</t>
  </si>
  <si>
    <t>Cuadro N° 4: Participantes por sexo según mes</t>
  </si>
  <si>
    <t xml:space="preserve">% </t>
  </si>
  <si>
    <t>% Acción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</si>
  <si>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</si>
  <si>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</si>
  <si>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violencia familiar y sexual en zona rural</t>
  </si>
  <si>
    <t>Desarrollo de capacidades de la población frente a la VFS</t>
  </si>
  <si>
    <t>Fortalecimiento de las capacidades de los operadores de atención y prevención de la VFS en los niveles provinciales, distritales y comunal</t>
  </si>
  <si>
    <t>Rutas de atención y promoción de la VFS en las zonas rurales</t>
  </si>
  <si>
    <t>Fortalecer la organización comunal para la vigilancia frente a la VFS en zonas rurales</t>
  </si>
  <si>
    <t>Fortalecimiento del modelo de la estrategia de atención, prevención y protección frente a la VFS en zonas rurales</t>
  </si>
  <si>
    <t>1/ Incluye a la persona que participo una o mas veces en las acciones de la ER</t>
  </si>
  <si>
    <t>Fuente: Sistema de Registro de Acciones de la Estrategia Rural</t>
  </si>
  <si>
    <r>
      <t>Pias Morona</t>
    </r>
    <r>
      <rPr>
        <vertAlign val="superscript"/>
        <sz val="12"/>
        <color indexed="8"/>
        <rFont val="Arial Narrow"/>
        <family val="2"/>
      </rPr>
      <t>1</t>
    </r>
  </si>
  <si>
    <r>
      <t>Pias Napo</t>
    </r>
    <r>
      <rPr>
        <vertAlign val="superscript"/>
        <sz val="12"/>
        <color indexed="8"/>
        <rFont val="Arial Narrow"/>
        <family val="2"/>
      </rPr>
      <t>1</t>
    </r>
  </si>
  <si>
    <r>
      <t>Pias Putumayo</t>
    </r>
    <r>
      <rPr>
        <vertAlign val="superscript"/>
        <sz val="12"/>
        <color indexed="8"/>
        <rFont val="Arial Narrow"/>
        <family val="2"/>
      </rPr>
      <t>1</t>
    </r>
  </si>
  <si>
    <r>
      <t>Pias Lago Titicaca</t>
    </r>
    <r>
      <rPr>
        <vertAlign val="superscript"/>
        <sz val="12"/>
        <color indexed="8"/>
        <rFont val="Arial Narrow"/>
        <family val="2"/>
      </rPr>
      <t>1</t>
    </r>
  </si>
  <si>
    <t>1/ El Reporte de las PIAS se realiza de forma bimensual.</t>
  </si>
  <si>
    <t>Periodo:  ENERO - SETIEMBRE 2018 (Preliminar)</t>
  </si>
  <si>
    <t>Período: ENERO - SETIEMBRE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</si>
</sst>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2"/>
      <color theme="0"/>
      <name val="Arial"/>
      <family val="2"/>
    </font>
    <font>
      <sz val="11"/>
      <color theme="0"/>
      <name val="Calibri"/>
      <family val="2"/>
      <scheme val="minor"/>
    </font>
    <font>
      <b/>
      <sz val="22"/>
      <color theme="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4"/>
      <color indexed="9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sz val="14"/>
      <color theme="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theme="0"/>
      <name val="Arial"/>
      <family val="2"/>
    </font>
    <font>
      <b/>
      <i/>
      <u/>
      <sz val="12"/>
      <name val="Arial"/>
      <family val="2"/>
    </font>
    <font>
      <b/>
      <i/>
      <sz val="14"/>
      <name val="Arial"/>
      <family val="2"/>
    </font>
    <font>
      <b/>
      <sz val="14"/>
      <color theme="9" tint="-0.499984740745262"/>
      <name val="Arial"/>
      <family val="2"/>
    </font>
    <font>
      <i/>
      <sz val="10"/>
      <name val="Arial"/>
      <family val="2"/>
    </font>
    <font>
      <b/>
      <sz val="10"/>
      <color theme="0"/>
      <name val="Arial Narrow"/>
      <family val="2"/>
    </font>
    <font>
      <i/>
      <u/>
      <sz val="10"/>
      <name val="Arial"/>
      <family val="2"/>
    </font>
    <font>
      <b/>
      <sz val="9"/>
      <color theme="0"/>
      <name val="Arial Narrow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Calibri"/>
      <family val="2"/>
      <scheme val="minor"/>
    </font>
    <font>
      <b/>
      <sz val="10"/>
      <color theme="8" tint="-0.499984740745262"/>
      <name val="Arial Narrow"/>
      <family val="2"/>
    </font>
    <font>
      <b/>
      <sz val="8"/>
      <color theme="0"/>
      <name val="Arial Narrow"/>
      <family val="2"/>
    </font>
    <font>
      <b/>
      <sz val="10"/>
      <color rgb="FF1A1A1A"/>
      <name val="Lucida Sans Unicode"/>
      <family val="2"/>
    </font>
    <font>
      <b/>
      <u/>
      <sz val="12"/>
      <color theme="9" tint="-0.499984740745262"/>
      <name val="Arial"/>
      <family val="2"/>
    </font>
    <font>
      <b/>
      <i/>
      <u/>
      <sz val="12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vertAlign val="superscript"/>
      <sz val="22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9"/>
      <name val="Arial"/>
      <family val="2"/>
    </font>
    <font>
      <sz val="14"/>
      <color rgb="FFFF8080"/>
      <name val="Calibri"/>
      <family val="2"/>
      <scheme val="minor"/>
    </font>
    <font>
      <b/>
      <sz val="14"/>
      <color theme="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2"/>
      <color indexed="8"/>
      <name val="Arial Narrow"/>
      <family val="2"/>
    </font>
    <font>
      <sz val="14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indexed="8"/>
      <name val="Calibri"/>
      <family val="2"/>
    </font>
    <font>
      <vertAlign val="superscript"/>
      <sz val="12"/>
      <color indexed="8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9D9D9"/>
        <bgColor indexed="9"/>
      </patternFill>
    </fill>
    <fill>
      <patternFill patternType="solid">
        <fgColor rgb="FFFFFF99"/>
        <bgColor indexed="9"/>
      </patternFill>
    </fill>
    <fill>
      <patternFill patternType="solid">
        <fgColor theme="0" tint="-0.14999847407452621"/>
        <bgColor indexed="9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/>
      <right style="thin">
        <color indexed="64"/>
      </right>
      <top style="dashed">
        <color rgb="FF000066"/>
      </top>
      <bottom style="dashed">
        <color rgb="FF00006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/>
      <top/>
      <bottom style="thin">
        <color rgb="FF969696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theme="9"/>
      </right>
      <top style="thin">
        <color rgb="FF969696"/>
      </top>
      <bottom style="thin">
        <color rgb="FF969696"/>
      </bottom>
      <diagonal/>
    </border>
    <border>
      <left style="dotted">
        <color theme="9"/>
      </left>
      <right style="dotted">
        <color theme="9"/>
      </right>
      <top/>
      <bottom style="thin">
        <color rgb="FF969696"/>
      </bottom>
      <diagonal/>
    </border>
    <border>
      <left style="dotted">
        <color theme="9"/>
      </left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/>
      <top style="thin">
        <color rgb="FF969696"/>
      </top>
      <bottom style="hair">
        <color rgb="FF305496"/>
      </bottom>
      <diagonal/>
    </border>
    <border>
      <left/>
      <right/>
      <top style="thin">
        <color rgb="FF9696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 style="thin">
        <color rgb="FF969696"/>
      </bottom>
      <diagonal/>
    </border>
    <border>
      <left/>
      <right style="hair">
        <color rgb="FF305496"/>
      </right>
      <top style="hair">
        <color rgb="FF305496"/>
      </top>
      <bottom style="thin">
        <color rgb="FF9696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 style="dotted">
        <color theme="9"/>
      </left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/>
      <top/>
      <bottom style="dotted">
        <color rgb="FFFF8080"/>
      </bottom>
      <diagonal/>
    </border>
    <border>
      <left/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 style="dotted">
        <color theme="9"/>
      </right>
      <top style="dotted">
        <color rgb="FFFF8080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0"/>
      </right>
      <top style="thin">
        <color rgb="FF969696"/>
      </top>
      <bottom style="thin">
        <color rgb="FF969696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1" fillId="0" borderId="0"/>
    <xf numFmtId="0" fontId="2" fillId="0" borderId="0"/>
    <xf numFmtId="9" fontId="6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26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5" borderId="0" xfId="0" applyFill="1"/>
    <xf numFmtId="0" fontId="10" fillId="7" borderId="0" xfId="7" applyFont="1" applyFill="1" applyBorder="1" applyAlignment="1" applyProtection="1">
      <alignment horizontal="centerContinuous" vertical="center" wrapText="1"/>
    </xf>
    <xf numFmtId="0" fontId="10" fillId="7" borderId="0" xfId="7" applyFont="1" applyFill="1" applyBorder="1" applyAlignment="1" applyProtection="1">
      <alignment vertical="center" wrapText="1"/>
    </xf>
    <xf numFmtId="0" fontId="23" fillId="7" borderId="0" xfId="0" applyFont="1" applyFill="1" applyBorder="1" applyAlignment="1" applyProtection="1">
      <alignment horizontal="centerContinuous" vertical="center"/>
    </xf>
    <xf numFmtId="0" fontId="13" fillId="7" borderId="0" xfId="0" applyFont="1" applyFill="1" applyBorder="1" applyAlignment="1" applyProtection="1">
      <alignment horizontal="centerContinuous" vertical="center"/>
    </xf>
    <xf numFmtId="0" fontId="24" fillId="7" borderId="0" xfId="0" applyFont="1" applyFill="1" applyBorder="1" applyAlignment="1" applyProtection="1">
      <alignment horizontal="centerContinuous" vertical="center"/>
    </xf>
    <xf numFmtId="0" fontId="3" fillId="7" borderId="0" xfId="0" applyFont="1" applyFill="1" applyBorder="1" applyAlignment="1" applyProtection="1">
      <alignment horizontal="centerContinuous" vertical="center"/>
    </xf>
    <xf numFmtId="0" fontId="25" fillId="7" borderId="0" xfId="0" applyFont="1" applyFill="1" applyBorder="1" applyAlignment="1" applyProtection="1">
      <alignment horizontal="centerContinuous"/>
    </xf>
    <xf numFmtId="0" fontId="13" fillId="7" borderId="0" xfId="0" applyFont="1" applyFill="1" applyBorder="1" applyAlignment="1" applyProtection="1">
      <alignment horizontal="centerContinuous"/>
    </xf>
    <xf numFmtId="0" fontId="22" fillId="7" borderId="0" xfId="0" applyFont="1" applyFill="1" applyBorder="1" applyAlignment="1" applyProtection="1">
      <alignment horizontal="centerContinuous"/>
    </xf>
    <xf numFmtId="0" fontId="0" fillId="5" borderId="0" xfId="0" applyFill="1" applyProtection="1"/>
    <xf numFmtId="0" fontId="14" fillId="5" borderId="0" xfId="0" applyFont="1" applyFill="1" applyProtection="1"/>
    <xf numFmtId="0" fontId="26" fillId="4" borderId="4" xfId="0" applyFont="1" applyFill="1" applyBorder="1" applyAlignment="1" applyProtection="1">
      <alignment horizontal="centerContinuous" vertical="center" wrapText="1"/>
    </xf>
    <xf numFmtId="0" fontId="13" fillId="4" borderId="5" xfId="0" applyFont="1" applyFill="1" applyBorder="1" applyAlignment="1" applyProtection="1">
      <alignment horizontal="centerContinuous" vertical="center" wrapText="1"/>
    </xf>
    <xf numFmtId="0" fontId="13" fillId="4" borderId="6" xfId="0" applyFont="1" applyFill="1" applyBorder="1" applyAlignment="1" applyProtection="1">
      <alignment horizontal="centerContinuous" vertical="center" wrapText="1"/>
    </xf>
    <xf numFmtId="0" fontId="28" fillId="2" borderId="0" xfId="0" applyFont="1" applyFill="1" applyBorder="1" applyAlignment="1" applyProtection="1">
      <alignment horizontal="centerContinuous"/>
    </xf>
    <xf numFmtId="0" fontId="29" fillId="2" borderId="0" xfId="0" applyFont="1" applyFill="1" applyBorder="1" applyAlignment="1" applyProtection="1">
      <alignment horizontal="centerContinuous"/>
    </xf>
    <xf numFmtId="0" fontId="30" fillId="2" borderId="0" xfId="0" applyFont="1" applyFill="1" applyBorder="1" applyAlignment="1" applyProtection="1">
      <alignment horizontal="centerContinuous"/>
    </xf>
    <xf numFmtId="0" fontId="30" fillId="2" borderId="0" xfId="0" applyFont="1" applyFill="1" applyBorder="1" applyAlignment="1" applyProtection="1"/>
    <xf numFmtId="0" fontId="28" fillId="2" borderId="0" xfId="0" applyFont="1" applyFill="1" applyBorder="1" applyAlignment="1" applyProtection="1">
      <alignment horizontal="centerContinuous" vertical="center" wrapText="1"/>
    </xf>
    <xf numFmtId="0" fontId="31" fillId="5" borderId="0" xfId="0" applyFont="1" applyFill="1" applyAlignment="1">
      <alignment horizontal="centerContinuous" vertical="center" wrapText="1"/>
    </xf>
    <xf numFmtId="0" fontId="0" fillId="2" borderId="0" xfId="0" applyFill="1" applyProtection="1"/>
    <xf numFmtId="0" fontId="32" fillId="3" borderId="7" xfId="0" applyFont="1" applyFill="1" applyBorder="1" applyAlignment="1" applyProtection="1">
      <alignment horizontal="center" vertical="center" wrapText="1"/>
    </xf>
    <xf numFmtId="0" fontId="32" fillId="3" borderId="8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  <xf numFmtId="3" fontId="2" fillId="5" borderId="7" xfId="0" applyNumberFormat="1" applyFont="1" applyFill="1" applyBorder="1" applyAlignment="1" applyProtection="1">
      <alignment horizontal="center" vertical="center"/>
    </xf>
    <xf numFmtId="3" fontId="2" fillId="5" borderId="8" xfId="0" applyNumberFormat="1" applyFont="1" applyFill="1" applyBorder="1" applyAlignment="1" applyProtection="1">
      <alignment horizontal="center" vertical="center"/>
    </xf>
    <xf numFmtId="3" fontId="2" fillId="2" borderId="8" xfId="0" applyNumberFormat="1" applyFont="1" applyFill="1" applyBorder="1" applyAlignment="1" applyProtection="1">
      <alignment horizontal="center" vertical="center"/>
    </xf>
    <xf numFmtId="3" fontId="2" fillId="2" borderId="7" xfId="0" applyNumberFormat="1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center" vertical="center"/>
    </xf>
    <xf numFmtId="3" fontId="4" fillId="8" borderId="7" xfId="0" applyNumberFormat="1" applyFont="1" applyFill="1" applyBorder="1" applyAlignment="1" applyProtection="1">
      <alignment horizontal="center" vertical="center"/>
    </xf>
    <xf numFmtId="0" fontId="9" fillId="8" borderId="7" xfId="0" applyFont="1" applyFill="1" applyBorder="1" applyAlignment="1" applyProtection="1">
      <alignment horizontal="center" vertical="center"/>
    </xf>
    <xf numFmtId="164" fontId="15" fillId="8" borderId="7" xfId="1" applyNumberFormat="1" applyFont="1" applyFill="1" applyBorder="1" applyAlignment="1" applyProtection="1">
      <alignment horizontal="center" vertical="center"/>
    </xf>
    <xf numFmtId="9" fontId="15" fillId="8" borderId="7" xfId="1" applyNumberFormat="1" applyFont="1" applyFill="1" applyBorder="1" applyAlignment="1" applyProtection="1">
      <alignment horizontal="center" vertical="center"/>
    </xf>
    <xf numFmtId="9" fontId="15" fillId="8" borderId="8" xfId="1" applyNumberFormat="1" applyFont="1" applyFill="1" applyBorder="1" applyAlignment="1" applyProtection="1">
      <alignment horizontal="center" vertical="center"/>
    </xf>
    <xf numFmtId="9" fontId="15" fillId="8" borderId="7" xfId="1" applyFont="1" applyFill="1" applyBorder="1" applyAlignment="1" applyProtection="1">
      <alignment horizontal="center" vertical="center"/>
    </xf>
    <xf numFmtId="0" fontId="28" fillId="2" borderId="0" xfId="0" applyFont="1" applyFill="1" applyBorder="1" applyAlignment="1" applyProtection="1">
      <alignment horizontal="centerContinuous" vertical="center"/>
    </xf>
    <xf numFmtId="0" fontId="0" fillId="5" borderId="0" xfId="0" applyFill="1" applyAlignment="1" applyProtection="1">
      <alignment horizontal="centerContinuous" vertical="center"/>
    </xf>
    <xf numFmtId="0" fontId="28" fillId="2" borderId="0" xfId="0" applyFont="1" applyFill="1" applyBorder="1" applyAlignment="1" applyProtection="1">
      <alignment horizontal="centerContinuous" wrapText="1"/>
    </xf>
    <xf numFmtId="0" fontId="33" fillId="5" borderId="0" xfId="0" applyFont="1" applyFill="1" applyAlignment="1" applyProtection="1">
      <alignment horizontal="centerContinuous" vertical="center"/>
    </xf>
    <xf numFmtId="0" fontId="31" fillId="5" borderId="0" xfId="0" applyFont="1" applyFill="1" applyAlignment="1" applyProtection="1">
      <alignment horizontal="centerContinuous" vertical="center"/>
    </xf>
    <xf numFmtId="0" fontId="0" fillId="5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/>
    </xf>
    <xf numFmtId="0" fontId="17" fillId="5" borderId="0" xfId="0" applyFont="1" applyFill="1" applyAlignment="1" applyProtection="1">
      <alignment horizontal="center"/>
    </xf>
    <xf numFmtId="0" fontId="0" fillId="2" borderId="0" xfId="0" applyFill="1" applyBorder="1" applyAlignment="1">
      <alignment horizontal="center"/>
    </xf>
    <xf numFmtId="0" fontId="17" fillId="2" borderId="0" xfId="0" applyFont="1" applyFill="1" applyBorder="1" applyAlignment="1" applyProtection="1">
      <alignment horizontal="center"/>
    </xf>
    <xf numFmtId="0" fontId="0" fillId="2" borderId="0" xfId="0" applyFill="1" applyBorder="1" applyProtection="1"/>
    <xf numFmtId="0" fontId="34" fillId="3" borderId="7" xfId="0" applyFont="1" applyFill="1" applyBorder="1" applyAlignment="1" applyProtection="1">
      <alignment horizontal="center" vertical="center" wrapText="1"/>
    </xf>
    <xf numFmtId="0" fontId="35" fillId="2" borderId="0" xfId="0" applyFont="1" applyFill="1" applyAlignment="1">
      <alignment horizontal="center"/>
    </xf>
    <xf numFmtId="3" fontId="36" fillId="2" borderId="0" xfId="0" applyNumberFormat="1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164" fontId="36" fillId="2" borderId="0" xfId="1" applyNumberFormat="1" applyFont="1" applyFill="1" applyAlignment="1">
      <alignment horizontal="center"/>
    </xf>
    <xf numFmtId="0" fontId="32" fillId="2" borderId="0" xfId="0" applyFont="1" applyFill="1" applyBorder="1" applyAlignment="1" applyProtection="1">
      <alignment horizontal="center" vertical="center" wrapText="1"/>
    </xf>
    <xf numFmtId="0" fontId="34" fillId="2" borderId="0" xfId="0" applyFont="1" applyFill="1" applyBorder="1" applyAlignment="1" applyProtection="1">
      <alignment horizontal="center" vertical="center" wrapText="1"/>
    </xf>
    <xf numFmtId="0" fontId="38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horizontal="center" vertical="center"/>
    </xf>
    <xf numFmtId="0" fontId="39" fillId="2" borderId="0" xfId="0" applyFont="1" applyFill="1"/>
    <xf numFmtId="0" fontId="0" fillId="2" borderId="0" xfId="0" applyFill="1" applyAlignment="1"/>
    <xf numFmtId="0" fontId="4" fillId="2" borderId="0" xfId="0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horizontal="center" vertical="center"/>
    </xf>
    <xf numFmtId="0" fontId="0" fillId="5" borderId="0" xfId="0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0" fillId="5" borderId="0" xfId="0" applyFill="1" applyAlignment="1">
      <alignment horizontal="centerContinuous" wrapText="1"/>
    </xf>
    <xf numFmtId="0" fontId="0" fillId="2" borderId="0" xfId="0" applyFill="1" applyAlignment="1">
      <alignment horizontal="centerContinuous" wrapText="1"/>
    </xf>
    <xf numFmtId="0" fontId="0" fillId="5" borderId="0" xfId="0" applyFill="1" applyAlignment="1">
      <alignment horizontal="left"/>
    </xf>
    <xf numFmtId="0" fontId="2" fillId="5" borderId="9" xfId="0" applyFont="1" applyFill="1" applyBorder="1" applyAlignment="1" applyProtection="1">
      <alignment horizontal="center" vertical="center"/>
    </xf>
    <xf numFmtId="3" fontId="2" fillId="5" borderId="9" xfId="0" applyNumberFormat="1" applyFont="1" applyFill="1" applyBorder="1" applyAlignment="1" applyProtection="1">
      <alignment horizontal="center" vertical="center"/>
    </xf>
    <xf numFmtId="0" fontId="4" fillId="8" borderId="1" xfId="0" applyFont="1" applyFill="1" applyBorder="1" applyAlignment="1" applyProtection="1">
      <alignment horizontal="center" vertical="center"/>
    </xf>
    <xf numFmtId="3" fontId="4" fillId="8" borderId="1" xfId="0" applyNumberFormat="1" applyFont="1" applyFill="1" applyBorder="1" applyAlignment="1" applyProtection="1">
      <alignment horizontal="center" vertical="center"/>
    </xf>
    <xf numFmtId="0" fontId="11" fillId="4" borderId="5" xfId="0" applyFont="1" applyFill="1" applyBorder="1" applyAlignment="1" applyProtection="1">
      <alignment horizontal="centerContinuous"/>
    </xf>
    <xf numFmtId="0" fontId="16" fillId="5" borderId="0" xfId="0" applyFont="1" applyFill="1" applyAlignment="1" applyProtection="1">
      <alignment horizontal="centerContinuous"/>
    </xf>
    <xf numFmtId="0" fontId="40" fillId="2" borderId="0" xfId="0" applyFont="1" applyFill="1" applyBorder="1" applyAlignment="1" applyProtection="1">
      <alignment horizontal="centerContinuous" vertical="center"/>
    </xf>
    <xf numFmtId="0" fontId="6" fillId="3" borderId="7" xfId="0" applyFont="1" applyFill="1" applyBorder="1" applyAlignment="1" applyProtection="1">
      <alignment horizontal="center" vertical="center" wrapText="1"/>
    </xf>
    <xf numFmtId="0" fontId="34" fillId="3" borderId="7" xfId="0" applyFont="1" applyFill="1" applyBorder="1" applyAlignment="1" applyProtection="1">
      <alignment horizontal="center" vertical="center" textRotation="90" wrapText="1"/>
    </xf>
    <xf numFmtId="9" fontId="2" fillId="8" borderId="7" xfId="1" applyFont="1" applyFill="1" applyBorder="1" applyAlignment="1" applyProtection="1">
      <alignment horizontal="center" vertical="center"/>
    </xf>
    <xf numFmtId="0" fontId="0" fillId="5" borderId="0" xfId="0" applyFill="1" applyAlignment="1">
      <alignment horizontal="centerContinuous" vertical="center"/>
    </xf>
    <xf numFmtId="0" fontId="30" fillId="2" borderId="0" xfId="0" applyFont="1" applyFill="1" applyBorder="1" applyAlignment="1" applyProtection="1">
      <alignment horizontal="centerContinuous" vertical="center" wrapText="1"/>
    </xf>
    <xf numFmtId="0" fontId="0" fillId="2" borderId="0" xfId="0" applyFill="1" applyAlignment="1" applyProtection="1">
      <alignment horizontal="centerContinuous" vertical="center"/>
    </xf>
    <xf numFmtId="0" fontId="0" fillId="2" borderId="0" xfId="0" applyFill="1" applyBorder="1"/>
    <xf numFmtId="0" fontId="0" fillId="0" borderId="0" xfId="0" applyAlignment="1">
      <alignment horizontal="centerContinuous" vertical="center"/>
    </xf>
    <xf numFmtId="0" fontId="8" fillId="2" borderId="0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vertical="center" wrapText="1"/>
    </xf>
    <xf numFmtId="0" fontId="41" fillId="5" borderId="0" xfId="0" applyFont="1" applyFill="1" applyAlignment="1">
      <alignment horizontal="centerContinuous" vertical="center" wrapText="1"/>
    </xf>
    <xf numFmtId="0" fontId="0" fillId="2" borderId="0" xfId="0" applyFill="1" applyBorder="1" applyAlignment="1"/>
    <xf numFmtId="0" fontId="7" fillId="2" borderId="0" xfId="0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0" fontId="28" fillId="2" borderId="0" xfId="0" applyFont="1" applyFill="1" applyBorder="1" applyAlignment="1" applyProtection="1">
      <alignment vertical="center" wrapText="1"/>
    </xf>
    <xf numFmtId="0" fontId="41" fillId="5" borderId="0" xfId="0" applyFont="1" applyFill="1" applyAlignment="1">
      <alignment vertical="center" wrapText="1"/>
    </xf>
    <xf numFmtId="0" fontId="0" fillId="5" borderId="0" xfId="0" applyFill="1" applyAlignment="1"/>
    <xf numFmtId="0" fontId="8" fillId="3" borderId="7" xfId="0" applyFont="1" applyFill="1" applyBorder="1" applyAlignment="1" applyProtection="1">
      <alignment horizontal="center" vertical="center" wrapText="1"/>
    </xf>
    <xf numFmtId="0" fontId="42" fillId="2" borderId="2" xfId="4" applyFont="1" applyFill="1" applyBorder="1" applyAlignment="1">
      <alignment vertical="center" wrapText="1"/>
    </xf>
    <xf numFmtId="0" fontId="43" fillId="2" borderId="2" xfId="4" applyFont="1" applyFill="1" applyBorder="1" applyAlignment="1">
      <alignment horizontal="center" vertical="center" wrapText="1"/>
    </xf>
    <xf numFmtId="164" fontId="43" fillId="2" borderId="2" xfId="1" applyNumberFormat="1" applyFont="1" applyFill="1" applyBorder="1" applyAlignment="1">
      <alignment horizontal="center" vertical="center" wrapText="1"/>
    </xf>
    <xf numFmtId="0" fontId="42" fillId="2" borderId="3" xfId="4" applyFont="1" applyFill="1" applyBorder="1" applyAlignment="1">
      <alignment vertical="center" wrapText="1"/>
    </xf>
    <xf numFmtId="0" fontId="43" fillId="2" borderId="3" xfId="4" applyFont="1" applyFill="1" applyBorder="1" applyAlignment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>
      <alignment horizontal="center"/>
    </xf>
    <xf numFmtId="3" fontId="21" fillId="2" borderId="0" xfId="0" applyNumberFormat="1" applyFont="1" applyFill="1" applyBorder="1" applyAlignment="1">
      <alignment horizontal="center"/>
    </xf>
    <xf numFmtId="9" fontId="7" fillId="2" borderId="0" xfId="0" applyNumberFormat="1" applyFont="1" applyFill="1" applyBorder="1" applyAlignment="1">
      <alignment horizontal="center"/>
    </xf>
    <xf numFmtId="9" fontId="7" fillId="2" borderId="0" xfId="1" applyFont="1" applyFill="1" applyBorder="1" applyAlignment="1"/>
    <xf numFmtId="0" fontId="44" fillId="2" borderId="0" xfId="0" applyFont="1" applyFill="1" applyBorder="1" applyAlignment="1">
      <alignment horizontal="center"/>
    </xf>
    <xf numFmtId="0" fontId="28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centerContinuous"/>
    </xf>
    <xf numFmtId="0" fontId="28" fillId="2" borderId="0" xfId="0" applyFont="1" applyFill="1" applyBorder="1" applyAlignment="1" applyProtection="1">
      <alignment vertical="center"/>
    </xf>
    <xf numFmtId="9" fontId="2" fillId="2" borderId="0" xfId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42" fillId="2" borderId="0" xfId="4" applyFont="1" applyFill="1" applyBorder="1" applyAlignment="1">
      <alignment vertical="center" wrapText="1"/>
    </xf>
    <xf numFmtId="0" fontId="43" fillId="2" borderId="0" xfId="4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/>
    </xf>
    <xf numFmtId="164" fontId="4" fillId="8" borderId="7" xfId="1" applyNumberFormat="1" applyFont="1" applyFill="1" applyBorder="1" applyAlignment="1" applyProtection="1">
      <alignment horizontal="center" vertical="center"/>
    </xf>
    <xf numFmtId="0" fontId="41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 applyProtection="1">
      <alignment vertical="center"/>
    </xf>
    <xf numFmtId="3" fontId="6" fillId="2" borderId="0" xfId="0" applyNumberFormat="1" applyFont="1" applyFill="1" applyBorder="1" applyAlignment="1" applyProtection="1">
      <alignment horizontal="center" vertical="center"/>
    </xf>
    <xf numFmtId="0" fontId="45" fillId="5" borderId="0" xfId="0" applyFont="1" applyFill="1" applyAlignment="1">
      <alignment vertical="center"/>
    </xf>
    <xf numFmtId="0" fontId="46" fillId="9" borderId="0" xfId="0" applyFont="1" applyFill="1" applyAlignment="1">
      <alignment horizontal="centerContinuous" vertical="center"/>
    </xf>
    <xf numFmtId="0" fontId="47" fillId="9" borderId="0" xfId="0" applyFont="1" applyFill="1" applyAlignment="1">
      <alignment horizontal="centerContinuous" vertical="center"/>
    </xf>
    <xf numFmtId="0" fontId="48" fillId="9" borderId="0" xfId="0" applyFont="1" applyFill="1" applyAlignment="1">
      <alignment horizontal="centerContinuous" vertical="center"/>
    </xf>
    <xf numFmtId="0" fontId="47" fillId="9" borderId="0" xfId="0" applyFont="1" applyFill="1"/>
    <xf numFmtId="0" fontId="0" fillId="9" borderId="0" xfId="0" applyFill="1"/>
    <xf numFmtId="0" fontId="11" fillId="10" borderId="13" xfId="0" applyFont="1" applyFill="1" applyBorder="1" applyAlignment="1">
      <alignment horizontal="centerContinuous" vertical="center" wrapText="1"/>
    </xf>
    <xf numFmtId="0" fontId="11" fillId="10" borderId="14" xfId="0" applyFont="1" applyFill="1" applyBorder="1" applyAlignment="1">
      <alignment horizontal="centerContinuous" vertical="center" wrapText="1"/>
    </xf>
    <xf numFmtId="0" fontId="50" fillId="10" borderId="14" xfId="0" applyFont="1" applyFill="1" applyBorder="1" applyAlignment="1">
      <alignment horizontal="centerContinuous" vertical="center" wrapText="1"/>
    </xf>
    <xf numFmtId="0" fontId="0" fillId="9" borderId="0" xfId="0" applyFill="1" applyBorder="1"/>
    <xf numFmtId="0" fontId="18" fillId="9" borderId="0" xfId="0" applyFont="1" applyFill="1" applyBorder="1" applyAlignment="1">
      <alignment horizontal="left" vertical="center"/>
    </xf>
    <xf numFmtId="0" fontId="0" fillId="9" borderId="0" xfId="0" applyFill="1" applyAlignment="1">
      <alignment horizontal="centerContinuous" vertical="center" wrapText="1"/>
    </xf>
    <xf numFmtId="0" fontId="51" fillId="11" borderId="0" xfId="0" applyFont="1" applyFill="1" applyBorder="1" applyAlignment="1">
      <alignment horizontal="left" vertical="center"/>
    </xf>
    <xf numFmtId="0" fontId="52" fillId="11" borderId="0" xfId="0" applyFont="1" applyFill="1" applyBorder="1" applyAlignment="1">
      <alignment horizontal="center" vertical="center"/>
    </xf>
    <xf numFmtId="0" fontId="0" fillId="11" borderId="0" xfId="0" applyFill="1" applyBorder="1"/>
    <xf numFmtId="0" fontId="0" fillId="9" borderId="15" xfId="0" applyFill="1" applyBorder="1"/>
    <xf numFmtId="0" fontId="4" fillId="11" borderId="0" xfId="0" applyFont="1" applyFill="1" applyBorder="1"/>
    <xf numFmtId="0" fontId="0" fillId="9" borderId="16" xfId="0" applyFill="1" applyBorder="1"/>
    <xf numFmtId="0" fontId="32" fillId="11" borderId="0" xfId="0" applyFont="1" applyFill="1" applyBorder="1" applyAlignment="1">
      <alignment vertical="center" wrapText="1"/>
    </xf>
    <xf numFmtId="0" fontId="54" fillId="9" borderId="30" xfId="0" applyFont="1" applyFill="1" applyBorder="1" applyAlignment="1">
      <alignment horizontal="center" vertical="center"/>
    </xf>
    <xf numFmtId="3" fontId="55" fillId="9" borderId="32" xfId="0" quotePrefix="1" applyNumberFormat="1" applyFont="1" applyFill="1" applyBorder="1" applyAlignment="1">
      <alignment horizontal="center" vertical="center"/>
    </xf>
    <xf numFmtId="9" fontId="56" fillId="13" borderId="33" xfId="1" applyFont="1" applyFill="1" applyBorder="1" applyAlignment="1">
      <alignment horizontal="center" vertical="center"/>
    </xf>
    <xf numFmtId="0" fontId="54" fillId="11" borderId="0" xfId="0" applyFont="1" applyFill="1" applyBorder="1" applyAlignment="1">
      <alignment horizontal="center"/>
    </xf>
    <xf numFmtId="3" fontId="55" fillId="11" borderId="0" xfId="0" applyNumberFormat="1" applyFont="1" applyFill="1" applyBorder="1" applyAlignment="1">
      <alignment horizontal="center"/>
    </xf>
    <xf numFmtId="0" fontId="57" fillId="9" borderId="34" xfId="0" applyFont="1" applyFill="1" applyBorder="1" applyAlignment="1">
      <alignment vertical="center"/>
    </xf>
    <xf numFmtId="0" fontId="58" fillId="9" borderId="34" xfId="0" applyFont="1" applyFill="1" applyBorder="1" applyAlignment="1">
      <alignment vertical="center"/>
    </xf>
    <xf numFmtId="0" fontId="59" fillId="9" borderId="35" xfId="0" applyFont="1" applyFill="1" applyBorder="1" applyAlignment="1">
      <alignment horizontal="center" vertical="center"/>
    </xf>
    <xf numFmtId="3" fontId="60" fillId="9" borderId="36" xfId="0" applyNumberFormat="1" applyFont="1" applyFill="1" applyBorder="1" applyAlignment="1">
      <alignment horizontal="centerContinuous" vertical="center"/>
    </xf>
    <xf numFmtId="3" fontId="60" fillId="11" borderId="0" xfId="0" applyNumberFormat="1" applyFont="1" applyFill="1" applyBorder="1" applyAlignment="1">
      <alignment vertical="center" wrapText="1"/>
    </xf>
    <xf numFmtId="0" fontId="57" fillId="14" borderId="3" xfId="0" applyFont="1" applyFill="1" applyBorder="1" applyAlignment="1">
      <alignment vertical="center"/>
    </xf>
    <xf numFmtId="0" fontId="58" fillId="14" borderId="3" xfId="0" applyFont="1" applyFill="1" applyBorder="1" applyAlignment="1">
      <alignment vertical="center"/>
    </xf>
    <xf numFmtId="0" fontId="59" fillId="14" borderId="38" xfId="0" applyFont="1" applyFill="1" applyBorder="1" applyAlignment="1">
      <alignment horizontal="center" vertical="center"/>
    </xf>
    <xf numFmtId="3" fontId="60" fillId="14" borderId="39" xfId="0" applyNumberFormat="1" applyFont="1" applyFill="1" applyBorder="1" applyAlignment="1">
      <alignment horizontal="centerContinuous" vertical="center"/>
    </xf>
    <xf numFmtId="0" fontId="57" fillId="9" borderId="3" xfId="0" applyFont="1" applyFill="1" applyBorder="1" applyAlignment="1">
      <alignment vertical="center"/>
    </xf>
    <xf numFmtId="0" fontId="58" fillId="9" borderId="3" xfId="0" applyFont="1" applyFill="1" applyBorder="1" applyAlignment="1">
      <alignment vertical="center"/>
    </xf>
    <xf numFmtId="0" fontId="59" fillId="9" borderId="38" xfId="0" applyFont="1" applyFill="1" applyBorder="1" applyAlignment="1">
      <alignment horizontal="center" vertical="center"/>
    </xf>
    <xf numFmtId="3" fontId="60" fillId="9" borderId="39" xfId="0" applyNumberFormat="1" applyFont="1" applyFill="1" applyBorder="1" applyAlignment="1">
      <alignment horizontal="centerContinuous" vertical="center"/>
    </xf>
    <xf numFmtId="0" fontId="62" fillId="15" borderId="41" xfId="0" applyFont="1" applyFill="1" applyBorder="1" applyAlignment="1">
      <alignment horizontal="centerContinuous" vertical="center"/>
    </xf>
    <xf numFmtId="0" fontId="57" fillId="15" borderId="42" xfId="0" applyFont="1" applyFill="1" applyBorder="1" applyAlignment="1">
      <alignment horizontal="centerContinuous" vertical="center"/>
    </xf>
    <xf numFmtId="0" fontId="62" fillId="15" borderId="42" xfId="0" applyFont="1" applyFill="1" applyBorder="1" applyAlignment="1">
      <alignment horizontal="centerContinuous" vertical="center"/>
    </xf>
    <xf numFmtId="3" fontId="56" fillId="15" borderId="42" xfId="0" applyNumberFormat="1" applyFont="1" applyFill="1" applyBorder="1" applyAlignment="1">
      <alignment horizontal="centerContinuous" vertical="center"/>
    </xf>
    <xf numFmtId="0" fontId="19" fillId="9" borderId="0" xfId="0" applyFont="1" applyFill="1" applyAlignment="1">
      <alignment horizontal="centerContinuous" vertical="center" wrapText="1"/>
    </xf>
    <xf numFmtId="0" fontId="63" fillId="11" borderId="0" xfId="0" applyFont="1" applyFill="1" applyBorder="1" applyAlignment="1">
      <alignment horizontal="center" vertical="center"/>
    </xf>
    <xf numFmtId="3" fontId="64" fillId="11" borderId="0" xfId="0" applyNumberFormat="1" applyFont="1" applyFill="1" applyBorder="1" applyAlignment="1">
      <alignment horizontal="center" vertical="center"/>
    </xf>
    <xf numFmtId="0" fontId="19" fillId="9" borderId="0" xfId="0" applyFont="1" applyFill="1" applyBorder="1" applyAlignment="1">
      <alignment vertical="center" wrapText="1"/>
    </xf>
    <xf numFmtId="3" fontId="64" fillId="11" borderId="0" xfId="0" applyNumberFormat="1" applyFont="1" applyFill="1" applyBorder="1" applyAlignment="1">
      <alignment vertical="center"/>
    </xf>
    <xf numFmtId="0" fontId="65" fillId="2" borderId="0" xfId="0" applyFont="1" applyFill="1" applyBorder="1" applyAlignment="1">
      <alignment horizontal="center"/>
    </xf>
    <xf numFmtId="9" fontId="55" fillId="2" borderId="0" xfId="1" applyFont="1" applyFill="1" applyBorder="1" applyAlignment="1">
      <alignment horizontal="center"/>
    </xf>
    <xf numFmtId="9" fontId="55" fillId="2" borderId="0" xfId="1" applyFont="1" applyFill="1" applyBorder="1" applyAlignment="1"/>
    <xf numFmtId="0" fontId="66" fillId="6" borderId="44" xfId="0" applyFont="1" applyFill="1" applyBorder="1" applyAlignment="1">
      <alignment horizontal="center" vertical="center"/>
    </xf>
    <xf numFmtId="3" fontId="56" fillId="15" borderId="47" xfId="0" applyNumberFormat="1" applyFont="1" applyFill="1" applyBorder="1" applyAlignment="1">
      <alignment horizontal="center" vertical="center"/>
    </xf>
    <xf numFmtId="9" fontId="56" fillId="15" borderId="48" xfId="1" applyFont="1" applyFill="1" applyBorder="1" applyAlignment="1">
      <alignment horizontal="center" vertical="center"/>
    </xf>
    <xf numFmtId="0" fontId="54" fillId="9" borderId="0" xfId="0" applyFont="1" applyFill="1" applyBorder="1" applyAlignment="1">
      <alignment horizontal="left" vertical="center"/>
    </xf>
    <xf numFmtId="3" fontId="55" fillId="9" borderId="0" xfId="0" quotePrefix="1" applyNumberFormat="1" applyFont="1" applyFill="1" applyBorder="1" applyAlignment="1">
      <alignment horizontal="center" vertical="center"/>
    </xf>
    <xf numFmtId="9" fontId="56" fillId="13" borderId="0" xfId="1" applyFont="1" applyFill="1" applyBorder="1" applyAlignment="1">
      <alignment horizontal="center" vertical="center"/>
    </xf>
    <xf numFmtId="0" fontId="67" fillId="9" borderId="0" xfId="0" applyFont="1" applyFill="1" applyAlignment="1">
      <alignment horizontal="centerContinuous" vertical="center"/>
    </xf>
    <xf numFmtId="0" fontId="32" fillId="12" borderId="18" xfId="0" applyFont="1" applyFill="1" applyBorder="1" applyAlignment="1">
      <alignment horizontal="center" vertical="center" wrapText="1"/>
    </xf>
    <xf numFmtId="0" fontId="54" fillId="9" borderId="49" xfId="0" applyFont="1" applyFill="1" applyBorder="1" applyAlignment="1">
      <alignment horizontal="center" vertical="center"/>
    </xf>
    <xf numFmtId="3" fontId="55" fillId="9" borderId="50" xfId="0" applyNumberFormat="1" applyFont="1" applyFill="1" applyBorder="1" applyAlignment="1">
      <alignment horizontal="center" vertical="center"/>
    </xf>
    <xf numFmtId="0" fontId="54" fillId="16" borderId="38" xfId="0" applyFont="1" applyFill="1" applyBorder="1" applyAlignment="1">
      <alignment horizontal="center" vertical="center"/>
    </xf>
    <xf numFmtId="3" fontId="55" fillId="16" borderId="39" xfId="0" applyNumberFormat="1" applyFont="1" applyFill="1" applyBorder="1" applyAlignment="1">
      <alignment horizontal="center" vertical="center"/>
    </xf>
    <xf numFmtId="0" fontId="54" fillId="9" borderId="38" xfId="0" applyFont="1" applyFill="1" applyBorder="1" applyAlignment="1">
      <alignment horizontal="center" vertical="center"/>
    </xf>
    <xf numFmtId="3" fontId="55" fillId="9" borderId="39" xfId="0" applyNumberFormat="1" applyFont="1" applyFill="1" applyBorder="1" applyAlignment="1">
      <alignment horizontal="center" vertical="center"/>
    </xf>
    <xf numFmtId="0" fontId="62" fillId="15" borderId="56" xfId="0" applyFont="1" applyFill="1" applyBorder="1" applyAlignment="1">
      <alignment horizontal="center" vertical="center"/>
    </xf>
    <xf numFmtId="3" fontId="56" fillId="15" borderId="56" xfId="0" applyNumberFormat="1" applyFont="1" applyFill="1" applyBorder="1" applyAlignment="1">
      <alignment horizontal="center" vertical="center"/>
    </xf>
    <xf numFmtId="0" fontId="65" fillId="5" borderId="59" xfId="0" applyFont="1" applyFill="1" applyBorder="1" applyAlignment="1">
      <alignment horizontal="center" vertical="center"/>
    </xf>
    <xf numFmtId="9" fontId="55" fillId="5" borderId="59" xfId="1" applyFont="1" applyFill="1" applyBorder="1" applyAlignment="1">
      <alignment horizontal="center" vertical="center"/>
    </xf>
    <xf numFmtId="0" fontId="65" fillId="5" borderId="0" xfId="0" applyFont="1" applyFill="1" applyBorder="1" applyAlignment="1">
      <alignment horizontal="center" vertical="center"/>
    </xf>
    <xf numFmtId="9" fontId="55" fillId="5" borderId="0" xfId="1" applyFont="1" applyFill="1" applyBorder="1" applyAlignment="1">
      <alignment horizontal="center" vertical="center"/>
    </xf>
    <xf numFmtId="9" fontId="55" fillId="5" borderId="0" xfId="1" applyNumberFormat="1" applyFont="1" applyFill="1" applyBorder="1" applyAlignment="1">
      <alignment horizontal="center" vertical="center"/>
    </xf>
    <xf numFmtId="0" fontId="4" fillId="9" borderId="0" xfId="0" applyFont="1" applyFill="1"/>
    <xf numFmtId="0" fontId="18" fillId="9" borderId="60" xfId="0" applyFont="1" applyFill="1" applyBorder="1" applyAlignment="1">
      <alignment horizontal="left" vertical="center"/>
    </xf>
    <xf numFmtId="0" fontId="52" fillId="9" borderId="60" xfId="0" applyFont="1" applyFill="1" applyBorder="1" applyAlignment="1">
      <alignment horizontal="center" vertical="center"/>
    </xf>
    <xf numFmtId="0" fontId="0" fillId="9" borderId="61" xfId="0" applyFill="1" applyBorder="1"/>
    <xf numFmtId="0" fontId="32" fillId="12" borderId="62" xfId="0" applyFont="1" applyFill="1" applyBorder="1" applyAlignment="1">
      <alignment horizontal="center" vertical="center" wrapText="1"/>
    </xf>
    <xf numFmtId="0" fontId="32" fillId="12" borderId="6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0" fontId="2" fillId="0" borderId="0" xfId="9"/>
    <xf numFmtId="0" fontId="11" fillId="9" borderId="0" xfId="0" applyFont="1" applyFill="1" applyAlignment="1">
      <alignment horizontal="left"/>
    </xf>
    <xf numFmtId="0" fontId="68" fillId="5" borderId="0" xfId="0" applyFont="1" applyFill="1" applyAlignment="1">
      <alignment vertical="center"/>
    </xf>
    <xf numFmtId="9" fontId="69" fillId="9" borderId="0" xfId="8" applyFont="1" applyFill="1" applyBorder="1" applyAlignment="1">
      <alignment horizontal="center"/>
    </xf>
    <xf numFmtId="0" fontId="69" fillId="13" borderId="0" xfId="0" applyFont="1" applyFill="1" applyBorder="1"/>
    <xf numFmtId="0" fontId="0" fillId="9" borderId="0" xfId="0" applyFont="1" applyFill="1"/>
    <xf numFmtId="0" fontId="57" fillId="5" borderId="0" xfId="10" applyFont="1" applyFill="1" applyBorder="1" applyAlignment="1">
      <alignment horizontal="left" indent="1"/>
    </xf>
    <xf numFmtId="0" fontId="2" fillId="0" borderId="0" xfId="15"/>
    <xf numFmtId="0" fontId="28" fillId="2" borderId="0" xfId="0" applyFont="1" applyFill="1" applyBorder="1" applyAlignment="1" applyProtection="1">
      <alignment horizontal="center" vertical="center"/>
    </xf>
    <xf numFmtId="0" fontId="32" fillId="3" borderId="7" xfId="0" applyFont="1" applyFill="1" applyBorder="1" applyAlignment="1" applyProtection="1">
      <alignment horizontal="center" vertical="center" wrapText="1"/>
    </xf>
    <xf numFmtId="0" fontId="2" fillId="5" borderId="0" xfId="0" applyFont="1" applyFill="1" applyAlignment="1" applyProtection="1">
      <alignment horizontal="left" wrapText="1"/>
    </xf>
    <xf numFmtId="9" fontId="55" fillId="5" borderId="59" xfId="1" applyFont="1" applyFill="1" applyBorder="1" applyAlignment="1">
      <alignment horizontal="center" vertical="center"/>
    </xf>
    <xf numFmtId="3" fontId="60" fillId="14" borderId="40" xfId="0" applyNumberFormat="1" applyFont="1" applyFill="1" applyBorder="1" applyAlignment="1">
      <alignment horizontal="center" vertical="center" wrapText="1"/>
    </xf>
    <xf numFmtId="3" fontId="60" fillId="14" borderId="3" xfId="0" applyNumberFormat="1" applyFont="1" applyFill="1" applyBorder="1" applyAlignment="1">
      <alignment horizontal="center" vertical="center" wrapText="1"/>
    </xf>
    <xf numFmtId="3" fontId="56" fillId="15" borderId="57" xfId="0" applyNumberFormat="1" applyFont="1" applyFill="1" applyBorder="1" applyAlignment="1">
      <alignment horizontal="center" vertical="center"/>
    </xf>
    <xf numFmtId="3" fontId="56" fillId="15" borderId="58" xfId="0" applyNumberFormat="1" applyFont="1" applyFill="1" applyBorder="1" applyAlignment="1">
      <alignment horizontal="center" vertical="center"/>
    </xf>
    <xf numFmtId="3" fontId="60" fillId="14" borderId="38" xfId="0" applyNumberFormat="1" applyFont="1" applyFill="1" applyBorder="1" applyAlignment="1">
      <alignment horizontal="center" vertical="center" wrapText="1"/>
    </xf>
    <xf numFmtId="3" fontId="60" fillId="9" borderId="51" xfId="0" applyNumberFormat="1" applyFont="1" applyFill="1" applyBorder="1" applyAlignment="1">
      <alignment horizontal="center" vertical="center" wrapText="1"/>
    </xf>
    <xf numFmtId="3" fontId="60" fillId="9" borderId="49" xfId="0" applyNumberFormat="1" applyFont="1" applyFill="1" applyBorder="1" applyAlignment="1">
      <alignment horizontal="center" vertical="center" wrapText="1"/>
    </xf>
    <xf numFmtId="3" fontId="60" fillId="9" borderId="52" xfId="0" applyNumberFormat="1" applyFont="1" applyFill="1" applyBorder="1" applyAlignment="1">
      <alignment horizontal="center" vertical="center" wrapText="1"/>
    </xf>
    <xf numFmtId="0" fontId="32" fillId="12" borderId="64" xfId="0" applyFont="1" applyFill="1" applyBorder="1" applyAlignment="1">
      <alignment horizontal="center" vertical="center" wrapText="1"/>
    </xf>
    <xf numFmtId="0" fontId="32" fillId="12" borderId="65" xfId="0" applyFont="1" applyFill="1" applyBorder="1" applyAlignment="1">
      <alignment horizontal="center" vertical="center" wrapText="1"/>
    </xf>
    <xf numFmtId="9" fontId="55" fillId="5" borderId="59" xfId="1" applyNumberFormat="1" applyFont="1" applyFill="1" applyBorder="1" applyAlignment="1">
      <alignment horizontal="center" vertical="center"/>
    </xf>
    <xf numFmtId="3" fontId="60" fillId="14" borderId="40" xfId="0" applyNumberFormat="1" applyFont="1" applyFill="1" applyBorder="1" applyAlignment="1">
      <alignment horizontal="center" vertical="center"/>
    </xf>
    <xf numFmtId="3" fontId="60" fillId="14" borderId="38" xfId="0" applyNumberFormat="1" applyFont="1" applyFill="1" applyBorder="1" applyAlignment="1">
      <alignment horizontal="center" vertical="center"/>
    </xf>
    <xf numFmtId="3" fontId="60" fillId="14" borderId="3" xfId="0" applyNumberFormat="1" applyFont="1" applyFill="1" applyBorder="1" applyAlignment="1">
      <alignment horizontal="center" vertical="center"/>
    </xf>
    <xf numFmtId="3" fontId="60" fillId="9" borderId="51" xfId="0" applyNumberFormat="1" applyFont="1" applyFill="1" applyBorder="1" applyAlignment="1">
      <alignment horizontal="center" vertical="center"/>
    </xf>
    <xf numFmtId="3" fontId="60" fillId="9" borderId="49" xfId="0" applyNumberFormat="1" applyFont="1" applyFill="1" applyBorder="1" applyAlignment="1">
      <alignment horizontal="center" vertical="center"/>
    </xf>
    <xf numFmtId="3" fontId="60" fillId="9" borderId="52" xfId="0" applyNumberFormat="1" applyFont="1" applyFill="1" applyBorder="1" applyAlignment="1">
      <alignment horizontal="center" vertical="center"/>
    </xf>
    <xf numFmtId="3" fontId="60" fillId="14" borderId="53" xfId="0" applyNumberFormat="1" applyFont="1" applyFill="1" applyBorder="1" applyAlignment="1">
      <alignment horizontal="center" vertical="center"/>
    </xf>
    <xf numFmtId="3" fontId="60" fillId="14" borderId="54" xfId="0" applyNumberFormat="1" applyFont="1" applyFill="1" applyBorder="1" applyAlignment="1">
      <alignment horizontal="center" vertical="center"/>
    </xf>
    <xf numFmtId="3" fontId="60" fillId="14" borderId="55" xfId="0" applyNumberFormat="1" applyFont="1" applyFill="1" applyBorder="1" applyAlignment="1">
      <alignment horizontal="center" vertical="center"/>
    </xf>
    <xf numFmtId="0" fontId="32" fillId="12" borderId="18" xfId="0" applyFont="1" applyFill="1" applyBorder="1" applyAlignment="1">
      <alignment horizontal="center" vertical="center" wrapText="1"/>
    </xf>
    <xf numFmtId="0" fontId="32" fillId="12" borderId="24" xfId="0" applyFont="1" applyFill="1" applyBorder="1" applyAlignment="1">
      <alignment horizontal="center" vertical="center" wrapText="1"/>
    </xf>
    <xf numFmtId="0" fontId="32" fillId="12" borderId="45" xfId="0" applyFont="1" applyFill="1" applyBorder="1" applyAlignment="1">
      <alignment horizontal="center" vertical="center" wrapText="1"/>
    </xf>
    <xf numFmtId="0" fontId="54" fillId="9" borderId="30" xfId="0" applyFont="1" applyFill="1" applyBorder="1" applyAlignment="1">
      <alignment horizontal="left" vertical="center"/>
    </xf>
    <xf numFmtId="0" fontId="54" fillId="9" borderId="31" xfId="0" applyFont="1" applyFill="1" applyBorder="1" applyAlignment="1">
      <alignment horizontal="left" vertical="center"/>
    </xf>
    <xf numFmtId="0" fontId="62" fillId="15" borderId="30" xfId="0" applyFont="1" applyFill="1" applyBorder="1" applyAlignment="1">
      <alignment horizontal="center" vertical="center"/>
    </xf>
    <xf numFmtId="0" fontId="62" fillId="15" borderId="45" xfId="0" applyFont="1" applyFill="1" applyBorder="1" applyAlignment="1">
      <alignment horizontal="center" vertical="center"/>
    </xf>
    <xf numFmtId="0" fontId="62" fillId="15" borderId="46" xfId="0" applyFont="1" applyFill="1" applyBorder="1" applyAlignment="1">
      <alignment horizontal="center" vertical="center"/>
    </xf>
    <xf numFmtId="9" fontId="55" fillId="9" borderId="39" xfId="8" applyFont="1" applyFill="1" applyBorder="1" applyAlignment="1">
      <alignment horizontal="center" vertical="center"/>
    </xf>
    <xf numFmtId="9" fontId="55" fillId="9" borderId="40" xfId="8" applyFont="1" applyFill="1" applyBorder="1" applyAlignment="1">
      <alignment horizontal="center" vertical="center"/>
    </xf>
    <xf numFmtId="9" fontId="55" fillId="14" borderId="39" xfId="8" applyFont="1" applyFill="1" applyBorder="1" applyAlignment="1">
      <alignment horizontal="center" vertical="center"/>
    </xf>
    <xf numFmtId="9" fontId="55" fillId="14" borderId="40" xfId="8" applyFont="1" applyFill="1" applyBorder="1" applyAlignment="1">
      <alignment horizontal="center" vertical="center"/>
    </xf>
    <xf numFmtId="9" fontId="56" fillId="15" borderId="42" xfId="8" applyFont="1" applyFill="1" applyBorder="1" applyAlignment="1">
      <alignment horizontal="center" vertical="center"/>
    </xf>
    <xf numFmtId="9" fontId="56" fillId="15" borderId="43" xfId="8" applyFont="1" applyFill="1" applyBorder="1" applyAlignment="1">
      <alignment horizontal="center" vertical="center"/>
    </xf>
    <xf numFmtId="9" fontId="55" fillId="9" borderId="36" xfId="8" applyFont="1" applyFill="1" applyBorder="1" applyAlignment="1">
      <alignment horizontal="center" vertical="center"/>
    </xf>
    <xf numFmtId="9" fontId="55" fillId="9" borderId="37" xfId="8" applyFont="1" applyFill="1" applyBorder="1" applyAlignment="1">
      <alignment horizontal="center" vertical="center"/>
    </xf>
    <xf numFmtId="0" fontId="53" fillId="12" borderId="20" xfId="0" applyFont="1" applyFill="1" applyBorder="1" applyAlignment="1">
      <alignment horizontal="center" vertical="center" wrapText="1"/>
    </xf>
    <xf numFmtId="0" fontId="53" fillId="12" borderId="26" xfId="0" applyFont="1" applyFill="1" applyBorder="1" applyAlignment="1">
      <alignment horizontal="center" vertical="center" wrapText="1"/>
    </xf>
    <xf numFmtId="0" fontId="53" fillId="12" borderId="21" xfId="0" applyFont="1" applyFill="1" applyBorder="1" applyAlignment="1">
      <alignment horizontal="center" vertical="center" wrapText="1"/>
    </xf>
    <xf numFmtId="0" fontId="53" fillId="12" borderId="27" xfId="0" applyFont="1" applyFill="1" applyBorder="1" applyAlignment="1">
      <alignment horizontal="center" vertical="center" wrapText="1"/>
    </xf>
    <xf numFmtId="0" fontId="53" fillId="12" borderId="17" xfId="0" applyFont="1" applyFill="1" applyBorder="1" applyAlignment="1">
      <alignment horizontal="center" vertical="center" wrapText="1"/>
    </xf>
    <xf numFmtId="0" fontId="53" fillId="12" borderId="28" xfId="0" applyFont="1" applyFill="1" applyBorder="1" applyAlignment="1">
      <alignment horizontal="center" vertical="center" wrapText="1"/>
    </xf>
    <xf numFmtId="0" fontId="53" fillId="12" borderId="22" xfId="0" applyFont="1" applyFill="1" applyBorder="1" applyAlignment="1">
      <alignment horizontal="center" vertical="center" wrapText="1"/>
    </xf>
    <xf numFmtId="0" fontId="53" fillId="12" borderId="29" xfId="0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12" fillId="10" borderId="12" xfId="0" applyFont="1" applyFill="1" applyBorder="1" applyAlignment="1">
      <alignment horizontal="center" vertical="center" wrapText="1"/>
    </xf>
    <xf numFmtId="0" fontId="12" fillId="10" borderId="0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10" borderId="0" xfId="0" applyFont="1" applyFill="1" applyBorder="1" applyAlignment="1">
      <alignment horizontal="center" vertical="center" wrapText="1"/>
    </xf>
    <xf numFmtId="0" fontId="53" fillId="12" borderId="23" xfId="0" applyFont="1" applyFill="1" applyBorder="1" applyAlignment="1">
      <alignment horizontal="center" vertical="center" wrapText="1"/>
    </xf>
    <xf numFmtId="0" fontId="53" fillId="12" borderId="18" xfId="0" applyFont="1" applyFill="1" applyBorder="1" applyAlignment="1">
      <alignment horizontal="center" vertical="center" wrapText="1"/>
    </xf>
    <xf numFmtId="0" fontId="53" fillId="12" borderId="19" xfId="0" applyFont="1" applyFill="1" applyBorder="1" applyAlignment="1">
      <alignment horizontal="center" vertical="center" wrapText="1"/>
    </xf>
    <xf numFmtId="0" fontId="53" fillId="12" borderId="24" xfId="0" applyFont="1" applyFill="1" applyBorder="1" applyAlignment="1">
      <alignment horizontal="center" vertical="center" wrapText="1"/>
    </xf>
    <xf numFmtId="0" fontId="53" fillId="12" borderId="25" xfId="0" applyFont="1" applyFill="1" applyBorder="1" applyAlignment="1">
      <alignment horizontal="center" vertical="center" wrapText="1"/>
    </xf>
  </cellXfs>
  <cellStyles count="16">
    <cellStyle name="Normal" xfId="0" builtinId="0"/>
    <cellStyle name="Normal 2" xfId="2"/>
    <cellStyle name="Normal 2 2" xfId="6"/>
    <cellStyle name="Normal 2 2 3" xfId="13"/>
    <cellStyle name="Normal 2 3" xfId="10"/>
    <cellStyle name="Normal 2 3 2" xfId="4"/>
    <cellStyle name="Normal 3 2" xfId="11"/>
    <cellStyle name="Normal_Directorio CEMs - agos - 2009 - UGTAI" xfId="7"/>
    <cellStyle name="Normal_ER AER" xfId="9"/>
    <cellStyle name="Normal_ER Casos" xfId="15"/>
    <cellStyle name="Porcentaje" xfId="1" builtinId="5"/>
    <cellStyle name="Porcentaje 10" xfId="12"/>
    <cellStyle name="Porcentaje 2" xfId="3"/>
    <cellStyle name="Porcentaje 3 2" xfId="14"/>
    <cellStyle name="Porcentual 2" xfId="5"/>
    <cellStyle name="Porcentual 2 2" xfId="8"/>
  </cellStyles>
  <dxfs count="0"/>
  <tableStyles count="0" defaultTableStyle="TableStyleMedium2" defaultPivotStyle="PivotStyleLight16"/>
  <colors>
    <mruColors>
      <color rgb="FF305496"/>
      <color rgb="FFB686DA"/>
      <color rgb="FFCCFEE7"/>
      <color rgb="FFFFFF85"/>
      <color rgb="FFCFFBF7"/>
      <color rgb="FF43CEFF"/>
      <color rgb="FF1DC4FF"/>
      <color rgb="FFFF5D5D"/>
      <color rgb="FFFF2F2F"/>
      <color rgb="FFEB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ingreso a la ZER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B0E-4503-85FD-D60E8116D8AC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B0E-4503-85FD-D60E8116D8A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CB0E-4503-85FD-D60E8116D8AC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B0E-4503-85FD-D60E8116D8AC}"/>
                </c:ext>
              </c:extLst>
            </c:dLbl>
            <c:dLbl>
              <c:idx val="1"/>
              <c:layout>
                <c:manualLayout>
                  <c:x val="5.0706033715815675E-2"/>
                  <c:y val="0.1814427569683221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B0E-4503-85FD-D60E8116D8AC}"/>
                </c:ext>
              </c:extLst>
            </c:dLbl>
            <c:dLbl>
              <c:idx val="2"/>
              <c:layout>
                <c:manualLayout>
                  <c:x val="-0.20792610059087344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B0E-4503-85FD-D60E8116D8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Casos'!$C$15:$E$15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Casos'!$C$28:$E$28</c:f>
              <c:numCache>
                <c:formatCode>#,##0</c:formatCode>
                <c:ptCount val="3"/>
                <c:pt idx="0">
                  <c:v>1119</c:v>
                </c:pt>
                <c:pt idx="1">
                  <c:v>81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0E-4503-85FD-D60E8116D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sexo de la víctima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A9D-4D5E-A816-689AAEF82BDC}"/>
              </c:ext>
            </c:extLst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A9D-4D5E-A816-689AAEF82BDC}"/>
              </c:ext>
            </c:extLst>
          </c:dPt>
          <c:dLbls>
            <c:dLbl>
              <c:idx val="0"/>
              <c:layout>
                <c:manualLayout>
                  <c:x val="0.16819729467809028"/>
                  <c:y val="7.49346534419787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A9D-4D5E-A816-689AAEF82BDC}"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A9D-4D5E-A816-689AAEF82BDC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9D-4D5E-A816-689AAEF82BD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Casos'!$N$15:$O$15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Casos'!$N$28:$O$28</c:f>
              <c:numCache>
                <c:formatCode>#,##0</c:formatCode>
                <c:ptCount val="2"/>
                <c:pt idx="0">
                  <c:v>1065</c:v>
                </c:pt>
                <c:pt idx="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9D-4D5E-A816-689AAEF82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violencia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335-41C8-83BA-62792B8D3C8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35-41C8-83BA-62792B8D3C81}"/>
              </c:ext>
            </c:extLst>
          </c:dPt>
          <c:dPt>
            <c:idx val="2"/>
            <c:bubble3D val="0"/>
            <c:spPr>
              <a:solidFill>
                <a:schemeClr val="accent4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335-41C8-83BA-62792B8D3C8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F335-41C8-83BA-62792B8D3C81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335-41C8-83BA-62792B8D3C81}"/>
                </c:ext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335-41C8-83BA-62792B8D3C81}"/>
                </c:ext>
              </c:extLst>
            </c:dLbl>
            <c:dLbl>
              <c:idx val="2"/>
              <c:layout>
                <c:manualLayout>
                  <c:x val="-0.1686803241591984"/>
                  <c:y val="-7.8972266831627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335-41C8-83BA-62792B8D3C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'ER Casos'!$C$55:$F$55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Casos'!$C$68:$F$68</c:f>
              <c:numCache>
                <c:formatCode>#,##0</c:formatCode>
                <c:ptCount val="4"/>
                <c:pt idx="0">
                  <c:v>100</c:v>
                </c:pt>
                <c:pt idx="1">
                  <c:v>515</c:v>
                </c:pt>
                <c:pt idx="2">
                  <c:v>466</c:v>
                </c:pt>
                <c:pt idx="3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35-41C8-83BA-62792B8D3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1.2</a:t>
            </a:r>
            <a:endParaRPr lang="es-MX" sz="1400" b="0" i="0" u="none" strike="noStrike" baseline="0">
              <a:solidFill>
                <a:srgbClr val="000000"/>
              </a:solidFill>
              <a:latin typeface="Calibri"/>
              <a:ea typeface="+mn-ea"/>
              <a:cs typeface="+mn-ea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 según mes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 AER'!$A$58:$A$69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'ER AER'!$B$58:$B$69</c:f>
              <c:numCache>
                <c:formatCode>#,##0</c:formatCode>
                <c:ptCount val="12"/>
                <c:pt idx="0">
                  <c:v>1961</c:v>
                </c:pt>
                <c:pt idx="1">
                  <c:v>3024</c:v>
                </c:pt>
                <c:pt idx="2">
                  <c:v>7196</c:v>
                </c:pt>
                <c:pt idx="3">
                  <c:v>9447</c:v>
                </c:pt>
                <c:pt idx="4">
                  <c:v>8996</c:v>
                </c:pt>
                <c:pt idx="5">
                  <c:v>12039</c:v>
                </c:pt>
                <c:pt idx="6">
                  <c:v>10477</c:v>
                </c:pt>
                <c:pt idx="7">
                  <c:v>11201</c:v>
                </c:pt>
                <c:pt idx="8">
                  <c:v>8360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1-4697-AC1F-99E020A4C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6463728"/>
        <c:axId val="1686464288"/>
      </c:barChart>
      <c:catAx>
        <c:axId val="168646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86464288"/>
        <c:crosses val="autoZero"/>
        <c:auto val="1"/>
        <c:lblAlgn val="ctr"/>
        <c:lblOffset val="100"/>
        <c:noMultiLvlLbl val="0"/>
      </c:catAx>
      <c:valAx>
        <c:axId val="16864642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686463728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61302241159548E-5"/>
                  <c:y val="7.91588057574838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DC4-4D03-8ADB-2AFC981528BC}"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DC4-4D03-8ADB-2AFC981528BC}"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DC4-4D03-8ADB-2AFC981528BC}"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DC4-4D03-8ADB-2AFC981528BC}"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DC4-4D03-8ADB-2AFC981528BC}"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DC4-4D03-8ADB-2AFC981528B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('ER AER'!$C$77,'ER AER'!$E$77,'ER AER'!$G$77,'ER AER'!$I$77,'ER AER'!$K$77,'ER AER'!$M$77,'ER AER'!$O$77)</c:f>
              <c:strCache>
                <c:ptCount val="7"/>
                <c:pt idx="0">
                  <c:v>Redes Insititucionales y Comunitarias articuladas en el marco del sistema local</c:v>
                </c:pt>
                <c:pt idx="1">
                  <c:v>Movilización social para enfrentar la violencia familiar y sexual en zona rural</c:v>
                </c:pt>
                <c:pt idx="2">
                  <c:v>Desarrollo de capacidades de la población frente a la VFS</c:v>
                </c:pt>
                <c:pt idx="3">
                  <c:v>Fortalecimiento de las capacidades de los operadores de atención y prevención de la VFS en los niveles provinciales, distritales y comunal</c:v>
                </c:pt>
                <c:pt idx="4">
                  <c:v>Rutas de atención y promoción de la VFS en las zonas rurales</c:v>
                </c:pt>
                <c:pt idx="5">
                  <c:v>Fortalecer la organización comunal para la vigilancia frente a la VFS en zonas rurales</c:v>
                </c:pt>
                <c:pt idx="6">
                  <c:v>Fortalecimiento del modelo de la estrategia de atención, prevención y protección frente a la VFS en zonas rurales</c:v>
                </c:pt>
              </c:strCache>
            </c:strRef>
          </c:cat>
          <c:val>
            <c:numRef>
              <c:f>('ER AER'!$C$90,'ER AER'!$E$90,'ER AER'!$G$90,'ER AER'!$I$90,'ER AER'!$K$90,'ER AER'!$M$90,'ER AER'!$O$90)</c:f>
              <c:numCache>
                <c:formatCode>#,##0</c:formatCode>
                <c:ptCount val="7"/>
                <c:pt idx="0">
                  <c:v>9785</c:v>
                </c:pt>
                <c:pt idx="1">
                  <c:v>18284</c:v>
                </c:pt>
                <c:pt idx="2">
                  <c:v>30145</c:v>
                </c:pt>
                <c:pt idx="3">
                  <c:v>8207</c:v>
                </c:pt>
                <c:pt idx="4">
                  <c:v>3784</c:v>
                </c:pt>
                <c:pt idx="5">
                  <c:v>2459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DC4-4D03-8ADB-2AFC98152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86466528"/>
        <c:axId val="1686467088"/>
      </c:barChart>
      <c:catAx>
        <c:axId val="16864665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686467088"/>
        <c:crosses val="autoZero"/>
        <c:auto val="1"/>
        <c:lblAlgn val="ctr"/>
        <c:lblOffset val="100"/>
        <c:noMultiLvlLbl val="0"/>
      </c:catAx>
      <c:valAx>
        <c:axId val="1686467088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686466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12669174573681191"/>
          <c:y val="3.53659089317132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AEE-4EA0-B5C9-E6EDD13AD6B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AEE-4EA0-B5C9-E6EDD13AD6B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AEE-4EA0-B5C9-E6EDD13AD6B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AEE-4EA0-B5C9-E6EDD13AD6B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AEE-4EA0-B5C9-E6EDD13AD6B7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AEE-4EA0-B5C9-E6EDD13AD6B7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AEE-4EA0-B5C9-E6EDD13AD6B7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AEE-4EA0-B5C9-E6EDD13AD6B7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 AER'!$U$16:$U$23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 AER'!$X$16:$X$23</c:f>
              <c:numCache>
                <c:formatCode>#,##0</c:formatCode>
                <c:ptCount val="8"/>
                <c:pt idx="0">
                  <c:v>1166</c:v>
                </c:pt>
                <c:pt idx="1">
                  <c:v>11749</c:v>
                </c:pt>
                <c:pt idx="2">
                  <c:v>8372</c:v>
                </c:pt>
                <c:pt idx="3">
                  <c:v>5330</c:v>
                </c:pt>
                <c:pt idx="4">
                  <c:v>10422</c:v>
                </c:pt>
                <c:pt idx="5">
                  <c:v>31259</c:v>
                </c:pt>
                <c:pt idx="6">
                  <c:v>4062</c:v>
                </c:pt>
                <c:pt idx="7">
                  <c:v>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AEE-4EA0-B5C9-E6EDD13AD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686469328"/>
        <c:axId val="1686469888"/>
      </c:barChart>
      <c:catAx>
        <c:axId val="1686469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86469888"/>
        <c:crosses val="autoZero"/>
        <c:auto val="1"/>
        <c:lblAlgn val="l"/>
        <c:lblOffset val="100"/>
        <c:noMultiLvlLbl val="0"/>
      </c:catAx>
      <c:valAx>
        <c:axId val="168646988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686469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5</xdr:col>
      <xdr:colOff>213360</xdr:colOff>
      <xdr:row>1</xdr:row>
      <xdr:rowOff>464820</xdr:rowOff>
    </xdr:to>
    <xdr:pic>
      <xdr:nvPicPr>
        <xdr:cNvPr id="2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"/>
          <a:ext cx="448818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13</xdr:row>
      <xdr:rowOff>129540</xdr:rowOff>
    </xdr:from>
    <xdr:to>
      <xdr:col>10</xdr:col>
      <xdr:colOff>541020</xdr:colOff>
      <xdr:row>28</xdr:row>
      <xdr:rowOff>53340</xdr:rowOff>
    </xdr:to>
    <xdr:graphicFrame macro="">
      <xdr:nvGraphicFramePr>
        <xdr:cNvPr id="3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22860</xdr:colOff>
      <xdr:row>13</xdr:row>
      <xdr:rowOff>137160</xdr:rowOff>
    </xdr:from>
    <xdr:to>
      <xdr:col>21</xdr:col>
      <xdr:colOff>106680</xdr:colOff>
      <xdr:row>28</xdr:row>
      <xdr:rowOff>53340</xdr:rowOff>
    </xdr:to>
    <xdr:graphicFrame macro="">
      <xdr:nvGraphicFramePr>
        <xdr:cNvPr id="4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335280</xdr:colOff>
      <xdr:row>33</xdr:row>
      <xdr:rowOff>266700</xdr:rowOff>
    </xdr:from>
    <xdr:to>
      <xdr:col>9</xdr:col>
      <xdr:colOff>243840</xdr:colOff>
      <xdr:row>34</xdr:row>
      <xdr:rowOff>754380</xdr:rowOff>
    </xdr:to>
    <xdr:pic>
      <xdr:nvPicPr>
        <xdr:cNvPr id="5" name="Imagen 2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75" t="54999" r="67741" b="26172"/>
        <a:stretch>
          <a:fillRect/>
        </a:stretch>
      </xdr:blipFill>
      <xdr:spPr bwMode="auto">
        <a:xfrm>
          <a:off x="7216140" y="8054340"/>
          <a:ext cx="76962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365760</xdr:colOff>
      <xdr:row>35</xdr:row>
      <xdr:rowOff>152400</xdr:rowOff>
    </xdr:from>
    <xdr:to>
      <xdr:col>9</xdr:col>
      <xdr:colOff>320040</xdr:colOff>
      <xdr:row>41</xdr:row>
      <xdr:rowOff>53340</xdr:rowOff>
    </xdr:to>
    <xdr:pic>
      <xdr:nvPicPr>
        <xdr:cNvPr id="6" name="Imagen 2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20" t="55869" r="44830" b="25475"/>
        <a:stretch>
          <a:fillRect/>
        </a:stretch>
      </xdr:blipFill>
      <xdr:spPr bwMode="auto">
        <a:xfrm>
          <a:off x="7246620" y="9349740"/>
          <a:ext cx="81534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480060</xdr:colOff>
      <xdr:row>42</xdr:row>
      <xdr:rowOff>60960</xdr:rowOff>
    </xdr:from>
    <xdr:to>
      <xdr:col>9</xdr:col>
      <xdr:colOff>251460</xdr:colOff>
      <xdr:row>47</xdr:row>
      <xdr:rowOff>198120</xdr:rowOff>
    </xdr:to>
    <xdr:pic>
      <xdr:nvPicPr>
        <xdr:cNvPr id="7" name="Imagen 2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371" t="53381" r="20503" b="25475"/>
        <a:stretch>
          <a:fillRect/>
        </a:stretch>
      </xdr:blipFill>
      <xdr:spPr bwMode="auto">
        <a:xfrm>
          <a:off x="7360920" y="10584180"/>
          <a:ext cx="63246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342900</xdr:colOff>
      <xdr:row>16</xdr:row>
      <xdr:rowOff>91440</xdr:rowOff>
    </xdr:from>
    <xdr:to>
      <xdr:col>16</xdr:col>
      <xdr:colOff>693420</xdr:colOff>
      <xdr:row>21</xdr:row>
      <xdr:rowOff>30480</xdr:rowOff>
    </xdr:to>
    <xdr:pic>
      <xdr:nvPicPr>
        <xdr:cNvPr id="8" name="Imagen 27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6540" y="4526280"/>
          <a:ext cx="35052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334904</xdr:colOff>
      <xdr:row>20</xdr:row>
      <xdr:rowOff>100314</xdr:rowOff>
    </xdr:from>
    <xdr:to>
      <xdr:col>5</xdr:col>
      <xdr:colOff>836756</xdr:colOff>
      <xdr:row>21</xdr:row>
      <xdr:rowOff>147162</xdr:rowOff>
    </xdr:to>
    <xdr:sp macro="" textlink="">
      <xdr:nvSpPr>
        <xdr:cNvPr id="9" name="Flecha derecha 8"/>
        <xdr:cNvSpPr/>
      </xdr:nvSpPr>
      <xdr:spPr>
        <a:xfrm>
          <a:off x="4609724" y="5266674"/>
          <a:ext cx="501852" cy="229728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15</xdr:col>
      <xdr:colOff>183554</xdr:colOff>
      <xdr:row>20</xdr:row>
      <xdr:rowOff>87628</xdr:rowOff>
    </xdr:from>
    <xdr:to>
      <xdr:col>15</xdr:col>
      <xdr:colOff>701509</xdr:colOff>
      <xdr:row>21</xdr:row>
      <xdr:rowOff>147159</xdr:rowOff>
    </xdr:to>
    <xdr:sp macro="" textlink="">
      <xdr:nvSpPr>
        <xdr:cNvPr id="10" name="Flecha derecha 9"/>
        <xdr:cNvSpPr/>
      </xdr:nvSpPr>
      <xdr:spPr>
        <a:xfrm>
          <a:off x="13175654" y="5253988"/>
          <a:ext cx="517955" cy="242411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8</xdr:col>
      <xdr:colOff>35442</xdr:colOff>
      <xdr:row>38</xdr:row>
      <xdr:rowOff>44303</xdr:rowOff>
    </xdr:from>
    <xdr:to>
      <xdr:col>8</xdr:col>
      <xdr:colOff>299041</xdr:colOff>
      <xdr:row>39</xdr:row>
      <xdr:rowOff>168350</xdr:rowOff>
    </xdr:to>
    <xdr:sp macro="" textlink="">
      <xdr:nvSpPr>
        <xdr:cNvPr id="11" name="Flecha derecha 10"/>
        <xdr:cNvSpPr/>
      </xdr:nvSpPr>
      <xdr:spPr>
        <a:xfrm>
          <a:off x="6916302" y="9790283"/>
          <a:ext cx="263599" cy="306927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9</xdr:col>
      <xdr:colOff>634925</xdr:colOff>
      <xdr:row>33</xdr:row>
      <xdr:rowOff>379212</xdr:rowOff>
    </xdr:from>
    <xdr:to>
      <xdr:col>14</xdr:col>
      <xdr:colOff>315948</xdr:colOff>
      <xdr:row>34</xdr:row>
      <xdr:rowOff>498578</xdr:rowOff>
    </xdr:to>
    <xdr:sp macro="" textlink="">
      <xdr:nvSpPr>
        <xdr:cNvPr id="12" name="CuadroTexto 11"/>
        <xdr:cNvSpPr txBox="1"/>
      </xdr:nvSpPr>
      <xdr:spPr>
        <a:xfrm>
          <a:off x="8376845" y="8166852"/>
          <a:ext cx="4138723" cy="67562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(Menores de 18 años)</a:t>
          </a:r>
        </a:p>
      </xdr:txBody>
    </xdr:sp>
    <xdr:clientData/>
  </xdr:twoCellAnchor>
  <xdr:twoCellAnchor>
    <xdr:from>
      <xdr:col>9</xdr:col>
      <xdr:colOff>635473</xdr:colOff>
      <xdr:row>36</xdr:row>
      <xdr:rowOff>31750</xdr:rowOff>
    </xdr:from>
    <xdr:to>
      <xdr:col>14</xdr:col>
      <xdr:colOff>316496</xdr:colOff>
      <xdr:row>39</xdr:row>
      <xdr:rowOff>79743</xdr:rowOff>
    </xdr:to>
    <xdr:sp macro="" textlink="">
      <xdr:nvSpPr>
        <xdr:cNvPr id="13" name="CuadroTexto 12"/>
        <xdr:cNvSpPr txBox="1"/>
      </xdr:nvSpPr>
      <xdr:spPr>
        <a:xfrm>
          <a:off x="8377393" y="9411970"/>
          <a:ext cx="4138723" cy="59663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(18 a 59 años)</a:t>
          </a:r>
        </a:p>
      </xdr:txBody>
    </xdr:sp>
    <xdr:clientData/>
  </xdr:twoCellAnchor>
  <xdr:twoCellAnchor>
    <xdr:from>
      <xdr:col>9</xdr:col>
      <xdr:colOff>662054</xdr:colOff>
      <xdr:row>42</xdr:row>
      <xdr:rowOff>158751</xdr:rowOff>
    </xdr:from>
    <xdr:to>
      <xdr:col>14</xdr:col>
      <xdr:colOff>343077</xdr:colOff>
      <xdr:row>46</xdr:row>
      <xdr:rowOff>35443</xdr:rowOff>
    </xdr:to>
    <xdr:sp macro="" textlink="">
      <xdr:nvSpPr>
        <xdr:cNvPr id="14" name="CuadroTexto 13"/>
        <xdr:cNvSpPr txBox="1"/>
      </xdr:nvSpPr>
      <xdr:spPr>
        <a:xfrm>
          <a:off x="8403974" y="10681971"/>
          <a:ext cx="4138723" cy="608212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(De 60 a más años)</a:t>
          </a:r>
        </a:p>
      </xdr:txBody>
    </xdr:sp>
    <xdr:clientData/>
  </xdr:twoCellAnchor>
  <xdr:twoCellAnchor>
    <xdr:from>
      <xdr:col>8</xdr:col>
      <xdr:colOff>202550</xdr:colOff>
      <xdr:row>35</xdr:row>
      <xdr:rowOff>17721</xdr:rowOff>
    </xdr:from>
    <xdr:to>
      <xdr:col>14</xdr:col>
      <xdr:colOff>650715</xdr:colOff>
      <xdr:row>35</xdr:row>
      <xdr:rowOff>62023</xdr:rowOff>
    </xdr:to>
    <xdr:cxnSp macro="">
      <xdr:nvCxnSpPr>
        <xdr:cNvPr id="15" name="Conector recto 14"/>
        <xdr:cNvCxnSpPr/>
      </xdr:nvCxnSpPr>
      <xdr:spPr>
        <a:xfrm flipV="1">
          <a:off x="7083410" y="9215061"/>
          <a:ext cx="5766925" cy="443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237992</xdr:colOff>
      <xdr:row>41</xdr:row>
      <xdr:rowOff>144248</xdr:rowOff>
    </xdr:from>
    <xdr:to>
      <xdr:col>14</xdr:col>
      <xdr:colOff>686157</xdr:colOff>
      <xdr:row>42</xdr:row>
      <xdr:rowOff>18164</xdr:rowOff>
    </xdr:to>
    <xdr:cxnSp macro="">
      <xdr:nvCxnSpPr>
        <xdr:cNvPr id="16" name="Conector recto 15"/>
        <xdr:cNvCxnSpPr/>
      </xdr:nvCxnSpPr>
      <xdr:spPr>
        <a:xfrm flipV="1">
          <a:off x="7118852" y="10484588"/>
          <a:ext cx="5766925" cy="567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396240</xdr:colOff>
      <xdr:row>53</xdr:row>
      <xdr:rowOff>7620</xdr:rowOff>
    </xdr:from>
    <xdr:to>
      <xdr:col>10</xdr:col>
      <xdr:colOff>845820</xdr:colOff>
      <xdr:row>68</xdr:row>
      <xdr:rowOff>83820</xdr:rowOff>
    </xdr:to>
    <xdr:graphicFrame macro="">
      <xdr:nvGraphicFramePr>
        <xdr:cNvPr id="17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64061</xdr:colOff>
      <xdr:row>59</xdr:row>
      <xdr:rowOff>132167</xdr:rowOff>
    </xdr:from>
    <xdr:to>
      <xdr:col>6</xdr:col>
      <xdr:colOff>341069</xdr:colOff>
      <xdr:row>61</xdr:row>
      <xdr:rowOff>314</xdr:rowOff>
    </xdr:to>
    <xdr:sp macro="" textlink="">
      <xdr:nvSpPr>
        <xdr:cNvPr id="18" name="Flecha derecha 17"/>
        <xdr:cNvSpPr/>
      </xdr:nvSpPr>
      <xdr:spPr>
        <a:xfrm>
          <a:off x="5238041" y="14480627"/>
          <a:ext cx="277008" cy="233907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 editAs="oneCell">
    <xdr:from>
      <xdr:col>20</xdr:col>
      <xdr:colOff>452437</xdr:colOff>
      <xdr:row>22</xdr:row>
      <xdr:rowOff>166688</xdr:rowOff>
    </xdr:from>
    <xdr:to>
      <xdr:col>20</xdr:col>
      <xdr:colOff>884097</xdr:colOff>
      <xdr:row>27</xdr:row>
      <xdr:rowOff>107500</xdr:rowOff>
    </xdr:to>
    <xdr:pic>
      <xdr:nvPicPr>
        <xdr:cNvPr id="19" name="Imagen 18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12677" y="5698808"/>
          <a:ext cx="431660" cy="855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483870</xdr:colOff>
      <xdr:row>55</xdr:row>
      <xdr:rowOff>142875</xdr:rowOff>
    </xdr:from>
    <xdr:to>
      <xdr:col>17</xdr:col>
      <xdr:colOff>547687</xdr:colOff>
      <xdr:row>70</xdr:row>
      <xdr:rowOff>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73</xdr:row>
      <xdr:rowOff>266700</xdr:rowOff>
    </xdr:from>
    <xdr:to>
      <xdr:col>27</xdr:col>
      <xdr:colOff>548640</xdr:colOff>
      <xdr:row>90</xdr:row>
      <xdr:rowOff>114300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76200</xdr:colOff>
      <xdr:row>24</xdr:row>
      <xdr:rowOff>228600</xdr:rowOff>
    </xdr:from>
    <xdr:to>
      <xdr:col>27</xdr:col>
      <xdr:colOff>0</xdr:colOff>
      <xdr:row>45</xdr:row>
      <xdr:rowOff>99060</xdr:rowOff>
    </xdr:to>
    <xdr:graphicFrame macro="">
      <xdr:nvGraphicFramePr>
        <xdr:cNvPr id="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68580</xdr:colOff>
      <xdr:row>0</xdr:row>
      <xdr:rowOff>83820</xdr:rowOff>
    </xdr:from>
    <xdr:to>
      <xdr:col>5</xdr:col>
      <xdr:colOff>30480</xdr:colOff>
      <xdr:row>4</xdr:row>
      <xdr:rowOff>220980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1148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X124"/>
  <sheetViews>
    <sheetView tabSelected="1" view="pageBreakPreview" zoomScale="73" zoomScaleNormal="70" zoomScaleSheetLayoutView="73" workbookViewId="0">
      <selection activeCell="J113" sqref="J113"/>
    </sheetView>
  </sheetViews>
  <sheetFormatPr baseColWidth="10" defaultRowHeight="15" x14ac:dyDescent="0.25"/>
  <cols>
    <col min="1" max="1" width="11.7109375" customWidth="1"/>
    <col min="3" max="3" width="13.28515625" customWidth="1"/>
    <col min="4" max="4" width="12.42578125" customWidth="1"/>
    <col min="5" max="5" width="13.28515625" customWidth="1"/>
    <col min="6" max="6" width="13.140625" customWidth="1"/>
    <col min="7" max="7" width="13.28515625" customWidth="1"/>
    <col min="9" max="10" width="12.5703125" customWidth="1"/>
    <col min="11" max="11" width="13.7109375" customWidth="1"/>
    <col min="12" max="12" width="12.5703125" customWidth="1"/>
    <col min="13" max="13" width="14.7109375" customWidth="1"/>
    <col min="16" max="16" width="13" customWidth="1"/>
    <col min="17" max="17" width="13.140625" customWidth="1"/>
    <col min="21" max="21" width="14.85546875" customWidth="1"/>
    <col min="22" max="22" width="13.7109375" style="1" customWidth="1"/>
  </cols>
  <sheetData>
    <row r="1" spans="1:22" ht="23.2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1"/>
    </row>
    <row r="2" spans="1:22" ht="51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1"/>
    </row>
    <row r="3" spans="1:22" ht="15" customHeight="1" x14ac:dyDescent="0.25">
      <c r="A3" s="4" t="s">
        <v>40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5" customHeight="1" x14ac:dyDescent="0.25">
      <c r="A5" s="6" t="s">
        <v>54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</row>
    <row r="6" spans="1:22" ht="15" customHeight="1" x14ac:dyDescent="0.25">
      <c r="A6" s="6"/>
      <c r="B6" s="7"/>
      <c r="C6" s="7"/>
      <c r="D6" s="7"/>
      <c r="E6" s="7"/>
      <c r="F6" s="7"/>
      <c r="G6" s="7"/>
      <c r="H6" s="7"/>
      <c r="I6" s="7"/>
      <c r="J6" s="9"/>
      <c r="K6" s="7"/>
      <c r="L6" s="7"/>
      <c r="M6" s="7"/>
      <c r="N6" s="7"/>
      <c r="O6" s="7"/>
      <c r="P6" s="7"/>
      <c r="Q6" s="8"/>
      <c r="R6" s="8"/>
      <c r="S6" s="8"/>
      <c r="T6" s="8"/>
      <c r="U6" s="8"/>
      <c r="V6" s="8"/>
    </row>
    <row r="7" spans="1:22" ht="15" customHeight="1" x14ac:dyDescent="0.25">
      <c r="A7" s="7" t="s">
        <v>171</v>
      </c>
      <c r="B7" s="6"/>
      <c r="C7" s="10"/>
      <c r="D7" s="11"/>
      <c r="E7" s="11"/>
      <c r="F7" s="11"/>
      <c r="G7" s="11"/>
      <c r="H7" s="10"/>
      <c r="I7" s="10"/>
      <c r="J7" s="10"/>
      <c r="K7" s="11"/>
      <c r="L7" s="11"/>
      <c r="M7" s="11"/>
      <c r="N7" s="11"/>
      <c r="O7" s="11"/>
      <c r="P7" s="10"/>
      <c r="Q7" s="12"/>
      <c r="R7" s="12"/>
      <c r="S7" s="12"/>
      <c r="T7" s="12"/>
      <c r="U7" s="12"/>
      <c r="V7" s="8"/>
    </row>
    <row r="8" spans="1:22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  <c r="O8" s="13"/>
      <c r="P8" s="13"/>
      <c r="Q8" s="13"/>
      <c r="R8" s="13"/>
      <c r="S8" s="13"/>
      <c r="T8" s="13"/>
      <c r="U8" s="1"/>
    </row>
    <row r="9" spans="1:22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"/>
    </row>
    <row r="10" spans="1:22" ht="22.5" x14ac:dyDescent="0.25">
      <c r="A10" s="15" t="s">
        <v>55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  <c r="R10" s="16"/>
      <c r="S10" s="16"/>
      <c r="T10" s="16"/>
      <c r="U10" s="16"/>
      <c r="V10" s="16"/>
    </row>
    <row r="11" spans="1:2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1"/>
    </row>
    <row r="12" spans="1:22" ht="18.75" x14ac:dyDescent="0.3">
      <c r="A12" s="18" t="s">
        <v>56</v>
      </c>
      <c r="B12" s="19"/>
      <c r="C12" s="19"/>
      <c r="D12" s="19"/>
      <c r="E12" s="20"/>
      <c r="F12" s="21"/>
      <c r="G12" s="21"/>
      <c r="H12" s="21"/>
      <c r="I12" s="21"/>
      <c r="J12" s="21"/>
      <c r="L12" s="18" t="s">
        <v>57</v>
      </c>
      <c r="M12" s="19"/>
      <c r="N12" s="19"/>
      <c r="O12" s="19"/>
      <c r="P12" s="21"/>
      <c r="Q12" s="1"/>
      <c r="R12" s="1"/>
      <c r="S12" s="1"/>
      <c r="T12" s="1"/>
      <c r="U12" s="1"/>
    </row>
    <row r="13" spans="1:22" ht="60" x14ac:dyDescent="0.25">
      <c r="A13" s="22" t="s">
        <v>58</v>
      </c>
      <c r="B13" s="23"/>
      <c r="C13" s="23"/>
      <c r="D13" s="23"/>
      <c r="E13" s="20"/>
      <c r="F13" s="21"/>
      <c r="G13" s="21"/>
      <c r="H13" s="21"/>
      <c r="I13" s="21"/>
      <c r="J13" s="21"/>
      <c r="K13" s="1"/>
      <c r="L13" s="22" t="s">
        <v>59</v>
      </c>
      <c r="M13" s="23"/>
      <c r="N13" s="23"/>
      <c r="O13" s="23"/>
      <c r="P13" s="21"/>
      <c r="Q13" s="1"/>
      <c r="R13" s="1"/>
      <c r="S13" s="1"/>
      <c r="T13" s="1"/>
      <c r="U13" s="1"/>
    </row>
    <row r="14" spans="1:22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"/>
      <c r="L14" s="13"/>
      <c r="M14" s="13"/>
      <c r="N14" s="13"/>
      <c r="O14" s="13"/>
      <c r="P14" s="24"/>
      <c r="Q14" s="1"/>
      <c r="R14" s="1"/>
      <c r="S14" s="1"/>
      <c r="T14" s="1"/>
      <c r="U14" s="1"/>
    </row>
    <row r="15" spans="1:22" ht="25.5" x14ac:dyDescent="0.25">
      <c r="A15" s="25" t="s">
        <v>1</v>
      </c>
      <c r="B15" s="25" t="s">
        <v>60</v>
      </c>
      <c r="C15" s="25" t="s">
        <v>2</v>
      </c>
      <c r="D15" s="26" t="s">
        <v>61</v>
      </c>
      <c r="E15" s="26" t="s">
        <v>62</v>
      </c>
      <c r="F15" s="13"/>
      <c r="G15" s="13"/>
      <c r="H15" s="13"/>
      <c r="I15" s="13"/>
      <c r="J15" s="13"/>
      <c r="K15" s="1"/>
      <c r="L15" s="27" t="s">
        <v>1</v>
      </c>
      <c r="M15" s="25" t="s">
        <v>60</v>
      </c>
      <c r="N15" s="25" t="s">
        <v>17</v>
      </c>
      <c r="O15" s="25" t="s">
        <v>18</v>
      </c>
      <c r="P15" s="24"/>
      <c r="Q15" s="1"/>
      <c r="R15" s="1"/>
      <c r="S15" s="1"/>
      <c r="T15" s="1"/>
      <c r="U15" s="1"/>
    </row>
    <row r="16" spans="1:22" x14ac:dyDescent="0.25">
      <c r="A16" s="28" t="s">
        <v>24</v>
      </c>
      <c r="B16" s="29">
        <f>+SUM(C16:E16)</f>
        <v>110</v>
      </c>
      <c r="C16" s="29">
        <v>94</v>
      </c>
      <c r="D16" s="30">
        <v>11</v>
      </c>
      <c r="E16" s="30">
        <v>5</v>
      </c>
      <c r="F16" s="13"/>
      <c r="G16" s="13"/>
      <c r="H16" s="13"/>
      <c r="I16" s="13"/>
      <c r="J16" s="13"/>
      <c r="K16" s="1"/>
      <c r="L16" s="28" t="s">
        <v>24</v>
      </c>
      <c r="M16" s="29">
        <f>+N16+O16</f>
        <v>110</v>
      </c>
      <c r="N16" s="29">
        <v>94</v>
      </c>
      <c r="O16" s="29">
        <v>16</v>
      </c>
      <c r="P16" s="24"/>
      <c r="Q16" s="1"/>
      <c r="R16" s="1"/>
      <c r="S16" s="1"/>
      <c r="T16" s="1"/>
      <c r="U16" s="1"/>
    </row>
    <row r="17" spans="1:21" x14ac:dyDescent="0.25">
      <c r="A17" s="28" t="s">
        <v>25</v>
      </c>
      <c r="B17" s="29">
        <f t="shared" ref="B17:B27" si="0">+SUM(C17:E17)</f>
        <v>104</v>
      </c>
      <c r="C17" s="29">
        <v>100</v>
      </c>
      <c r="D17" s="30">
        <v>3</v>
      </c>
      <c r="E17" s="30">
        <v>1</v>
      </c>
      <c r="F17" s="13"/>
      <c r="G17" s="13"/>
      <c r="H17" s="13"/>
      <c r="I17" s="13"/>
      <c r="J17" s="13"/>
      <c r="K17" s="1"/>
      <c r="L17" s="28" t="s">
        <v>25</v>
      </c>
      <c r="M17" s="29">
        <f t="shared" ref="M17:M27" si="1">+N17+O17</f>
        <v>104</v>
      </c>
      <c r="N17" s="29">
        <v>99</v>
      </c>
      <c r="O17" s="29">
        <v>5</v>
      </c>
      <c r="P17" s="24"/>
      <c r="Q17" s="1"/>
      <c r="R17" s="1"/>
      <c r="S17" s="1"/>
      <c r="T17" s="1"/>
      <c r="U17" s="1"/>
    </row>
    <row r="18" spans="1:21" x14ac:dyDescent="0.25">
      <c r="A18" s="28" t="s">
        <v>26</v>
      </c>
      <c r="B18" s="29">
        <f t="shared" si="0"/>
        <v>120</v>
      </c>
      <c r="C18" s="29">
        <v>116</v>
      </c>
      <c r="D18" s="30">
        <v>4</v>
      </c>
      <c r="E18" s="30">
        <v>0</v>
      </c>
      <c r="F18" s="13"/>
      <c r="G18" s="13"/>
      <c r="H18" s="13"/>
      <c r="I18" s="13"/>
      <c r="J18" s="13"/>
      <c r="K18" s="1"/>
      <c r="L18" s="28" t="s">
        <v>26</v>
      </c>
      <c r="M18" s="29">
        <f t="shared" si="1"/>
        <v>120</v>
      </c>
      <c r="N18" s="29">
        <v>105</v>
      </c>
      <c r="O18" s="29">
        <v>15</v>
      </c>
      <c r="P18" s="24"/>
      <c r="Q18" s="1"/>
      <c r="R18" s="1"/>
      <c r="S18" s="1"/>
      <c r="T18" s="1"/>
      <c r="U18" s="1"/>
    </row>
    <row r="19" spans="1:21" x14ac:dyDescent="0.25">
      <c r="A19" s="28" t="s">
        <v>27</v>
      </c>
      <c r="B19" s="29">
        <f t="shared" si="0"/>
        <v>165</v>
      </c>
      <c r="C19" s="29">
        <v>149</v>
      </c>
      <c r="D19" s="30">
        <v>13</v>
      </c>
      <c r="E19" s="30">
        <v>3</v>
      </c>
      <c r="F19" s="13"/>
      <c r="G19" s="13"/>
      <c r="H19" s="13"/>
      <c r="I19" s="13"/>
      <c r="J19" s="13"/>
      <c r="K19" s="1"/>
      <c r="L19" s="28" t="s">
        <v>27</v>
      </c>
      <c r="M19" s="29">
        <f t="shared" si="1"/>
        <v>165</v>
      </c>
      <c r="N19" s="29">
        <v>138</v>
      </c>
      <c r="O19" s="29">
        <v>27</v>
      </c>
      <c r="P19" s="24"/>
      <c r="Q19" s="1"/>
      <c r="R19" s="1"/>
      <c r="S19" s="1"/>
      <c r="T19" s="1"/>
      <c r="U19" s="1"/>
    </row>
    <row r="20" spans="1:21" x14ac:dyDescent="0.25">
      <c r="A20" s="28" t="s">
        <v>28</v>
      </c>
      <c r="B20" s="29">
        <f t="shared" si="0"/>
        <v>129</v>
      </c>
      <c r="C20" s="29">
        <v>118</v>
      </c>
      <c r="D20" s="31">
        <v>10</v>
      </c>
      <c r="E20" s="31">
        <v>1</v>
      </c>
      <c r="F20" s="13"/>
      <c r="G20" s="13"/>
      <c r="H20" s="13"/>
      <c r="I20" s="13"/>
      <c r="J20" s="13"/>
      <c r="K20" s="1"/>
      <c r="L20" s="28" t="s">
        <v>28</v>
      </c>
      <c r="M20" s="29">
        <f t="shared" si="1"/>
        <v>129</v>
      </c>
      <c r="N20" s="29">
        <v>117</v>
      </c>
      <c r="O20" s="29">
        <v>12</v>
      </c>
      <c r="P20" s="24"/>
      <c r="Q20" s="1"/>
      <c r="R20" s="1"/>
      <c r="S20" s="1"/>
      <c r="T20" s="1"/>
      <c r="U20" s="1"/>
    </row>
    <row r="21" spans="1:21" x14ac:dyDescent="0.25">
      <c r="A21" s="28" t="s">
        <v>29</v>
      </c>
      <c r="B21" s="29">
        <f t="shared" si="0"/>
        <v>164</v>
      </c>
      <c r="C21" s="29">
        <v>151</v>
      </c>
      <c r="D21" s="31">
        <v>11</v>
      </c>
      <c r="E21" s="31">
        <v>2</v>
      </c>
      <c r="F21" s="13"/>
      <c r="G21" s="13"/>
      <c r="H21" s="13"/>
      <c r="I21" s="13"/>
      <c r="J21" s="13"/>
      <c r="K21" s="1"/>
      <c r="L21" s="28" t="s">
        <v>29</v>
      </c>
      <c r="M21" s="29">
        <f t="shared" si="1"/>
        <v>164</v>
      </c>
      <c r="N21" s="29">
        <v>145</v>
      </c>
      <c r="O21" s="29">
        <v>19</v>
      </c>
      <c r="P21" s="24"/>
      <c r="Q21" s="1"/>
      <c r="R21" s="1"/>
      <c r="S21" s="1"/>
      <c r="T21" s="1"/>
      <c r="U21" s="1"/>
    </row>
    <row r="22" spans="1:21" x14ac:dyDescent="0.25">
      <c r="A22" s="28" t="s">
        <v>30</v>
      </c>
      <c r="B22" s="29">
        <f t="shared" si="0"/>
        <v>158</v>
      </c>
      <c r="C22" s="29">
        <v>151</v>
      </c>
      <c r="D22" s="31">
        <v>7</v>
      </c>
      <c r="E22" s="31">
        <v>0</v>
      </c>
      <c r="F22" s="13"/>
      <c r="G22" s="13"/>
      <c r="H22" s="13"/>
      <c r="I22" s="13"/>
      <c r="J22" s="13"/>
      <c r="K22" s="1"/>
      <c r="L22" s="28" t="s">
        <v>30</v>
      </c>
      <c r="M22" s="29">
        <f t="shared" si="1"/>
        <v>158</v>
      </c>
      <c r="N22" s="29">
        <v>142</v>
      </c>
      <c r="O22" s="29">
        <v>16</v>
      </c>
      <c r="P22" s="24"/>
      <c r="Q22" s="1"/>
      <c r="R22" s="1"/>
      <c r="S22" s="1"/>
      <c r="T22" s="1"/>
      <c r="U22" s="1"/>
    </row>
    <row r="23" spans="1:21" x14ac:dyDescent="0.25">
      <c r="A23" s="28" t="s">
        <v>31</v>
      </c>
      <c r="B23" s="29">
        <f t="shared" si="0"/>
        <v>160</v>
      </c>
      <c r="C23" s="32">
        <v>143</v>
      </c>
      <c r="D23" s="31">
        <v>15</v>
      </c>
      <c r="E23" s="31">
        <v>2</v>
      </c>
      <c r="F23" s="13"/>
      <c r="G23" s="13"/>
      <c r="H23" s="13"/>
      <c r="I23" s="13"/>
      <c r="J23" s="13"/>
      <c r="K23" s="1"/>
      <c r="L23" s="28" t="s">
        <v>31</v>
      </c>
      <c r="M23" s="29">
        <f t="shared" si="1"/>
        <v>160</v>
      </c>
      <c r="N23" s="29">
        <v>137</v>
      </c>
      <c r="O23" s="29">
        <v>23</v>
      </c>
      <c r="P23" s="24"/>
      <c r="Q23" s="1"/>
      <c r="R23" s="1"/>
      <c r="S23" s="1"/>
      <c r="T23" s="1"/>
      <c r="U23" s="1"/>
    </row>
    <row r="24" spans="1:21" x14ac:dyDescent="0.25">
      <c r="A24" s="28" t="s">
        <v>46</v>
      </c>
      <c r="B24" s="29">
        <f t="shared" si="0"/>
        <v>105</v>
      </c>
      <c r="C24" s="32">
        <v>97</v>
      </c>
      <c r="D24" s="31">
        <v>7</v>
      </c>
      <c r="E24" s="31">
        <v>1</v>
      </c>
      <c r="F24" s="13"/>
      <c r="G24" s="13"/>
      <c r="H24" s="13"/>
      <c r="I24" s="13"/>
      <c r="J24" s="13"/>
      <c r="K24" s="1"/>
      <c r="L24" s="28" t="s">
        <v>46</v>
      </c>
      <c r="M24" s="29">
        <f t="shared" si="1"/>
        <v>105</v>
      </c>
      <c r="N24" s="29">
        <v>88</v>
      </c>
      <c r="O24" s="29">
        <v>17</v>
      </c>
      <c r="P24" s="24"/>
      <c r="Q24" s="1"/>
      <c r="R24" s="1"/>
      <c r="S24" s="1"/>
      <c r="T24" s="1"/>
      <c r="U24" s="1"/>
    </row>
    <row r="25" spans="1:21" x14ac:dyDescent="0.25">
      <c r="A25" s="28" t="s">
        <v>33</v>
      </c>
      <c r="B25" s="29">
        <f t="shared" si="0"/>
        <v>0</v>
      </c>
      <c r="C25" s="32"/>
      <c r="D25" s="31"/>
      <c r="E25" s="31"/>
      <c r="F25" s="13"/>
      <c r="G25" s="13"/>
      <c r="H25" s="13"/>
      <c r="I25" s="13"/>
      <c r="J25" s="13"/>
      <c r="K25" s="1"/>
      <c r="L25" s="28" t="s">
        <v>33</v>
      </c>
      <c r="M25" s="29">
        <f t="shared" si="1"/>
        <v>0</v>
      </c>
      <c r="N25" s="29"/>
      <c r="O25" s="29"/>
      <c r="P25" s="24"/>
      <c r="Q25" s="1"/>
      <c r="R25" s="1"/>
      <c r="S25" s="1"/>
      <c r="T25" s="1"/>
      <c r="U25" s="1"/>
    </row>
    <row r="26" spans="1:21" x14ac:dyDescent="0.25">
      <c r="A26" s="28" t="s">
        <v>34</v>
      </c>
      <c r="B26" s="29">
        <f t="shared" si="0"/>
        <v>0</v>
      </c>
      <c r="C26" s="32"/>
      <c r="D26" s="31"/>
      <c r="E26" s="31"/>
      <c r="F26" s="13"/>
      <c r="G26" s="13"/>
      <c r="H26" s="13"/>
      <c r="I26" s="13"/>
      <c r="J26" s="13"/>
      <c r="K26" s="1"/>
      <c r="L26" s="28" t="s">
        <v>34</v>
      </c>
      <c r="M26" s="29">
        <f t="shared" si="1"/>
        <v>0</v>
      </c>
      <c r="N26" s="29"/>
      <c r="O26" s="29"/>
      <c r="P26" s="24"/>
      <c r="Q26" s="1"/>
      <c r="R26" s="1"/>
      <c r="S26" s="1"/>
      <c r="T26" s="1"/>
      <c r="U26" s="1"/>
    </row>
    <row r="27" spans="1:21" x14ac:dyDescent="0.25">
      <c r="A27" s="28" t="s">
        <v>35</v>
      </c>
      <c r="B27" s="29">
        <f t="shared" si="0"/>
        <v>0</v>
      </c>
      <c r="C27" s="29"/>
      <c r="D27" s="30"/>
      <c r="E27" s="30"/>
      <c r="F27" s="13"/>
      <c r="G27" s="13"/>
      <c r="H27" s="13"/>
      <c r="I27" s="13"/>
      <c r="J27" s="13"/>
      <c r="K27" s="1"/>
      <c r="L27" s="28" t="s">
        <v>35</v>
      </c>
      <c r="M27" s="29">
        <f t="shared" si="1"/>
        <v>0</v>
      </c>
      <c r="N27" s="29"/>
      <c r="O27" s="29"/>
      <c r="P27" s="24"/>
      <c r="Q27" s="1"/>
      <c r="R27" s="1"/>
      <c r="S27" s="1"/>
      <c r="T27" s="1"/>
      <c r="U27" s="1"/>
    </row>
    <row r="28" spans="1:21" x14ac:dyDescent="0.25">
      <c r="A28" s="33" t="s">
        <v>15</v>
      </c>
      <c r="B28" s="34">
        <f>+SUM(B16:B27)</f>
        <v>1215</v>
      </c>
      <c r="C28" s="34">
        <f>+SUM(C16:C27)</f>
        <v>1119</v>
      </c>
      <c r="D28" s="34">
        <f>+SUM(D16:D27)</f>
        <v>81</v>
      </c>
      <c r="E28" s="34">
        <f>+SUM(E16:E27)</f>
        <v>15</v>
      </c>
      <c r="F28" s="13"/>
      <c r="G28" s="13"/>
      <c r="H28" s="13"/>
      <c r="I28" s="13"/>
      <c r="J28" s="13"/>
      <c r="K28" s="1"/>
      <c r="L28" s="33" t="s">
        <v>15</v>
      </c>
      <c r="M28" s="34">
        <f>+SUM(M16:M27)</f>
        <v>1215</v>
      </c>
      <c r="N28" s="34">
        <f>+SUM(N16:N27)</f>
        <v>1065</v>
      </c>
      <c r="O28" s="34">
        <f>+SUM(O16:O27)</f>
        <v>150</v>
      </c>
      <c r="P28" s="24"/>
      <c r="Q28" s="1"/>
      <c r="R28" s="1"/>
      <c r="S28" s="1"/>
      <c r="T28" s="1"/>
      <c r="U28" s="1"/>
    </row>
    <row r="29" spans="1:21" x14ac:dyDescent="0.25">
      <c r="A29" s="35" t="s">
        <v>16</v>
      </c>
      <c r="B29" s="36">
        <f>+B28/B28</f>
        <v>1</v>
      </c>
      <c r="C29" s="37">
        <f>+C28/B28</f>
        <v>0.92098765432098761</v>
      </c>
      <c r="D29" s="38">
        <f>+D28/B28</f>
        <v>6.6666666666666666E-2</v>
      </c>
      <c r="E29" s="38">
        <f>+E28/B28</f>
        <v>1.2345679012345678E-2</v>
      </c>
      <c r="F29" s="13"/>
      <c r="G29" s="13"/>
      <c r="H29" s="13"/>
      <c r="I29" s="13"/>
      <c r="J29" s="13"/>
      <c r="K29" s="1"/>
      <c r="L29" s="35" t="s">
        <v>16</v>
      </c>
      <c r="M29" s="39">
        <f>+M28/M28</f>
        <v>1</v>
      </c>
      <c r="N29" s="39">
        <f>+N28/M28</f>
        <v>0.87654320987654322</v>
      </c>
      <c r="O29" s="39">
        <f>+O28/M28</f>
        <v>0.12345679012345678</v>
      </c>
      <c r="P29" s="24"/>
      <c r="Q29" s="1"/>
      <c r="R29" s="1"/>
      <c r="S29" s="1"/>
      <c r="T29" s="1"/>
      <c r="U29" s="1"/>
    </row>
    <row r="30" spans="1:2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/>
      <c r="P30" s="1"/>
      <c r="Q30" s="1"/>
      <c r="R30" s="1"/>
      <c r="S30" s="1"/>
      <c r="T30" s="1"/>
      <c r="U30" s="1"/>
    </row>
    <row r="31" spans="1:21" ht="15.75" x14ac:dyDescent="0.25">
      <c r="A31" s="40" t="s">
        <v>63</v>
      </c>
      <c r="B31" s="41"/>
      <c r="C31" s="41"/>
      <c r="D31" s="41"/>
      <c r="E31" s="41"/>
      <c r="F31" s="41"/>
      <c r="G31" s="41"/>
      <c r="H31" s="41"/>
      <c r="I31" s="13"/>
      <c r="J31" s="13"/>
      <c r="K31" s="13"/>
      <c r="L31" s="13"/>
      <c r="M31" s="13"/>
      <c r="N31" s="13"/>
      <c r="O31" s="13"/>
      <c r="P31" s="42"/>
      <c r="Q31" s="42"/>
      <c r="R31" s="42"/>
      <c r="S31" s="42"/>
      <c r="T31" s="42"/>
      <c r="U31" s="1"/>
    </row>
    <row r="32" spans="1:21" ht="30" x14ac:dyDescent="0.25">
      <c r="A32" s="22" t="s">
        <v>64</v>
      </c>
      <c r="B32" s="43"/>
      <c r="C32" s="43"/>
      <c r="D32" s="43"/>
      <c r="E32" s="43"/>
      <c r="F32" s="43"/>
      <c r="G32" s="43"/>
      <c r="H32" s="44"/>
      <c r="I32" s="45"/>
      <c r="J32" s="46"/>
      <c r="K32" s="46"/>
      <c r="L32" s="46"/>
      <c r="M32" s="46"/>
      <c r="N32" s="46"/>
      <c r="O32" s="24"/>
      <c r="P32" s="42"/>
      <c r="Q32" s="42"/>
      <c r="R32" s="42"/>
      <c r="S32" s="42"/>
      <c r="T32" s="42"/>
      <c r="U32" s="1"/>
    </row>
    <row r="33" spans="1:22" ht="15.75" x14ac:dyDescent="0.25">
      <c r="A33" s="22"/>
      <c r="B33" s="43"/>
      <c r="C33" s="43"/>
      <c r="D33" s="43"/>
      <c r="E33" s="43"/>
      <c r="F33" s="43"/>
      <c r="G33" s="43"/>
      <c r="H33" s="44"/>
      <c r="I33" s="45"/>
      <c r="J33" s="46"/>
      <c r="K33" s="46"/>
      <c r="L33" s="46"/>
      <c r="M33" s="46"/>
      <c r="N33" s="46"/>
      <c r="O33" s="24"/>
      <c r="P33" s="42"/>
      <c r="Q33" s="42"/>
      <c r="R33" s="42"/>
      <c r="S33" s="42"/>
      <c r="T33" s="42"/>
      <c r="U33" s="1"/>
    </row>
    <row r="34" spans="1:22" ht="43.9" customHeight="1" x14ac:dyDescent="0.25">
      <c r="A34" s="208" t="s">
        <v>1</v>
      </c>
      <c r="B34" s="208" t="s">
        <v>60</v>
      </c>
      <c r="C34" s="208" t="s">
        <v>65</v>
      </c>
      <c r="D34" s="208"/>
      <c r="E34" s="208" t="s">
        <v>66</v>
      </c>
      <c r="F34" s="208"/>
      <c r="G34" s="208" t="s">
        <v>67</v>
      </c>
      <c r="H34" s="208"/>
      <c r="I34" s="47"/>
      <c r="J34" s="2"/>
      <c r="K34" s="2"/>
      <c r="L34" s="48"/>
      <c r="M34" s="48"/>
      <c r="N34" s="48"/>
      <c r="O34" s="48"/>
      <c r="P34" s="49"/>
      <c r="Q34" s="49"/>
      <c r="R34" s="49"/>
      <c r="S34" s="50"/>
      <c r="T34" s="50"/>
      <c r="U34" s="1"/>
    </row>
    <row r="35" spans="1:22" ht="67.150000000000006" customHeight="1" x14ac:dyDescent="0.3">
      <c r="A35" s="208"/>
      <c r="B35" s="208" t="s">
        <v>68</v>
      </c>
      <c r="C35" s="51" t="s">
        <v>69</v>
      </c>
      <c r="D35" s="51" t="s">
        <v>44</v>
      </c>
      <c r="E35" s="51" t="s">
        <v>69</v>
      </c>
      <c r="F35" s="51" t="s">
        <v>44</v>
      </c>
      <c r="G35" s="51" t="s">
        <v>69</v>
      </c>
      <c r="H35" s="51" t="s">
        <v>44</v>
      </c>
      <c r="I35" s="2"/>
      <c r="J35" s="2"/>
      <c r="K35" s="52" t="s">
        <v>70</v>
      </c>
      <c r="L35" s="53">
        <f>+C48+D48</f>
        <v>375</v>
      </c>
      <c r="M35" s="54" t="s">
        <v>71</v>
      </c>
      <c r="N35" s="55">
        <f>+L35/B48</f>
        <v>0.30864197530864196</v>
      </c>
      <c r="O35" s="2"/>
      <c r="P35" s="56"/>
      <c r="Q35" s="57"/>
      <c r="R35" s="57"/>
      <c r="S35" s="58"/>
      <c r="T35" s="56"/>
      <c r="U35" s="1"/>
    </row>
    <row r="36" spans="1:22" ht="15" customHeight="1" x14ac:dyDescent="0.25">
      <c r="A36" s="28" t="s">
        <v>24</v>
      </c>
      <c r="B36" s="29">
        <f>+SUM(C36:H36)</f>
        <v>110</v>
      </c>
      <c r="C36" s="29">
        <v>25</v>
      </c>
      <c r="D36" s="29">
        <v>11</v>
      </c>
      <c r="E36" s="29">
        <v>71</v>
      </c>
      <c r="F36" s="29">
        <v>0</v>
      </c>
      <c r="G36" s="29">
        <v>3</v>
      </c>
      <c r="H36" s="29">
        <v>0</v>
      </c>
      <c r="I36" s="2"/>
      <c r="J36" s="2"/>
      <c r="K36" s="2"/>
      <c r="L36" s="2"/>
      <c r="M36" s="2"/>
      <c r="N36" s="2"/>
      <c r="O36" s="2"/>
      <c r="P36" s="59"/>
      <c r="Q36" s="60"/>
      <c r="R36" s="60"/>
      <c r="S36" s="60"/>
      <c r="T36" s="60"/>
      <c r="U36" s="61"/>
    </row>
    <row r="37" spans="1:22" x14ac:dyDescent="0.25">
      <c r="A37" s="28" t="s">
        <v>25</v>
      </c>
      <c r="B37" s="29">
        <f t="shared" ref="B37:B47" si="2">+SUM(C37:H37)</f>
        <v>104</v>
      </c>
      <c r="C37" s="29">
        <v>17</v>
      </c>
      <c r="D37" s="29">
        <v>13</v>
      </c>
      <c r="E37" s="29">
        <v>68</v>
      </c>
      <c r="F37" s="29">
        <v>2</v>
      </c>
      <c r="G37" s="29">
        <v>3</v>
      </c>
      <c r="H37" s="29">
        <v>1</v>
      </c>
      <c r="I37" s="2"/>
      <c r="J37" s="2"/>
      <c r="K37" s="2"/>
      <c r="L37" s="2"/>
      <c r="M37" s="2"/>
      <c r="N37" s="2"/>
      <c r="O37" s="2"/>
      <c r="P37" s="59"/>
      <c r="Q37" s="60"/>
      <c r="R37" s="60"/>
      <c r="S37" s="60"/>
      <c r="T37" s="60"/>
      <c r="U37" s="61"/>
    </row>
    <row r="38" spans="1:22" ht="14.45" customHeight="1" x14ac:dyDescent="0.25">
      <c r="A38" s="28" t="s">
        <v>26</v>
      </c>
      <c r="B38" s="29">
        <f t="shared" si="2"/>
        <v>120</v>
      </c>
      <c r="C38" s="29">
        <v>28</v>
      </c>
      <c r="D38" s="29">
        <v>7</v>
      </c>
      <c r="E38" s="29">
        <v>78</v>
      </c>
      <c r="F38" s="29">
        <v>5</v>
      </c>
      <c r="G38" s="29">
        <v>2</v>
      </c>
      <c r="H38" s="29">
        <v>0</v>
      </c>
      <c r="I38" s="2"/>
      <c r="J38" s="2"/>
      <c r="K38" s="2"/>
      <c r="L38" s="2"/>
      <c r="M38" s="2"/>
      <c r="N38" s="2"/>
      <c r="O38" s="2"/>
      <c r="P38" s="59"/>
      <c r="Q38" s="60"/>
      <c r="R38" s="60"/>
      <c r="S38" s="60"/>
      <c r="T38" s="60"/>
      <c r="U38" s="61"/>
      <c r="V38" s="62"/>
    </row>
    <row r="39" spans="1:22" ht="14.45" customHeight="1" x14ac:dyDescent="0.25">
      <c r="A39" s="28" t="s">
        <v>27</v>
      </c>
      <c r="B39" s="29">
        <f t="shared" si="2"/>
        <v>165</v>
      </c>
      <c r="C39" s="29">
        <v>37</v>
      </c>
      <c r="D39" s="29">
        <v>19</v>
      </c>
      <c r="E39" s="29">
        <v>103</v>
      </c>
      <c r="F39" s="29">
        <v>3</v>
      </c>
      <c r="G39" s="29">
        <v>3</v>
      </c>
      <c r="H39" s="29">
        <v>0</v>
      </c>
      <c r="I39" s="2"/>
      <c r="J39" s="2"/>
      <c r="K39" s="2"/>
      <c r="L39" s="2"/>
      <c r="M39" s="2"/>
      <c r="N39" s="2"/>
      <c r="O39" s="2"/>
      <c r="P39" s="59"/>
      <c r="Q39" s="60"/>
      <c r="R39" s="60"/>
      <c r="S39" s="60"/>
      <c r="T39" s="60"/>
      <c r="U39" s="61"/>
    </row>
    <row r="40" spans="1:22" ht="14.45" customHeight="1" x14ac:dyDescent="0.25">
      <c r="A40" s="28" t="s">
        <v>28</v>
      </c>
      <c r="B40" s="29">
        <f t="shared" si="2"/>
        <v>129</v>
      </c>
      <c r="C40" s="29">
        <v>25</v>
      </c>
      <c r="D40" s="29">
        <v>12</v>
      </c>
      <c r="E40" s="29">
        <v>86</v>
      </c>
      <c r="F40" s="29">
        <v>5</v>
      </c>
      <c r="G40" s="29">
        <v>1</v>
      </c>
      <c r="H40" s="29">
        <v>0</v>
      </c>
      <c r="I40" s="2"/>
      <c r="J40" s="2"/>
      <c r="K40" s="2"/>
      <c r="L40" s="2"/>
      <c r="M40" s="2"/>
      <c r="N40" s="2"/>
      <c r="O40" s="2"/>
      <c r="P40" s="59"/>
      <c r="Q40" s="60"/>
      <c r="R40" s="60"/>
      <c r="S40" s="60"/>
      <c r="T40" s="60"/>
      <c r="U40" s="61"/>
    </row>
    <row r="41" spans="1:22" ht="18.75" x14ac:dyDescent="0.3">
      <c r="A41" s="28" t="s">
        <v>29</v>
      </c>
      <c r="B41" s="29">
        <f t="shared" si="2"/>
        <v>164</v>
      </c>
      <c r="C41" s="29">
        <v>41</v>
      </c>
      <c r="D41" s="29">
        <v>14</v>
      </c>
      <c r="E41" s="29">
        <v>100</v>
      </c>
      <c r="F41" s="29">
        <v>5</v>
      </c>
      <c r="G41" s="29">
        <v>3</v>
      </c>
      <c r="H41" s="29">
        <v>1</v>
      </c>
      <c r="I41" s="2"/>
      <c r="J41" s="2"/>
      <c r="K41" s="52" t="s">
        <v>70</v>
      </c>
      <c r="L41" s="53">
        <f>+E48+F48</f>
        <v>806</v>
      </c>
      <c r="M41" s="52" t="s">
        <v>71</v>
      </c>
      <c r="N41" s="55">
        <f>+L41/B48</f>
        <v>0.66337448559670786</v>
      </c>
      <c r="O41" s="2"/>
      <c r="P41" s="59"/>
      <c r="Q41" s="60"/>
      <c r="R41" s="60"/>
      <c r="S41" s="60"/>
      <c r="T41" s="60"/>
      <c r="U41" s="61"/>
    </row>
    <row r="42" spans="1:22" x14ac:dyDescent="0.25">
      <c r="A42" s="28" t="s">
        <v>30</v>
      </c>
      <c r="B42" s="29">
        <f t="shared" si="2"/>
        <v>158</v>
      </c>
      <c r="C42" s="29">
        <v>35</v>
      </c>
      <c r="D42" s="29">
        <v>9</v>
      </c>
      <c r="E42" s="29">
        <v>109</v>
      </c>
      <c r="F42" s="29">
        <v>1</v>
      </c>
      <c r="G42" s="29">
        <v>4</v>
      </c>
      <c r="H42" s="29">
        <v>0</v>
      </c>
      <c r="I42" s="2"/>
      <c r="J42" s="2"/>
      <c r="K42" s="2"/>
      <c r="L42" s="2"/>
      <c r="M42" s="2"/>
      <c r="N42" s="2"/>
      <c r="O42" s="2"/>
      <c r="P42" s="59"/>
      <c r="Q42" s="60"/>
      <c r="R42" s="60"/>
      <c r="S42" s="60"/>
      <c r="T42" s="60"/>
      <c r="U42" s="61"/>
    </row>
    <row r="43" spans="1:22" ht="14.45" customHeight="1" x14ac:dyDescent="0.25">
      <c r="A43" s="28" t="s">
        <v>31</v>
      </c>
      <c r="B43" s="29">
        <f t="shared" si="2"/>
        <v>160</v>
      </c>
      <c r="C43" s="29">
        <v>27</v>
      </c>
      <c r="D43" s="29">
        <v>15</v>
      </c>
      <c r="E43" s="29">
        <v>103</v>
      </c>
      <c r="F43" s="29">
        <v>2</v>
      </c>
      <c r="G43" s="29">
        <v>13</v>
      </c>
      <c r="H43" s="29">
        <v>0</v>
      </c>
      <c r="I43" s="2"/>
      <c r="J43" s="2"/>
      <c r="K43" s="2"/>
      <c r="L43" s="2"/>
      <c r="M43" s="2"/>
      <c r="N43" s="2"/>
      <c r="O43" s="2"/>
      <c r="P43" s="59"/>
      <c r="Q43" s="60"/>
      <c r="R43" s="60"/>
      <c r="S43" s="60"/>
      <c r="T43" s="60"/>
      <c r="U43" s="61"/>
    </row>
    <row r="44" spans="1:22" ht="14.45" customHeight="1" x14ac:dyDescent="0.25">
      <c r="A44" s="28" t="s">
        <v>46</v>
      </c>
      <c r="B44" s="29">
        <f t="shared" si="2"/>
        <v>105</v>
      </c>
      <c r="C44" s="29">
        <v>32</v>
      </c>
      <c r="D44" s="29">
        <v>8</v>
      </c>
      <c r="E44" s="29">
        <v>64</v>
      </c>
      <c r="F44" s="29">
        <v>1</v>
      </c>
      <c r="G44" s="29">
        <v>0</v>
      </c>
      <c r="H44" s="29">
        <v>0</v>
      </c>
      <c r="I44" s="2"/>
      <c r="J44" s="2"/>
      <c r="K44" s="2"/>
      <c r="L44" s="2"/>
      <c r="M44" s="2"/>
      <c r="N44" s="2"/>
      <c r="O44" s="2"/>
      <c r="P44" s="59"/>
      <c r="Q44" s="60"/>
      <c r="R44" s="60"/>
      <c r="S44" s="60"/>
      <c r="T44" s="60"/>
      <c r="U44" s="61"/>
    </row>
    <row r="45" spans="1:22" ht="14.45" customHeight="1" x14ac:dyDescent="0.25">
      <c r="A45" s="28" t="s">
        <v>33</v>
      </c>
      <c r="B45" s="29">
        <f t="shared" si="2"/>
        <v>0</v>
      </c>
      <c r="C45" s="29"/>
      <c r="D45" s="29"/>
      <c r="E45" s="29"/>
      <c r="F45" s="29"/>
      <c r="G45" s="29"/>
      <c r="H45" s="29"/>
      <c r="I45" s="2"/>
      <c r="J45" s="2"/>
      <c r="K45" s="2"/>
      <c r="L45" s="2"/>
      <c r="M45" s="2"/>
      <c r="N45" s="2"/>
      <c r="O45" s="2"/>
      <c r="P45" s="59"/>
      <c r="Q45" s="60"/>
      <c r="R45" s="60"/>
      <c r="S45" s="60"/>
      <c r="T45" s="60"/>
      <c r="U45" s="61"/>
    </row>
    <row r="46" spans="1:22" x14ac:dyDescent="0.25">
      <c r="A46" s="28" t="s">
        <v>34</v>
      </c>
      <c r="B46" s="29">
        <f t="shared" si="2"/>
        <v>0</v>
      </c>
      <c r="C46" s="29"/>
      <c r="D46" s="29"/>
      <c r="E46" s="29"/>
      <c r="F46" s="29"/>
      <c r="G46" s="29"/>
      <c r="H46" s="29"/>
      <c r="I46" s="2"/>
      <c r="J46" s="2"/>
      <c r="K46" s="2"/>
      <c r="L46" s="2"/>
      <c r="M46" s="2"/>
      <c r="N46" s="2"/>
      <c r="O46" s="2"/>
      <c r="P46" s="59"/>
      <c r="Q46" s="60"/>
      <c r="R46" s="60"/>
      <c r="S46" s="60"/>
      <c r="T46" s="60"/>
      <c r="U46" s="61"/>
    </row>
    <row r="47" spans="1:22" x14ac:dyDescent="0.25">
      <c r="A47" s="28" t="s">
        <v>35</v>
      </c>
      <c r="B47" s="29">
        <f t="shared" si="2"/>
        <v>0</v>
      </c>
      <c r="C47" s="29"/>
      <c r="D47" s="29"/>
      <c r="E47" s="29"/>
      <c r="F47" s="29"/>
      <c r="G47" s="29"/>
      <c r="H47" s="29"/>
      <c r="I47" s="2"/>
      <c r="J47" s="2"/>
      <c r="K47" s="1"/>
      <c r="L47" s="1"/>
      <c r="M47" s="1"/>
      <c r="N47" s="1"/>
      <c r="O47" s="2"/>
      <c r="P47" s="59"/>
      <c r="Q47" s="60"/>
      <c r="R47" s="60"/>
      <c r="S47" s="60"/>
      <c r="T47" s="60"/>
      <c r="U47" s="61"/>
    </row>
    <row r="48" spans="1:22" ht="18.75" x14ac:dyDescent="0.3">
      <c r="A48" s="33" t="s">
        <v>15</v>
      </c>
      <c r="B48" s="34">
        <f>+SUM(B36:B47)</f>
        <v>1215</v>
      </c>
      <c r="C48" s="34">
        <f t="shared" ref="C48:H48" si="3">+SUM(C36:C47)</f>
        <v>267</v>
      </c>
      <c r="D48" s="34">
        <f t="shared" si="3"/>
        <v>108</v>
      </c>
      <c r="E48" s="34">
        <f t="shared" si="3"/>
        <v>782</v>
      </c>
      <c r="F48" s="34">
        <f t="shared" si="3"/>
        <v>24</v>
      </c>
      <c r="G48" s="34">
        <f t="shared" si="3"/>
        <v>32</v>
      </c>
      <c r="H48" s="34">
        <f t="shared" si="3"/>
        <v>2</v>
      </c>
      <c r="I48" s="2"/>
      <c r="J48" s="2"/>
      <c r="K48" s="52" t="s">
        <v>70</v>
      </c>
      <c r="L48" s="53">
        <f>+G48+H48</f>
        <v>34</v>
      </c>
      <c r="M48" s="52" t="s">
        <v>71</v>
      </c>
      <c r="N48" s="55">
        <f>+L48/B48</f>
        <v>2.7983539094650206E-2</v>
      </c>
      <c r="O48" s="2"/>
      <c r="P48" s="63"/>
      <c r="Q48" s="64"/>
      <c r="R48" s="64"/>
      <c r="S48" s="64"/>
      <c r="T48" s="64"/>
      <c r="U48" s="1"/>
    </row>
    <row r="49" spans="1:22" x14ac:dyDescent="0.25">
      <c r="A49" s="209" t="s">
        <v>72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</row>
    <row r="50" spans="1:22" x14ac:dyDescent="0.25">
      <c r="A50" s="209"/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09"/>
      <c r="S50" s="209"/>
      <c r="T50" s="209"/>
      <c r="U50" s="209"/>
      <c r="V50" s="209"/>
    </row>
    <row r="51" spans="1:2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1"/>
    </row>
    <row r="52" spans="1:22" ht="18.75" x14ac:dyDescent="0.3">
      <c r="A52" s="18" t="s">
        <v>73</v>
      </c>
      <c r="B52" s="19"/>
      <c r="C52" s="19"/>
      <c r="D52" s="19"/>
      <c r="E52" s="65"/>
      <c r="F52" s="65"/>
      <c r="G52" s="3"/>
      <c r="H52" s="3"/>
      <c r="I52" s="3"/>
      <c r="J52" s="3"/>
      <c r="L52" s="18" t="s">
        <v>74</v>
      </c>
      <c r="M52" s="19"/>
      <c r="N52" s="19"/>
      <c r="O52" s="65"/>
      <c r="P52" s="65"/>
      <c r="Q52" s="65"/>
      <c r="R52" s="65"/>
      <c r="S52" s="65"/>
      <c r="T52" s="65"/>
      <c r="U52" s="66"/>
      <c r="V52" s="66"/>
    </row>
    <row r="53" spans="1:22" ht="48.75" customHeight="1" x14ac:dyDescent="0.25">
      <c r="A53" s="22" t="s">
        <v>75</v>
      </c>
      <c r="B53" s="23"/>
      <c r="C53" s="23"/>
      <c r="D53" s="23"/>
      <c r="E53" s="65"/>
      <c r="F53" s="65"/>
      <c r="G53" s="3"/>
      <c r="H53" s="3"/>
      <c r="I53" s="3"/>
      <c r="J53" s="3"/>
      <c r="K53" s="1"/>
      <c r="L53" s="22" t="s">
        <v>76</v>
      </c>
      <c r="M53" s="23"/>
      <c r="N53" s="23"/>
      <c r="O53" s="67"/>
      <c r="P53" s="67"/>
      <c r="Q53" s="67"/>
      <c r="R53" s="67"/>
      <c r="S53" s="67"/>
      <c r="T53" s="67"/>
      <c r="U53" s="68"/>
      <c r="V53" s="68"/>
    </row>
    <row r="54" spans="1:22" ht="18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"/>
      <c r="L54" s="3"/>
      <c r="M54" s="3"/>
      <c r="N54" s="3"/>
      <c r="O54" s="3"/>
      <c r="P54" s="69"/>
      <c r="Q54" s="3"/>
      <c r="R54" s="1"/>
      <c r="S54" s="1"/>
      <c r="T54" s="1"/>
      <c r="U54" s="1"/>
    </row>
    <row r="55" spans="1:22" ht="27" x14ac:dyDescent="0.25">
      <c r="A55" s="25" t="s">
        <v>1</v>
      </c>
      <c r="B55" s="25" t="s">
        <v>60</v>
      </c>
      <c r="C55" s="51" t="s">
        <v>77</v>
      </c>
      <c r="D55" s="51" t="s">
        <v>42</v>
      </c>
      <c r="E55" s="51" t="s">
        <v>43</v>
      </c>
      <c r="F55" s="51" t="s">
        <v>44</v>
      </c>
      <c r="G55" s="3"/>
      <c r="H55" s="3"/>
      <c r="I55" s="3"/>
      <c r="J55" s="3"/>
      <c r="K55" s="1"/>
      <c r="L55" s="25" t="s">
        <v>1</v>
      </c>
      <c r="M55" s="51" t="s">
        <v>78</v>
      </c>
      <c r="N55" s="51" t="s">
        <v>39</v>
      </c>
      <c r="O55" s="51" t="s">
        <v>79</v>
      </c>
      <c r="P55" s="51" t="s">
        <v>80</v>
      </c>
      <c r="Q55" s="51" t="s">
        <v>81</v>
      </c>
      <c r="R55" s="51" t="s">
        <v>82</v>
      </c>
      <c r="S55" s="51" t="s">
        <v>38</v>
      </c>
      <c r="T55" s="51" t="s">
        <v>83</v>
      </c>
      <c r="U55" s="51" t="s">
        <v>84</v>
      </c>
      <c r="V55" s="51" t="s">
        <v>19</v>
      </c>
    </row>
    <row r="56" spans="1:22" x14ac:dyDescent="0.25">
      <c r="A56" s="28" t="s">
        <v>24</v>
      </c>
      <c r="B56" s="29">
        <f>+SUM(C56:F56)</f>
        <v>110</v>
      </c>
      <c r="C56" s="29">
        <v>13</v>
      </c>
      <c r="D56" s="29">
        <v>45</v>
      </c>
      <c r="E56" s="29">
        <v>41</v>
      </c>
      <c r="F56" s="29">
        <v>11</v>
      </c>
      <c r="G56" s="3"/>
      <c r="H56" s="3"/>
      <c r="I56" s="3"/>
      <c r="J56" s="3"/>
      <c r="K56" s="1"/>
      <c r="L56" s="28" t="s">
        <v>24</v>
      </c>
      <c r="M56" s="29">
        <v>25</v>
      </c>
      <c r="N56" s="29">
        <v>12</v>
      </c>
      <c r="O56" s="29">
        <v>37</v>
      </c>
      <c r="P56" s="29">
        <v>39</v>
      </c>
      <c r="Q56" s="29">
        <v>6</v>
      </c>
      <c r="R56" s="29">
        <v>17</v>
      </c>
      <c r="S56" s="29">
        <v>24</v>
      </c>
      <c r="T56" s="29">
        <v>4</v>
      </c>
      <c r="U56" s="29">
        <v>3</v>
      </c>
      <c r="V56" s="29">
        <v>3</v>
      </c>
    </row>
    <row r="57" spans="1:22" x14ac:dyDescent="0.25">
      <c r="A57" s="28" t="s">
        <v>25</v>
      </c>
      <c r="B57" s="29">
        <f t="shared" ref="B57:B67" si="4">+SUM(C57:F57)</f>
        <v>104</v>
      </c>
      <c r="C57" s="29">
        <v>3</v>
      </c>
      <c r="D57" s="29">
        <v>48</v>
      </c>
      <c r="E57" s="29">
        <v>37</v>
      </c>
      <c r="F57" s="29">
        <v>16</v>
      </c>
      <c r="G57" s="3"/>
      <c r="H57" s="3"/>
      <c r="I57" s="3"/>
      <c r="J57" s="3"/>
      <c r="K57" s="1"/>
      <c r="L57" s="28" t="s">
        <v>25</v>
      </c>
      <c r="M57" s="29">
        <v>29</v>
      </c>
      <c r="N57" s="29">
        <v>7</v>
      </c>
      <c r="O57" s="29">
        <v>34</v>
      </c>
      <c r="P57" s="29">
        <v>60</v>
      </c>
      <c r="Q57" s="29">
        <v>9</v>
      </c>
      <c r="R57" s="29">
        <v>18</v>
      </c>
      <c r="S57" s="29">
        <v>14</v>
      </c>
      <c r="T57" s="29">
        <v>6</v>
      </c>
      <c r="U57" s="29">
        <v>4</v>
      </c>
      <c r="V57" s="29">
        <v>11</v>
      </c>
    </row>
    <row r="58" spans="1:22" x14ac:dyDescent="0.25">
      <c r="A58" s="28" t="s">
        <v>26</v>
      </c>
      <c r="B58" s="29">
        <f t="shared" si="4"/>
        <v>120</v>
      </c>
      <c r="C58" s="29">
        <v>18</v>
      </c>
      <c r="D58" s="29">
        <v>49</v>
      </c>
      <c r="E58" s="29">
        <v>41</v>
      </c>
      <c r="F58" s="29">
        <v>12</v>
      </c>
      <c r="G58" s="3"/>
      <c r="H58" s="3"/>
      <c r="I58" s="3"/>
      <c r="J58" s="3"/>
      <c r="K58" s="1"/>
      <c r="L58" s="28" t="s">
        <v>26</v>
      </c>
      <c r="M58" s="29">
        <v>29</v>
      </c>
      <c r="N58" s="29">
        <v>12</v>
      </c>
      <c r="O58" s="29">
        <v>40</v>
      </c>
      <c r="P58" s="29">
        <v>40</v>
      </c>
      <c r="Q58" s="29">
        <v>10</v>
      </c>
      <c r="R58" s="29">
        <v>17</v>
      </c>
      <c r="S58" s="29">
        <v>25</v>
      </c>
      <c r="T58" s="29">
        <v>4</v>
      </c>
      <c r="U58" s="29">
        <v>9</v>
      </c>
      <c r="V58" s="29">
        <v>10</v>
      </c>
    </row>
    <row r="59" spans="1:22" x14ac:dyDescent="0.25">
      <c r="A59" s="28" t="s">
        <v>27</v>
      </c>
      <c r="B59" s="29">
        <f t="shared" si="4"/>
        <v>165</v>
      </c>
      <c r="C59" s="29">
        <v>10</v>
      </c>
      <c r="D59" s="29">
        <v>63</v>
      </c>
      <c r="E59" s="29">
        <v>70</v>
      </c>
      <c r="F59" s="29">
        <v>22</v>
      </c>
      <c r="G59" s="3"/>
      <c r="H59" s="3"/>
      <c r="I59" s="3"/>
      <c r="J59" s="3"/>
      <c r="K59" s="1"/>
      <c r="L59" s="28" t="s">
        <v>27</v>
      </c>
      <c r="M59" s="29">
        <v>50</v>
      </c>
      <c r="N59" s="29">
        <v>8</v>
      </c>
      <c r="O59" s="29">
        <v>39</v>
      </c>
      <c r="P59" s="29">
        <v>67</v>
      </c>
      <c r="Q59" s="29">
        <v>14</v>
      </c>
      <c r="R59" s="29">
        <v>23</v>
      </c>
      <c r="S59" s="29">
        <v>26</v>
      </c>
      <c r="T59" s="29">
        <v>29</v>
      </c>
      <c r="U59" s="29">
        <v>4</v>
      </c>
      <c r="V59" s="29">
        <v>13</v>
      </c>
    </row>
    <row r="60" spans="1:22" x14ac:dyDescent="0.25">
      <c r="A60" s="28" t="s">
        <v>28</v>
      </c>
      <c r="B60" s="29">
        <f t="shared" si="4"/>
        <v>129</v>
      </c>
      <c r="C60" s="29">
        <v>11</v>
      </c>
      <c r="D60" s="29">
        <v>54</v>
      </c>
      <c r="E60" s="29">
        <v>47</v>
      </c>
      <c r="F60" s="29">
        <v>17</v>
      </c>
      <c r="G60" s="3"/>
      <c r="H60" s="3"/>
      <c r="I60" s="3"/>
      <c r="J60" s="3"/>
      <c r="K60" s="1"/>
      <c r="L60" s="28" t="s">
        <v>28</v>
      </c>
      <c r="M60" s="29">
        <v>34</v>
      </c>
      <c r="N60" s="29">
        <v>7</v>
      </c>
      <c r="O60" s="29">
        <v>33</v>
      </c>
      <c r="P60" s="29">
        <v>32</v>
      </c>
      <c r="Q60" s="29">
        <v>4</v>
      </c>
      <c r="R60" s="29">
        <v>18</v>
      </c>
      <c r="S60" s="29">
        <v>26</v>
      </c>
      <c r="T60" s="29">
        <v>21</v>
      </c>
      <c r="U60" s="29">
        <v>4</v>
      </c>
      <c r="V60" s="29">
        <v>7</v>
      </c>
    </row>
    <row r="61" spans="1:22" x14ac:dyDescent="0.25">
      <c r="A61" s="28" t="s">
        <v>29</v>
      </c>
      <c r="B61" s="29">
        <f t="shared" si="4"/>
        <v>164</v>
      </c>
      <c r="C61" s="29">
        <v>9</v>
      </c>
      <c r="D61" s="29">
        <v>67</v>
      </c>
      <c r="E61" s="29">
        <v>68</v>
      </c>
      <c r="F61" s="29">
        <v>20</v>
      </c>
      <c r="G61" s="3"/>
      <c r="H61" s="3"/>
      <c r="I61" s="3"/>
      <c r="J61" s="3"/>
      <c r="K61" s="1"/>
      <c r="L61" s="28" t="s">
        <v>29</v>
      </c>
      <c r="M61" s="29">
        <v>45</v>
      </c>
      <c r="N61" s="29">
        <v>17</v>
      </c>
      <c r="O61" s="29">
        <v>22</v>
      </c>
      <c r="P61" s="29">
        <v>48</v>
      </c>
      <c r="Q61" s="29">
        <v>5</v>
      </c>
      <c r="R61" s="29">
        <v>16</v>
      </c>
      <c r="S61" s="29">
        <v>31</v>
      </c>
      <c r="T61" s="29">
        <v>45</v>
      </c>
      <c r="U61" s="29">
        <v>7</v>
      </c>
      <c r="V61" s="29">
        <v>19</v>
      </c>
    </row>
    <row r="62" spans="1:22" x14ac:dyDescent="0.25">
      <c r="A62" s="28" t="s">
        <v>30</v>
      </c>
      <c r="B62" s="29">
        <f t="shared" si="4"/>
        <v>158</v>
      </c>
      <c r="C62" s="29">
        <v>18</v>
      </c>
      <c r="D62" s="29">
        <v>77</v>
      </c>
      <c r="E62" s="29">
        <v>53</v>
      </c>
      <c r="F62" s="29">
        <v>10</v>
      </c>
      <c r="G62" s="3"/>
      <c r="H62" s="3"/>
      <c r="I62" s="3"/>
      <c r="J62" s="3"/>
      <c r="K62" s="1"/>
      <c r="L62" s="28" t="s">
        <v>30</v>
      </c>
      <c r="M62" s="29">
        <v>39</v>
      </c>
      <c r="N62" s="29">
        <v>4</v>
      </c>
      <c r="O62" s="29">
        <v>48</v>
      </c>
      <c r="P62" s="29">
        <v>58</v>
      </c>
      <c r="Q62" s="29">
        <v>10</v>
      </c>
      <c r="R62" s="29">
        <v>15</v>
      </c>
      <c r="S62" s="29">
        <v>30</v>
      </c>
      <c r="T62" s="29">
        <v>12</v>
      </c>
      <c r="U62" s="29">
        <v>8</v>
      </c>
      <c r="V62" s="29">
        <v>5</v>
      </c>
    </row>
    <row r="63" spans="1:22" x14ac:dyDescent="0.25">
      <c r="A63" s="28" t="s">
        <v>31</v>
      </c>
      <c r="B63" s="29">
        <f t="shared" si="4"/>
        <v>160</v>
      </c>
      <c r="C63" s="29">
        <v>12</v>
      </c>
      <c r="D63" s="29">
        <v>72</v>
      </c>
      <c r="E63" s="29">
        <v>59</v>
      </c>
      <c r="F63" s="29">
        <v>17</v>
      </c>
      <c r="G63" s="3"/>
      <c r="H63" s="3"/>
      <c r="I63" s="3"/>
      <c r="J63" s="3"/>
      <c r="K63" s="1"/>
      <c r="L63" s="28" t="s">
        <v>31</v>
      </c>
      <c r="M63" s="29">
        <v>35</v>
      </c>
      <c r="N63" s="29">
        <v>10</v>
      </c>
      <c r="O63" s="29">
        <v>45</v>
      </c>
      <c r="P63" s="29">
        <v>51</v>
      </c>
      <c r="Q63" s="29">
        <v>5</v>
      </c>
      <c r="R63" s="29">
        <v>9</v>
      </c>
      <c r="S63" s="29">
        <v>22</v>
      </c>
      <c r="T63" s="29">
        <v>24</v>
      </c>
      <c r="U63" s="29">
        <v>5</v>
      </c>
      <c r="V63" s="29">
        <v>14</v>
      </c>
    </row>
    <row r="64" spans="1:22" x14ac:dyDescent="0.25">
      <c r="A64" s="28" t="s">
        <v>46</v>
      </c>
      <c r="B64" s="29">
        <f t="shared" si="4"/>
        <v>105</v>
      </c>
      <c r="C64" s="29">
        <v>6</v>
      </c>
      <c r="D64" s="29">
        <v>40</v>
      </c>
      <c r="E64" s="29">
        <v>50</v>
      </c>
      <c r="F64" s="29">
        <v>9</v>
      </c>
      <c r="G64" s="3"/>
      <c r="H64" s="3"/>
      <c r="I64" s="3"/>
      <c r="J64" s="3"/>
      <c r="K64" s="1"/>
      <c r="L64" s="28" t="s">
        <v>46</v>
      </c>
      <c r="M64" s="29">
        <v>28</v>
      </c>
      <c r="N64" s="29">
        <v>5</v>
      </c>
      <c r="O64" s="29">
        <v>37</v>
      </c>
      <c r="P64" s="29">
        <v>40</v>
      </c>
      <c r="Q64" s="29">
        <v>3</v>
      </c>
      <c r="R64" s="29">
        <v>15</v>
      </c>
      <c r="S64" s="29">
        <v>14</v>
      </c>
      <c r="T64" s="29">
        <v>7</v>
      </c>
      <c r="U64" s="29">
        <v>6</v>
      </c>
      <c r="V64" s="29">
        <v>3</v>
      </c>
    </row>
    <row r="65" spans="1:24" x14ac:dyDescent="0.25">
      <c r="A65" s="28" t="s">
        <v>33</v>
      </c>
      <c r="B65" s="29">
        <f t="shared" si="4"/>
        <v>0</v>
      </c>
      <c r="C65" s="29"/>
      <c r="D65" s="29"/>
      <c r="E65" s="29"/>
      <c r="F65" s="29"/>
      <c r="G65" s="3"/>
      <c r="H65" s="3"/>
      <c r="I65" s="3"/>
      <c r="J65" s="3"/>
      <c r="K65" s="1"/>
      <c r="L65" s="28" t="s">
        <v>33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  <c r="R65" s="29">
        <v>0</v>
      </c>
      <c r="S65" s="29">
        <v>0</v>
      </c>
      <c r="T65" s="29">
        <v>0</v>
      </c>
      <c r="U65" s="29">
        <v>0</v>
      </c>
      <c r="V65" s="29">
        <v>0</v>
      </c>
    </row>
    <row r="66" spans="1:24" x14ac:dyDescent="0.25">
      <c r="A66" s="28" t="s">
        <v>34</v>
      </c>
      <c r="B66" s="29">
        <f t="shared" si="4"/>
        <v>0</v>
      </c>
      <c r="C66" s="29"/>
      <c r="D66" s="29"/>
      <c r="E66" s="29"/>
      <c r="F66" s="29"/>
      <c r="G66" s="3"/>
      <c r="H66" s="3"/>
      <c r="I66" s="3"/>
      <c r="J66" s="3"/>
      <c r="K66" s="1"/>
      <c r="L66" s="28" t="s">
        <v>34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  <c r="R66" s="29">
        <v>0</v>
      </c>
      <c r="S66" s="29">
        <v>0</v>
      </c>
      <c r="T66" s="29">
        <v>0</v>
      </c>
      <c r="U66" s="29">
        <v>0</v>
      </c>
      <c r="V66" s="29">
        <v>0</v>
      </c>
    </row>
    <row r="67" spans="1:24" x14ac:dyDescent="0.25">
      <c r="A67" s="28" t="s">
        <v>35</v>
      </c>
      <c r="B67" s="29">
        <f t="shared" si="4"/>
        <v>0</v>
      </c>
      <c r="C67" s="29"/>
      <c r="D67" s="29"/>
      <c r="E67" s="29"/>
      <c r="F67" s="29"/>
      <c r="G67" s="3"/>
      <c r="H67" s="3"/>
      <c r="I67" s="3"/>
      <c r="J67" s="3"/>
      <c r="K67" s="1"/>
      <c r="L67" s="70" t="s">
        <v>35</v>
      </c>
      <c r="M67" s="71">
        <v>0</v>
      </c>
      <c r="N67" s="71">
        <v>0</v>
      </c>
      <c r="O67" s="71">
        <v>0</v>
      </c>
      <c r="P67" s="71">
        <v>0</v>
      </c>
      <c r="Q67" s="71">
        <v>0</v>
      </c>
      <c r="R67" s="71">
        <v>0</v>
      </c>
      <c r="S67" s="71">
        <v>0</v>
      </c>
      <c r="T67" s="71">
        <v>0</v>
      </c>
      <c r="U67" s="29">
        <v>0</v>
      </c>
      <c r="V67" s="71">
        <v>0</v>
      </c>
    </row>
    <row r="68" spans="1:24" x14ac:dyDescent="0.25">
      <c r="A68" s="33" t="s">
        <v>15</v>
      </c>
      <c r="B68" s="34">
        <f>+SUM(B56:B67)</f>
        <v>1215</v>
      </c>
      <c r="C68" s="34">
        <f>+SUM(C56:C67)</f>
        <v>100</v>
      </c>
      <c r="D68" s="34">
        <f>+SUM(D56:D67)</f>
        <v>515</v>
      </c>
      <c r="E68" s="34">
        <f>+SUM(E56:E67)</f>
        <v>466</v>
      </c>
      <c r="F68" s="34">
        <f>+SUM(F56:F67)</f>
        <v>134</v>
      </c>
      <c r="G68" s="3"/>
      <c r="H68" s="3"/>
      <c r="I68" s="3"/>
      <c r="J68" s="3"/>
      <c r="K68" s="1"/>
      <c r="L68" s="72" t="s">
        <v>15</v>
      </c>
      <c r="M68" s="73">
        <f>+SUM(M56:M67)</f>
        <v>314</v>
      </c>
      <c r="N68" s="73">
        <f t="shared" ref="N68:V68" si="5">+SUM(N56:N67)</f>
        <v>82</v>
      </c>
      <c r="O68" s="73">
        <f t="shared" si="5"/>
        <v>335</v>
      </c>
      <c r="P68" s="73">
        <f t="shared" si="5"/>
        <v>435</v>
      </c>
      <c r="Q68" s="73">
        <f t="shared" si="5"/>
        <v>66</v>
      </c>
      <c r="R68" s="73">
        <f t="shared" si="5"/>
        <v>148</v>
      </c>
      <c r="S68" s="73">
        <f t="shared" si="5"/>
        <v>212</v>
      </c>
      <c r="T68" s="73">
        <f t="shared" si="5"/>
        <v>152</v>
      </c>
      <c r="U68" s="73">
        <f t="shared" si="5"/>
        <v>50</v>
      </c>
      <c r="V68" s="73">
        <f t="shared" si="5"/>
        <v>85</v>
      </c>
    </row>
    <row r="69" spans="1:24" x14ac:dyDescent="0.25">
      <c r="A69" s="35" t="s">
        <v>16</v>
      </c>
      <c r="B69" s="39">
        <f>+B68/B68</f>
        <v>1</v>
      </c>
      <c r="C69" s="39">
        <f>+C68/B68</f>
        <v>8.2304526748971193E-2</v>
      </c>
      <c r="D69" s="39">
        <f>+D68/B68</f>
        <v>0.42386831275720166</v>
      </c>
      <c r="E69" s="39">
        <f>+E68/B68</f>
        <v>0.38353909465020575</v>
      </c>
      <c r="F69" s="39">
        <f>+F68/B68</f>
        <v>0.1102880658436214</v>
      </c>
      <c r="G69" s="3"/>
      <c r="H69" s="3"/>
      <c r="I69" s="3"/>
      <c r="J69" s="3"/>
      <c r="K69" s="1"/>
      <c r="L69" s="35" t="s">
        <v>16</v>
      </c>
      <c r="M69" s="39">
        <f>+M68/$B$68</f>
        <v>0.25843621399176953</v>
      </c>
      <c r="N69" s="39">
        <f t="shared" ref="N69:V69" si="6">+N68/$B$68</f>
        <v>6.7489711934156385E-2</v>
      </c>
      <c r="O69" s="39">
        <f t="shared" si="6"/>
        <v>0.27572016460905352</v>
      </c>
      <c r="P69" s="39">
        <f t="shared" si="6"/>
        <v>0.35802469135802467</v>
      </c>
      <c r="Q69" s="39">
        <f t="shared" si="6"/>
        <v>5.4320987654320987E-2</v>
      </c>
      <c r="R69" s="39">
        <f t="shared" si="6"/>
        <v>0.12181069958847737</v>
      </c>
      <c r="S69" s="39">
        <f t="shared" si="6"/>
        <v>0.17448559670781894</v>
      </c>
      <c r="T69" s="39">
        <f t="shared" si="6"/>
        <v>0.12510288065843622</v>
      </c>
      <c r="U69" s="39">
        <f t="shared" si="6"/>
        <v>4.1152263374485597E-2</v>
      </c>
      <c r="V69" s="39">
        <f t="shared" si="6"/>
        <v>6.9958847736625515E-2</v>
      </c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1"/>
      <c r="L70" s="3"/>
      <c r="M70" s="3"/>
      <c r="N70" s="3"/>
      <c r="O70" s="3"/>
      <c r="P70" s="3"/>
      <c r="Q70" s="3"/>
      <c r="R70" s="3"/>
      <c r="S70" s="3"/>
      <c r="T70" s="3"/>
      <c r="U70" s="1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1"/>
      <c r="L71" s="3"/>
      <c r="M71" s="3"/>
      <c r="N71" s="3"/>
      <c r="O71" s="3"/>
      <c r="P71" s="3"/>
      <c r="Q71" s="3"/>
      <c r="R71" s="3"/>
      <c r="S71" s="3"/>
      <c r="T71" s="3"/>
      <c r="U71" s="1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1"/>
    </row>
    <row r="73" spans="1:24" ht="19.5" x14ac:dyDescent="0.25">
      <c r="A73" s="15" t="s">
        <v>85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7"/>
      <c r="Q73" s="74"/>
      <c r="R73" s="74"/>
      <c r="S73" s="74"/>
      <c r="T73" s="74"/>
      <c r="U73" s="74"/>
      <c r="V73" s="74"/>
    </row>
    <row r="74" spans="1:24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"/>
    </row>
    <row r="75" spans="1:24" x14ac:dyDescent="0.25">
      <c r="A75" s="40" t="s">
        <v>86</v>
      </c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1"/>
    </row>
    <row r="76" spans="1:24" x14ac:dyDescent="0.25">
      <c r="A76" s="40" t="s">
        <v>87</v>
      </c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1"/>
    </row>
    <row r="77" spans="1:24" ht="17.25" customHeight="1" x14ac:dyDescent="0.25">
      <c r="A77" s="76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"/>
      <c r="X77" s="206"/>
    </row>
    <row r="78" spans="1:24" ht="67.900000000000006" customHeight="1" x14ac:dyDescent="0.25">
      <c r="A78" s="77" t="s">
        <v>0</v>
      </c>
      <c r="B78" s="25" t="s">
        <v>60</v>
      </c>
      <c r="C78" s="78" t="s">
        <v>88</v>
      </c>
      <c r="D78" s="78" t="s">
        <v>89</v>
      </c>
      <c r="E78" s="78" t="s">
        <v>47</v>
      </c>
      <c r="F78" s="78" t="s">
        <v>90</v>
      </c>
      <c r="G78" s="78" t="s">
        <v>91</v>
      </c>
      <c r="H78" s="78" t="s">
        <v>92</v>
      </c>
      <c r="I78" s="78" t="s">
        <v>93</v>
      </c>
      <c r="J78" s="78" t="s">
        <v>94</v>
      </c>
      <c r="K78" s="78" t="s">
        <v>95</v>
      </c>
      <c r="L78" s="78" t="s">
        <v>96</v>
      </c>
      <c r="M78" s="78" t="s">
        <v>97</v>
      </c>
      <c r="N78" s="78" t="s">
        <v>98</v>
      </c>
      <c r="O78" s="78" t="s">
        <v>99</v>
      </c>
      <c r="P78" s="78" t="s">
        <v>48</v>
      </c>
      <c r="Q78" s="78" t="s">
        <v>22</v>
      </c>
      <c r="R78" s="78" t="s">
        <v>100</v>
      </c>
      <c r="S78" s="78" t="s">
        <v>101</v>
      </c>
      <c r="T78" s="78" t="s">
        <v>102</v>
      </c>
      <c r="U78" s="1"/>
      <c r="X78" s="206"/>
    </row>
    <row r="79" spans="1:24" x14ac:dyDescent="0.25">
      <c r="A79" s="28" t="s">
        <v>24</v>
      </c>
      <c r="B79" s="29">
        <f>+SUM(C79:T79)</f>
        <v>110</v>
      </c>
      <c r="C79" s="29">
        <v>9</v>
      </c>
      <c r="D79" s="29">
        <v>3</v>
      </c>
      <c r="E79" s="29">
        <v>37</v>
      </c>
      <c r="F79" s="29">
        <v>16</v>
      </c>
      <c r="G79" s="29">
        <v>20</v>
      </c>
      <c r="H79" s="29">
        <v>3</v>
      </c>
      <c r="I79" s="29">
        <v>2</v>
      </c>
      <c r="J79" s="29">
        <v>4</v>
      </c>
      <c r="K79" s="29">
        <v>1</v>
      </c>
      <c r="L79" s="29">
        <v>2</v>
      </c>
      <c r="M79" s="29">
        <v>0</v>
      </c>
      <c r="N79" s="29">
        <v>1</v>
      </c>
      <c r="O79" s="29">
        <v>0</v>
      </c>
      <c r="P79" s="29">
        <v>0</v>
      </c>
      <c r="Q79" s="29">
        <v>10</v>
      </c>
      <c r="R79" s="29">
        <v>0</v>
      </c>
      <c r="S79" s="29">
        <v>1</v>
      </c>
      <c r="T79" s="29">
        <v>1</v>
      </c>
      <c r="U79" s="1"/>
      <c r="X79" s="206"/>
    </row>
    <row r="80" spans="1:24" x14ac:dyDescent="0.25">
      <c r="A80" s="28" t="s">
        <v>25</v>
      </c>
      <c r="B80" s="29">
        <f t="shared" ref="B80:B90" si="7">+SUM(C80:T80)</f>
        <v>104</v>
      </c>
      <c r="C80" s="29">
        <v>10</v>
      </c>
      <c r="D80" s="29">
        <v>2</v>
      </c>
      <c r="E80" s="29">
        <v>38</v>
      </c>
      <c r="F80" s="29">
        <v>9</v>
      </c>
      <c r="G80" s="29">
        <v>10</v>
      </c>
      <c r="H80" s="29">
        <v>2</v>
      </c>
      <c r="I80" s="29">
        <v>2</v>
      </c>
      <c r="J80" s="29">
        <v>3</v>
      </c>
      <c r="K80" s="29">
        <v>0</v>
      </c>
      <c r="L80" s="29">
        <v>3</v>
      </c>
      <c r="M80" s="29">
        <v>0</v>
      </c>
      <c r="N80" s="29">
        <v>2</v>
      </c>
      <c r="O80" s="29">
        <v>1</v>
      </c>
      <c r="P80" s="29">
        <v>6</v>
      </c>
      <c r="Q80" s="29">
        <v>12</v>
      </c>
      <c r="R80" s="29">
        <v>1</v>
      </c>
      <c r="S80" s="29">
        <v>3</v>
      </c>
      <c r="T80" s="29">
        <v>0</v>
      </c>
      <c r="U80" s="1"/>
      <c r="X80" s="206"/>
    </row>
    <row r="81" spans="1:24" x14ac:dyDescent="0.25">
      <c r="A81" s="28" t="s">
        <v>26</v>
      </c>
      <c r="B81" s="29">
        <f t="shared" si="7"/>
        <v>120</v>
      </c>
      <c r="C81" s="29">
        <v>8</v>
      </c>
      <c r="D81" s="29">
        <v>4</v>
      </c>
      <c r="E81" s="29">
        <v>36</v>
      </c>
      <c r="F81" s="29">
        <v>15</v>
      </c>
      <c r="G81" s="29">
        <v>24</v>
      </c>
      <c r="H81" s="29">
        <v>6</v>
      </c>
      <c r="I81" s="29">
        <v>1</v>
      </c>
      <c r="J81" s="29">
        <v>0</v>
      </c>
      <c r="K81" s="29">
        <v>0</v>
      </c>
      <c r="L81" s="29">
        <v>1</v>
      </c>
      <c r="M81" s="29">
        <v>0</v>
      </c>
      <c r="N81" s="29">
        <v>1</v>
      </c>
      <c r="O81" s="29">
        <v>1</v>
      </c>
      <c r="P81" s="29">
        <v>5</v>
      </c>
      <c r="Q81" s="29">
        <v>10</v>
      </c>
      <c r="R81" s="29">
        <v>1</v>
      </c>
      <c r="S81" s="29">
        <v>3</v>
      </c>
      <c r="T81" s="29">
        <v>4</v>
      </c>
      <c r="U81" s="1"/>
      <c r="X81" s="206"/>
    </row>
    <row r="82" spans="1:24" x14ac:dyDescent="0.25">
      <c r="A82" s="28" t="s">
        <v>27</v>
      </c>
      <c r="B82" s="29">
        <f t="shared" si="7"/>
        <v>165</v>
      </c>
      <c r="C82" s="29">
        <v>13</v>
      </c>
      <c r="D82" s="29">
        <v>4</v>
      </c>
      <c r="E82" s="29">
        <v>54</v>
      </c>
      <c r="F82" s="29">
        <v>18</v>
      </c>
      <c r="G82" s="29">
        <v>26</v>
      </c>
      <c r="H82" s="29">
        <v>4</v>
      </c>
      <c r="I82" s="29">
        <v>1</v>
      </c>
      <c r="J82" s="29">
        <v>5</v>
      </c>
      <c r="K82" s="29">
        <v>3</v>
      </c>
      <c r="L82" s="29">
        <v>2</v>
      </c>
      <c r="M82" s="29">
        <v>0</v>
      </c>
      <c r="N82" s="29">
        <v>1</v>
      </c>
      <c r="O82" s="29">
        <v>6</v>
      </c>
      <c r="P82" s="29">
        <v>11</v>
      </c>
      <c r="Q82" s="29">
        <v>13</v>
      </c>
      <c r="R82" s="29">
        <v>0</v>
      </c>
      <c r="S82" s="29">
        <v>0</v>
      </c>
      <c r="T82" s="29">
        <v>4</v>
      </c>
      <c r="U82" s="1"/>
      <c r="X82" s="206"/>
    </row>
    <row r="83" spans="1:24" x14ac:dyDescent="0.25">
      <c r="A83" s="28" t="s">
        <v>28</v>
      </c>
      <c r="B83" s="29">
        <f t="shared" si="7"/>
        <v>129</v>
      </c>
      <c r="C83" s="29">
        <v>14</v>
      </c>
      <c r="D83" s="29">
        <v>1</v>
      </c>
      <c r="E83" s="29">
        <v>38</v>
      </c>
      <c r="F83" s="29">
        <v>28</v>
      </c>
      <c r="G83" s="29">
        <v>20</v>
      </c>
      <c r="H83" s="29">
        <v>0</v>
      </c>
      <c r="I83" s="29">
        <v>1</v>
      </c>
      <c r="J83" s="29">
        <v>3</v>
      </c>
      <c r="K83" s="29">
        <v>0</v>
      </c>
      <c r="L83" s="29">
        <v>2</v>
      </c>
      <c r="M83" s="29">
        <v>1</v>
      </c>
      <c r="N83" s="29">
        <v>0</v>
      </c>
      <c r="O83" s="29">
        <v>2</v>
      </c>
      <c r="P83" s="29">
        <v>5</v>
      </c>
      <c r="Q83" s="29">
        <v>9</v>
      </c>
      <c r="R83" s="29">
        <v>0</v>
      </c>
      <c r="S83" s="29">
        <v>2</v>
      </c>
      <c r="T83" s="29">
        <v>3</v>
      </c>
      <c r="U83" s="1"/>
      <c r="X83" s="206"/>
    </row>
    <row r="84" spans="1:24" x14ac:dyDescent="0.25">
      <c r="A84" s="28" t="s">
        <v>29</v>
      </c>
      <c r="B84" s="29">
        <f t="shared" si="7"/>
        <v>164</v>
      </c>
      <c r="C84" s="29">
        <v>8</v>
      </c>
      <c r="D84" s="29">
        <v>8</v>
      </c>
      <c r="E84" s="29">
        <v>57</v>
      </c>
      <c r="F84" s="29">
        <v>20</v>
      </c>
      <c r="G84" s="29">
        <v>23</v>
      </c>
      <c r="H84" s="29">
        <v>3</v>
      </c>
      <c r="I84" s="29">
        <v>5</v>
      </c>
      <c r="J84" s="29">
        <v>1</v>
      </c>
      <c r="K84" s="29">
        <v>3</v>
      </c>
      <c r="L84" s="29">
        <v>3</v>
      </c>
      <c r="M84" s="29">
        <v>1</v>
      </c>
      <c r="N84" s="29">
        <v>0</v>
      </c>
      <c r="O84" s="29">
        <v>8</v>
      </c>
      <c r="P84" s="29">
        <v>5</v>
      </c>
      <c r="Q84" s="29">
        <v>16</v>
      </c>
      <c r="R84" s="29">
        <v>1</v>
      </c>
      <c r="S84" s="29">
        <v>0</v>
      </c>
      <c r="T84" s="29">
        <v>2</v>
      </c>
      <c r="U84" s="1"/>
      <c r="X84" s="206"/>
    </row>
    <row r="85" spans="1:24" x14ac:dyDescent="0.25">
      <c r="A85" s="28" t="s">
        <v>30</v>
      </c>
      <c r="B85" s="29">
        <f t="shared" si="7"/>
        <v>158</v>
      </c>
      <c r="C85" s="29">
        <v>12</v>
      </c>
      <c r="D85" s="29">
        <v>3</v>
      </c>
      <c r="E85" s="29">
        <v>48</v>
      </c>
      <c r="F85" s="29">
        <v>30</v>
      </c>
      <c r="G85" s="29">
        <v>21</v>
      </c>
      <c r="H85" s="29">
        <v>4</v>
      </c>
      <c r="I85" s="29">
        <v>0</v>
      </c>
      <c r="J85" s="29">
        <v>1</v>
      </c>
      <c r="K85" s="29">
        <v>0</v>
      </c>
      <c r="L85" s="29">
        <v>4</v>
      </c>
      <c r="M85" s="29">
        <v>0</v>
      </c>
      <c r="N85" s="29">
        <v>2</v>
      </c>
      <c r="O85" s="29">
        <v>6</v>
      </c>
      <c r="P85" s="29">
        <v>9</v>
      </c>
      <c r="Q85" s="29">
        <v>17</v>
      </c>
      <c r="R85" s="29">
        <v>0</v>
      </c>
      <c r="S85" s="29">
        <v>1</v>
      </c>
      <c r="T85" s="29">
        <v>0</v>
      </c>
      <c r="U85" s="1"/>
      <c r="X85" s="206"/>
    </row>
    <row r="86" spans="1:24" x14ac:dyDescent="0.25">
      <c r="A86" s="28" t="s">
        <v>31</v>
      </c>
      <c r="B86" s="29">
        <f t="shared" si="7"/>
        <v>160</v>
      </c>
      <c r="C86" s="29">
        <v>12</v>
      </c>
      <c r="D86" s="29">
        <v>4</v>
      </c>
      <c r="E86" s="29">
        <v>48</v>
      </c>
      <c r="F86" s="29">
        <v>22</v>
      </c>
      <c r="G86" s="29">
        <v>24</v>
      </c>
      <c r="H86" s="29">
        <v>8</v>
      </c>
      <c r="I86" s="29">
        <v>2</v>
      </c>
      <c r="J86" s="29">
        <v>7</v>
      </c>
      <c r="K86" s="29">
        <v>1</v>
      </c>
      <c r="L86" s="29">
        <v>2</v>
      </c>
      <c r="M86" s="29">
        <v>1</v>
      </c>
      <c r="N86" s="29">
        <v>5</v>
      </c>
      <c r="O86" s="29">
        <v>4</v>
      </c>
      <c r="P86" s="29">
        <v>7</v>
      </c>
      <c r="Q86" s="29">
        <v>8</v>
      </c>
      <c r="R86" s="29">
        <v>0</v>
      </c>
      <c r="S86" s="29">
        <v>3</v>
      </c>
      <c r="T86" s="29">
        <v>2</v>
      </c>
      <c r="U86" s="1"/>
      <c r="X86" s="206"/>
    </row>
    <row r="87" spans="1:24" x14ac:dyDescent="0.25">
      <c r="A87" s="28" t="s">
        <v>46</v>
      </c>
      <c r="B87" s="29">
        <f t="shared" si="7"/>
        <v>105</v>
      </c>
      <c r="C87" s="29">
        <v>7</v>
      </c>
      <c r="D87" s="29">
        <v>1</v>
      </c>
      <c r="E87" s="29">
        <v>42</v>
      </c>
      <c r="F87" s="29">
        <v>11</v>
      </c>
      <c r="G87" s="29">
        <v>22</v>
      </c>
      <c r="H87" s="29">
        <v>5</v>
      </c>
      <c r="I87" s="29">
        <v>3</v>
      </c>
      <c r="J87" s="29">
        <v>0</v>
      </c>
      <c r="K87" s="29">
        <v>0</v>
      </c>
      <c r="L87" s="29">
        <v>2</v>
      </c>
      <c r="M87" s="29">
        <v>0</v>
      </c>
      <c r="N87" s="29">
        <v>0</v>
      </c>
      <c r="O87" s="29">
        <v>0</v>
      </c>
      <c r="P87" s="29">
        <v>4</v>
      </c>
      <c r="Q87" s="29">
        <v>4</v>
      </c>
      <c r="R87" s="29">
        <v>0</v>
      </c>
      <c r="S87" s="29">
        <v>1</v>
      </c>
      <c r="T87" s="29">
        <v>3</v>
      </c>
      <c r="U87" s="1"/>
      <c r="X87" s="206"/>
    </row>
    <row r="88" spans="1:24" x14ac:dyDescent="0.25">
      <c r="A88" s="28" t="s">
        <v>33</v>
      </c>
      <c r="B88" s="29">
        <f t="shared" si="7"/>
        <v>0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1"/>
      <c r="X88" s="206"/>
    </row>
    <row r="89" spans="1:24" x14ac:dyDescent="0.25">
      <c r="A89" s="28" t="s">
        <v>34</v>
      </c>
      <c r="B89" s="29">
        <f t="shared" si="7"/>
        <v>0</v>
      </c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1"/>
      <c r="X89" s="206"/>
    </row>
    <row r="90" spans="1:24" x14ac:dyDescent="0.25">
      <c r="A90" s="28" t="s">
        <v>35</v>
      </c>
      <c r="B90" s="29">
        <f t="shared" si="7"/>
        <v>0</v>
      </c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1"/>
      <c r="X90" s="206"/>
    </row>
    <row r="91" spans="1:24" x14ac:dyDescent="0.25">
      <c r="A91" s="33" t="s">
        <v>15</v>
      </c>
      <c r="B91" s="34">
        <f>+SUM(B79:B90)</f>
        <v>1215</v>
      </c>
      <c r="C91" s="34">
        <f t="shared" ref="C91:T91" si="8">+SUM(C79:C90)</f>
        <v>93</v>
      </c>
      <c r="D91" s="34">
        <f t="shared" si="8"/>
        <v>30</v>
      </c>
      <c r="E91" s="34">
        <f t="shared" si="8"/>
        <v>398</v>
      </c>
      <c r="F91" s="34">
        <f t="shared" si="8"/>
        <v>169</v>
      </c>
      <c r="G91" s="34">
        <f t="shared" si="8"/>
        <v>190</v>
      </c>
      <c r="H91" s="34">
        <f t="shared" si="8"/>
        <v>35</v>
      </c>
      <c r="I91" s="34">
        <f t="shared" si="8"/>
        <v>17</v>
      </c>
      <c r="J91" s="34">
        <f t="shared" si="8"/>
        <v>24</v>
      </c>
      <c r="K91" s="34">
        <f t="shared" si="8"/>
        <v>8</v>
      </c>
      <c r="L91" s="34">
        <f t="shared" si="8"/>
        <v>21</v>
      </c>
      <c r="M91" s="34">
        <f t="shared" si="8"/>
        <v>3</v>
      </c>
      <c r="N91" s="34">
        <f t="shared" si="8"/>
        <v>12</v>
      </c>
      <c r="O91" s="34">
        <f t="shared" si="8"/>
        <v>28</v>
      </c>
      <c r="P91" s="34">
        <f t="shared" si="8"/>
        <v>52</v>
      </c>
      <c r="Q91" s="34">
        <f t="shared" si="8"/>
        <v>99</v>
      </c>
      <c r="R91" s="34">
        <f t="shared" si="8"/>
        <v>3</v>
      </c>
      <c r="S91" s="34">
        <f t="shared" si="8"/>
        <v>14</v>
      </c>
      <c r="T91" s="34">
        <f t="shared" si="8"/>
        <v>19</v>
      </c>
      <c r="U91" s="1"/>
      <c r="X91" s="206"/>
    </row>
    <row r="92" spans="1:24" x14ac:dyDescent="0.25">
      <c r="A92" s="35" t="s">
        <v>16</v>
      </c>
      <c r="B92" s="79">
        <f>+B91/B91</f>
        <v>1</v>
      </c>
      <c r="C92" s="79">
        <f>+C91/$B$91</f>
        <v>7.6543209876543214E-2</v>
      </c>
      <c r="D92" s="79">
        <f t="shared" ref="D92:T92" si="9">+D91/$B$91</f>
        <v>2.4691358024691357E-2</v>
      </c>
      <c r="E92" s="79">
        <f t="shared" si="9"/>
        <v>0.32757201646090534</v>
      </c>
      <c r="F92" s="79">
        <f t="shared" si="9"/>
        <v>0.13909465020576131</v>
      </c>
      <c r="G92" s="79">
        <f t="shared" si="9"/>
        <v>0.15637860082304528</v>
      </c>
      <c r="H92" s="79">
        <f t="shared" si="9"/>
        <v>2.8806584362139918E-2</v>
      </c>
      <c r="I92" s="79">
        <f t="shared" si="9"/>
        <v>1.3991769547325103E-2</v>
      </c>
      <c r="J92" s="79">
        <f t="shared" si="9"/>
        <v>1.9753086419753086E-2</v>
      </c>
      <c r="K92" s="79">
        <f t="shared" si="9"/>
        <v>6.5843621399176953E-3</v>
      </c>
      <c r="L92" s="79">
        <f t="shared" si="9"/>
        <v>1.7283950617283949E-2</v>
      </c>
      <c r="M92" s="79">
        <f t="shared" si="9"/>
        <v>2.4691358024691358E-3</v>
      </c>
      <c r="N92" s="79">
        <f t="shared" si="9"/>
        <v>9.876543209876543E-3</v>
      </c>
      <c r="O92" s="79">
        <f t="shared" si="9"/>
        <v>2.3045267489711935E-2</v>
      </c>
      <c r="P92" s="79">
        <f t="shared" si="9"/>
        <v>4.2798353909465021E-2</v>
      </c>
      <c r="Q92" s="79">
        <f t="shared" si="9"/>
        <v>8.1481481481481488E-2</v>
      </c>
      <c r="R92" s="79">
        <f t="shared" si="9"/>
        <v>2.4691358024691358E-3</v>
      </c>
      <c r="S92" s="79">
        <f t="shared" si="9"/>
        <v>1.1522633744855968E-2</v>
      </c>
      <c r="T92" s="79">
        <f t="shared" si="9"/>
        <v>1.5637860082304528E-2</v>
      </c>
      <c r="U92" s="1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1"/>
    </row>
    <row r="94" spans="1:24" ht="19.5" x14ac:dyDescent="0.25">
      <c r="A94" s="15" t="s">
        <v>103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7"/>
      <c r="Q94" s="74"/>
      <c r="R94" s="74"/>
      <c r="S94" s="74"/>
      <c r="T94" s="74"/>
      <c r="U94" s="74"/>
      <c r="V94" s="74"/>
    </row>
    <row r="95" spans="1:24" ht="18" x14ac:dyDescent="0.25">
      <c r="A95" s="1"/>
      <c r="B95" s="207"/>
      <c r="C95" s="207"/>
      <c r="D95" s="207"/>
      <c r="E95" s="207"/>
      <c r="F95" s="207"/>
      <c r="G95" s="207"/>
      <c r="H95" s="207"/>
      <c r="I95" s="40"/>
      <c r="J95" s="80"/>
      <c r="K95" s="80"/>
      <c r="L95" s="80"/>
      <c r="M95" s="80"/>
      <c r="N95" s="207"/>
      <c r="O95" s="207"/>
      <c r="P95" s="207"/>
      <c r="Q95" s="80"/>
      <c r="R95" s="81"/>
      <c r="S95" s="82"/>
      <c r="T95" s="80"/>
      <c r="U95" s="66"/>
    </row>
    <row r="96" spans="1:24" ht="27.6" customHeight="1" x14ac:dyDescent="0.25">
      <c r="A96" s="83"/>
      <c r="B96" s="40" t="s">
        <v>104</v>
      </c>
      <c r="C96" s="84"/>
      <c r="D96" s="84"/>
      <c r="E96" s="40"/>
      <c r="F96" s="80"/>
      <c r="G96" s="85"/>
      <c r="H96" s="85"/>
      <c r="I96" s="86"/>
      <c r="J96" s="86"/>
      <c r="K96" s="86"/>
      <c r="L96" s="86"/>
      <c r="M96" s="87"/>
      <c r="N96" s="88"/>
      <c r="O96" s="88"/>
      <c r="P96" s="88"/>
      <c r="Q96" s="87"/>
      <c r="R96" s="87"/>
      <c r="S96" s="87"/>
      <c r="T96" s="87"/>
      <c r="U96" s="87"/>
      <c r="V96" s="87"/>
    </row>
    <row r="97" spans="1:22" ht="45" x14ac:dyDescent="0.25">
      <c r="A97" s="83"/>
      <c r="B97" s="22" t="s">
        <v>105</v>
      </c>
      <c r="C97" s="22"/>
      <c r="D97" s="22"/>
      <c r="E97" s="89"/>
      <c r="F97" s="69"/>
      <c r="G97" s="60"/>
      <c r="H97" s="60"/>
      <c r="I97" s="90"/>
      <c r="J97" s="90"/>
      <c r="K97" s="90"/>
      <c r="L97" s="91"/>
      <c r="M97" s="91"/>
      <c r="N97" s="59"/>
      <c r="O97" s="60"/>
      <c r="P97" s="60"/>
      <c r="Q97" s="60"/>
      <c r="R97" s="92"/>
      <c r="S97" s="60"/>
      <c r="T97" s="60"/>
      <c r="U97" s="60"/>
      <c r="V97" s="60"/>
    </row>
    <row r="98" spans="1:22" x14ac:dyDescent="0.25">
      <c r="A98" s="83"/>
      <c r="B98" s="93"/>
      <c r="C98" s="93"/>
      <c r="D98" s="93"/>
      <c r="E98" s="94"/>
      <c r="F98" s="95"/>
      <c r="G98" s="60"/>
      <c r="H98" s="60"/>
      <c r="I98" s="90"/>
      <c r="J98" s="90"/>
      <c r="K98" s="90"/>
      <c r="L98" s="91"/>
      <c r="M98" s="91"/>
      <c r="N98" s="59"/>
      <c r="O98" s="60"/>
      <c r="P98" s="60"/>
      <c r="Q98" s="60"/>
      <c r="R98" s="92"/>
      <c r="S98" s="60"/>
      <c r="T98" s="60"/>
      <c r="U98" s="60"/>
      <c r="V98" s="60"/>
    </row>
    <row r="99" spans="1:22" x14ac:dyDescent="0.25">
      <c r="A99" s="83"/>
      <c r="B99" s="77" t="s">
        <v>1</v>
      </c>
      <c r="C99" s="77">
        <v>2017</v>
      </c>
      <c r="D99" s="77">
        <v>2018</v>
      </c>
      <c r="E99" s="96" t="s">
        <v>23</v>
      </c>
      <c r="F99" s="3"/>
      <c r="G99" s="60"/>
      <c r="H99" s="60"/>
      <c r="I99" s="90"/>
      <c r="J99" s="90"/>
      <c r="K99" s="90"/>
      <c r="L99" s="91"/>
      <c r="M99" s="91"/>
      <c r="N99" s="59"/>
      <c r="O99" s="60"/>
      <c r="P99" s="60"/>
      <c r="Q99" s="60"/>
      <c r="R99" s="92"/>
      <c r="S99" s="60"/>
      <c r="T99" s="60"/>
      <c r="U99" s="60"/>
      <c r="V99" s="60"/>
    </row>
    <row r="100" spans="1:22" x14ac:dyDescent="0.25">
      <c r="A100" s="83"/>
      <c r="B100" s="97" t="s">
        <v>24</v>
      </c>
      <c r="C100" s="98">
        <v>94</v>
      </c>
      <c r="D100" s="98">
        <v>110</v>
      </c>
      <c r="E100" s="99">
        <f t="shared" ref="E100:E111" si="10">+(D100-C100)/C100</f>
        <v>0.1702127659574468</v>
      </c>
      <c r="F100" s="3"/>
      <c r="G100" s="60"/>
      <c r="H100" s="60"/>
      <c r="I100" s="90"/>
      <c r="J100" s="90"/>
      <c r="K100" s="90"/>
      <c r="L100" s="91"/>
      <c r="M100" s="91"/>
      <c r="N100" s="59"/>
      <c r="O100" s="60"/>
      <c r="P100" s="60"/>
      <c r="Q100" s="60"/>
      <c r="R100" s="92"/>
      <c r="S100" s="60"/>
      <c r="T100" s="60"/>
      <c r="U100" s="60"/>
      <c r="V100" s="60"/>
    </row>
    <row r="101" spans="1:22" x14ac:dyDescent="0.25">
      <c r="A101" s="83"/>
      <c r="B101" s="100" t="s">
        <v>25</v>
      </c>
      <c r="C101" s="101">
        <v>83</v>
      </c>
      <c r="D101" s="101">
        <v>104</v>
      </c>
      <c r="E101" s="99">
        <f t="shared" si="10"/>
        <v>0.25301204819277107</v>
      </c>
      <c r="F101" s="3"/>
      <c r="G101" s="60"/>
      <c r="H101" s="60"/>
      <c r="I101" s="90"/>
      <c r="J101" s="90"/>
      <c r="K101" s="90"/>
      <c r="L101" s="91"/>
      <c r="M101" s="91"/>
      <c r="N101" s="59"/>
      <c r="O101" s="60"/>
      <c r="P101" s="60"/>
      <c r="Q101" s="60"/>
      <c r="R101" s="92"/>
      <c r="S101" s="60"/>
      <c r="T101" s="60"/>
      <c r="U101" s="60"/>
      <c r="V101" s="60"/>
    </row>
    <row r="102" spans="1:22" x14ac:dyDescent="0.25">
      <c r="A102" s="83"/>
      <c r="B102" s="100" t="s">
        <v>26</v>
      </c>
      <c r="C102" s="101">
        <v>100</v>
      </c>
      <c r="D102" s="101">
        <v>120</v>
      </c>
      <c r="E102" s="99">
        <f t="shared" si="10"/>
        <v>0.2</v>
      </c>
      <c r="F102" s="3"/>
      <c r="G102" s="60"/>
      <c r="H102" s="60"/>
      <c r="I102" s="90"/>
      <c r="J102" s="90"/>
      <c r="K102" s="90"/>
      <c r="L102" s="91"/>
      <c r="M102" s="91"/>
      <c r="N102" s="59"/>
      <c r="O102" s="60"/>
      <c r="P102" s="60"/>
      <c r="Q102" s="60"/>
      <c r="R102" s="92"/>
      <c r="S102" s="60"/>
      <c r="T102" s="60"/>
      <c r="U102" s="60"/>
      <c r="V102" s="60"/>
    </row>
    <row r="103" spans="1:22" x14ac:dyDescent="0.25">
      <c r="A103" s="83"/>
      <c r="B103" s="100" t="s">
        <v>27</v>
      </c>
      <c r="C103" s="101">
        <v>143</v>
      </c>
      <c r="D103" s="101">
        <v>165</v>
      </c>
      <c r="E103" s="99">
        <f t="shared" si="10"/>
        <v>0.15384615384615385</v>
      </c>
      <c r="F103" s="3"/>
      <c r="G103" s="60"/>
      <c r="H103" s="60"/>
      <c r="I103" s="90"/>
      <c r="J103" s="90"/>
      <c r="K103" s="90"/>
      <c r="L103" s="91"/>
      <c r="M103" s="91"/>
      <c r="N103" s="59"/>
      <c r="O103" s="60"/>
      <c r="P103" s="60"/>
      <c r="Q103" s="60"/>
      <c r="R103" s="92"/>
      <c r="S103" s="60"/>
      <c r="T103" s="60"/>
      <c r="U103" s="60"/>
      <c r="V103" s="60"/>
    </row>
    <row r="104" spans="1:22" x14ac:dyDescent="0.25">
      <c r="A104" s="83"/>
      <c r="B104" s="100" t="s">
        <v>28</v>
      </c>
      <c r="C104" s="101">
        <v>118</v>
      </c>
      <c r="D104" s="101">
        <v>129</v>
      </c>
      <c r="E104" s="99">
        <f t="shared" si="10"/>
        <v>9.3220338983050849E-2</v>
      </c>
      <c r="F104" s="3"/>
      <c r="G104" s="60"/>
      <c r="H104" s="60"/>
      <c r="I104" s="90"/>
      <c r="J104" s="90"/>
      <c r="K104" s="90"/>
      <c r="L104" s="91"/>
      <c r="M104" s="91"/>
      <c r="N104" s="59"/>
      <c r="O104" s="60"/>
      <c r="P104" s="60"/>
      <c r="Q104" s="60"/>
      <c r="R104" s="92"/>
      <c r="S104" s="60"/>
      <c r="T104" s="60"/>
      <c r="U104" s="60"/>
      <c r="V104" s="60"/>
    </row>
    <row r="105" spans="1:22" x14ac:dyDescent="0.25">
      <c r="A105" s="83"/>
      <c r="B105" s="100" t="s">
        <v>29</v>
      </c>
      <c r="C105" s="101">
        <v>149</v>
      </c>
      <c r="D105" s="101">
        <v>164</v>
      </c>
      <c r="E105" s="99">
        <f t="shared" si="10"/>
        <v>0.10067114093959731</v>
      </c>
      <c r="F105" s="3"/>
      <c r="G105" s="60"/>
      <c r="H105" s="60"/>
      <c r="I105" s="102"/>
      <c r="J105" s="103"/>
      <c r="K105" s="103"/>
      <c r="L105" s="103"/>
      <c r="M105" s="103"/>
      <c r="N105" s="59"/>
      <c r="O105" s="60"/>
      <c r="P105" s="60"/>
      <c r="Q105" s="104"/>
      <c r="R105" s="103"/>
      <c r="S105" s="104"/>
      <c r="T105" s="104"/>
      <c r="U105" s="104"/>
      <c r="V105" s="104"/>
    </row>
    <row r="106" spans="1:22" x14ac:dyDescent="0.25">
      <c r="A106" s="83"/>
      <c r="B106" s="100" t="s">
        <v>30</v>
      </c>
      <c r="C106" s="101">
        <v>123</v>
      </c>
      <c r="D106" s="101">
        <v>158</v>
      </c>
      <c r="E106" s="99">
        <f t="shared" si="10"/>
        <v>0.28455284552845528</v>
      </c>
      <c r="F106" s="3"/>
      <c r="G106" s="60"/>
      <c r="H106" s="60"/>
      <c r="I106" s="91"/>
      <c r="J106" s="91"/>
      <c r="K106" s="91"/>
      <c r="L106" s="105"/>
      <c r="M106" s="106"/>
      <c r="N106" s="59"/>
      <c r="O106" s="60"/>
      <c r="P106" s="60"/>
      <c r="Q106" s="106"/>
      <c r="R106" s="106"/>
      <c r="S106" s="106"/>
      <c r="T106" s="106"/>
      <c r="U106" s="106"/>
      <c r="V106" s="106"/>
    </row>
    <row r="107" spans="1:22" x14ac:dyDescent="0.25">
      <c r="A107" s="83"/>
      <c r="B107" s="100" t="s">
        <v>31</v>
      </c>
      <c r="C107" s="101">
        <v>154</v>
      </c>
      <c r="D107" s="101">
        <v>160</v>
      </c>
      <c r="E107" s="99">
        <f>+(D107-C107)/C107</f>
        <v>3.896103896103896E-2</v>
      </c>
      <c r="F107" s="3"/>
      <c r="G107" s="60"/>
      <c r="H107" s="60"/>
      <c r="I107" s="83"/>
      <c r="J107" s="83"/>
      <c r="K107" s="83"/>
      <c r="L107" s="83"/>
      <c r="M107" s="83"/>
      <c r="N107" s="59"/>
      <c r="O107" s="60"/>
      <c r="P107" s="60"/>
      <c r="Q107" s="83"/>
      <c r="R107" s="83"/>
      <c r="S107" s="83"/>
      <c r="T107" s="83"/>
      <c r="U107" s="1"/>
    </row>
    <row r="108" spans="1:22" ht="19.5" x14ac:dyDescent="0.3">
      <c r="A108" s="83"/>
      <c r="B108" s="100" t="s">
        <v>32</v>
      </c>
      <c r="C108" s="101">
        <v>140</v>
      </c>
      <c r="D108" s="101">
        <v>105</v>
      </c>
      <c r="E108" s="99">
        <f>+(D108-C108)/C108</f>
        <v>-0.25</v>
      </c>
      <c r="F108" s="3"/>
      <c r="G108" s="60"/>
      <c r="H108" s="60"/>
      <c r="I108" s="107"/>
      <c r="J108" s="108"/>
      <c r="K108" s="108"/>
      <c r="L108" s="108"/>
      <c r="M108" s="48"/>
      <c r="N108" s="59"/>
      <c r="O108" s="60"/>
      <c r="P108" s="60"/>
      <c r="Q108" s="48"/>
      <c r="R108" s="48"/>
      <c r="S108" s="109"/>
      <c r="T108" s="109"/>
      <c r="U108" s="109"/>
      <c r="V108" s="109"/>
    </row>
    <row r="109" spans="1:22" ht="15" hidden="1" customHeight="1" x14ac:dyDescent="0.25">
      <c r="A109" s="83"/>
      <c r="B109" s="100" t="s">
        <v>33</v>
      </c>
      <c r="C109" s="101">
        <v>148</v>
      </c>
      <c r="D109" s="101">
        <v>0</v>
      </c>
      <c r="E109" s="99">
        <f t="shared" si="10"/>
        <v>-1</v>
      </c>
      <c r="F109" s="3"/>
      <c r="G109" s="64"/>
      <c r="H109" s="64"/>
      <c r="I109" s="83"/>
      <c r="J109" s="110"/>
      <c r="K109" s="110"/>
      <c r="L109" s="93"/>
      <c r="M109" s="83"/>
      <c r="N109" s="63"/>
      <c r="O109" s="64"/>
      <c r="P109" s="64"/>
      <c r="Q109" s="83"/>
      <c r="R109" s="83"/>
      <c r="S109" s="83"/>
      <c r="T109" s="83"/>
      <c r="U109" s="1"/>
    </row>
    <row r="110" spans="1:22" ht="15.75" hidden="1" customHeight="1" x14ac:dyDescent="0.25">
      <c r="A110" s="83"/>
      <c r="B110" s="100" t="s">
        <v>34</v>
      </c>
      <c r="C110" s="101">
        <v>175</v>
      </c>
      <c r="D110" s="101">
        <v>0</v>
      </c>
      <c r="E110" s="99">
        <f t="shared" si="10"/>
        <v>-1</v>
      </c>
      <c r="F110" s="3"/>
      <c r="G110" s="111"/>
      <c r="H110" s="111"/>
      <c r="I110" s="83"/>
      <c r="J110" s="83"/>
      <c r="K110" s="83"/>
      <c r="L110" s="93"/>
      <c r="M110" s="112"/>
      <c r="N110" s="113"/>
      <c r="O110" s="111"/>
      <c r="P110" s="111"/>
      <c r="Q110" s="83"/>
      <c r="R110" s="83"/>
      <c r="S110" s="83"/>
      <c r="T110" s="83"/>
      <c r="U110" s="1"/>
    </row>
    <row r="111" spans="1:22" ht="15" hidden="1" customHeight="1" x14ac:dyDescent="0.25">
      <c r="A111" s="83"/>
      <c r="B111" s="114" t="s">
        <v>35</v>
      </c>
      <c r="C111" s="115">
        <v>105</v>
      </c>
      <c r="D111" s="115">
        <v>0</v>
      </c>
      <c r="E111" s="99">
        <f t="shared" si="10"/>
        <v>-1</v>
      </c>
      <c r="F111" s="3"/>
      <c r="G111" s="83"/>
      <c r="H111" s="93"/>
      <c r="I111" s="83"/>
      <c r="J111" s="83"/>
      <c r="K111" s="83"/>
      <c r="L111" s="116"/>
      <c r="M111" s="117"/>
      <c r="N111" s="83"/>
      <c r="O111" s="83"/>
      <c r="P111" s="83"/>
      <c r="Q111" s="83"/>
      <c r="R111" s="83"/>
      <c r="S111" s="83"/>
      <c r="T111" s="83"/>
      <c r="U111" s="1"/>
    </row>
    <row r="112" spans="1:22" ht="15" customHeight="1" x14ac:dyDescent="0.25">
      <c r="A112" s="83"/>
      <c r="B112" s="33" t="s">
        <v>15</v>
      </c>
      <c r="C112" s="34">
        <f>+SUM(C100:C108)</f>
        <v>1104</v>
      </c>
      <c r="D112" s="34">
        <f>+SUM(D100:D108)</f>
        <v>1215</v>
      </c>
      <c r="E112" s="118">
        <f>+(D112-(SUM(C100:C108)))/SUM(C100:C108)</f>
        <v>0.10054347826086957</v>
      </c>
      <c r="F112" s="3"/>
      <c r="G112" s="83"/>
      <c r="H112" s="93"/>
      <c r="I112" s="83"/>
      <c r="J112" s="83"/>
      <c r="K112" s="83"/>
      <c r="L112" s="119"/>
      <c r="M112" s="90"/>
      <c r="N112" s="90"/>
      <c r="O112" s="90"/>
      <c r="P112" s="83"/>
      <c r="Q112" s="83"/>
      <c r="R112" s="83"/>
      <c r="S112" s="83"/>
      <c r="T112" s="83"/>
      <c r="U112" s="1"/>
    </row>
    <row r="113" spans="1:21" ht="15" customHeight="1" x14ac:dyDescent="0.25">
      <c r="A113" s="83"/>
      <c r="C113" s="120"/>
      <c r="D113" s="120"/>
      <c r="E113" s="121"/>
      <c r="F113" s="121"/>
      <c r="G113" s="83"/>
      <c r="H113" s="88"/>
      <c r="I113" s="83"/>
      <c r="J113" s="83"/>
      <c r="K113" s="83"/>
      <c r="L113" s="50"/>
      <c r="M113" s="50"/>
      <c r="N113" s="83"/>
      <c r="O113" s="83"/>
      <c r="P113" s="83"/>
      <c r="Q113" s="83"/>
      <c r="R113" s="83"/>
      <c r="S113" s="83"/>
      <c r="T113" s="83"/>
      <c r="U113" s="1"/>
    </row>
    <row r="114" spans="1:21" x14ac:dyDescent="0.25">
      <c r="A114" s="83"/>
      <c r="B114" s="122" t="s">
        <v>106</v>
      </c>
      <c r="C114" s="3"/>
      <c r="D114" s="3"/>
      <c r="E114" s="3"/>
      <c r="F114" s="3"/>
      <c r="G114" s="83"/>
      <c r="H114" s="88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1"/>
    </row>
    <row r="115" spans="1:21" x14ac:dyDescent="0.25">
      <c r="A115" s="83"/>
      <c r="B115" s="122" t="s">
        <v>45</v>
      </c>
      <c r="C115" s="3"/>
      <c r="D115" s="3"/>
      <c r="E115" s="3"/>
      <c r="F115" s="3"/>
      <c r="G115" s="83"/>
      <c r="H115" s="59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1"/>
    </row>
    <row r="116" spans="1:21" x14ac:dyDescent="0.25">
      <c r="A116" s="3"/>
      <c r="B116" s="3"/>
      <c r="C116" s="3"/>
      <c r="D116" s="3"/>
      <c r="E116" s="3"/>
      <c r="F116" s="3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1" x14ac:dyDescent="0.25">
      <c r="A117" s="3"/>
      <c r="B117" s="3"/>
      <c r="C117" s="3"/>
      <c r="D117" s="3"/>
      <c r="E117" s="3"/>
      <c r="F117" s="3"/>
      <c r="G117" s="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1" x14ac:dyDescent="0.25">
      <c r="A118" s="3"/>
      <c r="B118" s="3"/>
      <c r="C118" s="3"/>
      <c r="D118" s="3"/>
      <c r="E118" s="3"/>
      <c r="F118" s="3"/>
      <c r="G118" s="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1" x14ac:dyDescent="0.25">
      <c r="A119" s="3"/>
      <c r="B119" s="3"/>
      <c r="C119" s="3"/>
      <c r="D119" s="3"/>
      <c r="E119" s="3"/>
      <c r="F119" s="3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1" x14ac:dyDescent="0.25">
      <c r="A120" s="3"/>
      <c r="B120" s="3"/>
      <c r="C120" s="3"/>
      <c r="D120" s="3"/>
      <c r="E120" s="3"/>
      <c r="F120" s="3"/>
      <c r="G120" s="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1" x14ac:dyDescent="0.25">
      <c r="A121" s="3"/>
      <c r="B121" s="3"/>
      <c r="C121" s="3"/>
      <c r="D121" s="3"/>
      <c r="E121" s="3"/>
      <c r="F121" s="3"/>
      <c r="G121" s="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1" x14ac:dyDescent="0.25">
      <c r="A122" s="3"/>
      <c r="B122" s="3"/>
      <c r="C122" s="3"/>
      <c r="D122" s="3"/>
      <c r="E122" s="3"/>
      <c r="F122" s="3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1" x14ac:dyDescent="0.25">
      <c r="A123" s="3"/>
      <c r="B123" s="3"/>
      <c r="C123" s="3"/>
      <c r="D123" s="3"/>
      <c r="E123" s="3"/>
      <c r="F123" s="3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1" x14ac:dyDescent="0.25">
      <c r="A124" s="3"/>
      <c r="B124" s="3"/>
      <c r="C124" s="3"/>
      <c r="D124" s="3"/>
      <c r="E124" s="3"/>
      <c r="F124" s="3"/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</sheetData>
  <mergeCells count="8">
    <mergeCell ref="A49:V50"/>
    <mergeCell ref="A34:A35"/>
    <mergeCell ref="B34:B35"/>
    <mergeCell ref="C34:D34"/>
    <mergeCell ref="E34:F34"/>
    <mergeCell ref="G34:H34"/>
    <mergeCell ref="B95:H95"/>
    <mergeCell ref="N95:P95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8" orientation="landscape" r:id="rId1"/>
  <rowBreaks count="1" manualBreakCount="1">
    <brk id="50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5:AC96"/>
  <sheetViews>
    <sheetView view="pageBreakPreview" topLeftCell="A85" zoomScale="80" zoomScaleNormal="80" zoomScaleSheetLayoutView="80" workbookViewId="0">
      <selection activeCell="A47" sqref="A47"/>
    </sheetView>
  </sheetViews>
  <sheetFormatPr baseColWidth="10" defaultColWidth="11.42578125" defaultRowHeight="15" x14ac:dyDescent="0.25"/>
  <cols>
    <col min="1" max="1" width="11.85546875" style="127" customWidth="1"/>
    <col min="2" max="3" width="13.7109375" style="127" customWidth="1"/>
    <col min="4" max="6" width="10.7109375" style="127" customWidth="1"/>
    <col min="7" max="8" width="11.7109375" style="127" customWidth="1"/>
    <col min="9" max="10" width="12.7109375" style="127" customWidth="1"/>
    <col min="11" max="11" width="10.7109375" style="127" customWidth="1"/>
    <col min="12" max="12" width="14.42578125" style="127" customWidth="1"/>
    <col min="13" max="13" width="10.7109375" style="127" customWidth="1"/>
    <col min="14" max="14" width="13" style="127" customWidth="1"/>
    <col min="15" max="15" width="12.140625" style="127" customWidth="1"/>
    <col min="16" max="16" width="11.7109375" style="127" customWidth="1"/>
    <col min="17" max="18" width="10.7109375" style="127" customWidth="1"/>
    <col min="19" max="19" width="2.85546875" style="127" customWidth="1"/>
    <col min="20" max="20" width="2.42578125" style="127" customWidth="1"/>
    <col min="21" max="28" width="10.7109375" style="127" customWidth="1"/>
    <col min="29" max="16384" width="11.42578125" style="127"/>
  </cols>
  <sheetData>
    <row r="5" spans="1:28" s="126" customFormat="1" ht="26.25" customHeight="1" x14ac:dyDescent="0.45">
      <c r="A5" s="123" t="s">
        <v>40</v>
      </c>
      <c r="B5" s="124"/>
      <c r="C5" s="124"/>
      <c r="D5" s="124"/>
      <c r="E5" s="124"/>
      <c r="F5" s="124"/>
      <c r="G5" s="124"/>
      <c r="H5" s="124"/>
      <c r="I5" s="124"/>
      <c r="J5" s="125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</row>
    <row r="6" spans="1:28" ht="7.5" customHeight="1" x14ac:dyDescent="0.25"/>
    <row r="7" spans="1:28" ht="7.5" customHeight="1" x14ac:dyDescent="0.25">
      <c r="A7" s="255"/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6"/>
      <c r="AA7" s="256"/>
      <c r="AB7" s="256"/>
    </row>
    <row r="8" spans="1:28" ht="27.75" customHeight="1" x14ac:dyDescent="0.25">
      <c r="A8" s="257" t="s">
        <v>107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</row>
    <row r="9" spans="1:28" ht="23.25" customHeight="1" x14ac:dyDescent="0.25">
      <c r="A9" s="259" t="s">
        <v>170</v>
      </c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</row>
    <row r="10" spans="1:28" s="131" customFormat="1" ht="7.5" customHeight="1" x14ac:dyDescent="0.25">
      <c r="A10" s="128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30"/>
      <c r="O10" s="130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</row>
    <row r="11" spans="1:28" s="131" customFormat="1" ht="8.25" customHeight="1" x14ac:dyDescent="0.25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</row>
    <row r="12" spans="1:28" s="131" customFormat="1" ht="23.25" customHeight="1" thickBot="1" x14ac:dyDescent="0.3">
      <c r="A12" s="132" t="s">
        <v>108</v>
      </c>
      <c r="B12" s="133"/>
      <c r="C12" s="133"/>
      <c r="D12" s="133"/>
      <c r="E12" s="133"/>
      <c r="F12" s="133"/>
      <c r="G12" s="134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6"/>
      <c r="U12" s="132" t="s">
        <v>109</v>
      </c>
      <c r="V12" s="137"/>
      <c r="W12" s="137"/>
      <c r="X12" s="137"/>
      <c r="Y12" s="137"/>
      <c r="Z12" s="137"/>
      <c r="AA12" s="137"/>
      <c r="AB12" s="127"/>
    </row>
    <row r="13" spans="1:28" s="131" customFormat="1" ht="12.75" customHeight="1" x14ac:dyDescent="0.25">
      <c r="A13" s="127"/>
      <c r="B13" s="127"/>
      <c r="C13" s="127"/>
      <c r="D13" s="127"/>
      <c r="E13" s="127"/>
      <c r="F13" s="127"/>
      <c r="G13" s="138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9"/>
      <c r="V13" s="127"/>
      <c r="W13" s="127"/>
      <c r="X13" s="127"/>
      <c r="Y13" s="127"/>
      <c r="Z13" s="127"/>
      <c r="AA13" s="127"/>
      <c r="AB13" s="127"/>
    </row>
    <row r="14" spans="1:28" s="131" customFormat="1" ht="42" customHeight="1" x14ac:dyDescent="0.25">
      <c r="A14" s="251" t="s">
        <v>49</v>
      </c>
      <c r="B14" s="262" t="s">
        <v>110</v>
      </c>
      <c r="C14" s="263"/>
      <c r="D14" s="247" t="s">
        <v>3</v>
      </c>
      <c r="E14" s="247" t="s">
        <v>4</v>
      </c>
      <c r="F14" s="247" t="s">
        <v>5</v>
      </c>
      <c r="G14" s="247" t="s">
        <v>6</v>
      </c>
      <c r="H14" s="247" t="s">
        <v>7</v>
      </c>
      <c r="I14" s="247" t="s">
        <v>8</v>
      </c>
      <c r="J14" s="247" t="s">
        <v>9</v>
      </c>
      <c r="K14" s="247" t="s">
        <v>10</v>
      </c>
      <c r="L14" s="247" t="s">
        <v>11</v>
      </c>
      <c r="M14" s="247" t="s">
        <v>12</v>
      </c>
      <c r="N14" s="247" t="s">
        <v>13</v>
      </c>
      <c r="O14" s="247" t="s">
        <v>14</v>
      </c>
      <c r="P14" s="247" t="s">
        <v>15</v>
      </c>
      <c r="Q14" s="249" t="s">
        <v>36</v>
      </c>
      <c r="R14" s="127"/>
      <c r="S14" s="140"/>
      <c r="T14" s="140"/>
      <c r="U14" s="251" t="s">
        <v>37</v>
      </c>
      <c r="V14" s="247"/>
      <c r="W14" s="247"/>
      <c r="X14" s="247" t="s">
        <v>111</v>
      </c>
      <c r="Y14" s="247"/>
      <c r="Z14" s="247" t="s">
        <v>36</v>
      </c>
      <c r="AA14" s="253"/>
      <c r="AB14" s="140"/>
    </row>
    <row r="15" spans="1:28" s="131" customFormat="1" ht="23.25" customHeight="1" x14ac:dyDescent="0.25">
      <c r="A15" s="261"/>
      <c r="B15" s="264"/>
      <c r="C15" s="265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50"/>
      <c r="R15" s="127"/>
      <c r="S15" s="140"/>
      <c r="T15" s="140"/>
      <c r="U15" s="252"/>
      <c r="V15" s="248"/>
      <c r="W15" s="248"/>
      <c r="X15" s="248"/>
      <c r="Y15" s="248"/>
      <c r="Z15" s="248"/>
      <c r="AA15" s="254"/>
      <c r="AB15" s="140"/>
    </row>
    <row r="16" spans="1:28" s="131" customFormat="1" ht="23.25" customHeight="1" x14ac:dyDescent="0.25">
      <c r="A16" s="141">
        <v>1</v>
      </c>
      <c r="B16" s="234" t="s">
        <v>112</v>
      </c>
      <c r="C16" s="235"/>
      <c r="D16" s="142">
        <v>0</v>
      </c>
      <c r="E16" s="142">
        <v>130</v>
      </c>
      <c r="F16" s="142">
        <v>243</v>
      </c>
      <c r="G16" s="142">
        <v>250</v>
      </c>
      <c r="H16" s="142">
        <v>537</v>
      </c>
      <c r="I16" s="142">
        <v>444</v>
      </c>
      <c r="J16" s="142">
        <v>797</v>
      </c>
      <c r="K16" s="142">
        <v>1137</v>
      </c>
      <c r="L16" s="142">
        <v>880</v>
      </c>
      <c r="M16" s="142"/>
      <c r="N16" s="142"/>
      <c r="O16" s="142"/>
      <c r="P16" s="142">
        <f>+SUM(D16:O16)</f>
        <v>4418</v>
      </c>
      <c r="Q16" s="143">
        <f t="shared" ref="Q16:Q45" si="0">+P16/$P$46</f>
        <v>6.0769452964883564E-2</v>
      </c>
      <c r="R16" s="127"/>
      <c r="S16" s="144"/>
      <c r="T16" s="145"/>
      <c r="U16" s="146" t="s">
        <v>50</v>
      </c>
      <c r="V16" s="147"/>
      <c r="W16" s="148" t="s">
        <v>113</v>
      </c>
      <c r="X16" s="149">
        <v>1166</v>
      </c>
      <c r="Y16" s="149"/>
      <c r="Z16" s="245">
        <f t="shared" ref="Z16:Z23" si="1">+X16/$X$24</f>
        <v>1.6038293833647407E-2</v>
      </c>
      <c r="AA16" s="246"/>
      <c r="AB16" s="150"/>
    </row>
    <row r="17" spans="1:28" s="131" customFormat="1" ht="23.25" customHeight="1" x14ac:dyDescent="0.25">
      <c r="A17" s="141">
        <v>2</v>
      </c>
      <c r="B17" s="234" t="s">
        <v>114</v>
      </c>
      <c r="C17" s="235"/>
      <c r="D17" s="142">
        <v>97</v>
      </c>
      <c r="E17" s="142">
        <v>132</v>
      </c>
      <c r="F17" s="142">
        <v>50</v>
      </c>
      <c r="G17" s="142">
        <v>279</v>
      </c>
      <c r="H17" s="142">
        <v>504</v>
      </c>
      <c r="I17" s="142">
        <v>446</v>
      </c>
      <c r="J17" s="142">
        <v>426</v>
      </c>
      <c r="K17" s="142">
        <v>170</v>
      </c>
      <c r="L17" s="142">
        <v>0</v>
      </c>
      <c r="M17" s="142"/>
      <c r="N17" s="142"/>
      <c r="O17" s="142"/>
      <c r="P17" s="142">
        <f t="shared" ref="P17:P44" si="2">+SUM(D17:O17)</f>
        <v>2104</v>
      </c>
      <c r="Q17" s="143">
        <f t="shared" si="0"/>
        <v>2.8940454739274563E-2</v>
      </c>
      <c r="R17" s="127"/>
      <c r="S17" s="144"/>
      <c r="T17" s="145"/>
      <c r="U17" s="151" t="s">
        <v>51</v>
      </c>
      <c r="V17" s="152"/>
      <c r="W17" s="153" t="s">
        <v>115</v>
      </c>
      <c r="X17" s="154">
        <v>11749</v>
      </c>
      <c r="Y17" s="154"/>
      <c r="Z17" s="241">
        <f t="shared" si="1"/>
        <v>0.16160713057592055</v>
      </c>
      <c r="AA17" s="242"/>
      <c r="AB17" s="150"/>
    </row>
    <row r="18" spans="1:28" s="131" customFormat="1" ht="23.25" customHeight="1" x14ac:dyDescent="0.25">
      <c r="A18" s="141">
        <v>3</v>
      </c>
      <c r="B18" s="234" t="s">
        <v>116</v>
      </c>
      <c r="C18" s="235"/>
      <c r="D18" s="142">
        <v>16</v>
      </c>
      <c r="E18" s="142">
        <v>7</v>
      </c>
      <c r="F18" s="142">
        <v>88</v>
      </c>
      <c r="G18" s="142">
        <v>172</v>
      </c>
      <c r="H18" s="142">
        <v>350</v>
      </c>
      <c r="I18" s="142">
        <v>283</v>
      </c>
      <c r="J18" s="142">
        <v>177</v>
      </c>
      <c r="K18" s="142">
        <v>450</v>
      </c>
      <c r="L18" s="142">
        <v>363</v>
      </c>
      <c r="M18" s="142"/>
      <c r="N18" s="142"/>
      <c r="O18" s="142"/>
      <c r="P18" s="142">
        <f t="shared" si="2"/>
        <v>1906</v>
      </c>
      <c r="Q18" s="143">
        <f t="shared" si="0"/>
        <v>2.6216970880730665E-2</v>
      </c>
      <c r="R18" s="127"/>
      <c r="S18" s="144"/>
      <c r="T18" s="145"/>
      <c r="U18" s="155" t="s">
        <v>41</v>
      </c>
      <c r="V18" s="156"/>
      <c r="W18" s="157" t="s">
        <v>117</v>
      </c>
      <c r="X18" s="158">
        <v>8372</v>
      </c>
      <c r="Y18" s="158"/>
      <c r="Z18" s="239">
        <f t="shared" si="1"/>
        <v>0.11515660032186627</v>
      </c>
      <c r="AA18" s="240"/>
      <c r="AB18" s="150"/>
    </row>
    <row r="19" spans="1:28" s="131" customFormat="1" ht="23.25" customHeight="1" x14ac:dyDescent="0.25">
      <c r="A19" s="141">
        <v>4</v>
      </c>
      <c r="B19" s="234" t="s">
        <v>118</v>
      </c>
      <c r="C19" s="235"/>
      <c r="D19" s="142">
        <v>85</v>
      </c>
      <c r="E19" s="142">
        <v>231</v>
      </c>
      <c r="F19" s="142">
        <v>246</v>
      </c>
      <c r="G19" s="142">
        <v>292</v>
      </c>
      <c r="H19" s="142">
        <v>573</v>
      </c>
      <c r="I19" s="142">
        <v>524</v>
      </c>
      <c r="J19" s="142">
        <v>1135</v>
      </c>
      <c r="K19" s="142">
        <v>964</v>
      </c>
      <c r="L19" s="142">
        <v>451</v>
      </c>
      <c r="M19" s="142"/>
      <c r="N19" s="142"/>
      <c r="O19" s="142"/>
      <c r="P19" s="142">
        <f t="shared" si="2"/>
        <v>4501</v>
      </c>
      <c r="Q19" s="143">
        <f t="shared" si="0"/>
        <v>6.1911115390434791E-2</v>
      </c>
      <c r="R19" s="127"/>
      <c r="S19" s="144"/>
      <c r="T19" s="145"/>
      <c r="U19" s="151" t="s">
        <v>119</v>
      </c>
      <c r="V19" s="152"/>
      <c r="W19" s="153" t="s">
        <v>120</v>
      </c>
      <c r="X19" s="154">
        <v>5330</v>
      </c>
      <c r="Y19" s="154"/>
      <c r="Z19" s="241">
        <f t="shared" si="1"/>
        <v>7.3313984676964553E-2</v>
      </c>
      <c r="AA19" s="242"/>
      <c r="AB19" s="150"/>
    </row>
    <row r="20" spans="1:28" s="131" customFormat="1" ht="23.25" customHeight="1" x14ac:dyDescent="0.25">
      <c r="A20" s="141">
        <v>5</v>
      </c>
      <c r="B20" s="234" t="s">
        <v>121</v>
      </c>
      <c r="C20" s="235"/>
      <c r="D20" s="142">
        <v>91</v>
      </c>
      <c r="E20" s="142">
        <v>129</v>
      </c>
      <c r="F20" s="142">
        <v>207</v>
      </c>
      <c r="G20" s="142">
        <v>313</v>
      </c>
      <c r="H20" s="142">
        <v>209</v>
      </c>
      <c r="I20" s="142">
        <v>244</v>
      </c>
      <c r="J20" s="142">
        <v>186</v>
      </c>
      <c r="K20" s="142">
        <v>355</v>
      </c>
      <c r="L20" s="142">
        <v>259</v>
      </c>
      <c r="M20" s="142"/>
      <c r="N20" s="142"/>
      <c r="O20" s="142"/>
      <c r="P20" s="142">
        <f t="shared" si="2"/>
        <v>1993</v>
      </c>
      <c r="Q20" s="143">
        <f t="shared" si="0"/>
        <v>2.7413653182212075E-2</v>
      </c>
      <c r="R20" s="127"/>
      <c r="S20" s="144"/>
      <c r="T20" s="145"/>
      <c r="U20" s="155" t="s">
        <v>52</v>
      </c>
      <c r="V20" s="156"/>
      <c r="W20" s="157" t="s">
        <v>122</v>
      </c>
      <c r="X20" s="158">
        <v>10422</v>
      </c>
      <c r="Y20" s="158"/>
      <c r="Z20" s="239">
        <f t="shared" si="1"/>
        <v>0.14335428673608341</v>
      </c>
      <c r="AA20" s="240"/>
      <c r="AB20" s="150"/>
    </row>
    <row r="21" spans="1:28" s="131" customFormat="1" ht="23.25" customHeight="1" x14ac:dyDescent="0.25">
      <c r="A21" s="141">
        <v>6</v>
      </c>
      <c r="B21" s="234" t="s">
        <v>123</v>
      </c>
      <c r="C21" s="235"/>
      <c r="D21" s="142">
        <v>44</v>
      </c>
      <c r="E21" s="142">
        <v>18</v>
      </c>
      <c r="F21" s="142">
        <v>171</v>
      </c>
      <c r="G21" s="142">
        <v>72</v>
      </c>
      <c r="H21" s="142">
        <v>154</v>
      </c>
      <c r="I21" s="142">
        <v>227</v>
      </c>
      <c r="J21" s="142">
        <v>137</v>
      </c>
      <c r="K21" s="142">
        <v>66</v>
      </c>
      <c r="L21" s="142">
        <v>128</v>
      </c>
      <c r="M21" s="142"/>
      <c r="N21" s="142"/>
      <c r="O21" s="142"/>
      <c r="P21" s="142">
        <f t="shared" si="2"/>
        <v>1017</v>
      </c>
      <c r="Q21" s="143">
        <f t="shared" si="0"/>
        <v>1.3988803455248208E-2</v>
      </c>
      <c r="R21" s="127"/>
      <c r="S21" s="144"/>
      <c r="T21" s="145"/>
      <c r="U21" s="151" t="s">
        <v>53</v>
      </c>
      <c r="V21" s="152"/>
      <c r="W21" s="153" t="s">
        <v>124</v>
      </c>
      <c r="X21" s="154">
        <v>31259</v>
      </c>
      <c r="Y21" s="154"/>
      <c r="Z21" s="241">
        <f t="shared" si="1"/>
        <v>0.42996657542537242</v>
      </c>
      <c r="AA21" s="242"/>
      <c r="AB21" s="150"/>
    </row>
    <row r="22" spans="1:28" s="131" customFormat="1" ht="23.25" customHeight="1" x14ac:dyDescent="0.25">
      <c r="A22" s="141">
        <v>7</v>
      </c>
      <c r="B22" s="234" t="s">
        <v>125</v>
      </c>
      <c r="C22" s="235"/>
      <c r="D22" s="142">
        <v>78</v>
      </c>
      <c r="E22" s="142">
        <v>134</v>
      </c>
      <c r="F22" s="142">
        <v>426</v>
      </c>
      <c r="G22" s="142">
        <v>435</v>
      </c>
      <c r="H22" s="142">
        <v>239</v>
      </c>
      <c r="I22" s="142">
        <v>303</v>
      </c>
      <c r="J22" s="142">
        <v>474</v>
      </c>
      <c r="K22" s="142">
        <v>521</v>
      </c>
      <c r="L22" s="142">
        <v>311</v>
      </c>
      <c r="M22" s="142"/>
      <c r="N22" s="142"/>
      <c r="O22" s="142"/>
      <c r="P22" s="142">
        <f t="shared" si="2"/>
        <v>2921</v>
      </c>
      <c r="Q22" s="143">
        <f t="shared" si="0"/>
        <v>4.017826439801378E-2</v>
      </c>
      <c r="R22" s="127"/>
      <c r="S22" s="144"/>
      <c r="T22" s="145"/>
      <c r="U22" s="155" t="s">
        <v>126</v>
      </c>
      <c r="V22" s="156"/>
      <c r="W22" s="157" t="s">
        <v>127</v>
      </c>
      <c r="X22" s="158">
        <v>4062</v>
      </c>
      <c r="Y22" s="158"/>
      <c r="Z22" s="239">
        <f t="shared" si="1"/>
        <v>5.5872684007097564E-2</v>
      </c>
      <c r="AA22" s="240"/>
      <c r="AB22" s="150"/>
    </row>
    <row r="23" spans="1:28" s="131" customFormat="1" ht="23.25" customHeight="1" x14ac:dyDescent="0.25">
      <c r="A23" s="141">
        <v>8</v>
      </c>
      <c r="B23" s="234" t="s">
        <v>128</v>
      </c>
      <c r="C23" s="235"/>
      <c r="D23" s="142">
        <v>127</v>
      </c>
      <c r="E23" s="142">
        <v>36</v>
      </c>
      <c r="F23" s="142">
        <v>254</v>
      </c>
      <c r="G23" s="142">
        <v>142</v>
      </c>
      <c r="H23" s="142">
        <v>272</v>
      </c>
      <c r="I23" s="142">
        <v>129</v>
      </c>
      <c r="J23" s="142">
        <v>141</v>
      </c>
      <c r="K23" s="142">
        <v>254</v>
      </c>
      <c r="L23" s="142">
        <v>226</v>
      </c>
      <c r="M23" s="142"/>
      <c r="N23" s="142"/>
      <c r="O23" s="142"/>
      <c r="P23" s="142">
        <f t="shared" si="2"/>
        <v>1581</v>
      </c>
      <c r="Q23" s="143">
        <f t="shared" si="0"/>
        <v>2.1746605961403556E-2</v>
      </c>
      <c r="R23" s="127"/>
      <c r="S23" s="144"/>
      <c r="T23" s="145"/>
      <c r="U23" s="151" t="s">
        <v>21</v>
      </c>
      <c r="V23" s="152"/>
      <c r="W23" s="153"/>
      <c r="X23" s="154">
        <v>341</v>
      </c>
      <c r="Y23" s="154"/>
      <c r="Z23" s="241">
        <f t="shared" si="1"/>
        <v>4.6904444230478261E-3</v>
      </c>
      <c r="AA23" s="242"/>
      <c r="AB23" s="150"/>
    </row>
    <row r="24" spans="1:28" s="131" customFormat="1" ht="23.25" customHeight="1" x14ac:dyDescent="0.25">
      <c r="A24" s="141">
        <v>9</v>
      </c>
      <c r="B24" s="234" t="s">
        <v>129</v>
      </c>
      <c r="C24" s="235"/>
      <c r="D24" s="142">
        <v>79</v>
      </c>
      <c r="E24" s="142">
        <v>199</v>
      </c>
      <c r="F24" s="142">
        <v>365</v>
      </c>
      <c r="G24" s="142">
        <v>300</v>
      </c>
      <c r="H24" s="142">
        <v>432</v>
      </c>
      <c r="I24" s="142">
        <v>482</v>
      </c>
      <c r="J24" s="142">
        <v>520</v>
      </c>
      <c r="K24" s="142">
        <v>465</v>
      </c>
      <c r="L24" s="142">
        <v>615</v>
      </c>
      <c r="M24" s="142"/>
      <c r="N24" s="142"/>
      <c r="O24" s="142"/>
      <c r="P24" s="142">
        <f t="shared" si="2"/>
        <v>3457</v>
      </c>
      <c r="Q24" s="143">
        <f t="shared" si="0"/>
        <v>4.7550927772657875E-2</v>
      </c>
      <c r="R24" s="127"/>
      <c r="S24" s="144"/>
      <c r="T24" s="145"/>
      <c r="U24" s="159" t="s">
        <v>15</v>
      </c>
      <c r="V24" s="160"/>
      <c r="W24" s="161"/>
      <c r="X24" s="162">
        <f>+SUM(X16:X23)</f>
        <v>72701</v>
      </c>
      <c r="Y24" s="162"/>
      <c r="Z24" s="243">
        <v>1</v>
      </c>
      <c r="AA24" s="244"/>
      <c r="AB24" s="150"/>
    </row>
    <row r="25" spans="1:28" s="131" customFormat="1" ht="23.25" customHeight="1" x14ac:dyDescent="0.25">
      <c r="A25" s="141">
        <v>10</v>
      </c>
      <c r="B25" s="234" t="s">
        <v>130</v>
      </c>
      <c r="C25" s="235"/>
      <c r="D25" s="142">
        <v>148</v>
      </c>
      <c r="E25" s="142">
        <v>217</v>
      </c>
      <c r="F25" s="142">
        <v>268</v>
      </c>
      <c r="G25" s="142">
        <v>220</v>
      </c>
      <c r="H25" s="142">
        <v>550</v>
      </c>
      <c r="I25" s="142">
        <v>229</v>
      </c>
      <c r="J25" s="142">
        <v>228</v>
      </c>
      <c r="K25" s="142">
        <v>445</v>
      </c>
      <c r="L25" s="142">
        <v>239</v>
      </c>
      <c r="M25" s="142"/>
      <c r="N25" s="142"/>
      <c r="O25" s="142"/>
      <c r="P25" s="142">
        <f t="shared" si="2"/>
        <v>2544</v>
      </c>
      <c r="Q25" s="143">
        <f t="shared" si="0"/>
        <v>3.4992641091594341E-2</v>
      </c>
      <c r="R25" s="127"/>
      <c r="S25" s="144"/>
      <c r="T25" s="145"/>
      <c r="U25" s="127"/>
      <c r="V25" s="127"/>
      <c r="W25" s="127"/>
      <c r="X25" s="127"/>
      <c r="Y25" s="127"/>
      <c r="Z25" s="127"/>
      <c r="AA25" s="127"/>
      <c r="AB25" s="150"/>
    </row>
    <row r="26" spans="1:28" s="131" customFormat="1" ht="23.25" customHeight="1" x14ac:dyDescent="0.25">
      <c r="A26" s="141">
        <v>11</v>
      </c>
      <c r="B26" s="234" t="s">
        <v>131</v>
      </c>
      <c r="C26" s="235"/>
      <c r="D26" s="142">
        <v>58</v>
      </c>
      <c r="E26" s="142">
        <v>28</v>
      </c>
      <c r="F26" s="142">
        <v>228</v>
      </c>
      <c r="G26" s="142">
        <v>116</v>
      </c>
      <c r="H26" s="142">
        <v>164</v>
      </c>
      <c r="I26" s="142">
        <v>339</v>
      </c>
      <c r="J26" s="142">
        <v>296</v>
      </c>
      <c r="K26" s="142">
        <v>141</v>
      </c>
      <c r="L26" s="142">
        <v>213</v>
      </c>
      <c r="M26" s="142"/>
      <c r="N26" s="142"/>
      <c r="O26" s="142"/>
      <c r="P26" s="142">
        <f t="shared" si="2"/>
        <v>1583</v>
      </c>
      <c r="Q26" s="143">
        <f t="shared" si="0"/>
        <v>2.1774115899368646E-2</v>
      </c>
      <c r="R26" s="127"/>
      <c r="S26" s="144"/>
      <c r="T26" s="145"/>
      <c r="U26" s="127"/>
      <c r="V26" s="127"/>
      <c r="W26" s="127"/>
      <c r="X26" s="127"/>
      <c r="Y26" s="127"/>
      <c r="Z26" s="127"/>
      <c r="AA26" s="127"/>
      <c r="AB26" s="150"/>
    </row>
    <row r="27" spans="1:28" s="131" customFormat="1" ht="23.25" customHeight="1" x14ac:dyDescent="0.25">
      <c r="A27" s="141">
        <v>12</v>
      </c>
      <c r="B27" s="234" t="s">
        <v>132</v>
      </c>
      <c r="C27" s="235"/>
      <c r="D27" s="142">
        <v>58</v>
      </c>
      <c r="E27" s="142">
        <v>56</v>
      </c>
      <c r="F27" s="142">
        <v>241</v>
      </c>
      <c r="G27" s="142">
        <v>144</v>
      </c>
      <c r="H27" s="142">
        <v>149</v>
      </c>
      <c r="I27" s="142">
        <v>127</v>
      </c>
      <c r="J27" s="142">
        <v>155</v>
      </c>
      <c r="K27" s="142">
        <v>182</v>
      </c>
      <c r="L27" s="142">
        <v>193</v>
      </c>
      <c r="M27" s="142"/>
      <c r="N27" s="142"/>
      <c r="O27" s="142"/>
      <c r="P27" s="142">
        <f t="shared" si="2"/>
        <v>1305</v>
      </c>
      <c r="Q27" s="143">
        <f t="shared" si="0"/>
        <v>1.7950234522221151E-2</v>
      </c>
      <c r="R27" s="127"/>
      <c r="S27" s="144"/>
      <c r="T27" s="145"/>
      <c r="U27" s="127"/>
      <c r="V27" s="133"/>
      <c r="W27" s="133"/>
      <c r="X27" s="133"/>
      <c r="Y27" s="133"/>
      <c r="Z27" s="133"/>
      <c r="AA27" s="133"/>
      <c r="AB27" s="150"/>
    </row>
    <row r="28" spans="1:28" s="131" customFormat="1" ht="23.25" customHeight="1" x14ac:dyDescent="0.25">
      <c r="A28" s="141">
        <v>13</v>
      </c>
      <c r="B28" s="234" t="s">
        <v>133</v>
      </c>
      <c r="C28" s="235"/>
      <c r="D28" s="142">
        <v>21</v>
      </c>
      <c r="E28" s="142">
        <v>30</v>
      </c>
      <c r="F28" s="142">
        <v>109</v>
      </c>
      <c r="G28" s="142">
        <v>141</v>
      </c>
      <c r="H28" s="142">
        <v>140</v>
      </c>
      <c r="I28" s="142">
        <v>71</v>
      </c>
      <c r="J28" s="142">
        <v>125</v>
      </c>
      <c r="K28" s="142">
        <v>116</v>
      </c>
      <c r="L28" s="142">
        <v>132</v>
      </c>
      <c r="M28" s="142"/>
      <c r="N28" s="142"/>
      <c r="O28" s="142"/>
      <c r="P28" s="142">
        <f t="shared" si="2"/>
        <v>885</v>
      </c>
      <c r="Q28" s="143">
        <f t="shared" si="0"/>
        <v>1.2173147549552276E-2</v>
      </c>
      <c r="R28" s="127"/>
      <c r="S28" s="144"/>
      <c r="T28" s="145"/>
      <c r="U28" s="127"/>
      <c r="V28" s="163"/>
      <c r="W28" s="163"/>
      <c r="X28" s="163"/>
      <c r="Y28" s="163"/>
      <c r="Z28" s="133"/>
      <c r="AA28" s="133"/>
      <c r="AB28" s="150"/>
    </row>
    <row r="29" spans="1:28" s="131" customFormat="1" ht="23.25" customHeight="1" x14ac:dyDescent="0.25">
      <c r="A29" s="141">
        <v>14</v>
      </c>
      <c r="B29" s="234" t="s">
        <v>134</v>
      </c>
      <c r="C29" s="235"/>
      <c r="D29" s="142">
        <v>50</v>
      </c>
      <c r="E29" s="142">
        <v>96</v>
      </c>
      <c r="F29" s="142">
        <v>140</v>
      </c>
      <c r="G29" s="142">
        <v>74</v>
      </c>
      <c r="H29" s="142">
        <v>57</v>
      </c>
      <c r="I29" s="142">
        <v>0</v>
      </c>
      <c r="J29" s="142">
        <v>35</v>
      </c>
      <c r="K29" s="142">
        <v>9</v>
      </c>
      <c r="L29" s="142">
        <v>102</v>
      </c>
      <c r="M29" s="142"/>
      <c r="N29" s="142"/>
      <c r="O29" s="142"/>
      <c r="P29" s="142">
        <f t="shared" si="2"/>
        <v>563</v>
      </c>
      <c r="Q29" s="143">
        <f>+P29/$P$46</f>
        <v>7.7440475371728041E-3</v>
      </c>
      <c r="R29" s="127"/>
      <c r="S29" s="164"/>
      <c r="T29" s="165"/>
      <c r="U29" s="166"/>
      <c r="V29" s="166"/>
      <c r="W29" s="166"/>
      <c r="X29" s="166"/>
      <c r="Y29" s="166"/>
      <c r="Z29" s="127"/>
      <c r="AA29" s="127"/>
      <c r="AB29" s="167"/>
    </row>
    <row r="30" spans="1:28" s="131" customFormat="1" ht="23.25" customHeight="1" x14ac:dyDescent="0.25">
      <c r="A30" s="141">
        <v>15</v>
      </c>
      <c r="B30" s="234" t="s">
        <v>135</v>
      </c>
      <c r="C30" s="235"/>
      <c r="D30" s="142">
        <v>103</v>
      </c>
      <c r="E30" s="142">
        <v>144</v>
      </c>
      <c r="F30" s="142">
        <v>191</v>
      </c>
      <c r="G30" s="142">
        <v>107</v>
      </c>
      <c r="H30" s="142">
        <v>176</v>
      </c>
      <c r="I30" s="142">
        <v>196</v>
      </c>
      <c r="J30" s="142">
        <v>194</v>
      </c>
      <c r="K30" s="142">
        <v>269</v>
      </c>
      <c r="L30" s="142">
        <v>218</v>
      </c>
      <c r="M30" s="142"/>
      <c r="N30" s="142"/>
      <c r="O30" s="142"/>
      <c r="P30" s="142">
        <f t="shared" si="2"/>
        <v>1598</v>
      </c>
      <c r="Q30" s="143">
        <f t="shared" si="0"/>
        <v>2.198044043410682E-2</v>
      </c>
      <c r="R30" s="127"/>
      <c r="S30" s="168"/>
      <c r="T30" s="169"/>
      <c r="U30" s="166"/>
      <c r="V30" s="166"/>
      <c r="W30" s="166"/>
      <c r="X30" s="166"/>
      <c r="Y30" s="166"/>
      <c r="Z30" s="127"/>
      <c r="AA30" s="127"/>
      <c r="AB30" s="170"/>
    </row>
    <row r="31" spans="1:28" s="131" customFormat="1" ht="23.25" customHeight="1" x14ac:dyDescent="0.25">
      <c r="A31" s="141">
        <v>16</v>
      </c>
      <c r="B31" s="234" t="s">
        <v>136</v>
      </c>
      <c r="C31" s="235"/>
      <c r="D31" s="142">
        <v>48</v>
      </c>
      <c r="E31" s="142">
        <v>172</v>
      </c>
      <c r="F31" s="142">
        <v>285</v>
      </c>
      <c r="G31" s="142">
        <v>465</v>
      </c>
      <c r="H31" s="142">
        <v>165</v>
      </c>
      <c r="I31" s="142">
        <v>452</v>
      </c>
      <c r="J31" s="142">
        <v>202</v>
      </c>
      <c r="K31" s="142">
        <v>558</v>
      </c>
      <c r="L31" s="142">
        <v>296</v>
      </c>
      <c r="M31" s="142"/>
      <c r="N31" s="142"/>
      <c r="O31" s="142"/>
      <c r="P31" s="142">
        <f t="shared" si="2"/>
        <v>2643</v>
      </c>
      <c r="Q31" s="143">
        <f t="shared" si="0"/>
        <v>3.6354383020866285E-2</v>
      </c>
      <c r="R31" s="127"/>
      <c r="S31" s="136"/>
      <c r="T31" s="136"/>
      <c r="U31" s="127"/>
      <c r="V31" s="127"/>
      <c r="W31" s="127"/>
      <c r="X31" s="127"/>
      <c r="Y31" s="127"/>
      <c r="Z31" s="127"/>
      <c r="AA31" s="127"/>
      <c r="AB31" s="136"/>
    </row>
    <row r="32" spans="1:28" s="131" customFormat="1" ht="23.25" customHeight="1" x14ac:dyDescent="0.25">
      <c r="A32" s="141">
        <v>17</v>
      </c>
      <c r="B32" s="234" t="s">
        <v>137</v>
      </c>
      <c r="C32" s="235"/>
      <c r="D32" s="142">
        <v>179</v>
      </c>
      <c r="E32" s="142">
        <v>236</v>
      </c>
      <c r="F32" s="142">
        <v>307</v>
      </c>
      <c r="G32" s="142">
        <v>316</v>
      </c>
      <c r="H32" s="142">
        <v>284</v>
      </c>
      <c r="I32" s="142">
        <v>294</v>
      </c>
      <c r="J32" s="142">
        <v>225</v>
      </c>
      <c r="K32" s="142">
        <v>480</v>
      </c>
      <c r="L32" s="142">
        <v>513</v>
      </c>
      <c r="M32" s="142"/>
      <c r="N32" s="142"/>
      <c r="O32" s="142"/>
      <c r="P32" s="142">
        <f t="shared" si="2"/>
        <v>2834</v>
      </c>
      <c r="Q32" s="143">
        <f t="shared" si="0"/>
        <v>3.8981582096532373E-2</v>
      </c>
      <c r="R32" s="127"/>
      <c r="S32" s="136"/>
      <c r="T32" s="136"/>
      <c r="U32" s="127"/>
      <c r="V32" s="127"/>
      <c r="W32" s="127"/>
      <c r="X32" s="127"/>
      <c r="Y32" s="127"/>
      <c r="Z32" s="127"/>
      <c r="AA32" s="127"/>
      <c r="AB32" s="136"/>
    </row>
    <row r="33" spans="1:27" s="131" customFormat="1" ht="23.25" customHeight="1" x14ac:dyDescent="0.25">
      <c r="A33" s="141">
        <v>18</v>
      </c>
      <c r="B33" s="234" t="s">
        <v>138</v>
      </c>
      <c r="C33" s="235"/>
      <c r="D33" s="142">
        <v>118</v>
      </c>
      <c r="E33" s="142">
        <v>193</v>
      </c>
      <c r="F33" s="142">
        <v>414</v>
      </c>
      <c r="G33" s="142">
        <v>198</v>
      </c>
      <c r="H33" s="142">
        <v>334</v>
      </c>
      <c r="I33" s="142">
        <v>351</v>
      </c>
      <c r="J33" s="142">
        <v>411</v>
      </c>
      <c r="K33" s="142">
        <v>266</v>
      </c>
      <c r="L33" s="142">
        <v>423</v>
      </c>
      <c r="M33" s="142"/>
      <c r="N33" s="142"/>
      <c r="O33" s="142"/>
      <c r="P33" s="142">
        <f t="shared" si="2"/>
        <v>2708</v>
      </c>
      <c r="Q33" s="143">
        <f t="shared" si="0"/>
        <v>3.7248456004731707E-2</v>
      </c>
      <c r="R33" s="127"/>
      <c r="S33" s="127"/>
      <c r="T33" s="127"/>
      <c r="U33" s="127"/>
      <c r="V33" s="127"/>
      <c r="W33" s="127"/>
      <c r="X33" s="127"/>
      <c r="Y33" s="127"/>
      <c r="Z33" s="127"/>
      <c r="AA33" s="127"/>
    </row>
    <row r="34" spans="1:27" s="131" customFormat="1" ht="23.25" customHeight="1" x14ac:dyDescent="0.25">
      <c r="A34" s="141">
        <v>19</v>
      </c>
      <c r="B34" s="234" t="s">
        <v>139</v>
      </c>
      <c r="C34" s="235"/>
      <c r="D34" s="142">
        <v>229</v>
      </c>
      <c r="E34" s="142">
        <v>193</v>
      </c>
      <c r="F34" s="142">
        <v>299</v>
      </c>
      <c r="G34" s="142">
        <v>226</v>
      </c>
      <c r="H34" s="142">
        <v>323</v>
      </c>
      <c r="I34" s="142">
        <v>402</v>
      </c>
      <c r="J34" s="142">
        <v>305</v>
      </c>
      <c r="K34" s="142">
        <v>274</v>
      </c>
      <c r="L34" s="142">
        <v>268</v>
      </c>
      <c r="M34" s="142"/>
      <c r="N34" s="142"/>
      <c r="O34" s="142"/>
      <c r="P34" s="142">
        <f t="shared" si="2"/>
        <v>2519</v>
      </c>
      <c r="Q34" s="143">
        <f t="shared" si="0"/>
        <v>3.4648766867030716E-2</v>
      </c>
      <c r="R34" s="127"/>
      <c r="S34" s="127"/>
      <c r="T34" s="127"/>
      <c r="U34" s="127"/>
      <c r="V34" s="127"/>
      <c r="W34" s="127"/>
      <c r="X34" s="127"/>
      <c r="Y34" s="127"/>
      <c r="Z34" s="127"/>
      <c r="AA34" s="127"/>
    </row>
    <row r="35" spans="1:27" s="131" customFormat="1" ht="23.25" customHeight="1" x14ac:dyDescent="0.25">
      <c r="A35" s="141">
        <v>20</v>
      </c>
      <c r="B35" s="234" t="s">
        <v>140</v>
      </c>
      <c r="C35" s="235"/>
      <c r="D35" s="142">
        <v>66</v>
      </c>
      <c r="E35" s="142">
        <v>56</v>
      </c>
      <c r="F35" s="142">
        <v>74</v>
      </c>
      <c r="G35" s="142">
        <v>258</v>
      </c>
      <c r="H35" s="142">
        <v>153</v>
      </c>
      <c r="I35" s="142">
        <v>253</v>
      </c>
      <c r="J35" s="142">
        <v>144</v>
      </c>
      <c r="K35" s="142">
        <v>203</v>
      </c>
      <c r="L35" s="142">
        <v>237</v>
      </c>
      <c r="M35" s="142"/>
      <c r="N35" s="142"/>
      <c r="O35" s="142"/>
      <c r="P35" s="142">
        <f t="shared" si="2"/>
        <v>1444</v>
      </c>
      <c r="Q35" s="143">
        <f t="shared" si="0"/>
        <v>1.9862175210794898E-2</v>
      </c>
      <c r="R35" s="127"/>
      <c r="S35" s="127"/>
      <c r="T35" s="127"/>
      <c r="U35" s="127"/>
      <c r="V35" s="127"/>
      <c r="W35" s="127"/>
      <c r="X35" s="127"/>
      <c r="Y35" s="127"/>
      <c r="Z35" s="127"/>
      <c r="AA35" s="127"/>
    </row>
    <row r="36" spans="1:27" s="131" customFormat="1" ht="23.25" customHeight="1" x14ac:dyDescent="0.25">
      <c r="A36" s="141">
        <v>21</v>
      </c>
      <c r="B36" s="234" t="s">
        <v>141</v>
      </c>
      <c r="C36" s="235"/>
      <c r="D36" s="142">
        <v>77</v>
      </c>
      <c r="E36" s="142">
        <v>113</v>
      </c>
      <c r="F36" s="142">
        <v>225</v>
      </c>
      <c r="G36" s="142">
        <v>299</v>
      </c>
      <c r="H36" s="142">
        <v>255</v>
      </c>
      <c r="I36" s="142">
        <v>325</v>
      </c>
      <c r="J36" s="142">
        <v>207</v>
      </c>
      <c r="K36" s="142">
        <v>189</v>
      </c>
      <c r="L36" s="142">
        <v>572</v>
      </c>
      <c r="M36" s="142"/>
      <c r="N36" s="142"/>
      <c r="O36" s="142"/>
      <c r="P36" s="142">
        <f t="shared" si="2"/>
        <v>2262</v>
      </c>
      <c r="Q36" s="143">
        <f t="shared" si="0"/>
        <v>3.1113739838516664E-2</v>
      </c>
      <c r="R36" s="127"/>
      <c r="S36" s="127"/>
      <c r="T36" s="127"/>
      <c r="U36" s="127"/>
      <c r="V36" s="127"/>
      <c r="W36" s="127"/>
      <c r="X36" s="127"/>
      <c r="Y36" s="127"/>
      <c r="Z36" s="127"/>
      <c r="AA36" s="127"/>
    </row>
    <row r="37" spans="1:27" s="131" customFormat="1" ht="23.25" customHeight="1" x14ac:dyDescent="0.25">
      <c r="A37" s="141">
        <v>22</v>
      </c>
      <c r="B37" s="234" t="s">
        <v>142</v>
      </c>
      <c r="C37" s="235"/>
      <c r="D37" s="142">
        <v>50</v>
      </c>
      <c r="E37" s="142">
        <v>130</v>
      </c>
      <c r="F37" s="142">
        <v>395</v>
      </c>
      <c r="G37" s="142">
        <v>249</v>
      </c>
      <c r="H37" s="142">
        <v>243</v>
      </c>
      <c r="I37" s="142">
        <v>304</v>
      </c>
      <c r="J37" s="142">
        <v>348</v>
      </c>
      <c r="K37" s="142">
        <v>476</v>
      </c>
      <c r="L37" s="142">
        <v>413</v>
      </c>
      <c r="M37" s="142"/>
      <c r="N37" s="142"/>
      <c r="O37" s="142"/>
      <c r="P37" s="142">
        <f t="shared" si="2"/>
        <v>2608</v>
      </c>
      <c r="Q37" s="143">
        <f t="shared" si="0"/>
        <v>3.5872959106477212E-2</v>
      </c>
      <c r="R37" s="127"/>
      <c r="S37" s="127"/>
      <c r="T37" s="127"/>
      <c r="U37" s="127"/>
      <c r="V37" s="127"/>
      <c r="W37" s="127"/>
      <c r="X37" s="127"/>
      <c r="Y37" s="127"/>
      <c r="Z37" s="127"/>
      <c r="AA37" s="127"/>
    </row>
    <row r="38" spans="1:27" s="131" customFormat="1" ht="23.25" customHeight="1" x14ac:dyDescent="0.25">
      <c r="A38" s="141">
        <v>23</v>
      </c>
      <c r="B38" s="234" t="s">
        <v>143</v>
      </c>
      <c r="C38" s="235"/>
      <c r="D38" s="142">
        <v>36</v>
      </c>
      <c r="E38" s="142">
        <v>74</v>
      </c>
      <c r="F38" s="142">
        <v>118</v>
      </c>
      <c r="G38" s="142">
        <v>157</v>
      </c>
      <c r="H38" s="142">
        <v>646</v>
      </c>
      <c r="I38" s="142">
        <v>341</v>
      </c>
      <c r="J38" s="142">
        <v>218</v>
      </c>
      <c r="K38" s="142">
        <v>131</v>
      </c>
      <c r="L38" s="142">
        <v>152</v>
      </c>
      <c r="M38" s="142"/>
      <c r="N38" s="142"/>
      <c r="O38" s="142"/>
      <c r="P38" s="142">
        <f t="shared" si="2"/>
        <v>1873</v>
      </c>
      <c r="Q38" s="143">
        <f t="shared" si="0"/>
        <v>2.5763056904306681E-2</v>
      </c>
      <c r="R38" s="127"/>
      <c r="S38" s="127"/>
      <c r="T38" s="127"/>
      <c r="U38" s="127"/>
      <c r="V38" s="127"/>
      <c r="W38" s="127"/>
      <c r="X38" s="127"/>
      <c r="Y38" s="127"/>
      <c r="Z38" s="127"/>
      <c r="AA38" s="127"/>
    </row>
    <row r="39" spans="1:27" s="131" customFormat="1" ht="23.25" customHeight="1" x14ac:dyDescent="0.25">
      <c r="A39" s="141">
        <v>24</v>
      </c>
      <c r="B39" s="234" t="s">
        <v>144</v>
      </c>
      <c r="C39" s="235"/>
      <c r="D39" s="142">
        <v>61</v>
      </c>
      <c r="E39" s="142">
        <v>99</v>
      </c>
      <c r="F39" s="142">
        <v>197</v>
      </c>
      <c r="G39" s="142">
        <v>129</v>
      </c>
      <c r="H39" s="142">
        <v>218</v>
      </c>
      <c r="I39" s="142">
        <v>140</v>
      </c>
      <c r="J39" s="142">
        <v>99</v>
      </c>
      <c r="K39" s="142">
        <v>178</v>
      </c>
      <c r="L39" s="142">
        <v>216</v>
      </c>
      <c r="M39" s="142"/>
      <c r="N39" s="142"/>
      <c r="O39" s="142"/>
      <c r="P39" s="142">
        <f>+SUM(D39:O39)</f>
        <v>1337</v>
      </c>
      <c r="Q39" s="143">
        <f t="shared" si="0"/>
        <v>1.839039352966259E-2</v>
      </c>
      <c r="R39" s="127"/>
      <c r="S39" s="127"/>
      <c r="T39" s="127"/>
      <c r="U39" s="127"/>
      <c r="V39" s="127"/>
      <c r="W39" s="127"/>
      <c r="X39" s="127"/>
      <c r="Y39" s="127"/>
      <c r="Z39" s="127"/>
      <c r="AA39" s="127"/>
    </row>
    <row r="40" spans="1:27" s="131" customFormat="1" ht="23.25" customHeight="1" x14ac:dyDescent="0.25">
      <c r="A40" s="141">
        <v>25</v>
      </c>
      <c r="B40" s="234" t="s">
        <v>145</v>
      </c>
      <c r="C40" s="235"/>
      <c r="D40" s="142">
        <v>13</v>
      </c>
      <c r="E40" s="142">
        <v>97</v>
      </c>
      <c r="F40" s="142">
        <v>309</v>
      </c>
      <c r="G40" s="142">
        <v>179</v>
      </c>
      <c r="H40" s="142">
        <v>364</v>
      </c>
      <c r="I40" s="142">
        <v>827</v>
      </c>
      <c r="J40" s="142">
        <v>950</v>
      </c>
      <c r="K40" s="142">
        <v>164</v>
      </c>
      <c r="L40" s="142">
        <v>320</v>
      </c>
      <c r="M40" s="142"/>
      <c r="N40" s="142"/>
      <c r="O40" s="142"/>
      <c r="P40" s="142">
        <f>+SUM(D40:O40)</f>
        <v>3223</v>
      </c>
      <c r="Q40" s="143">
        <f t="shared" si="0"/>
        <v>4.4332265030742356E-2</v>
      </c>
      <c r="R40" s="127"/>
      <c r="S40" s="127"/>
      <c r="T40" s="127"/>
      <c r="U40" s="127"/>
      <c r="V40" s="127"/>
      <c r="W40" s="127"/>
      <c r="X40" s="127"/>
      <c r="Y40" s="127"/>
      <c r="Z40" s="127"/>
      <c r="AA40" s="127"/>
    </row>
    <row r="41" spans="1:27" s="131" customFormat="1" ht="23.25" customHeight="1" x14ac:dyDescent="0.25">
      <c r="A41" s="141">
        <v>26</v>
      </c>
      <c r="B41" s="234" t="s">
        <v>146</v>
      </c>
      <c r="C41" s="235"/>
      <c r="D41" s="142">
        <v>29</v>
      </c>
      <c r="E41" s="142">
        <v>74</v>
      </c>
      <c r="F41" s="142">
        <v>124</v>
      </c>
      <c r="G41" s="142">
        <v>146</v>
      </c>
      <c r="H41" s="142">
        <v>166</v>
      </c>
      <c r="I41" s="142">
        <v>297</v>
      </c>
      <c r="J41" s="142">
        <v>259</v>
      </c>
      <c r="K41" s="142">
        <v>367</v>
      </c>
      <c r="L41" s="142">
        <v>620</v>
      </c>
      <c r="M41" s="142"/>
      <c r="N41" s="142"/>
      <c r="O41" s="142"/>
      <c r="P41" s="142">
        <f>+SUM(D41:O41)</f>
        <v>2082</v>
      </c>
      <c r="Q41" s="143">
        <f t="shared" si="0"/>
        <v>2.8637845421658575E-2</v>
      </c>
      <c r="R41" s="127"/>
      <c r="S41" s="127"/>
      <c r="T41" s="127"/>
      <c r="U41" s="127"/>
      <c r="V41" s="127"/>
      <c r="W41" s="127"/>
      <c r="X41" s="127"/>
      <c r="Y41" s="127"/>
      <c r="Z41" s="127"/>
      <c r="AA41" s="127"/>
    </row>
    <row r="42" spans="1:27" s="131" customFormat="1" ht="23.25" customHeight="1" x14ac:dyDescent="0.25">
      <c r="A42" s="141">
        <v>27</v>
      </c>
      <c r="B42" s="234" t="s">
        <v>165</v>
      </c>
      <c r="C42" s="235"/>
      <c r="D42" s="171"/>
      <c r="E42" s="171"/>
      <c r="F42" s="142">
        <v>149</v>
      </c>
      <c r="G42" s="142">
        <v>1014</v>
      </c>
      <c r="H42" s="142">
        <v>198</v>
      </c>
      <c r="I42" s="142">
        <v>1375</v>
      </c>
      <c r="J42" s="142">
        <v>265</v>
      </c>
      <c r="K42" s="142">
        <v>614</v>
      </c>
      <c r="L42" s="142"/>
      <c r="M42" s="142"/>
      <c r="N42" s="142"/>
      <c r="O42" s="142"/>
      <c r="P42" s="142">
        <f t="shared" si="2"/>
        <v>3615</v>
      </c>
      <c r="Q42" s="143">
        <f t="shared" si="0"/>
        <v>4.9724212871899973E-2</v>
      </c>
      <c r="R42" s="127"/>
      <c r="S42" s="127"/>
      <c r="T42" s="127"/>
      <c r="U42" s="127"/>
      <c r="V42" s="127"/>
      <c r="W42" s="127"/>
      <c r="X42" s="127"/>
      <c r="Y42" s="127"/>
      <c r="Z42" s="127"/>
      <c r="AA42" s="127"/>
    </row>
    <row r="43" spans="1:27" s="131" customFormat="1" ht="23.25" customHeight="1" x14ac:dyDescent="0.25">
      <c r="A43" s="141">
        <v>28</v>
      </c>
      <c r="B43" s="234" t="s">
        <v>166</v>
      </c>
      <c r="C43" s="235"/>
      <c r="D43" s="171"/>
      <c r="E43" s="171"/>
      <c r="F43" s="142">
        <v>161</v>
      </c>
      <c r="G43" s="142">
        <v>1149</v>
      </c>
      <c r="H43" s="142">
        <v>367</v>
      </c>
      <c r="I43" s="142">
        <v>890</v>
      </c>
      <c r="J43" s="142">
        <v>42</v>
      </c>
      <c r="K43" s="142">
        <v>1009</v>
      </c>
      <c r="L43" s="142"/>
      <c r="M43" s="142"/>
      <c r="N43" s="142"/>
      <c r="O43" s="142"/>
      <c r="P43" s="142">
        <f t="shared" si="2"/>
        <v>3618</v>
      </c>
      <c r="Q43" s="143">
        <f t="shared" si="0"/>
        <v>4.9765477778847607E-2</v>
      </c>
      <c r="R43" s="127"/>
      <c r="S43" s="127"/>
      <c r="T43" s="127"/>
      <c r="U43" s="127"/>
      <c r="V43" s="127"/>
      <c r="W43" s="127"/>
      <c r="X43" s="127"/>
      <c r="Y43" s="127"/>
      <c r="Z43" s="127"/>
      <c r="AA43" s="127"/>
    </row>
    <row r="44" spans="1:27" s="131" customFormat="1" ht="23.25" customHeight="1" x14ac:dyDescent="0.25">
      <c r="A44" s="141">
        <v>29</v>
      </c>
      <c r="B44" s="234" t="s">
        <v>167</v>
      </c>
      <c r="C44" s="235"/>
      <c r="D44" s="171"/>
      <c r="E44" s="171"/>
      <c r="F44" s="142">
        <v>677</v>
      </c>
      <c r="G44" s="142">
        <v>722</v>
      </c>
      <c r="H44" s="142">
        <v>487</v>
      </c>
      <c r="I44" s="142">
        <v>887</v>
      </c>
      <c r="J44" s="142">
        <v>1193</v>
      </c>
      <c r="K44" s="142">
        <v>574</v>
      </c>
      <c r="L44" s="142"/>
      <c r="M44" s="142"/>
      <c r="N44" s="142"/>
      <c r="O44" s="142"/>
      <c r="P44" s="142">
        <f t="shared" si="2"/>
        <v>4540</v>
      </c>
      <c r="Q44" s="143">
        <f t="shared" si="0"/>
        <v>6.244755918075405E-2</v>
      </c>
      <c r="R44" s="127"/>
      <c r="S44" s="127"/>
      <c r="T44" s="127"/>
      <c r="U44" s="127"/>
      <c r="V44" s="127"/>
      <c r="W44" s="127"/>
      <c r="X44" s="127"/>
      <c r="Y44" s="127"/>
      <c r="Z44" s="127"/>
      <c r="AA44" s="127"/>
    </row>
    <row r="45" spans="1:27" s="131" customFormat="1" ht="23.25" customHeight="1" x14ac:dyDescent="0.25">
      <c r="A45" s="141">
        <v>30</v>
      </c>
      <c r="B45" s="234" t="s">
        <v>168</v>
      </c>
      <c r="C45" s="235"/>
      <c r="D45" s="171"/>
      <c r="E45" s="171"/>
      <c r="F45" s="142">
        <v>235</v>
      </c>
      <c r="G45" s="142">
        <v>883</v>
      </c>
      <c r="H45" s="142">
        <v>287</v>
      </c>
      <c r="I45" s="142">
        <v>857</v>
      </c>
      <c r="J45" s="142">
        <v>583</v>
      </c>
      <c r="K45" s="142">
        <v>174</v>
      </c>
      <c r="L45" s="142"/>
      <c r="M45" s="142"/>
      <c r="N45" s="142"/>
      <c r="O45" s="142"/>
      <c r="P45" s="142">
        <f>+SUM(D45:O45)</f>
        <v>3019</v>
      </c>
      <c r="Q45" s="143">
        <f t="shared" si="0"/>
        <v>4.1526251358303186E-2</v>
      </c>
      <c r="R45" s="127"/>
      <c r="S45" s="127"/>
      <c r="T45" s="127"/>
      <c r="U45" s="127"/>
      <c r="V45" s="127"/>
      <c r="W45" s="127"/>
      <c r="X45" s="127"/>
      <c r="Y45" s="127"/>
      <c r="Z45" s="127"/>
      <c r="AA45" s="127"/>
    </row>
    <row r="46" spans="1:27" s="131" customFormat="1" ht="23.25" customHeight="1" x14ac:dyDescent="0.25">
      <c r="A46" s="236" t="s">
        <v>15</v>
      </c>
      <c r="B46" s="237"/>
      <c r="C46" s="238"/>
      <c r="D46" s="172">
        <f>+SUM(D16:D45)</f>
        <v>1961</v>
      </c>
      <c r="E46" s="172">
        <f t="shared" ref="E46:O46" si="3">+SUM(E16:E45)</f>
        <v>3024</v>
      </c>
      <c r="F46" s="172">
        <f t="shared" si="3"/>
        <v>7196</v>
      </c>
      <c r="G46" s="172">
        <f t="shared" si="3"/>
        <v>9447</v>
      </c>
      <c r="H46" s="172">
        <f t="shared" si="3"/>
        <v>8996</v>
      </c>
      <c r="I46" s="172">
        <f t="shared" si="3"/>
        <v>12039</v>
      </c>
      <c r="J46" s="172">
        <f t="shared" si="3"/>
        <v>10477</v>
      </c>
      <c r="K46" s="172">
        <f t="shared" si="3"/>
        <v>11201</v>
      </c>
      <c r="L46" s="172">
        <f t="shared" si="3"/>
        <v>8360</v>
      </c>
      <c r="M46" s="172">
        <f t="shared" si="3"/>
        <v>0</v>
      </c>
      <c r="N46" s="172">
        <f t="shared" si="3"/>
        <v>0</v>
      </c>
      <c r="O46" s="172">
        <f t="shared" si="3"/>
        <v>0</v>
      </c>
      <c r="P46" s="172">
        <f>+SUM(P16:P45)</f>
        <v>72701</v>
      </c>
      <c r="Q46" s="173">
        <v>1</v>
      </c>
      <c r="R46" s="127"/>
      <c r="S46" s="127"/>
      <c r="T46" s="127"/>
      <c r="U46" s="127"/>
      <c r="V46" s="127"/>
      <c r="W46" s="127"/>
      <c r="X46" s="127"/>
      <c r="Y46" s="127"/>
      <c r="Z46" s="127"/>
      <c r="AA46" s="127"/>
    </row>
    <row r="47" spans="1:27" s="131" customFormat="1" ht="23.25" customHeight="1" x14ac:dyDescent="0.25">
      <c r="A47" s="205" t="s">
        <v>169</v>
      </c>
      <c r="B47" s="204"/>
      <c r="C47" s="204"/>
      <c r="D47" s="204"/>
      <c r="E47" s="204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</row>
    <row r="48" spans="1:27" s="131" customFormat="1" ht="3" customHeight="1" x14ac:dyDescent="0.25">
      <c r="A48" s="174"/>
      <c r="B48" s="174"/>
      <c r="C48" s="174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6"/>
      <c r="R48" s="127"/>
      <c r="S48" s="127"/>
      <c r="T48" s="127"/>
      <c r="U48" s="127"/>
      <c r="V48" s="127"/>
      <c r="W48" s="127"/>
      <c r="X48" s="127"/>
      <c r="Y48" s="127"/>
      <c r="Z48" s="127"/>
    </row>
    <row r="49" spans="1:28" s="131" customFormat="1" ht="3" customHeight="1" x14ac:dyDescent="0.25">
      <c r="A49" s="174"/>
      <c r="B49" s="174"/>
      <c r="C49" s="174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6"/>
      <c r="R49" s="127"/>
      <c r="S49" s="127"/>
      <c r="T49" s="127"/>
      <c r="U49" s="127"/>
      <c r="V49" s="127"/>
      <c r="W49" s="127"/>
      <c r="X49" s="127"/>
      <c r="Y49" s="127"/>
      <c r="Z49" s="127"/>
    </row>
    <row r="50" spans="1:28" s="131" customFormat="1" ht="3" customHeight="1" x14ac:dyDescent="0.25">
      <c r="A50" s="174"/>
      <c r="B50" s="174"/>
      <c r="C50" s="174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6"/>
      <c r="R50" s="127"/>
      <c r="S50" s="127"/>
      <c r="T50" s="127"/>
      <c r="U50" s="127"/>
      <c r="V50" s="127"/>
      <c r="W50" s="127"/>
      <c r="X50" s="127"/>
      <c r="Y50" s="127"/>
      <c r="Z50" s="127"/>
    </row>
    <row r="51" spans="1:28" s="131" customFormat="1" ht="3" customHeight="1" x14ac:dyDescent="0.25">
      <c r="A51" s="174"/>
      <c r="B51" s="174"/>
      <c r="C51" s="174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6"/>
      <c r="R51" s="127"/>
      <c r="S51" s="127"/>
      <c r="T51" s="127"/>
      <c r="U51" s="127"/>
      <c r="V51" s="127"/>
      <c r="W51" s="127"/>
      <c r="X51" s="127"/>
      <c r="Y51" s="127"/>
      <c r="Z51" s="127"/>
    </row>
    <row r="52" spans="1:28" s="131" customFormat="1" ht="3" customHeight="1" x14ac:dyDescent="0.25">
      <c r="A52" s="174"/>
      <c r="B52" s="174"/>
      <c r="C52" s="174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6"/>
      <c r="R52" s="127"/>
      <c r="S52" s="127"/>
      <c r="T52" s="127"/>
      <c r="U52" s="127"/>
      <c r="V52" s="127"/>
      <c r="W52" s="127"/>
      <c r="X52" s="127"/>
      <c r="Y52" s="127"/>
      <c r="Z52" s="127"/>
    </row>
    <row r="53" spans="1:28" s="131" customFormat="1" ht="3" customHeight="1" x14ac:dyDescent="0.25">
      <c r="A53" s="174"/>
      <c r="B53" s="174"/>
      <c r="C53" s="174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6"/>
      <c r="R53" s="127"/>
      <c r="S53" s="127"/>
      <c r="T53" s="127"/>
      <c r="U53" s="127"/>
      <c r="V53" s="127"/>
      <c r="W53" s="127"/>
      <c r="X53" s="127"/>
      <c r="Y53" s="127"/>
      <c r="Z53" s="127"/>
    </row>
    <row r="54" spans="1:28" s="131" customFormat="1" ht="27" customHeight="1" x14ac:dyDescent="0.25">
      <c r="L54" s="177"/>
      <c r="M54" s="177"/>
      <c r="Q54" s="127"/>
      <c r="R54" s="127"/>
      <c r="S54" s="127"/>
      <c r="T54" s="127"/>
      <c r="V54" s="177"/>
      <c r="W54" s="177"/>
      <c r="X54" s="177"/>
      <c r="Y54" s="177"/>
      <c r="Z54" s="177"/>
      <c r="AA54" s="127"/>
      <c r="AB54" s="127"/>
    </row>
    <row r="55" spans="1:28" s="131" customFormat="1" ht="27" customHeight="1" x14ac:dyDescent="0.25">
      <c r="A55" s="132" t="s">
        <v>147</v>
      </c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27"/>
      <c r="M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</row>
    <row r="56" spans="1:28" s="131" customFormat="1" ht="27" customHeight="1" x14ac:dyDescent="0.25">
      <c r="A56" s="231" t="s">
        <v>1</v>
      </c>
      <c r="B56" s="231" t="s">
        <v>15</v>
      </c>
      <c r="C56" s="231" t="s">
        <v>148</v>
      </c>
      <c r="D56" s="231"/>
      <c r="E56" s="231" t="s">
        <v>149</v>
      </c>
      <c r="F56" s="231"/>
      <c r="G56" s="231" t="s">
        <v>150</v>
      </c>
      <c r="H56" s="231"/>
      <c r="I56" s="231" t="s">
        <v>151</v>
      </c>
      <c r="J56" s="231"/>
      <c r="K56" s="177"/>
      <c r="L56" s="177"/>
      <c r="M56" s="177"/>
      <c r="Q56" s="127"/>
      <c r="R56" s="127"/>
      <c r="S56" s="127"/>
      <c r="T56" s="127"/>
      <c r="U56" s="132" t="s">
        <v>152</v>
      </c>
      <c r="AA56" s="127"/>
      <c r="AB56" s="127"/>
    </row>
    <row r="57" spans="1:28" s="131" customFormat="1" ht="43.5" customHeight="1" x14ac:dyDescent="0.25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177"/>
      <c r="L57" s="177"/>
      <c r="M57" s="177"/>
      <c r="Q57" s="127"/>
      <c r="R57" s="127"/>
      <c r="S57" s="127"/>
      <c r="T57" s="127"/>
      <c r="U57" s="178" t="s">
        <v>1</v>
      </c>
      <c r="V57" s="178" t="s">
        <v>15</v>
      </c>
      <c r="W57" s="233" t="s">
        <v>20</v>
      </c>
      <c r="X57" s="233"/>
      <c r="Y57" s="233" t="s">
        <v>18</v>
      </c>
      <c r="Z57" s="233"/>
      <c r="AA57" s="127"/>
      <c r="AB57" s="127"/>
    </row>
    <row r="58" spans="1:28" s="131" customFormat="1" ht="23.25" customHeight="1" x14ac:dyDescent="0.25">
      <c r="A58" s="179" t="s">
        <v>24</v>
      </c>
      <c r="B58" s="180">
        <f t="shared" ref="B58:B69" si="4">+SUM(C58:J58)</f>
        <v>1961</v>
      </c>
      <c r="C58" s="225">
        <v>718</v>
      </c>
      <c r="D58" s="226"/>
      <c r="E58" s="225">
        <v>892</v>
      </c>
      <c r="F58" s="226"/>
      <c r="G58" s="225">
        <v>341</v>
      </c>
      <c r="H58" s="226"/>
      <c r="I58" s="225">
        <v>10</v>
      </c>
      <c r="J58" s="227"/>
      <c r="K58" s="177"/>
      <c r="L58" s="177"/>
      <c r="M58" s="177"/>
      <c r="N58" s="127"/>
      <c r="O58" s="127"/>
      <c r="P58" s="127"/>
      <c r="Q58" s="127"/>
      <c r="R58" s="127"/>
      <c r="S58" s="127"/>
      <c r="T58" s="127"/>
      <c r="U58" s="179" t="s">
        <v>24</v>
      </c>
      <c r="V58" s="180">
        <f t="shared" ref="V58:V69" si="5">+W58+Y58</f>
        <v>1961</v>
      </c>
      <c r="W58" s="225">
        <v>855</v>
      </c>
      <c r="X58" s="226"/>
      <c r="Y58" s="225">
        <v>1106</v>
      </c>
      <c r="Z58" s="227"/>
      <c r="AA58" s="127"/>
      <c r="AB58" s="127"/>
    </row>
    <row r="59" spans="1:28" s="131" customFormat="1" ht="23.25" customHeight="1" x14ac:dyDescent="0.25">
      <c r="A59" s="181" t="s">
        <v>25</v>
      </c>
      <c r="B59" s="182">
        <f t="shared" si="4"/>
        <v>3024</v>
      </c>
      <c r="C59" s="228">
        <v>857</v>
      </c>
      <c r="D59" s="229"/>
      <c r="E59" s="228">
        <v>1473</v>
      </c>
      <c r="F59" s="229"/>
      <c r="G59" s="228">
        <v>675</v>
      </c>
      <c r="H59" s="229"/>
      <c r="I59" s="228">
        <v>19</v>
      </c>
      <c r="J59" s="230"/>
      <c r="K59" s="177"/>
      <c r="L59" s="177"/>
      <c r="M59" s="177"/>
      <c r="N59" s="127"/>
      <c r="O59" s="127"/>
      <c r="P59" s="127"/>
      <c r="Q59" s="127"/>
      <c r="R59" s="127"/>
      <c r="S59" s="127"/>
      <c r="T59" s="127"/>
      <c r="U59" s="181" t="s">
        <v>25</v>
      </c>
      <c r="V59" s="182">
        <f t="shared" si="5"/>
        <v>3024</v>
      </c>
      <c r="W59" s="222">
        <v>1626</v>
      </c>
      <c r="X59" s="223"/>
      <c r="Y59" s="222">
        <v>1398</v>
      </c>
      <c r="Z59" s="224"/>
      <c r="AA59" s="127"/>
      <c r="AB59" s="127"/>
    </row>
    <row r="60" spans="1:28" s="131" customFormat="1" ht="23.25" customHeight="1" x14ac:dyDescent="0.25">
      <c r="A60" s="183" t="s">
        <v>26</v>
      </c>
      <c r="B60" s="184">
        <f t="shared" si="4"/>
        <v>7196</v>
      </c>
      <c r="C60" s="225">
        <v>848</v>
      </c>
      <c r="D60" s="226"/>
      <c r="E60" s="225">
        <v>5569</v>
      </c>
      <c r="F60" s="226"/>
      <c r="G60" s="225">
        <v>764</v>
      </c>
      <c r="H60" s="226"/>
      <c r="I60" s="225">
        <v>15</v>
      </c>
      <c r="J60" s="227"/>
      <c r="K60" s="177"/>
      <c r="L60" s="177"/>
      <c r="M60" s="177"/>
      <c r="N60" s="127"/>
      <c r="O60" s="127"/>
      <c r="P60" s="127"/>
      <c r="Q60" s="127"/>
      <c r="R60" s="127"/>
      <c r="S60" s="127"/>
      <c r="T60" s="127"/>
      <c r="U60" s="183" t="s">
        <v>26</v>
      </c>
      <c r="V60" s="184">
        <f t="shared" si="5"/>
        <v>7196</v>
      </c>
      <c r="W60" s="225">
        <v>4843</v>
      </c>
      <c r="X60" s="226"/>
      <c r="Y60" s="225">
        <v>2353</v>
      </c>
      <c r="Z60" s="227"/>
      <c r="AA60" s="127"/>
      <c r="AB60" s="127"/>
    </row>
    <row r="61" spans="1:28" s="131" customFormat="1" ht="23.25" customHeight="1" x14ac:dyDescent="0.25">
      <c r="A61" s="181" t="s">
        <v>27</v>
      </c>
      <c r="B61" s="182">
        <f t="shared" si="4"/>
        <v>9447</v>
      </c>
      <c r="C61" s="228">
        <v>1289</v>
      </c>
      <c r="D61" s="229"/>
      <c r="E61" s="228">
        <v>6408</v>
      </c>
      <c r="F61" s="229"/>
      <c r="G61" s="228">
        <v>1750</v>
      </c>
      <c r="H61" s="229"/>
      <c r="I61" s="228">
        <v>0</v>
      </c>
      <c r="J61" s="230"/>
      <c r="K61" s="177"/>
      <c r="L61" s="177"/>
      <c r="M61" s="177"/>
      <c r="N61" s="127"/>
      <c r="O61" s="127"/>
      <c r="P61" s="127"/>
      <c r="Q61" s="127"/>
      <c r="R61" s="127"/>
      <c r="S61" s="127"/>
      <c r="T61" s="127"/>
      <c r="U61" s="181" t="s">
        <v>27</v>
      </c>
      <c r="V61" s="182">
        <f t="shared" si="5"/>
        <v>9447</v>
      </c>
      <c r="W61" s="222">
        <v>5110</v>
      </c>
      <c r="X61" s="223"/>
      <c r="Y61" s="222">
        <v>4337</v>
      </c>
      <c r="Z61" s="224"/>
      <c r="AA61" s="127"/>
      <c r="AB61" s="127"/>
    </row>
    <row r="62" spans="1:28" s="131" customFormat="1" ht="23.25" customHeight="1" x14ac:dyDescent="0.25">
      <c r="A62" s="183" t="s">
        <v>28</v>
      </c>
      <c r="B62" s="184">
        <f t="shared" si="4"/>
        <v>8996</v>
      </c>
      <c r="C62" s="225">
        <v>1245</v>
      </c>
      <c r="D62" s="226"/>
      <c r="E62" s="225">
        <v>6207</v>
      </c>
      <c r="F62" s="226"/>
      <c r="G62" s="225">
        <v>1544</v>
      </c>
      <c r="H62" s="226"/>
      <c r="I62" s="225">
        <v>0</v>
      </c>
      <c r="J62" s="227"/>
      <c r="K62" s="177"/>
      <c r="L62" s="177"/>
      <c r="M62" s="177"/>
      <c r="N62" s="127"/>
      <c r="O62" s="127"/>
      <c r="P62" s="127"/>
      <c r="Q62" s="127"/>
      <c r="R62" s="127"/>
      <c r="S62" s="127"/>
      <c r="T62" s="127"/>
      <c r="U62" s="183" t="s">
        <v>28</v>
      </c>
      <c r="V62" s="184">
        <f t="shared" si="5"/>
        <v>8996</v>
      </c>
      <c r="W62" s="225">
        <v>4723</v>
      </c>
      <c r="X62" s="226"/>
      <c r="Y62" s="225">
        <v>4273</v>
      </c>
      <c r="Z62" s="227"/>
      <c r="AA62" s="127"/>
      <c r="AB62" s="127"/>
    </row>
    <row r="63" spans="1:28" s="131" customFormat="1" ht="23.25" customHeight="1" x14ac:dyDescent="0.25">
      <c r="A63" s="181" t="s">
        <v>29</v>
      </c>
      <c r="B63" s="182">
        <f t="shared" si="4"/>
        <v>12039</v>
      </c>
      <c r="C63" s="228">
        <v>1406</v>
      </c>
      <c r="D63" s="229"/>
      <c r="E63" s="228">
        <v>9084</v>
      </c>
      <c r="F63" s="229"/>
      <c r="G63" s="228">
        <v>1549</v>
      </c>
      <c r="H63" s="229"/>
      <c r="I63" s="228">
        <v>0</v>
      </c>
      <c r="J63" s="230"/>
      <c r="K63" s="177"/>
      <c r="L63" s="177"/>
      <c r="M63" s="177"/>
      <c r="N63" s="127"/>
      <c r="O63" s="127"/>
      <c r="P63" s="127"/>
      <c r="Q63" s="127"/>
      <c r="R63" s="127"/>
      <c r="S63" s="127"/>
      <c r="T63" s="127"/>
      <c r="U63" s="181" t="s">
        <v>29</v>
      </c>
      <c r="V63" s="182">
        <f t="shared" si="5"/>
        <v>12039</v>
      </c>
      <c r="W63" s="222">
        <v>6687</v>
      </c>
      <c r="X63" s="223"/>
      <c r="Y63" s="222">
        <v>5352</v>
      </c>
      <c r="Z63" s="224"/>
      <c r="AA63" s="127"/>
      <c r="AB63" s="127"/>
    </row>
    <row r="64" spans="1:28" s="131" customFormat="1" ht="23.25" customHeight="1" x14ac:dyDescent="0.25">
      <c r="A64" s="183" t="s">
        <v>30</v>
      </c>
      <c r="B64" s="184">
        <f t="shared" si="4"/>
        <v>10477</v>
      </c>
      <c r="C64" s="225">
        <v>1125</v>
      </c>
      <c r="D64" s="226"/>
      <c r="E64" s="225">
        <v>7825</v>
      </c>
      <c r="F64" s="226"/>
      <c r="G64" s="225">
        <v>1527</v>
      </c>
      <c r="H64" s="226"/>
      <c r="I64" s="225">
        <v>0</v>
      </c>
      <c r="J64" s="227"/>
      <c r="K64" s="177"/>
      <c r="L64" s="177"/>
      <c r="M64" s="177"/>
      <c r="N64" s="127"/>
      <c r="O64" s="127"/>
      <c r="P64" s="127"/>
      <c r="Q64" s="127"/>
      <c r="R64" s="127"/>
      <c r="S64" s="127"/>
      <c r="T64" s="127"/>
      <c r="U64" s="183" t="s">
        <v>30</v>
      </c>
      <c r="V64" s="184">
        <f t="shared" si="5"/>
        <v>10477</v>
      </c>
      <c r="W64" s="225">
        <v>5724</v>
      </c>
      <c r="X64" s="226"/>
      <c r="Y64" s="225">
        <v>4753</v>
      </c>
      <c r="Z64" s="227"/>
      <c r="AA64" s="127"/>
      <c r="AB64" s="127"/>
    </row>
    <row r="65" spans="1:29" s="131" customFormat="1" ht="23.25" customHeight="1" x14ac:dyDescent="0.25">
      <c r="A65" s="181" t="s">
        <v>31</v>
      </c>
      <c r="B65" s="182">
        <f t="shared" si="4"/>
        <v>11201</v>
      </c>
      <c r="C65" s="228">
        <v>1273</v>
      </c>
      <c r="D65" s="229"/>
      <c r="E65" s="228">
        <v>8163</v>
      </c>
      <c r="F65" s="229"/>
      <c r="G65" s="228">
        <v>1765</v>
      </c>
      <c r="H65" s="229"/>
      <c r="I65" s="228">
        <v>0</v>
      </c>
      <c r="J65" s="230"/>
      <c r="K65" s="177"/>
      <c r="L65" s="177"/>
      <c r="M65" s="177"/>
      <c r="N65" s="127"/>
      <c r="O65" s="127"/>
      <c r="P65" s="127"/>
      <c r="Q65" s="127"/>
      <c r="R65" s="127"/>
      <c r="S65" s="127"/>
      <c r="T65" s="127"/>
      <c r="U65" s="181" t="s">
        <v>31</v>
      </c>
      <c r="V65" s="182">
        <f t="shared" si="5"/>
        <v>11201</v>
      </c>
      <c r="W65" s="222">
        <v>6213</v>
      </c>
      <c r="X65" s="223"/>
      <c r="Y65" s="222">
        <v>4988</v>
      </c>
      <c r="Z65" s="224"/>
      <c r="AA65" s="127"/>
      <c r="AB65" s="127"/>
    </row>
    <row r="66" spans="1:29" s="131" customFormat="1" ht="23.25" customHeight="1" x14ac:dyDescent="0.25">
      <c r="A66" s="183" t="s">
        <v>32</v>
      </c>
      <c r="B66" s="184">
        <f t="shared" si="4"/>
        <v>8360</v>
      </c>
      <c r="C66" s="225">
        <v>1166</v>
      </c>
      <c r="D66" s="226"/>
      <c r="E66" s="225">
        <v>5149</v>
      </c>
      <c r="F66" s="226"/>
      <c r="G66" s="225">
        <v>2045</v>
      </c>
      <c r="H66" s="226"/>
      <c r="I66" s="225">
        <v>0</v>
      </c>
      <c r="J66" s="227"/>
      <c r="K66" s="177"/>
      <c r="L66" s="177"/>
      <c r="M66" s="177"/>
      <c r="N66" s="127"/>
      <c r="O66" s="127"/>
      <c r="P66" s="127"/>
      <c r="Q66" s="127"/>
      <c r="R66" s="127"/>
      <c r="S66" s="127"/>
      <c r="T66" s="127"/>
      <c r="U66" s="183" t="s">
        <v>32</v>
      </c>
      <c r="V66" s="184">
        <f t="shared" si="5"/>
        <v>8360</v>
      </c>
      <c r="W66" s="225">
        <v>4609</v>
      </c>
      <c r="X66" s="226"/>
      <c r="Y66" s="225">
        <v>3751</v>
      </c>
      <c r="Z66" s="227"/>
      <c r="AA66" s="127"/>
      <c r="AB66" s="127"/>
    </row>
    <row r="67" spans="1:29" s="131" customFormat="1" ht="23.25" customHeight="1" x14ac:dyDescent="0.25">
      <c r="A67" s="181" t="s">
        <v>33</v>
      </c>
      <c r="B67" s="182">
        <f t="shared" si="4"/>
        <v>0</v>
      </c>
      <c r="C67" s="228"/>
      <c r="D67" s="229"/>
      <c r="E67" s="228"/>
      <c r="F67" s="229"/>
      <c r="G67" s="228"/>
      <c r="H67" s="229"/>
      <c r="I67" s="228"/>
      <c r="J67" s="230"/>
      <c r="K67" s="177"/>
      <c r="L67" s="177"/>
      <c r="M67" s="177"/>
      <c r="N67" s="127"/>
      <c r="O67" s="127"/>
      <c r="P67" s="127"/>
      <c r="Q67" s="127"/>
      <c r="R67" s="127"/>
      <c r="S67" s="127"/>
      <c r="T67" s="127"/>
      <c r="U67" s="181" t="s">
        <v>33</v>
      </c>
      <c r="V67" s="182">
        <f t="shared" si="5"/>
        <v>0</v>
      </c>
      <c r="W67" s="222"/>
      <c r="X67" s="223"/>
      <c r="Y67" s="222"/>
      <c r="Z67" s="224"/>
      <c r="AA67" s="127"/>
      <c r="AB67" s="127"/>
    </row>
    <row r="68" spans="1:29" s="131" customFormat="1" ht="23.25" customHeight="1" x14ac:dyDescent="0.25">
      <c r="A68" s="183" t="s">
        <v>34</v>
      </c>
      <c r="B68" s="184">
        <f t="shared" si="4"/>
        <v>0</v>
      </c>
      <c r="C68" s="225"/>
      <c r="D68" s="226"/>
      <c r="E68" s="225"/>
      <c r="F68" s="226"/>
      <c r="G68" s="225"/>
      <c r="H68" s="226"/>
      <c r="I68" s="225"/>
      <c r="J68" s="227"/>
      <c r="K68" s="177"/>
      <c r="L68" s="177"/>
      <c r="M68" s="177"/>
      <c r="N68" s="127"/>
      <c r="O68" s="127"/>
      <c r="P68" s="127"/>
      <c r="Q68" s="127"/>
      <c r="R68" s="127"/>
      <c r="S68" s="127"/>
      <c r="T68" s="127"/>
      <c r="U68" s="183" t="s">
        <v>34</v>
      </c>
      <c r="V68" s="184">
        <f t="shared" si="5"/>
        <v>0</v>
      </c>
      <c r="W68" s="225"/>
      <c r="X68" s="226"/>
      <c r="Y68" s="225"/>
      <c r="Z68" s="227"/>
      <c r="AA68" s="127"/>
      <c r="AB68" s="127"/>
    </row>
    <row r="69" spans="1:29" s="131" customFormat="1" ht="23.25" customHeight="1" x14ac:dyDescent="0.25">
      <c r="A69" s="181" t="s">
        <v>35</v>
      </c>
      <c r="B69" s="182">
        <f t="shared" si="4"/>
        <v>0</v>
      </c>
      <c r="C69" s="222"/>
      <c r="D69" s="223"/>
      <c r="E69" s="222"/>
      <c r="F69" s="223"/>
      <c r="G69" s="222"/>
      <c r="H69" s="223"/>
      <c r="I69" s="222"/>
      <c r="J69" s="224"/>
      <c r="K69" s="177"/>
      <c r="L69" s="177"/>
      <c r="M69" s="177"/>
      <c r="N69" s="127"/>
      <c r="O69" s="127"/>
      <c r="P69" s="127"/>
      <c r="Q69" s="127"/>
      <c r="R69" s="127"/>
      <c r="S69" s="127"/>
      <c r="T69" s="127"/>
      <c r="U69" s="181" t="s">
        <v>35</v>
      </c>
      <c r="V69" s="182">
        <f t="shared" si="5"/>
        <v>0</v>
      </c>
      <c r="W69" s="222"/>
      <c r="X69" s="223"/>
      <c r="Y69" s="222"/>
      <c r="Z69" s="224"/>
      <c r="AA69" s="127"/>
      <c r="AB69" s="127"/>
    </row>
    <row r="70" spans="1:29" s="131" customFormat="1" ht="23.25" customHeight="1" x14ac:dyDescent="0.25">
      <c r="A70" s="185" t="s">
        <v>15</v>
      </c>
      <c r="B70" s="186">
        <f>+SUM(B58:B69)</f>
        <v>72701</v>
      </c>
      <c r="C70" s="213">
        <f t="shared" ref="C70:I70" si="6">+SUM(C58:C69)</f>
        <v>9927</v>
      </c>
      <c r="D70" s="214"/>
      <c r="E70" s="213">
        <f t="shared" si="6"/>
        <v>50770</v>
      </c>
      <c r="F70" s="214"/>
      <c r="G70" s="213">
        <f t="shared" si="6"/>
        <v>11960</v>
      </c>
      <c r="H70" s="214"/>
      <c r="I70" s="213">
        <f t="shared" si="6"/>
        <v>44</v>
      </c>
      <c r="J70" s="214"/>
      <c r="K70" s="177"/>
      <c r="L70" s="177"/>
      <c r="M70" s="177"/>
      <c r="N70" s="127"/>
      <c r="O70" s="127"/>
      <c r="P70" s="127"/>
      <c r="Q70" s="127"/>
      <c r="R70" s="127"/>
      <c r="S70" s="127"/>
      <c r="T70" s="127"/>
      <c r="U70" s="185" t="s">
        <v>15</v>
      </c>
      <c r="V70" s="186">
        <f>+SUM(V58:V69)</f>
        <v>72701</v>
      </c>
      <c r="W70" s="213">
        <f>+SUM(W58:W69)</f>
        <v>40390</v>
      </c>
      <c r="X70" s="214"/>
      <c r="Y70" s="213">
        <f>+SUM(Y58:Y69)</f>
        <v>32311</v>
      </c>
      <c r="Z70" s="214"/>
      <c r="AA70" s="127"/>
      <c r="AB70" s="127"/>
    </row>
    <row r="71" spans="1:29" s="131" customFormat="1" ht="23.25" customHeight="1" x14ac:dyDescent="0.25">
      <c r="A71" s="187" t="s">
        <v>153</v>
      </c>
      <c r="B71" s="188">
        <v>1</v>
      </c>
      <c r="C71" s="221">
        <f>+C70/B70</f>
        <v>0.13654557708972367</v>
      </c>
      <c r="D71" s="221"/>
      <c r="E71" s="221">
        <f>+E70/B70</f>
        <v>0.69833977524380686</v>
      </c>
      <c r="F71" s="221"/>
      <c r="G71" s="221">
        <f>+G70/B70</f>
        <v>0.16450942903123753</v>
      </c>
      <c r="H71" s="221"/>
      <c r="I71" s="221">
        <f>+I70/B70</f>
        <v>6.0521863523197751E-4</v>
      </c>
      <c r="J71" s="221"/>
      <c r="K71" s="177"/>
      <c r="L71" s="177"/>
      <c r="M71" s="177"/>
      <c r="N71" s="127"/>
      <c r="O71" s="127"/>
      <c r="P71" s="127"/>
      <c r="Q71" s="127"/>
      <c r="R71" s="127"/>
      <c r="S71" s="127"/>
      <c r="T71" s="127"/>
      <c r="U71" s="187" t="s">
        <v>154</v>
      </c>
      <c r="V71" s="188">
        <v>1</v>
      </c>
      <c r="W71" s="210">
        <f>+W70/V70</f>
        <v>0.55556319720499026</v>
      </c>
      <c r="X71" s="210"/>
      <c r="Y71" s="210">
        <f>+Y70/V70</f>
        <v>0.44443680279500969</v>
      </c>
      <c r="Z71" s="210"/>
      <c r="AA71" s="127"/>
      <c r="AB71" s="127"/>
    </row>
    <row r="72" spans="1:29" s="131" customFormat="1" ht="23.25" customHeight="1" x14ac:dyDescent="0.25">
      <c r="A72" s="189"/>
      <c r="B72" s="190"/>
      <c r="C72" s="191"/>
      <c r="D72" s="191"/>
      <c r="E72" s="191"/>
      <c r="F72" s="191"/>
      <c r="G72" s="191"/>
      <c r="H72" s="191"/>
      <c r="I72" s="191"/>
      <c r="J72" s="191"/>
      <c r="K72" s="177"/>
      <c r="L72" s="177"/>
      <c r="M72" s="177"/>
      <c r="N72" s="127"/>
      <c r="O72" s="127"/>
      <c r="P72" s="127"/>
      <c r="Q72" s="127"/>
      <c r="R72" s="127"/>
      <c r="S72" s="127"/>
      <c r="T72" s="127"/>
      <c r="U72" s="189"/>
      <c r="V72" s="190"/>
      <c r="W72" s="190"/>
      <c r="X72" s="190"/>
      <c r="Y72" s="190"/>
      <c r="Z72" s="190"/>
      <c r="AA72" s="127"/>
      <c r="AB72" s="127"/>
    </row>
    <row r="73" spans="1:29" s="131" customFormat="1" ht="23.25" customHeight="1" x14ac:dyDescent="0.25">
      <c r="A73" s="189"/>
      <c r="B73" s="190"/>
      <c r="C73" s="191"/>
      <c r="D73" s="191"/>
      <c r="E73" s="191"/>
      <c r="F73" s="191"/>
      <c r="G73" s="191"/>
      <c r="H73" s="191"/>
      <c r="I73" s="191"/>
      <c r="J73" s="191"/>
      <c r="K73" s="177"/>
      <c r="L73" s="177"/>
      <c r="M73" s="177"/>
      <c r="N73" s="127"/>
      <c r="O73" s="127"/>
      <c r="P73" s="127"/>
      <c r="Q73" s="127"/>
      <c r="R73" s="127"/>
      <c r="S73" s="127"/>
      <c r="T73" s="127"/>
      <c r="U73" s="189"/>
      <c r="V73" s="190"/>
      <c r="W73" s="190"/>
      <c r="X73" s="190"/>
      <c r="Y73" s="190"/>
      <c r="Z73" s="190"/>
      <c r="AA73" s="127"/>
      <c r="AB73" s="127"/>
    </row>
    <row r="74" spans="1:29" s="131" customFormat="1" ht="23.25" customHeight="1" x14ac:dyDescent="0.25">
      <c r="A74" s="192"/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</row>
    <row r="75" spans="1:29" s="131" customFormat="1" ht="23.25" customHeight="1" thickBot="1" x14ac:dyDescent="0.3">
      <c r="A75" s="193" t="s">
        <v>155</v>
      </c>
      <c r="B75" s="194"/>
      <c r="C75" s="194"/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</row>
    <row r="76" spans="1:29" s="131" customFormat="1" ht="23.25" customHeight="1" thickTop="1" x14ac:dyDescent="0.25">
      <c r="A76" s="192"/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95"/>
      <c r="O76" s="195"/>
      <c r="P76" s="195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</row>
    <row r="77" spans="1:29" s="131" customFormat="1" ht="94.5" customHeight="1" x14ac:dyDescent="0.25">
      <c r="A77" s="196" t="s">
        <v>1</v>
      </c>
      <c r="B77" s="197" t="s">
        <v>15</v>
      </c>
      <c r="C77" s="219" t="s">
        <v>156</v>
      </c>
      <c r="D77" s="220"/>
      <c r="E77" s="219" t="s">
        <v>157</v>
      </c>
      <c r="F77" s="220"/>
      <c r="G77" s="219" t="s">
        <v>158</v>
      </c>
      <c r="H77" s="220"/>
      <c r="I77" s="219" t="s">
        <v>159</v>
      </c>
      <c r="J77" s="220"/>
      <c r="K77" s="219" t="s">
        <v>160</v>
      </c>
      <c r="L77" s="220"/>
      <c r="M77" s="219" t="s">
        <v>161</v>
      </c>
      <c r="N77" s="220"/>
      <c r="O77" s="219" t="s">
        <v>162</v>
      </c>
      <c r="P77" s="220"/>
      <c r="Q77" s="127"/>
      <c r="R77" s="127"/>
      <c r="S77" s="127"/>
      <c r="T77" s="127"/>
      <c r="U77" s="127"/>
      <c r="V77" s="127"/>
      <c r="W77" s="198"/>
      <c r="X77" s="198"/>
      <c r="Y77" s="198"/>
      <c r="Z77" s="198"/>
      <c r="AA77" s="198"/>
      <c r="AB77" s="1"/>
      <c r="AC77" s="199"/>
    </row>
    <row r="78" spans="1:29" s="131" customFormat="1" ht="23.25" customHeight="1" x14ac:dyDescent="0.25">
      <c r="A78" s="179" t="s">
        <v>24</v>
      </c>
      <c r="B78" s="180">
        <f t="shared" ref="B78:B89" si="7">+SUM(C78:P78)</f>
        <v>1961</v>
      </c>
      <c r="C78" s="216">
        <v>718</v>
      </c>
      <c r="D78" s="217"/>
      <c r="E78" s="216">
        <v>362</v>
      </c>
      <c r="F78" s="217"/>
      <c r="G78" s="216">
        <v>501</v>
      </c>
      <c r="H78" s="217"/>
      <c r="I78" s="216">
        <v>269</v>
      </c>
      <c r="J78" s="217"/>
      <c r="K78" s="216">
        <v>72</v>
      </c>
      <c r="L78" s="217"/>
      <c r="M78" s="216">
        <v>39</v>
      </c>
      <c r="N78" s="217"/>
      <c r="O78" s="216">
        <v>0</v>
      </c>
      <c r="P78" s="218"/>
      <c r="Q78" s="127"/>
      <c r="R78" s="127"/>
      <c r="S78" s="127"/>
      <c r="T78" s="127"/>
      <c r="U78" s="127"/>
      <c r="V78" s="127"/>
      <c r="W78" s="198"/>
      <c r="X78" s="198"/>
      <c r="Y78" s="198"/>
      <c r="Z78" s="198"/>
      <c r="AA78" s="198"/>
      <c r="AB78" s="1"/>
      <c r="AC78" s="199"/>
    </row>
    <row r="79" spans="1:29" s="131" customFormat="1" ht="23.25" customHeight="1" x14ac:dyDescent="0.25">
      <c r="A79" s="181" t="s">
        <v>25</v>
      </c>
      <c r="B79" s="182">
        <f t="shared" si="7"/>
        <v>3024</v>
      </c>
      <c r="C79" s="211">
        <v>787</v>
      </c>
      <c r="D79" s="215"/>
      <c r="E79" s="211">
        <v>235</v>
      </c>
      <c r="F79" s="215"/>
      <c r="G79" s="211">
        <v>1199</v>
      </c>
      <c r="H79" s="215"/>
      <c r="I79" s="211">
        <v>398</v>
      </c>
      <c r="J79" s="215"/>
      <c r="K79" s="211">
        <v>299</v>
      </c>
      <c r="L79" s="215"/>
      <c r="M79" s="211">
        <v>87</v>
      </c>
      <c r="N79" s="215"/>
      <c r="O79" s="211">
        <v>19</v>
      </c>
      <c r="P79" s="212"/>
      <c r="Q79" s="127"/>
      <c r="R79" s="127"/>
      <c r="S79" s="127"/>
      <c r="T79" s="127"/>
      <c r="U79" s="127"/>
      <c r="V79" s="127"/>
      <c r="W79" s="198"/>
      <c r="X79" s="198"/>
      <c r="Y79" s="198"/>
      <c r="Z79" s="198"/>
      <c r="AA79" s="198"/>
      <c r="AB79" s="1"/>
      <c r="AC79" s="199"/>
    </row>
    <row r="80" spans="1:29" s="131" customFormat="1" ht="23.25" customHeight="1" x14ac:dyDescent="0.25">
      <c r="A80" s="183" t="s">
        <v>26</v>
      </c>
      <c r="B80" s="184">
        <f t="shared" si="7"/>
        <v>7196</v>
      </c>
      <c r="C80" s="216">
        <v>749</v>
      </c>
      <c r="D80" s="217"/>
      <c r="E80" s="216">
        <v>2914</v>
      </c>
      <c r="F80" s="217"/>
      <c r="G80" s="216">
        <v>2635</v>
      </c>
      <c r="H80" s="217"/>
      <c r="I80" s="216">
        <v>471</v>
      </c>
      <c r="J80" s="217"/>
      <c r="K80" s="216">
        <v>325</v>
      </c>
      <c r="L80" s="217"/>
      <c r="M80" s="216">
        <v>102</v>
      </c>
      <c r="N80" s="217"/>
      <c r="O80" s="216">
        <v>0</v>
      </c>
      <c r="P80" s="218"/>
      <c r="Q80" s="127"/>
      <c r="R80" s="127"/>
      <c r="S80" s="127"/>
      <c r="T80" s="127"/>
      <c r="U80" s="127"/>
      <c r="V80" s="127"/>
      <c r="W80" s="198"/>
      <c r="X80" s="198"/>
      <c r="Y80" s="198"/>
      <c r="Z80" s="198"/>
      <c r="AA80" s="198"/>
      <c r="AB80" s="1"/>
      <c r="AC80" s="199"/>
    </row>
    <row r="81" spans="1:29" s="131" customFormat="1" ht="23.25" customHeight="1" x14ac:dyDescent="0.25">
      <c r="A81" s="181" t="s">
        <v>27</v>
      </c>
      <c r="B81" s="182">
        <f t="shared" si="7"/>
        <v>9447</v>
      </c>
      <c r="C81" s="211">
        <v>1279</v>
      </c>
      <c r="D81" s="215"/>
      <c r="E81" s="211">
        <v>1385</v>
      </c>
      <c r="F81" s="215"/>
      <c r="G81" s="211">
        <v>4752</v>
      </c>
      <c r="H81" s="215"/>
      <c r="I81" s="211">
        <v>1076</v>
      </c>
      <c r="J81" s="215"/>
      <c r="K81" s="211">
        <v>652</v>
      </c>
      <c r="L81" s="215"/>
      <c r="M81" s="211">
        <v>285</v>
      </c>
      <c r="N81" s="215"/>
      <c r="O81" s="211">
        <v>18</v>
      </c>
      <c r="P81" s="212"/>
      <c r="Q81" s="127"/>
      <c r="R81" s="127"/>
      <c r="S81" s="127"/>
      <c r="T81" s="127"/>
      <c r="U81" s="127"/>
      <c r="V81" s="127"/>
      <c r="W81" s="198"/>
      <c r="X81" s="198"/>
      <c r="Y81" s="198"/>
      <c r="Z81" s="198"/>
      <c r="AA81" s="198"/>
      <c r="AB81" s="1"/>
      <c r="AC81" s="199"/>
    </row>
    <row r="82" spans="1:29" s="131" customFormat="1" ht="23.25" customHeight="1" x14ac:dyDescent="0.25">
      <c r="A82" s="183" t="s">
        <v>28</v>
      </c>
      <c r="B82" s="184">
        <f t="shared" si="7"/>
        <v>8996</v>
      </c>
      <c r="C82" s="216">
        <v>1308</v>
      </c>
      <c r="D82" s="217"/>
      <c r="E82" s="216">
        <v>1670</v>
      </c>
      <c r="F82" s="217"/>
      <c r="G82" s="216">
        <v>4196</v>
      </c>
      <c r="H82" s="217"/>
      <c r="I82" s="216">
        <v>1183</v>
      </c>
      <c r="J82" s="217"/>
      <c r="K82" s="216">
        <v>350</v>
      </c>
      <c r="L82" s="217"/>
      <c r="M82" s="216">
        <v>289</v>
      </c>
      <c r="N82" s="217"/>
      <c r="O82" s="216">
        <v>0</v>
      </c>
      <c r="P82" s="218"/>
      <c r="Q82" s="127"/>
      <c r="R82" s="127"/>
      <c r="S82" s="127"/>
      <c r="T82" s="127"/>
      <c r="U82" s="127"/>
      <c r="V82" s="127"/>
      <c r="W82" s="198"/>
      <c r="X82" s="198"/>
      <c r="Y82" s="198"/>
      <c r="Z82" s="198"/>
      <c r="AA82" s="198"/>
      <c r="AB82" s="1"/>
      <c r="AC82" s="199"/>
    </row>
    <row r="83" spans="1:29" s="131" customFormat="1" ht="23.25" customHeight="1" x14ac:dyDescent="0.25">
      <c r="A83" s="181" t="s">
        <v>29</v>
      </c>
      <c r="B83" s="182">
        <f t="shared" si="7"/>
        <v>12039</v>
      </c>
      <c r="C83" s="211">
        <v>1380</v>
      </c>
      <c r="D83" s="215"/>
      <c r="E83" s="211">
        <v>2618</v>
      </c>
      <c r="F83" s="215"/>
      <c r="G83" s="211">
        <v>5883</v>
      </c>
      <c r="H83" s="215"/>
      <c r="I83" s="211">
        <v>926</v>
      </c>
      <c r="J83" s="215"/>
      <c r="K83" s="211">
        <v>633</v>
      </c>
      <c r="L83" s="215"/>
      <c r="M83" s="211">
        <v>599</v>
      </c>
      <c r="N83" s="215"/>
      <c r="O83" s="211">
        <v>0</v>
      </c>
      <c r="P83" s="212"/>
      <c r="Q83" s="127"/>
      <c r="R83" s="127"/>
      <c r="S83" s="127"/>
      <c r="T83" s="127"/>
      <c r="U83" s="127"/>
      <c r="V83" s="127"/>
      <c r="W83" s="198"/>
      <c r="X83" s="198"/>
      <c r="Y83" s="198"/>
      <c r="Z83" s="198"/>
      <c r="AA83" s="198"/>
      <c r="AB83" s="1"/>
      <c r="AC83" s="199"/>
    </row>
    <row r="84" spans="1:29" s="131" customFormat="1" ht="23.25" customHeight="1" x14ac:dyDescent="0.25">
      <c r="A84" s="183" t="s">
        <v>30</v>
      </c>
      <c r="B84" s="184">
        <f t="shared" si="7"/>
        <v>10477</v>
      </c>
      <c r="C84" s="216">
        <v>1125</v>
      </c>
      <c r="D84" s="217"/>
      <c r="E84" s="216">
        <v>3353</v>
      </c>
      <c r="F84" s="217"/>
      <c r="G84" s="216">
        <v>3998</v>
      </c>
      <c r="H84" s="217"/>
      <c r="I84" s="216">
        <v>1053</v>
      </c>
      <c r="J84" s="217"/>
      <c r="K84" s="216">
        <v>474</v>
      </c>
      <c r="L84" s="217"/>
      <c r="M84" s="216">
        <v>474</v>
      </c>
      <c r="N84" s="217"/>
      <c r="O84" s="216">
        <v>0</v>
      </c>
      <c r="P84" s="218"/>
      <c r="Q84" s="127"/>
      <c r="R84" s="127"/>
      <c r="S84" s="127"/>
      <c r="T84" s="127"/>
      <c r="U84" s="127"/>
      <c r="V84" s="127"/>
      <c r="W84" s="198"/>
      <c r="X84" s="198"/>
      <c r="Y84" s="198"/>
      <c r="Z84" s="198"/>
      <c r="AA84" s="198"/>
      <c r="AB84" s="1"/>
      <c r="AC84" s="199"/>
    </row>
    <row r="85" spans="1:29" s="131" customFormat="1" ht="23.25" customHeight="1" x14ac:dyDescent="0.25">
      <c r="A85" s="181" t="s">
        <v>31</v>
      </c>
      <c r="B85" s="182">
        <f t="shared" si="7"/>
        <v>11201</v>
      </c>
      <c r="C85" s="211">
        <v>1273</v>
      </c>
      <c r="D85" s="215"/>
      <c r="E85" s="211">
        <v>3795</v>
      </c>
      <c r="F85" s="215"/>
      <c r="G85" s="211">
        <v>3865</v>
      </c>
      <c r="H85" s="215"/>
      <c r="I85" s="211">
        <v>1318</v>
      </c>
      <c r="J85" s="215"/>
      <c r="K85" s="211">
        <v>447</v>
      </c>
      <c r="L85" s="215"/>
      <c r="M85" s="211">
        <v>503</v>
      </c>
      <c r="N85" s="215"/>
      <c r="O85" s="211">
        <v>0</v>
      </c>
      <c r="P85" s="212"/>
      <c r="Q85" s="127"/>
      <c r="R85" s="127"/>
      <c r="S85" s="127"/>
      <c r="T85" s="127"/>
      <c r="U85" s="127"/>
      <c r="V85" s="127"/>
      <c r="W85" s="198"/>
      <c r="X85" s="198"/>
      <c r="Y85" s="198"/>
      <c r="Z85" s="198"/>
      <c r="AA85" s="198"/>
      <c r="AB85" s="1"/>
      <c r="AC85" s="199"/>
    </row>
    <row r="86" spans="1:29" s="131" customFormat="1" ht="23.25" customHeight="1" x14ac:dyDescent="0.25">
      <c r="A86" s="183" t="s">
        <v>32</v>
      </c>
      <c r="B86" s="184">
        <f t="shared" si="7"/>
        <v>8360</v>
      </c>
      <c r="C86" s="216">
        <v>1166</v>
      </c>
      <c r="D86" s="217"/>
      <c r="E86" s="216">
        <v>1952</v>
      </c>
      <c r="F86" s="217"/>
      <c r="G86" s="216">
        <v>3116</v>
      </c>
      <c r="H86" s="217"/>
      <c r="I86" s="216">
        <v>1513</v>
      </c>
      <c r="J86" s="217"/>
      <c r="K86" s="216">
        <v>532</v>
      </c>
      <c r="L86" s="217"/>
      <c r="M86" s="216">
        <v>81</v>
      </c>
      <c r="N86" s="217"/>
      <c r="O86" s="216">
        <v>0</v>
      </c>
      <c r="P86" s="218"/>
      <c r="Q86" s="127"/>
      <c r="R86" s="127"/>
      <c r="S86" s="127"/>
      <c r="T86" s="127"/>
      <c r="U86" s="127"/>
      <c r="V86" s="127"/>
      <c r="W86" s="198"/>
      <c r="X86" s="198"/>
      <c r="Y86" s="198"/>
      <c r="Z86" s="198"/>
      <c r="AA86" s="198"/>
      <c r="AB86" s="1"/>
      <c r="AC86" s="199"/>
    </row>
    <row r="87" spans="1:29" s="131" customFormat="1" ht="23.25" customHeight="1" x14ac:dyDescent="0.25">
      <c r="A87" s="181" t="s">
        <v>33</v>
      </c>
      <c r="B87" s="182">
        <f t="shared" si="7"/>
        <v>0</v>
      </c>
      <c r="C87" s="211"/>
      <c r="D87" s="215"/>
      <c r="E87" s="211"/>
      <c r="F87" s="215"/>
      <c r="G87" s="211"/>
      <c r="H87" s="215"/>
      <c r="I87" s="211"/>
      <c r="J87" s="215"/>
      <c r="K87" s="211"/>
      <c r="L87" s="215"/>
      <c r="M87" s="211"/>
      <c r="N87" s="215"/>
      <c r="O87" s="211"/>
      <c r="P87" s="212"/>
      <c r="Q87" s="127"/>
      <c r="R87" s="127"/>
      <c r="S87" s="127"/>
      <c r="T87" s="127"/>
      <c r="U87" s="127"/>
      <c r="V87" s="127"/>
      <c r="W87" s="198"/>
      <c r="X87" s="198"/>
      <c r="Y87" s="198"/>
      <c r="Z87" s="198"/>
      <c r="AA87" s="198"/>
      <c r="AB87" s="1"/>
    </row>
    <row r="88" spans="1:29" s="131" customFormat="1" ht="23.25" customHeight="1" x14ac:dyDescent="0.25">
      <c r="A88" s="183" t="s">
        <v>34</v>
      </c>
      <c r="B88" s="184">
        <f t="shared" si="7"/>
        <v>0</v>
      </c>
      <c r="C88" s="216"/>
      <c r="D88" s="217"/>
      <c r="E88" s="216"/>
      <c r="F88" s="217"/>
      <c r="G88" s="216"/>
      <c r="H88" s="217"/>
      <c r="I88" s="216"/>
      <c r="J88" s="217"/>
      <c r="K88" s="216"/>
      <c r="L88" s="217"/>
      <c r="M88" s="216"/>
      <c r="N88" s="217"/>
      <c r="O88" s="216"/>
      <c r="P88" s="218"/>
      <c r="Q88" s="127"/>
      <c r="R88" s="127"/>
      <c r="S88" s="127"/>
      <c r="T88" s="127"/>
      <c r="U88" s="127"/>
      <c r="V88" s="127"/>
      <c r="W88" s="198"/>
      <c r="X88" s="198"/>
      <c r="Y88" s="198"/>
      <c r="Z88" s="198"/>
      <c r="AA88" s="198"/>
      <c r="AB88" s="1"/>
    </row>
    <row r="89" spans="1:29" s="131" customFormat="1" ht="23.25" customHeight="1" x14ac:dyDescent="0.25">
      <c r="A89" s="181" t="s">
        <v>35</v>
      </c>
      <c r="B89" s="182">
        <f t="shared" si="7"/>
        <v>0</v>
      </c>
      <c r="C89" s="211"/>
      <c r="D89" s="215"/>
      <c r="E89" s="211"/>
      <c r="F89" s="215"/>
      <c r="G89" s="211"/>
      <c r="H89" s="215"/>
      <c r="I89" s="211"/>
      <c r="J89" s="215"/>
      <c r="K89" s="211"/>
      <c r="L89" s="215"/>
      <c r="M89" s="211"/>
      <c r="N89" s="215"/>
      <c r="O89" s="211"/>
      <c r="P89" s="212"/>
      <c r="Q89" s="127"/>
      <c r="R89" s="127"/>
      <c r="S89" s="127"/>
      <c r="T89" s="127"/>
      <c r="U89" s="127"/>
      <c r="V89" s="127"/>
      <c r="W89" s="198"/>
      <c r="X89" s="198"/>
      <c r="Y89" s="198"/>
      <c r="Z89" s="198"/>
      <c r="AA89" s="198"/>
      <c r="AB89" s="1"/>
    </row>
    <row r="90" spans="1:29" s="131" customFormat="1" ht="23.25" customHeight="1" x14ac:dyDescent="0.25">
      <c r="A90" s="185" t="s">
        <v>15</v>
      </c>
      <c r="B90" s="186">
        <f>+SUM(B78:B89)</f>
        <v>72701</v>
      </c>
      <c r="C90" s="213">
        <f t="shared" ref="C90:O90" si="8">+SUM(C78:C89)</f>
        <v>9785</v>
      </c>
      <c r="D90" s="214"/>
      <c r="E90" s="213">
        <f t="shared" si="8"/>
        <v>18284</v>
      </c>
      <c r="F90" s="214"/>
      <c r="G90" s="213">
        <f t="shared" si="8"/>
        <v>30145</v>
      </c>
      <c r="H90" s="214"/>
      <c r="I90" s="213">
        <f t="shared" si="8"/>
        <v>8207</v>
      </c>
      <c r="J90" s="214"/>
      <c r="K90" s="213">
        <f t="shared" si="8"/>
        <v>3784</v>
      </c>
      <c r="L90" s="214"/>
      <c r="M90" s="213">
        <f t="shared" si="8"/>
        <v>2459</v>
      </c>
      <c r="N90" s="214"/>
      <c r="O90" s="213">
        <f t="shared" si="8"/>
        <v>37</v>
      </c>
      <c r="P90" s="214"/>
      <c r="Q90" s="127"/>
      <c r="R90" s="127"/>
      <c r="S90" s="127"/>
      <c r="T90" s="127"/>
      <c r="U90" s="127"/>
      <c r="V90" s="127"/>
      <c r="W90" s="200"/>
      <c r="X90" s="200"/>
      <c r="Y90" s="200"/>
      <c r="Z90" s="200"/>
      <c r="AA90" s="200"/>
      <c r="AB90" s="127"/>
    </row>
    <row r="91" spans="1:29" s="131" customFormat="1" ht="23.25" customHeight="1" x14ac:dyDescent="0.25">
      <c r="A91" s="187" t="s">
        <v>153</v>
      </c>
      <c r="B91" s="188">
        <v>1</v>
      </c>
      <c r="C91" s="210">
        <f>+C90/$B$90</f>
        <v>0.13459237149420228</v>
      </c>
      <c r="D91" s="210"/>
      <c r="E91" s="210">
        <f>+E90/$B$90</f>
        <v>0.25149585287685178</v>
      </c>
      <c r="F91" s="210"/>
      <c r="G91" s="210">
        <f>+G90/$B$90</f>
        <v>0.41464353997881737</v>
      </c>
      <c r="H91" s="210"/>
      <c r="I91" s="210">
        <f>+I90/$B$90</f>
        <v>0.11288703043974636</v>
      </c>
      <c r="J91" s="210"/>
      <c r="K91" s="210">
        <f>+K90/$B$90</f>
        <v>5.2048802629950069E-2</v>
      </c>
      <c r="L91" s="210"/>
      <c r="M91" s="210">
        <f>+M90/$B$90</f>
        <v>3.3823468728078017E-2</v>
      </c>
      <c r="N91" s="210"/>
      <c r="O91" s="210">
        <f>+O90/$B$90</f>
        <v>5.0893385235416299E-4</v>
      </c>
      <c r="P91" s="210"/>
      <c r="Q91" s="127"/>
      <c r="R91" s="127"/>
      <c r="S91" s="127"/>
      <c r="T91" s="127"/>
      <c r="U91" s="127"/>
      <c r="V91" s="127"/>
      <c r="W91" s="200"/>
      <c r="X91" s="200"/>
      <c r="Y91" s="200"/>
      <c r="Z91" s="200"/>
      <c r="AA91" s="200"/>
      <c r="AB91" s="127"/>
    </row>
    <row r="92" spans="1:29" s="131" customFormat="1" ht="18.75" customHeight="1" x14ac:dyDescent="0.25">
      <c r="A92" s="189"/>
      <c r="B92" s="190"/>
      <c r="C92" s="190"/>
      <c r="D92" s="190"/>
      <c r="E92" s="190"/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127"/>
      <c r="R92" s="127"/>
      <c r="S92" s="127"/>
      <c r="T92" s="127"/>
      <c r="U92" s="127"/>
      <c r="V92" s="127"/>
      <c r="W92" s="200"/>
      <c r="X92" s="200"/>
      <c r="Y92" s="200"/>
      <c r="Z92" s="200"/>
      <c r="AA92" s="200"/>
      <c r="AB92" s="127"/>
    </row>
    <row r="93" spans="1:29" s="131" customFormat="1" ht="18.75" customHeight="1" x14ac:dyDescent="0.25">
      <c r="A93" s="189"/>
      <c r="B93" s="190"/>
      <c r="C93" s="190"/>
      <c r="D93" s="190"/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27"/>
      <c r="R93" s="127"/>
      <c r="S93" s="127"/>
      <c r="T93" s="127"/>
      <c r="U93" s="127"/>
      <c r="V93" s="127"/>
      <c r="W93" s="200"/>
      <c r="X93" s="200"/>
      <c r="Y93" s="200"/>
      <c r="Z93" s="200"/>
      <c r="AA93" s="200"/>
      <c r="AB93" s="127"/>
    </row>
    <row r="94" spans="1:29" s="131" customFormat="1" ht="23.25" customHeight="1" x14ac:dyDescent="0.25">
      <c r="A94" s="201" t="s">
        <v>163</v>
      </c>
      <c r="B94" s="190"/>
      <c r="C94" s="190"/>
      <c r="D94" s="190"/>
      <c r="E94" s="190"/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0"/>
      <c r="Q94" s="127"/>
      <c r="R94" s="127"/>
      <c r="S94" s="127"/>
      <c r="T94" s="127"/>
      <c r="U94" s="127"/>
      <c r="V94" s="127"/>
      <c r="W94" s="200"/>
      <c r="X94" s="200"/>
      <c r="Y94" s="200"/>
      <c r="Z94" s="200"/>
      <c r="AA94" s="200"/>
      <c r="AB94" s="127"/>
    </row>
    <row r="95" spans="1:29" s="131" customFormat="1" ht="23.25" customHeight="1" x14ac:dyDescent="0.25">
      <c r="A95" s="122" t="s">
        <v>164</v>
      </c>
      <c r="B95" s="202"/>
      <c r="C95" s="202"/>
      <c r="D95" s="202"/>
      <c r="E95" s="202"/>
      <c r="F95" s="202"/>
      <c r="G95" s="202"/>
      <c r="H95" s="203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</row>
    <row r="96" spans="1:29" s="131" customFormat="1" ht="23.25" customHeight="1" x14ac:dyDescent="0.25">
      <c r="A96" s="122" t="s">
        <v>45</v>
      </c>
      <c r="B96" s="202"/>
      <c r="C96" s="202"/>
      <c r="D96" s="202"/>
      <c r="E96" s="202"/>
      <c r="F96" s="202"/>
      <c r="G96" s="202"/>
      <c r="H96" s="203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</row>
  </sheetData>
  <mergeCells count="259">
    <mergeCell ref="A7:AB7"/>
    <mergeCell ref="A8:AB8"/>
    <mergeCell ref="A9:AB9"/>
    <mergeCell ref="A14:A15"/>
    <mergeCell ref="B14:C15"/>
    <mergeCell ref="D14:D15"/>
    <mergeCell ref="E14:E15"/>
    <mergeCell ref="F14:F15"/>
    <mergeCell ref="G14:G15"/>
    <mergeCell ref="H14:H15"/>
    <mergeCell ref="B16:C16"/>
    <mergeCell ref="Z16:AA16"/>
    <mergeCell ref="B17:C17"/>
    <mergeCell ref="Z17:AA17"/>
    <mergeCell ref="B18:C18"/>
    <mergeCell ref="Z18:AA18"/>
    <mergeCell ref="O14:O15"/>
    <mergeCell ref="P14:P15"/>
    <mergeCell ref="Q14:Q15"/>
    <mergeCell ref="U14:W15"/>
    <mergeCell ref="X14:Y15"/>
    <mergeCell ref="Z14:AA15"/>
    <mergeCell ref="I14:I15"/>
    <mergeCell ref="J14:J15"/>
    <mergeCell ref="K14:K15"/>
    <mergeCell ref="L14:L15"/>
    <mergeCell ref="M14:M15"/>
    <mergeCell ref="N14:N15"/>
    <mergeCell ref="B22:C22"/>
    <mergeCell ref="Z22:AA22"/>
    <mergeCell ref="B23:C23"/>
    <mergeCell ref="Z23:AA23"/>
    <mergeCell ref="B24:C24"/>
    <mergeCell ref="Z24:AA24"/>
    <mergeCell ref="B19:C19"/>
    <mergeCell ref="Z19:AA19"/>
    <mergeCell ref="B20:C20"/>
    <mergeCell ref="Z20:AA20"/>
    <mergeCell ref="B21:C21"/>
    <mergeCell ref="Z21:AA21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43:C43"/>
    <mergeCell ref="B44:C44"/>
    <mergeCell ref="B45:C45"/>
    <mergeCell ref="A46:C46"/>
    <mergeCell ref="A56:A57"/>
    <mergeCell ref="B56:B57"/>
    <mergeCell ref="C56:D57"/>
    <mergeCell ref="B37:C37"/>
    <mergeCell ref="B38:C38"/>
    <mergeCell ref="B39:C39"/>
    <mergeCell ref="B40:C40"/>
    <mergeCell ref="B41:C41"/>
    <mergeCell ref="B42:C42"/>
    <mergeCell ref="Y58:Z58"/>
    <mergeCell ref="C59:D59"/>
    <mergeCell ref="E59:F59"/>
    <mergeCell ref="G59:H59"/>
    <mergeCell ref="I59:J59"/>
    <mergeCell ref="W59:X59"/>
    <mergeCell ref="Y59:Z59"/>
    <mergeCell ref="E56:F57"/>
    <mergeCell ref="G56:H57"/>
    <mergeCell ref="I56:J57"/>
    <mergeCell ref="W57:X57"/>
    <mergeCell ref="Y57:Z57"/>
    <mergeCell ref="C58:D58"/>
    <mergeCell ref="E58:F58"/>
    <mergeCell ref="G58:H58"/>
    <mergeCell ref="I58:J58"/>
    <mergeCell ref="W58:X58"/>
    <mergeCell ref="C61:D61"/>
    <mergeCell ref="E61:F61"/>
    <mergeCell ref="G61:H61"/>
    <mergeCell ref="I61:J61"/>
    <mergeCell ref="W61:X61"/>
    <mergeCell ref="Y61:Z61"/>
    <mergeCell ref="C60:D60"/>
    <mergeCell ref="E60:F60"/>
    <mergeCell ref="G60:H60"/>
    <mergeCell ref="I60:J60"/>
    <mergeCell ref="W60:X60"/>
    <mergeCell ref="Y60:Z60"/>
    <mergeCell ref="C63:D63"/>
    <mergeCell ref="E63:F63"/>
    <mergeCell ref="G63:H63"/>
    <mergeCell ref="I63:J63"/>
    <mergeCell ref="W63:X63"/>
    <mergeCell ref="Y63:Z63"/>
    <mergeCell ref="C62:D62"/>
    <mergeCell ref="E62:F62"/>
    <mergeCell ref="G62:H62"/>
    <mergeCell ref="I62:J62"/>
    <mergeCell ref="W62:X62"/>
    <mergeCell ref="Y62:Z62"/>
    <mergeCell ref="C65:D65"/>
    <mergeCell ref="E65:F65"/>
    <mergeCell ref="G65:H65"/>
    <mergeCell ref="I65:J65"/>
    <mergeCell ref="W65:X65"/>
    <mergeCell ref="Y65:Z65"/>
    <mergeCell ref="C64:D64"/>
    <mergeCell ref="E64:F64"/>
    <mergeCell ref="G64:H64"/>
    <mergeCell ref="I64:J64"/>
    <mergeCell ref="W64:X64"/>
    <mergeCell ref="Y64:Z64"/>
    <mergeCell ref="C67:D67"/>
    <mergeCell ref="E67:F67"/>
    <mergeCell ref="G67:H67"/>
    <mergeCell ref="I67:J67"/>
    <mergeCell ref="W67:X67"/>
    <mergeCell ref="Y67:Z67"/>
    <mergeCell ref="C66:D66"/>
    <mergeCell ref="E66:F66"/>
    <mergeCell ref="G66:H66"/>
    <mergeCell ref="I66:J66"/>
    <mergeCell ref="W66:X66"/>
    <mergeCell ref="Y66:Z66"/>
    <mergeCell ref="C69:D69"/>
    <mergeCell ref="E69:F69"/>
    <mergeCell ref="G69:H69"/>
    <mergeCell ref="I69:J69"/>
    <mergeCell ref="W69:X69"/>
    <mergeCell ref="Y69:Z69"/>
    <mergeCell ref="C68:D68"/>
    <mergeCell ref="E68:F68"/>
    <mergeCell ref="G68:H68"/>
    <mergeCell ref="I68:J68"/>
    <mergeCell ref="W68:X68"/>
    <mergeCell ref="Y68:Z68"/>
    <mergeCell ref="C71:D71"/>
    <mergeCell ref="E71:F71"/>
    <mergeCell ref="G71:H71"/>
    <mergeCell ref="I71:J71"/>
    <mergeCell ref="W71:X71"/>
    <mergeCell ref="Y71:Z71"/>
    <mergeCell ref="C70:D70"/>
    <mergeCell ref="E70:F70"/>
    <mergeCell ref="G70:H70"/>
    <mergeCell ref="I70:J70"/>
    <mergeCell ref="W70:X70"/>
    <mergeCell ref="Y70:Z70"/>
    <mergeCell ref="O77:P77"/>
    <mergeCell ref="C78:D78"/>
    <mergeCell ref="E78:F78"/>
    <mergeCell ref="G78:H78"/>
    <mergeCell ref="I78:J78"/>
    <mergeCell ref="K78:L78"/>
    <mergeCell ref="M78:N78"/>
    <mergeCell ref="O78:P78"/>
    <mergeCell ref="C77:D77"/>
    <mergeCell ref="E77:F77"/>
    <mergeCell ref="G77:H77"/>
    <mergeCell ref="I77:J77"/>
    <mergeCell ref="K77:L77"/>
    <mergeCell ref="M77:N77"/>
    <mergeCell ref="O79:P79"/>
    <mergeCell ref="C80:D80"/>
    <mergeCell ref="E80:F80"/>
    <mergeCell ref="G80:H80"/>
    <mergeCell ref="I80:J80"/>
    <mergeCell ref="K80:L80"/>
    <mergeCell ref="M80:N80"/>
    <mergeCell ref="O80:P80"/>
    <mergeCell ref="C79:D79"/>
    <mergeCell ref="E79:F79"/>
    <mergeCell ref="G79:H79"/>
    <mergeCell ref="I79:J79"/>
    <mergeCell ref="K79:L79"/>
    <mergeCell ref="M79:N79"/>
    <mergeCell ref="O81:P81"/>
    <mergeCell ref="C82:D82"/>
    <mergeCell ref="E82:F82"/>
    <mergeCell ref="G82:H82"/>
    <mergeCell ref="I82:J82"/>
    <mergeCell ref="K82:L82"/>
    <mergeCell ref="M82:N82"/>
    <mergeCell ref="O82:P82"/>
    <mergeCell ref="C81:D81"/>
    <mergeCell ref="E81:F81"/>
    <mergeCell ref="G81:H81"/>
    <mergeCell ref="I81:J81"/>
    <mergeCell ref="K81:L81"/>
    <mergeCell ref="M81:N81"/>
    <mergeCell ref="O83:P83"/>
    <mergeCell ref="C84:D84"/>
    <mergeCell ref="E84:F84"/>
    <mergeCell ref="G84:H84"/>
    <mergeCell ref="I84:J84"/>
    <mergeCell ref="K84:L84"/>
    <mergeCell ref="M84:N84"/>
    <mergeCell ref="O84:P84"/>
    <mergeCell ref="C83:D83"/>
    <mergeCell ref="E83:F83"/>
    <mergeCell ref="G83:H83"/>
    <mergeCell ref="I83:J83"/>
    <mergeCell ref="K83:L83"/>
    <mergeCell ref="M83:N83"/>
    <mergeCell ref="O85:P85"/>
    <mergeCell ref="C86:D86"/>
    <mergeCell ref="E86:F86"/>
    <mergeCell ref="G86:H86"/>
    <mergeCell ref="I86:J86"/>
    <mergeCell ref="K86:L86"/>
    <mergeCell ref="M86:N86"/>
    <mergeCell ref="O86:P86"/>
    <mergeCell ref="C85:D85"/>
    <mergeCell ref="E85:F85"/>
    <mergeCell ref="G85:H85"/>
    <mergeCell ref="I85:J85"/>
    <mergeCell ref="K85:L85"/>
    <mergeCell ref="M85:N85"/>
    <mergeCell ref="O87:P87"/>
    <mergeCell ref="C88:D88"/>
    <mergeCell ref="E88:F88"/>
    <mergeCell ref="G88:H88"/>
    <mergeCell ref="I88:J88"/>
    <mergeCell ref="K88:L88"/>
    <mergeCell ref="M88:N88"/>
    <mergeCell ref="O88:P88"/>
    <mergeCell ref="C87:D87"/>
    <mergeCell ref="E87:F87"/>
    <mergeCell ref="G87:H87"/>
    <mergeCell ref="I87:J87"/>
    <mergeCell ref="K87:L87"/>
    <mergeCell ref="M87:N87"/>
    <mergeCell ref="O91:P91"/>
    <mergeCell ref="C91:D91"/>
    <mergeCell ref="E91:F91"/>
    <mergeCell ref="G91:H91"/>
    <mergeCell ref="I91:J91"/>
    <mergeCell ref="K91:L91"/>
    <mergeCell ref="M91:N91"/>
    <mergeCell ref="O89:P89"/>
    <mergeCell ref="C90:D90"/>
    <mergeCell ref="E90:F90"/>
    <mergeCell ref="G90:H90"/>
    <mergeCell ref="I90:J90"/>
    <mergeCell ref="K90:L90"/>
    <mergeCell ref="M90:N90"/>
    <mergeCell ref="O90:P90"/>
    <mergeCell ref="C89:D89"/>
    <mergeCell ref="E89:F89"/>
    <mergeCell ref="G89:H89"/>
    <mergeCell ref="I89:J89"/>
    <mergeCell ref="K89:L89"/>
    <mergeCell ref="M89:N89"/>
  </mergeCells>
  <printOptions horizontalCentered="1"/>
  <pageMargins left="0" right="0" top="0.47244094488188981" bottom="0.39370078740157483" header="0.27559055118110237" footer="0.31496062992125984"/>
  <pageSetup paperSize="9" scale="42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53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Casos</vt:lpstr>
      <vt:lpstr>ER AER</vt:lpstr>
      <vt:lpstr>'ER AER'!Área_de_impresión</vt:lpstr>
      <vt:lpstr>'ER Casos'!Área_de_impresión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jvigo</dc:creator>
  <cp:lastModifiedBy>garaujo</cp:lastModifiedBy>
  <cp:lastPrinted>2018-09-13T20:12:26Z</cp:lastPrinted>
  <dcterms:created xsi:type="dcterms:W3CDTF">2017-01-10T14:30:11Z</dcterms:created>
  <dcterms:modified xsi:type="dcterms:W3CDTF">2018-10-10T21:09:57Z</dcterms:modified>
</cp:coreProperties>
</file>