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ESTADISTICAS\MARZO\"/>
    </mc:Choice>
  </mc:AlternateContent>
  <bookViews>
    <workbookView xWindow="-120" yWindow="-120" windowWidth="29040" windowHeight="15840" tabRatio="594"/>
  </bookViews>
  <sheets>
    <sheet name="ER-Casos" sheetId="9" r:id="rId1"/>
    <sheet name="ER-Accione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'ER-Acciones'!$A$5:$A$104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'ER-Acciones'!$A$1:$AB$104</definedName>
    <definedName name="_xlnm.Print_Area" localSheetId="0">'ER-Casos'!$A$18:$V$175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[3]Casos!#REF!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[3]Casos!#REF!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[5]Casos!#REF!</definedName>
    <definedName name="J" localSheetId="0">[5]Casos!#REF!</definedName>
    <definedName name="J">[5]Casos!#REF!</definedName>
    <definedName name="JULIO" localSheetId="1">[6]Casos!#REF!</definedName>
    <definedName name="JULIO" localSheetId="0">[6]Casos!#REF!</definedName>
    <definedName name="JULIO">[6]Casos!#REF!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[7]Participantes!#REF!</definedName>
    <definedName name="Mes" localSheetId="0">[7]Participantes!#REF!</definedName>
    <definedName name="Mes">[7]Participantes!#REF!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1">[3]Casos!#REF!</definedName>
    <definedName name="PROV" localSheetId="0">[3]Casos!#REF!</definedName>
    <definedName name="PROV">[3]Casos!#REF!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[8]Casos!#REF!</definedName>
    <definedName name="SSS" localSheetId="0">[8]Casos!#REF!</definedName>
    <definedName name="SSS">[8]Casos!#REF!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'[9]Base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[10]Casos!#REF!</definedName>
    <definedName name="XX" localSheetId="0">[10]Casos!#REF!</definedName>
    <definedName name="XX">[10]Casos!#REF!</definedName>
    <definedName name="ZONA" localSheetId="1">[3]Casos!#REF!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B88" i="9" l="1"/>
  <c r="X24" i="13" l="1"/>
  <c r="P16" i="13"/>
  <c r="P17" i="13" l="1"/>
  <c r="P18" i="13"/>
  <c r="P19" i="13"/>
  <c r="P20" i="13"/>
  <c r="Z20" i="13"/>
  <c r="P21" i="13"/>
  <c r="P22" i="13"/>
  <c r="P23" i="13"/>
  <c r="Z23" i="13"/>
  <c r="P24" i="13"/>
  <c r="Z18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C66" i="13"/>
  <c r="E66" i="13"/>
  <c r="G66" i="13"/>
  <c r="V66" i="13"/>
  <c r="C67" i="13"/>
  <c r="E67" i="13"/>
  <c r="G67" i="13"/>
  <c r="V67" i="13"/>
  <c r="C68" i="13"/>
  <c r="E68" i="13"/>
  <c r="G68" i="13"/>
  <c r="V68" i="13"/>
  <c r="C69" i="13"/>
  <c r="B69" i="13" s="1"/>
  <c r="E69" i="13"/>
  <c r="G69" i="13"/>
  <c r="V69" i="13"/>
  <c r="C70" i="13"/>
  <c r="E70" i="13"/>
  <c r="G70" i="13"/>
  <c r="V70" i="13"/>
  <c r="C71" i="13"/>
  <c r="B71" i="13" s="1"/>
  <c r="E71" i="13"/>
  <c r="G71" i="13"/>
  <c r="V71" i="13"/>
  <c r="C72" i="13"/>
  <c r="E72" i="13"/>
  <c r="G72" i="13"/>
  <c r="V72" i="13"/>
  <c r="C73" i="13"/>
  <c r="B73" i="13" s="1"/>
  <c r="E73" i="13"/>
  <c r="G73" i="13"/>
  <c r="V73" i="13"/>
  <c r="C74" i="13"/>
  <c r="B74" i="13" s="1"/>
  <c r="E74" i="13"/>
  <c r="G74" i="13"/>
  <c r="V74" i="13"/>
  <c r="B75" i="13"/>
  <c r="C75" i="13"/>
  <c r="E75" i="13"/>
  <c r="G75" i="13"/>
  <c r="V75" i="13"/>
  <c r="C76" i="13"/>
  <c r="E76" i="13"/>
  <c r="G76" i="13"/>
  <c r="V76" i="13"/>
  <c r="C77" i="13"/>
  <c r="B77" i="13" s="1"/>
  <c r="E77" i="13"/>
  <c r="G77" i="13"/>
  <c r="V77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C78" i="13" l="1"/>
  <c r="B66" i="13"/>
  <c r="B67" i="13"/>
  <c r="E78" i="13"/>
  <c r="B98" i="13"/>
  <c r="I99" i="13" s="1"/>
  <c r="B72" i="13"/>
  <c r="B70" i="13"/>
  <c r="V78" i="13"/>
  <c r="Y79" i="13" s="1"/>
  <c r="P58" i="13"/>
  <c r="Q39" i="13" s="1"/>
  <c r="B76" i="13"/>
  <c r="G78" i="13"/>
  <c r="C99" i="13"/>
  <c r="Q33" i="13"/>
  <c r="Q20" i="13"/>
  <c r="Q40" i="13"/>
  <c r="Q26" i="13"/>
  <c r="Q34" i="13"/>
  <c r="M99" i="13"/>
  <c r="E99" i="13"/>
  <c r="G99" i="13"/>
  <c r="K99" i="13"/>
  <c r="Q53" i="13"/>
  <c r="Z17" i="13"/>
  <c r="B68" i="13"/>
  <c r="B78" i="13" s="1"/>
  <c r="Z22" i="13"/>
  <c r="Z19" i="13"/>
  <c r="Z16" i="13"/>
  <c r="Z21" i="13"/>
  <c r="Q45" i="13" l="1"/>
  <c r="Q56" i="13"/>
  <c r="Q22" i="13"/>
  <c r="Q46" i="13"/>
  <c r="Q23" i="13"/>
  <c r="Q44" i="13"/>
  <c r="Q47" i="13"/>
  <c r="Q21" i="13"/>
  <c r="Q16" i="13"/>
  <c r="Q42" i="13"/>
  <c r="Q19" i="13"/>
  <c r="Q32" i="13"/>
  <c r="Q55" i="13"/>
  <c r="Q27" i="13"/>
  <c r="W79" i="13"/>
  <c r="Q30" i="13"/>
  <c r="Q48" i="13"/>
  <c r="Q25" i="13"/>
  <c r="Q35" i="13"/>
  <c r="Q43" i="13"/>
  <c r="Q50" i="13"/>
  <c r="Q36" i="13"/>
  <c r="Q41" i="13"/>
  <c r="Q24" i="13"/>
  <c r="Q51" i="13"/>
  <c r="Q29" i="13"/>
  <c r="Q17" i="13"/>
  <c r="Q38" i="13"/>
  <c r="Q28" i="13"/>
  <c r="Q49" i="13"/>
  <c r="Q31" i="13"/>
  <c r="Q37" i="13"/>
  <c r="Q18" i="13"/>
  <c r="Q54" i="13"/>
  <c r="Q52" i="13"/>
  <c r="Q57" i="13"/>
  <c r="C79" i="13"/>
  <c r="E79" i="13"/>
  <c r="G79" i="13"/>
  <c r="Q174" i="9" l="1"/>
  <c r="R174" i="9" s="1"/>
  <c r="Q173" i="9"/>
  <c r="G166" i="9"/>
  <c r="F166" i="9"/>
  <c r="E166" i="9"/>
  <c r="D166" i="9"/>
  <c r="C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K145" i="9"/>
  <c r="J145" i="9"/>
  <c r="I145" i="9"/>
  <c r="H145" i="9"/>
  <c r="G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U110" i="9"/>
  <c r="T110" i="9"/>
  <c r="S110" i="9"/>
  <c r="R110" i="9" s="1"/>
  <c r="S111" i="9" s="1"/>
  <c r="H110" i="9"/>
  <c r="G110" i="9"/>
  <c r="F110" i="9"/>
  <c r="E110" i="9"/>
  <c r="L97" i="9" s="1"/>
  <c r="D110" i="9"/>
  <c r="L96" i="9" s="1"/>
  <c r="C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V87" i="9"/>
  <c r="V88" i="9" s="1"/>
  <c r="U87" i="9"/>
  <c r="T87" i="9"/>
  <c r="S87" i="9"/>
  <c r="S88" i="9" s="1"/>
  <c r="R87" i="9"/>
  <c r="R88" i="9" s="1"/>
  <c r="Q87" i="9"/>
  <c r="P87" i="9"/>
  <c r="O87" i="9"/>
  <c r="O88" i="9" s="1"/>
  <c r="N87" i="9"/>
  <c r="N88" i="9" s="1"/>
  <c r="M87" i="9"/>
  <c r="F87" i="9"/>
  <c r="E87" i="9"/>
  <c r="D87" i="9"/>
  <c r="C87" i="9"/>
  <c r="N67" i="9"/>
  <c r="M67" i="9"/>
  <c r="L67" i="9"/>
  <c r="K67" i="9"/>
  <c r="J67" i="9"/>
  <c r="I67" i="9"/>
  <c r="H67" i="9"/>
  <c r="G67" i="9"/>
  <c r="F67" i="9"/>
  <c r="E67" i="9"/>
  <c r="D67" i="9"/>
  <c r="C67" i="9"/>
  <c r="O47" i="9"/>
  <c r="N47" i="9"/>
  <c r="M47" i="9"/>
  <c r="O48" i="9" s="1"/>
  <c r="E47" i="9"/>
  <c r="E48" i="9" s="1"/>
  <c r="D47" i="9"/>
  <c r="D48" i="9" s="1"/>
  <c r="C47" i="9"/>
  <c r="B47" i="9"/>
  <c r="B48" i="9" s="1"/>
  <c r="B166" i="9" l="1"/>
  <c r="B167" i="9" s="1"/>
  <c r="F145" i="9"/>
  <c r="G146" i="9" s="1"/>
  <c r="U111" i="9"/>
  <c r="H111" i="9"/>
  <c r="B110" i="9"/>
  <c r="L98" i="9"/>
  <c r="B87" i="9"/>
  <c r="C88" i="9" s="1"/>
  <c r="B67" i="9"/>
  <c r="S60" i="9"/>
  <c r="U60" i="9" s="1"/>
  <c r="S67" i="9"/>
  <c r="N48" i="9"/>
  <c r="M97" i="9"/>
  <c r="M48" i="9"/>
  <c r="M98" i="9"/>
  <c r="M96" i="9"/>
  <c r="P88" i="9"/>
  <c r="T88" i="9"/>
  <c r="Q88" i="9"/>
  <c r="C48" i="9"/>
  <c r="M88" i="9"/>
  <c r="U88" i="9"/>
  <c r="R173" i="9"/>
  <c r="C111" i="9"/>
  <c r="D111" i="9"/>
  <c r="K146" i="9"/>
  <c r="D88" i="9"/>
  <c r="U67" i="9"/>
  <c r="G111" i="9"/>
  <c r="E111" i="9"/>
  <c r="S54" i="9"/>
  <c r="T111" i="9"/>
  <c r="H146" i="9"/>
  <c r="B111" i="9"/>
  <c r="J146" i="9"/>
  <c r="F111" i="9"/>
  <c r="F146" i="9"/>
  <c r="G167" i="9" l="1"/>
  <c r="D167" i="9"/>
  <c r="C167" i="9"/>
  <c r="E167" i="9"/>
  <c r="F167" i="9"/>
  <c r="I146" i="9"/>
  <c r="R111" i="9"/>
  <c r="F88" i="9"/>
  <c r="E88" i="9"/>
  <c r="U54" i="9"/>
</calcChain>
</file>

<file path=xl/sharedStrings.xml><?xml version="1.0" encoding="utf-8"?>
<sst xmlns="http://schemas.openxmlformats.org/spreadsheetml/2006/main" count="589" uniqueCount="211">
  <si>
    <t>MES</t>
  </si>
  <si>
    <t>Mes</t>
  </si>
  <si>
    <t xml:space="preserve">Mes </t>
  </si>
  <si>
    <t>Total</t>
  </si>
  <si>
    <t>%</t>
  </si>
  <si>
    <t>Psicología</t>
  </si>
  <si>
    <t>Otros</t>
  </si>
  <si>
    <t>Mujer</t>
  </si>
  <si>
    <t>Hombre</t>
  </si>
  <si>
    <t>Grupo de Edad</t>
  </si>
  <si>
    <t>PROGRAMA NACIONAL CONTRA LA VIOLENCIA FAMILIAR Y SEXUAL</t>
  </si>
  <si>
    <t>Adolescentes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</si>
  <si>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</si>
  <si>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</si>
  <si>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</si>
  <si>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</si>
  <si>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</si>
  <si>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</si>
  <si>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</si>
  <si>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</si>
  <si>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</si>
  <si>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</si>
  <si>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</si>
  <si>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</si>
  <si>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</si>
  <si>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</si>
  <si>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</si>
  <si>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</si>
  <si>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</si>
  <si>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</si>
  <si>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</si>
  <si>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</si>
  <si>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Sin información</t>
  </si>
  <si>
    <t>Setiembre</t>
  </si>
  <si>
    <t>-</t>
  </si>
  <si>
    <t>Infancia</t>
  </si>
  <si>
    <t>Niñez</t>
  </si>
  <si>
    <t>Jóvenes</t>
  </si>
  <si>
    <t>Adultos</t>
  </si>
  <si>
    <t>N°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</si>
  <si>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</si>
  <si>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</si>
  <si>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</si>
  <si>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</si>
  <si>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</si>
  <si>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</si>
  <si>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</si>
  <si>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</si>
  <si>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</si>
  <si>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</si>
  <si>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</si>
  <si>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</si>
  <si>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</si>
  <si>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</si>
  <si>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</si>
  <si>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</si>
  <si>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</si>
  <si>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</si>
  <si>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</si>
  <si>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</si>
  <si>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</si>
  <si>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</si>
  <si>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</si>
  <si>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</si>
  <si>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</si>
  <si>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</si>
  <si>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</si>
  <si>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</si>
  <si>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</si>
  <si>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</si>
  <si>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</si>
  <si>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</si>
  <si>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</si>
  <si>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</si>
  <si>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</si>
  <si>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</si>
  <si>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</si>
  <si>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</si>
  <si>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</si>
  <si>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</si>
  <si>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</si>
  <si>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</si>
  <si>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</si>
  <si>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</si>
  <si>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</si>
  <si>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</si>
  <si>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</si>
  <si>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</si>
  <si>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</si>
  <si>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</si>
  <si>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</si>
  <si>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</si>
  <si>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</si>
  <si>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</si>
  <si>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</si>
  <si>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</si>
  <si>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</si>
  <si>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</si>
  <si>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</si>
  <si>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</si>
  <si>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</si>
  <si>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</si>
  <si>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</si>
  <si>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</si>
  <si>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</si>
  <si>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</si>
  <si>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</si>
  <si>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</si>
  <si>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</si>
  <si>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</si>
  <si>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</si>
  <si>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</si>
  <si>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</si>
  <si>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</si>
  <si>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</si>
  <si>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</si>
  <si>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</si>
  <si>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</si>
  <si>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</si>
  <si>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</si>
  <si>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</si>
  <si>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</si>
  <si>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</si>
  <si>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</si>
  <si>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</si>
  <si>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</si>
  <si>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</si>
  <si>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</si>
  <si>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</si>
  <si>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</si>
  <si>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</si>
  <si>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</si>
  <si>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</si>
  <si>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</si>
  <si>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</si>
  <si>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</si>
  <si>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t xml:space="preserve">% </t>
  </si>
  <si>
    <t>% Acción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</si>
  <si>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</si>
  <si>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</si>
  <si>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</si>
  <si>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</si>
  <si>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</si>
  <si>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</si>
  <si>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</si>
  <si>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</si>
  <si>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</si>
  <si>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</si>
  <si>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</si>
  <si>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</si>
  <si>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</si>
  <si>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</si>
  <si>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</si>
  <si>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</si>
  <si>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</si>
  <si>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</si>
  <si>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</si>
  <si>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</si>
  <si>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</si>
  <si>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</si>
  <si>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</si>
  <si>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</si>
  <si>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</si>
  <si>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</si>
  <si>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</si>
  <si>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</si>
  <si>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</si>
  <si>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</si>
  <si>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</si>
  <si>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</si>
  <si>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</si>
  <si>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</si>
  <si>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</si>
  <si>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</si>
  <si>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</si>
  <si>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</si>
  <si>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</si>
  <si>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</si>
  <si>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</si>
  <si>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</si>
  <si>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</si>
  <si>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</si>
  <si>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</si>
  <si>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</si>
  <si>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</si>
  <si>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</si>
  <si>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</si>
  <si>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</si>
  <si>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</si>
  <si>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</si>
  <si>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</si>
  <si>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</si>
  <si>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</si>
  <si>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</si>
  <si>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</si>
  <si>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</si>
  <si>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</si>
  <si>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</si>
  <si>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</si>
  <si>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</si>
  <si>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</si>
  <si>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</si>
  <si>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</si>
  <si>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</si>
  <si>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</si>
  <si>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</si>
  <si>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</si>
  <si>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</si>
  <si>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Enero - Marzo - 2019</t>
  </si>
  <si>
    <t>2/ Las Plataformas Itinerantes de Atención Social reportan al finalizar su travesía.</t>
  </si>
  <si>
    <t>Periodo: 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</si>
</sst>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55" fillId="0" borderId="0" applyFont="0" applyFill="0" applyBorder="0" applyAlignment="0" applyProtection="0"/>
  </cellStyleXfs>
  <cellXfs count="3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6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6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Protection="1">
      <protection hidden="1"/>
    </xf>
    <xf numFmtId="0" fontId="0" fillId="6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/>
    <xf numFmtId="0" fontId="12" fillId="7" borderId="5" xfId="10" applyFont="1" applyFill="1" applyBorder="1" applyAlignment="1">
      <alignment vertical="center" wrapText="1"/>
    </xf>
    <xf numFmtId="0" fontId="12" fillId="7" borderId="0" xfId="10" applyFont="1" applyFill="1" applyAlignment="1">
      <alignment vertical="center" wrapText="1"/>
    </xf>
    <xf numFmtId="0" fontId="12" fillId="7" borderId="6" xfId="1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Continuous" vertical="center"/>
    </xf>
    <xf numFmtId="0" fontId="16" fillId="7" borderId="0" xfId="0" applyFont="1" applyFill="1" applyAlignment="1">
      <alignment horizontal="centerContinuous" vertical="center"/>
    </xf>
    <xf numFmtId="0" fontId="7" fillId="7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21" fillId="7" borderId="6" xfId="0" applyFont="1" applyFill="1" applyBorder="1" applyAlignment="1">
      <alignment horizontal="centerContinuous" vertical="center"/>
    </xf>
    <xf numFmtId="0" fontId="17" fillId="6" borderId="0" xfId="0" applyFont="1" applyFill="1"/>
    <xf numFmtId="0" fontId="25" fillId="2" borderId="0" xfId="0" applyFont="1" applyFill="1"/>
    <xf numFmtId="0" fontId="27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 indent="1"/>
    </xf>
    <xf numFmtId="3" fontId="28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17" xfId="0" applyNumberFormat="1" applyFont="1" applyFill="1" applyBorder="1" applyAlignment="1" applyProtection="1">
      <alignment horizontal="center" vertical="center"/>
      <protection hidden="1"/>
    </xf>
    <xf numFmtId="3" fontId="28" fillId="6" borderId="17" xfId="0" applyNumberFormat="1" applyFont="1" applyFill="1" applyBorder="1" applyAlignment="1" applyProtection="1">
      <alignment horizontal="center" vertical="center"/>
      <protection hidden="1"/>
    </xf>
    <xf numFmtId="0" fontId="28" fillId="2" borderId="18" xfId="0" applyFont="1" applyFill="1" applyBorder="1" applyAlignment="1">
      <alignment horizontal="left" vertical="center" indent="1"/>
    </xf>
    <xf numFmtId="3" fontId="28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20" xfId="0" applyNumberFormat="1" applyFont="1" applyFill="1" applyBorder="1" applyAlignment="1" applyProtection="1">
      <alignment horizontal="center" vertical="center"/>
      <protection hidden="1"/>
    </xf>
    <xf numFmtId="3" fontId="28" fillId="6" borderId="20" xfId="0" applyNumberFormat="1" applyFont="1" applyFill="1" applyBorder="1" applyAlignment="1" applyProtection="1">
      <alignment horizontal="center" vertical="center"/>
      <protection hidden="1"/>
    </xf>
    <xf numFmtId="0" fontId="28" fillId="2" borderId="21" xfId="0" applyFont="1" applyFill="1" applyBorder="1" applyAlignment="1">
      <alignment horizontal="left" vertical="center" indent="1"/>
    </xf>
    <xf numFmtId="3" fontId="28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23" xfId="0" applyNumberFormat="1" applyFont="1" applyFill="1" applyBorder="1" applyAlignment="1" applyProtection="1">
      <alignment horizontal="center" vertical="center"/>
      <protection hidden="1"/>
    </xf>
    <xf numFmtId="3" fontId="28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>
      <alignment horizontal="center" vertical="center"/>
    </xf>
    <xf numFmtId="3" fontId="27" fillId="4" borderId="14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9" fontId="28" fillId="5" borderId="26" xfId="3" applyFont="1" applyFill="1" applyBorder="1" applyAlignment="1">
      <alignment horizontal="center" vertical="center"/>
    </xf>
    <xf numFmtId="9" fontId="28" fillId="5" borderId="27" xfId="3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Continuous" wrapText="1"/>
    </xf>
    <xf numFmtId="0" fontId="24" fillId="2" borderId="0" xfId="0" applyFont="1" applyFill="1" applyAlignment="1">
      <alignment horizontal="centerContinuous" vertical="center" wrapText="1"/>
    </xf>
    <xf numFmtId="0" fontId="29" fillId="6" borderId="0" xfId="0" applyFont="1" applyFill="1" applyAlignment="1">
      <alignment horizontal="centerContinuous" vertical="center"/>
    </xf>
    <xf numFmtId="0" fontId="30" fillId="6" borderId="0" xfId="0" applyFont="1" applyFill="1" applyAlignment="1">
      <alignment horizontal="centerContinuous" vertical="center"/>
    </xf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9" fillId="6" borderId="0" xfId="0" applyFont="1" applyFill="1" applyAlignment="1">
      <alignment horizontal="center"/>
    </xf>
    <xf numFmtId="0" fontId="27" fillId="4" borderId="3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Alignment="1">
      <alignment horizontal="center"/>
    </xf>
    <xf numFmtId="3" fontId="32" fillId="2" borderId="0" xfId="0" applyNumberFormat="1" applyFont="1" applyFill="1" applyAlignment="1">
      <alignment horizontal="center"/>
    </xf>
    <xf numFmtId="164" fontId="32" fillId="2" borderId="0" xfId="3" applyNumberFormat="1" applyFont="1" applyFill="1" applyAlignment="1">
      <alignment horizontal="center"/>
    </xf>
    <xf numFmtId="3" fontId="33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32" xfId="0" applyNumberFormat="1" applyFont="1" applyFill="1" applyBorder="1" applyAlignment="1" applyProtection="1">
      <alignment horizontal="center" vertical="center"/>
      <protection hidden="1"/>
    </xf>
    <xf numFmtId="3" fontId="28" fillId="2" borderId="33" xfId="0" applyNumberFormat="1" applyFont="1" applyFill="1" applyBorder="1" applyAlignment="1" applyProtection="1">
      <alignment horizontal="center" vertical="center"/>
      <protection hidden="1"/>
    </xf>
    <xf numFmtId="3" fontId="28" fillId="2" borderId="15" xfId="0" applyNumberFormat="1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>
      <alignment horizontal="center"/>
    </xf>
    <xf numFmtId="3" fontId="33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34" xfId="0" applyNumberFormat="1" applyFont="1" applyFill="1" applyBorder="1" applyAlignment="1" applyProtection="1">
      <alignment horizontal="center" vertical="center"/>
      <protection hidden="1"/>
    </xf>
    <xf numFmtId="3" fontId="28" fillId="2" borderId="35" xfId="0" applyNumberFormat="1" applyFont="1" applyFill="1" applyBorder="1" applyAlignment="1" applyProtection="1">
      <alignment horizontal="center" vertical="center"/>
      <protection hidden="1"/>
    </xf>
    <xf numFmtId="3" fontId="28" fillId="2" borderId="18" xfId="0" applyNumberFormat="1" applyFont="1" applyFill="1" applyBorder="1" applyAlignment="1" applyProtection="1">
      <alignment horizontal="center" vertical="center"/>
      <protection hidden="1"/>
    </xf>
    <xf numFmtId="3" fontId="33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36" xfId="0" applyNumberFormat="1" applyFont="1" applyFill="1" applyBorder="1" applyAlignment="1" applyProtection="1">
      <alignment horizontal="center" vertical="center"/>
      <protection hidden="1"/>
    </xf>
    <xf numFmtId="3" fontId="28" fillId="2" borderId="37" xfId="0" applyNumberFormat="1" applyFont="1" applyFill="1" applyBorder="1" applyAlignment="1" applyProtection="1">
      <alignment horizontal="center" vertical="center"/>
      <protection hidden="1"/>
    </xf>
    <xf numFmtId="3" fontId="28" fillId="2" borderId="21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/>
    <xf numFmtId="0" fontId="27" fillId="4" borderId="0" xfId="0" applyFont="1" applyFill="1" applyAlignment="1" applyProtection="1">
      <alignment horizontal="center" vertical="center"/>
      <protection hidden="1"/>
    </xf>
    <xf numFmtId="3" fontId="27" fillId="4" borderId="26" xfId="0" applyNumberFormat="1" applyFont="1" applyFill="1" applyBorder="1" applyAlignment="1" applyProtection="1">
      <alignment horizontal="center" vertical="center"/>
      <protection hidden="1"/>
    </xf>
    <xf numFmtId="3" fontId="27" fillId="4" borderId="0" xfId="0" applyNumberFormat="1" applyFont="1" applyFill="1" applyAlignment="1" applyProtection="1">
      <alignment horizontal="center" vertical="center"/>
      <protection hidden="1"/>
    </xf>
    <xf numFmtId="3" fontId="27" fillId="4" borderId="38" xfId="0" applyNumberFormat="1" applyFont="1" applyFill="1" applyBorder="1" applyAlignment="1" applyProtection="1">
      <alignment horizontal="center" vertical="center"/>
      <protection hidden="1"/>
    </xf>
    <xf numFmtId="3" fontId="27" fillId="4" borderId="27" xfId="0" applyNumberFormat="1" applyFont="1" applyFill="1" applyBorder="1" applyAlignment="1" applyProtection="1">
      <alignment horizontal="center" vertical="center"/>
      <protection hidden="1"/>
    </xf>
    <xf numFmtId="3" fontId="27" fillId="4" borderId="25" xfId="0" applyNumberFormat="1" applyFont="1" applyFill="1" applyBorder="1" applyAlignment="1" applyProtection="1">
      <alignment horizontal="center" vertical="center"/>
      <protection hidden="1"/>
    </xf>
    <xf numFmtId="3" fontId="27" fillId="4" borderId="39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/>
    <xf numFmtId="0" fontId="35" fillId="6" borderId="0" xfId="0" quotePrefix="1" applyFont="1" applyFill="1"/>
    <xf numFmtId="3" fontId="28" fillId="6" borderId="16" xfId="0" applyNumberFormat="1" applyFont="1" applyFill="1" applyBorder="1" applyAlignment="1" applyProtection="1">
      <alignment horizontal="center" vertical="center"/>
      <protection hidden="1"/>
    </xf>
    <xf numFmtId="3" fontId="28" fillId="6" borderId="19" xfId="0" applyNumberFormat="1" applyFont="1" applyFill="1" applyBorder="1" applyAlignment="1" applyProtection="1">
      <alignment horizontal="center" vertical="center"/>
      <protection hidden="1"/>
    </xf>
    <xf numFmtId="3" fontId="28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40" xfId="0" applyFont="1" applyFill="1" applyBorder="1" applyAlignment="1">
      <alignment horizontal="center" vertical="center"/>
    </xf>
    <xf numFmtId="3" fontId="27" fillId="4" borderId="41" xfId="0" applyNumberFormat="1" applyFont="1" applyFill="1" applyBorder="1" applyAlignment="1">
      <alignment horizontal="center" vertical="center"/>
    </xf>
    <xf numFmtId="3" fontId="27" fillId="4" borderId="42" xfId="0" applyNumberFormat="1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3" fontId="27" fillId="4" borderId="44" xfId="0" applyNumberFormat="1" applyFont="1" applyFill="1" applyBorder="1" applyAlignment="1">
      <alignment horizontal="center" vertical="center"/>
    </xf>
    <xf numFmtId="3" fontId="27" fillId="4" borderId="45" xfId="0" applyNumberFormat="1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9" fontId="28" fillId="5" borderId="46" xfId="3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9" fontId="28" fillId="5" borderId="47" xfId="3" applyFont="1" applyFill="1" applyBorder="1" applyAlignment="1">
      <alignment horizontal="center" vertical="center"/>
    </xf>
    <xf numFmtId="0" fontId="18" fillId="2" borderId="0" xfId="0" applyFont="1" applyFill="1"/>
    <xf numFmtId="0" fontId="26" fillId="2" borderId="0" xfId="0" applyFont="1" applyFill="1" applyAlignment="1">
      <alignment vertical="center" wrapText="1"/>
    </xf>
    <xf numFmtId="3" fontId="0" fillId="6" borderId="0" xfId="0" applyNumberFormat="1" applyFill="1"/>
    <xf numFmtId="0" fontId="27" fillId="4" borderId="60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 applyProtection="1">
      <alignment horizontal="center" vertical="center"/>
      <protection hidden="1"/>
    </xf>
    <xf numFmtId="0" fontId="28" fillId="2" borderId="16" xfId="0" applyFont="1" applyFill="1" applyBorder="1" applyAlignment="1" applyProtection="1">
      <alignment horizontal="center" vertical="center"/>
      <protection hidden="1"/>
    </xf>
    <xf numFmtId="3" fontId="34" fillId="6" borderId="16" xfId="0" applyNumberFormat="1" applyFont="1" applyFill="1" applyBorder="1" applyAlignment="1" applyProtection="1">
      <alignment horizontal="center" vertical="center"/>
      <protection hidden="1"/>
    </xf>
    <xf numFmtId="0" fontId="33" fillId="2" borderId="19" xfId="0" applyFont="1" applyFill="1" applyBorder="1" applyAlignment="1" applyProtection="1">
      <alignment horizontal="center" vertical="center"/>
      <protection hidden="1"/>
    </xf>
    <xf numFmtId="3" fontId="34" fillId="6" borderId="19" xfId="0" applyNumberFormat="1" applyFont="1" applyFill="1" applyBorder="1" applyAlignment="1" applyProtection="1">
      <alignment horizontal="center" vertical="center"/>
      <protection hidden="1"/>
    </xf>
    <xf numFmtId="0" fontId="33" fillId="2" borderId="22" xfId="0" applyFont="1" applyFill="1" applyBorder="1" applyAlignment="1" applyProtection="1">
      <alignment horizontal="center" vertical="center"/>
      <protection hidden="1"/>
    </xf>
    <xf numFmtId="3" fontId="34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12" xfId="0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 applyProtection="1">
      <alignment horizontal="center" vertical="center"/>
      <protection hidden="1"/>
    </xf>
    <xf numFmtId="3" fontId="27" fillId="4" borderId="14" xfId="0" applyNumberFormat="1" applyFont="1" applyFill="1" applyBorder="1" applyAlignment="1" applyProtection="1">
      <alignment horizontal="center" vertical="center"/>
      <protection hidden="1"/>
    </xf>
    <xf numFmtId="0" fontId="27" fillId="4" borderId="65" xfId="0" applyFont="1" applyFill="1" applyBorder="1" applyAlignment="1">
      <alignment horizontal="center" vertical="center"/>
    </xf>
    <xf numFmtId="3" fontId="27" fillId="4" borderId="66" xfId="0" applyNumberFormat="1" applyFont="1" applyFill="1" applyBorder="1" applyAlignment="1">
      <alignment horizontal="center" vertical="center"/>
    </xf>
    <xf numFmtId="3" fontId="27" fillId="4" borderId="67" xfId="0" applyNumberFormat="1" applyFont="1" applyFill="1" applyBorder="1" applyAlignment="1">
      <alignment horizontal="center" vertical="center"/>
    </xf>
    <xf numFmtId="0" fontId="33" fillId="5" borderId="24" xfId="0" applyFont="1" applyFill="1" applyBorder="1" applyAlignment="1" applyProtection="1">
      <alignment horizontal="center" vertical="center"/>
      <protection hidden="1"/>
    </xf>
    <xf numFmtId="164" fontId="33" fillId="5" borderId="24" xfId="3" applyNumberFormat="1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 applyProtection="1">
      <alignment horizontal="center" vertical="center" wrapText="1"/>
      <protection hidden="1"/>
    </xf>
    <xf numFmtId="0" fontId="28" fillId="2" borderId="17" xfId="0" applyFont="1" applyFill="1" applyBorder="1" applyAlignment="1" applyProtection="1">
      <alignment horizontal="center" vertical="center"/>
      <protection hidden="1"/>
    </xf>
    <xf numFmtId="0" fontId="28" fillId="2" borderId="19" xfId="0" applyFont="1" applyFill="1" applyBorder="1" applyAlignment="1" applyProtection="1">
      <alignment horizontal="center" vertical="center"/>
      <protection hidden="1"/>
    </xf>
    <xf numFmtId="0" fontId="28" fillId="2" borderId="20" xfId="0" applyFont="1" applyFill="1" applyBorder="1" applyAlignment="1" applyProtection="1">
      <alignment horizontal="center" vertical="center"/>
      <protection hidden="1"/>
    </xf>
    <xf numFmtId="0" fontId="28" fillId="2" borderId="22" xfId="0" applyFont="1" applyFill="1" applyBorder="1" applyAlignment="1" applyProtection="1">
      <alignment horizontal="center" vertical="center"/>
      <protection hidden="1"/>
    </xf>
    <xf numFmtId="0" fontId="28" fillId="2" borderId="23" xfId="0" applyFont="1" applyFill="1" applyBorder="1" applyAlignment="1" applyProtection="1">
      <alignment horizontal="center" vertical="center"/>
      <protection hidden="1"/>
    </xf>
    <xf numFmtId="3" fontId="10" fillId="4" borderId="74" xfId="0" applyNumberFormat="1" applyFont="1" applyFill="1" applyBorder="1" applyAlignment="1" applyProtection="1">
      <alignment horizontal="center" vertical="center"/>
      <protection hidden="1"/>
    </xf>
    <xf numFmtId="164" fontId="11" fillId="5" borderId="74" xfId="3" applyNumberFormat="1" applyFont="1" applyFill="1" applyBorder="1" applyAlignment="1" applyProtection="1">
      <alignment horizontal="center" vertical="center"/>
      <protection hidden="1"/>
    </xf>
    <xf numFmtId="164" fontId="11" fillId="5" borderId="0" xfId="3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4" fillId="2" borderId="0" xfId="0" applyFont="1" applyFill="1"/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1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7" fillId="4" borderId="77" xfId="0" applyFont="1" applyFill="1" applyBorder="1" applyAlignment="1">
      <alignment horizontal="center" vertical="center" wrapText="1"/>
    </xf>
    <xf numFmtId="0" fontId="40" fillId="4" borderId="78" xfId="0" applyFont="1" applyFill="1" applyBorder="1" applyAlignment="1">
      <alignment horizontal="center" vertical="center"/>
    </xf>
    <xf numFmtId="0" fontId="27" fillId="4" borderId="78" xfId="0" applyFont="1" applyFill="1" applyBorder="1" applyAlignment="1">
      <alignment horizontal="center" vertical="center"/>
    </xf>
    <xf numFmtId="0" fontId="33" fillId="5" borderId="78" xfId="0" applyFont="1" applyFill="1" applyBorder="1" applyAlignment="1">
      <alignment horizontal="center" vertical="center"/>
    </xf>
    <xf numFmtId="0" fontId="27" fillId="4" borderId="79" xfId="0" applyFont="1" applyFill="1" applyBorder="1" applyAlignment="1">
      <alignment horizontal="left" vertical="center" wrapText="1" indent="1"/>
    </xf>
    <xf numFmtId="3" fontId="28" fillId="6" borderId="47" xfId="0" applyNumberFormat="1" applyFont="1" applyFill="1" applyBorder="1" applyAlignment="1" applyProtection="1">
      <alignment horizontal="center" vertical="center"/>
      <protection hidden="1"/>
    </xf>
    <xf numFmtId="3" fontId="27" fillId="4" borderId="47" xfId="0" applyNumberFormat="1" applyFont="1" applyFill="1" applyBorder="1" applyAlignment="1" applyProtection="1">
      <alignment horizontal="center" vertical="center"/>
      <protection hidden="1"/>
    </xf>
    <xf numFmtId="9" fontId="33" fillId="5" borderId="47" xfId="3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9" fontId="8" fillId="2" borderId="0" xfId="3" applyFont="1" applyFill="1"/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41" fillId="6" borderId="0" xfId="0" applyFont="1" applyFill="1" applyAlignment="1">
      <alignment horizontal="left" vertical="center" wrapText="1"/>
    </xf>
    <xf numFmtId="0" fontId="41" fillId="6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4" fillId="8" borderId="0" xfId="0" applyFont="1" applyFill="1"/>
    <xf numFmtId="0" fontId="34" fillId="8" borderId="0" xfId="0" applyFont="1" applyFill="1" applyAlignment="1">
      <alignment horizontal="centerContinuous" vertical="center" wrapText="1"/>
    </xf>
    <xf numFmtId="3" fontId="34" fillId="8" borderId="0" xfId="0" applyNumberFormat="1" applyFont="1" applyFill="1"/>
    <xf numFmtId="0" fontId="49" fillId="8" borderId="0" xfId="0" applyFont="1" applyFill="1"/>
    <xf numFmtId="0" fontId="54" fillId="12" borderId="0" xfId="0" applyFont="1" applyFill="1"/>
    <xf numFmtId="9" fontId="54" fillId="8" borderId="0" xfId="13" applyFont="1" applyFill="1" applyAlignment="1">
      <alignment horizontal="center"/>
    </xf>
    <xf numFmtId="0" fontId="40" fillId="8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56" fillId="8" borderId="0" xfId="0" applyFont="1" applyFill="1"/>
    <xf numFmtId="0" fontId="51" fillId="8" borderId="0" xfId="0" applyFont="1" applyFill="1" applyAlignment="1">
      <alignment horizontal="centerContinuous" vertical="center"/>
    </xf>
    <xf numFmtId="0" fontId="56" fillId="8" borderId="0" xfId="0" applyFont="1" applyFill="1" applyAlignment="1">
      <alignment horizontal="centerContinuous" vertical="center"/>
    </xf>
    <xf numFmtId="0" fontId="61" fillId="8" borderId="0" xfId="0" applyFont="1" applyFill="1" applyAlignment="1">
      <alignment horizontal="centerContinuous" vertical="center"/>
    </xf>
    <xf numFmtId="0" fontId="62" fillId="8" borderId="0" xfId="0" applyFont="1" applyFill="1" applyAlignment="1">
      <alignment horizontal="centerContinuous" vertical="center"/>
    </xf>
    <xf numFmtId="0" fontId="34" fillId="11" borderId="0" xfId="0" applyFont="1" applyFill="1"/>
    <xf numFmtId="0" fontId="34" fillId="8" borderId="0" xfId="0" applyFont="1" applyFill="1" applyAlignment="1">
      <alignment horizontal="center" vertical="center"/>
    </xf>
    <xf numFmtId="0" fontId="63" fillId="6" borderId="0" xfId="0" applyFont="1" applyFill="1" applyAlignment="1">
      <alignment vertical="center"/>
    </xf>
    <xf numFmtId="9" fontId="44" fillId="6" borderId="0" xfId="3" applyFont="1" applyFill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44" fillId="6" borderId="0" xfId="0" applyFont="1" applyFill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0" fontId="44" fillId="13" borderId="88" xfId="0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0" fontId="43" fillId="9" borderId="91" xfId="0" applyFont="1" applyFill="1" applyBorder="1" applyAlignment="1">
      <alignment horizontal="center" vertical="center"/>
    </xf>
    <xf numFmtId="0" fontId="34" fillId="2" borderId="0" xfId="0" applyFont="1" applyFill="1"/>
    <xf numFmtId="3" fontId="45" fillId="11" borderId="91" xfId="0" applyNumberFormat="1" applyFont="1" applyFill="1" applyBorder="1" applyAlignment="1">
      <alignment horizontal="right" vertical="center" wrapText="1"/>
    </xf>
    <xf numFmtId="3" fontId="45" fillId="11" borderId="89" xfId="0" applyNumberFormat="1" applyFont="1" applyFill="1" applyBorder="1" applyAlignment="1">
      <alignment horizontal="right" vertical="center" wrapText="1"/>
    </xf>
    <xf numFmtId="3" fontId="44" fillId="11" borderId="90" xfId="0" applyNumberFormat="1" applyFont="1" applyFill="1" applyBorder="1" applyAlignment="1">
      <alignment horizontal="center" vertical="center"/>
    </xf>
    <xf numFmtId="0" fontId="45" fillId="11" borderId="88" xfId="0" applyFont="1" applyFill="1" applyBorder="1" applyAlignment="1">
      <alignment horizontal="left" vertical="center" indent="1"/>
    </xf>
    <xf numFmtId="0" fontId="45" fillId="11" borderId="91" xfId="0" applyFont="1" applyFill="1" applyBorder="1" applyAlignment="1">
      <alignment horizontal="left" vertical="center" indent="1"/>
    </xf>
    <xf numFmtId="0" fontId="45" fillId="11" borderId="92" xfId="0" applyFont="1" applyFill="1" applyBorder="1" applyAlignment="1">
      <alignment horizontal="left" vertical="center" indent="1"/>
    </xf>
    <xf numFmtId="0" fontId="34" fillId="8" borderId="82" xfId="0" applyFont="1" applyFill="1" applyBorder="1"/>
    <xf numFmtId="0" fontId="48" fillId="10" borderId="95" xfId="0" applyFont="1" applyFill="1" applyBorder="1" applyAlignment="1">
      <alignment horizontal="center" vertical="center" wrapText="1"/>
    </xf>
    <xf numFmtId="0" fontId="48" fillId="10" borderId="96" xfId="0" applyFont="1" applyFill="1" applyBorder="1" applyAlignment="1">
      <alignment horizontal="center" vertical="center" wrapText="1"/>
    </xf>
    <xf numFmtId="0" fontId="34" fillId="8" borderId="97" xfId="0" applyFont="1" applyFill="1" applyBorder="1"/>
    <xf numFmtId="3" fontId="44" fillId="11" borderId="87" xfId="0" applyNumberFormat="1" applyFont="1" applyFill="1" applyBorder="1" applyAlignment="1">
      <alignment horizontal="center" vertical="center"/>
    </xf>
    <xf numFmtId="3" fontId="44" fillId="11" borderId="99" xfId="0" applyNumberFormat="1" applyFont="1" applyFill="1" applyBorder="1" applyAlignment="1">
      <alignment horizontal="center" vertical="center"/>
    </xf>
    <xf numFmtId="0" fontId="48" fillId="10" borderId="101" xfId="0" applyFont="1" applyFill="1" applyBorder="1" applyAlignment="1">
      <alignment horizontal="center" vertical="center" wrapText="1"/>
    </xf>
    <xf numFmtId="0" fontId="34" fillId="8" borderId="102" xfId="0" applyFont="1" applyFill="1" applyBorder="1"/>
    <xf numFmtId="9" fontId="43" fillId="12" borderId="0" xfId="3" applyFont="1" applyFill="1" applyAlignment="1">
      <alignment horizontal="center" vertical="center"/>
    </xf>
    <xf numFmtId="3" fontId="44" fillId="8" borderId="0" xfId="0" quotePrefix="1" applyNumberFormat="1" applyFont="1" applyFill="1" applyAlignment="1">
      <alignment horizontal="center" vertical="center"/>
    </xf>
    <xf numFmtId="0" fontId="45" fillId="8" borderId="0" xfId="0" applyFont="1" applyFill="1" applyAlignment="1">
      <alignment horizontal="left" vertical="center"/>
    </xf>
    <xf numFmtId="9" fontId="43" fillId="9" borderId="103" xfId="3" applyFont="1" applyFill="1" applyBorder="1" applyAlignment="1">
      <alignment horizontal="center" vertical="center"/>
    </xf>
    <xf numFmtId="3" fontId="43" fillId="9" borderId="104" xfId="0" applyNumberFormat="1" applyFont="1" applyFill="1" applyBorder="1" applyAlignment="1">
      <alignment horizontal="center" vertical="center"/>
    </xf>
    <xf numFmtId="3" fontId="43" fillId="9" borderId="105" xfId="0" applyNumberFormat="1" applyFont="1" applyFill="1" applyBorder="1" applyAlignment="1">
      <alignment horizontal="center" vertical="center"/>
    </xf>
    <xf numFmtId="3" fontId="43" fillId="9" borderId="106" xfId="0" applyNumberFormat="1" applyFont="1" applyFill="1" applyBorder="1" applyAlignment="1">
      <alignment horizontal="center" vertical="center"/>
    </xf>
    <xf numFmtId="3" fontId="43" fillId="9" borderId="107" xfId="0" applyNumberFormat="1" applyFont="1" applyFill="1" applyBorder="1" applyAlignment="1">
      <alignment horizontal="center" vertical="center"/>
    </xf>
    <xf numFmtId="9" fontId="43" fillId="12" borderId="109" xfId="3" applyFont="1" applyFill="1" applyBorder="1" applyAlignment="1">
      <alignment horizontal="center" vertical="center"/>
    </xf>
    <xf numFmtId="3" fontId="44" fillId="8" borderId="110" xfId="0" quotePrefix="1" applyNumberFormat="1" applyFont="1" applyFill="1" applyBorder="1" applyAlignment="1">
      <alignment horizontal="center" vertical="center"/>
    </xf>
    <xf numFmtId="3" fontId="44" fillId="8" borderId="111" xfId="0" quotePrefix="1" applyNumberFormat="1" applyFont="1" applyFill="1" applyBorder="1" applyAlignment="1">
      <alignment horizontal="center" vertical="center"/>
    </xf>
    <xf numFmtId="3" fontId="44" fillId="8" borderId="112" xfId="0" quotePrefix="1" applyNumberFormat="1" applyFont="1" applyFill="1" applyBorder="1" applyAlignment="1">
      <alignment horizontal="center" vertical="center"/>
    </xf>
    <xf numFmtId="0" fontId="45" fillId="8" borderId="108" xfId="0" applyFont="1" applyFill="1" applyBorder="1" applyAlignment="1">
      <alignment horizontal="center" vertical="center"/>
    </xf>
    <xf numFmtId="0" fontId="65" fillId="3" borderId="112" xfId="0" applyFont="1" applyFill="1" applyBorder="1" applyAlignment="1">
      <alignment horizontal="center" vertical="center"/>
    </xf>
    <xf numFmtId="9" fontId="44" fillId="2" borderId="0" xfId="3" applyFont="1" applyFill="1"/>
    <xf numFmtId="0" fontId="51" fillId="8" borderId="0" xfId="0" applyFont="1" applyFill="1" applyAlignment="1">
      <alignment vertical="center" wrapText="1"/>
    </xf>
    <xf numFmtId="9" fontId="44" fillId="2" borderId="0" xfId="3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3" fontId="47" fillId="11" borderId="0" xfId="0" applyNumberFormat="1" applyFont="1" applyFill="1" applyAlignment="1">
      <alignment vertical="center"/>
    </xf>
    <xf numFmtId="3" fontId="47" fillId="11" borderId="0" xfId="0" applyNumberFormat="1" applyFont="1" applyFill="1" applyAlignment="1">
      <alignment horizontal="center" vertical="center"/>
    </xf>
    <xf numFmtId="0" fontId="47" fillId="11" borderId="0" xfId="0" applyFont="1" applyFill="1" applyAlignment="1">
      <alignment horizontal="center" vertical="center"/>
    </xf>
    <xf numFmtId="3" fontId="45" fillId="11" borderId="0" xfId="0" applyNumberFormat="1" applyFont="1" applyFill="1" applyAlignment="1">
      <alignment vertical="center" wrapText="1"/>
    </xf>
    <xf numFmtId="0" fontId="51" fillId="8" borderId="0" xfId="0" applyFont="1" applyFill="1" applyAlignment="1">
      <alignment horizontal="centerContinuous" vertical="center" wrapText="1"/>
    </xf>
    <xf numFmtId="3" fontId="44" fillId="11" borderId="0" xfId="0" applyNumberFormat="1" applyFont="1" applyFill="1" applyAlignment="1">
      <alignment horizontal="center"/>
    </xf>
    <xf numFmtId="0" fontId="45" fillId="11" borderId="0" xfId="0" applyFont="1" applyFill="1" applyAlignment="1">
      <alignment horizontal="center"/>
    </xf>
    <xf numFmtId="3" fontId="43" fillId="9" borderId="87" xfId="0" applyNumberFormat="1" applyFont="1" applyFill="1" applyBorder="1" applyAlignment="1">
      <alignment horizontal="centerContinuous" vertical="center"/>
    </xf>
    <xf numFmtId="0" fontId="43" fillId="9" borderId="87" xfId="0" applyFont="1" applyFill="1" applyBorder="1" applyAlignment="1">
      <alignment horizontal="centerContinuous" vertical="center"/>
    </xf>
    <xf numFmtId="0" fontId="52" fillId="9" borderId="87" xfId="0" applyFont="1" applyFill="1" applyBorder="1" applyAlignment="1">
      <alignment horizontal="centerContinuous" vertical="center"/>
    </xf>
    <xf numFmtId="0" fontId="43" fillId="9" borderId="88" xfId="0" applyFont="1" applyFill="1" applyBorder="1" applyAlignment="1">
      <alignment horizontal="centerContinuous" vertical="center"/>
    </xf>
    <xf numFmtId="3" fontId="45" fillId="11" borderId="91" xfId="0" applyNumberFormat="1" applyFont="1" applyFill="1" applyBorder="1" applyAlignment="1">
      <alignment horizontal="centerContinuous" vertical="center"/>
    </xf>
    <xf numFmtId="3" fontId="45" fillId="11" borderId="89" xfId="0" applyNumberFormat="1" applyFont="1" applyFill="1" applyBorder="1" applyAlignment="1">
      <alignment horizontal="centerContinuous" vertical="center"/>
    </xf>
    <xf numFmtId="0" fontId="42" fillId="11" borderId="114" xfId="0" applyFont="1" applyFill="1" applyBorder="1" applyAlignment="1">
      <alignment horizontal="center" vertical="center"/>
    </xf>
    <xf numFmtId="0" fontId="53" fillId="11" borderId="114" xfId="0" applyFont="1" applyFill="1" applyBorder="1" applyAlignment="1">
      <alignment vertical="center"/>
    </xf>
    <xf numFmtId="0" fontId="52" fillId="11" borderId="114" xfId="0" applyFont="1" applyFill="1" applyBorder="1" applyAlignment="1">
      <alignment horizontal="left" vertical="center" indent="2"/>
    </xf>
    <xf numFmtId="3" fontId="45" fillId="11" borderId="92" xfId="0" applyNumberFormat="1" applyFont="1" applyFill="1" applyBorder="1" applyAlignment="1">
      <alignment horizontal="centerContinuous" vertical="center"/>
    </xf>
    <xf numFmtId="3" fontId="45" fillId="11" borderId="100" xfId="0" applyNumberFormat="1" applyFont="1" applyFill="1" applyBorder="1" applyAlignment="1">
      <alignment horizontal="centerContinuous" vertical="center"/>
    </xf>
    <xf numFmtId="0" fontId="48" fillId="11" borderId="0" xfId="0" applyFont="1" applyFill="1" applyAlignment="1">
      <alignment vertical="center" wrapText="1"/>
    </xf>
    <xf numFmtId="0" fontId="50" fillId="11" borderId="0" xfId="0" applyFont="1" applyFill="1" applyAlignment="1">
      <alignment horizontal="center" vertical="center"/>
    </xf>
    <xf numFmtId="0" fontId="40" fillId="14" borderId="81" xfId="0" applyFont="1" applyFill="1" applyBorder="1" applyAlignment="1">
      <alignment horizontal="centerContinuous" vertical="center" wrapText="1"/>
    </xf>
    <xf numFmtId="0" fontId="57" fillId="14" borderId="81" xfId="0" applyFont="1" applyFill="1" applyBorder="1" applyAlignment="1">
      <alignment horizontal="centerContinuous" vertical="center" wrapText="1"/>
    </xf>
    <xf numFmtId="0" fontId="40" fillId="14" borderId="65" xfId="0" applyFont="1" applyFill="1" applyBorder="1" applyAlignment="1">
      <alignment horizontal="centerContinuous" vertical="center" wrapText="1"/>
    </xf>
    <xf numFmtId="0" fontId="56" fillId="8" borderId="0" xfId="0" applyFont="1" applyFill="1" applyAlignment="1">
      <alignment horizontal="center" vertical="center"/>
    </xf>
    <xf numFmtId="0" fontId="27" fillId="4" borderId="76" xfId="0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3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27" fillId="4" borderId="39" xfId="0" applyFont="1" applyFill="1" applyBorder="1" applyAlignment="1" applyProtection="1">
      <alignment horizontal="center" vertical="center" wrapText="1"/>
      <protection hidden="1"/>
    </xf>
    <xf numFmtId="0" fontId="27" fillId="4" borderId="28" xfId="0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0" fontId="28" fillId="2" borderId="70" xfId="0" applyFont="1" applyFill="1" applyBorder="1" applyAlignment="1" applyProtection="1">
      <alignment horizontal="left" vertical="center" wrapText="1" indent="1"/>
      <protection hidden="1"/>
    </xf>
    <xf numFmtId="0" fontId="28" fillId="2" borderId="18" xfId="0" applyFont="1" applyFill="1" applyBorder="1" applyAlignment="1" applyProtection="1">
      <alignment horizontal="left" vertical="center" wrapText="1" indent="1"/>
      <protection hidden="1"/>
    </xf>
    <xf numFmtId="0" fontId="28" fillId="2" borderId="70" xfId="0" applyFont="1" applyFill="1" applyBorder="1" applyAlignment="1" applyProtection="1">
      <alignment horizontal="left" vertical="center" indent="1"/>
      <protection hidden="1"/>
    </xf>
    <xf numFmtId="0" fontId="28" fillId="2" borderId="18" xfId="0" applyFont="1" applyFill="1" applyBorder="1" applyAlignment="1" applyProtection="1">
      <alignment horizontal="left" vertical="center" indent="1"/>
      <protection hidden="1"/>
    </xf>
    <xf numFmtId="0" fontId="28" fillId="2" borderId="71" xfId="0" applyFont="1" applyFill="1" applyBorder="1" applyAlignment="1" applyProtection="1">
      <alignment horizontal="left" vertical="center" indent="1"/>
      <protection hidden="1"/>
    </xf>
    <xf numFmtId="0" fontId="28" fillId="2" borderId="21" xfId="0" applyFont="1" applyFill="1" applyBorder="1" applyAlignment="1" applyProtection="1">
      <alignment horizontal="left" vertical="center" indent="1"/>
      <protection hidden="1"/>
    </xf>
    <xf numFmtId="0" fontId="10" fillId="4" borderId="72" xfId="0" applyFont="1" applyFill="1" applyBorder="1" applyAlignment="1" applyProtection="1">
      <alignment horizontal="center" vertical="center"/>
      <protection hidden="1"/>
    </xf>
    <xf numFmtId="0" fontId="10" fillId="4" borderId="73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75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Alignment="1" applyProtection="1">
      <alignment horizontal="center" vertical="center" wrapText="1"/>
      <protection hidden="1"/>
    </xf>
    <xf numFmtId="0" fontId="28" fillId="2" borderId="15" xfId="0" applyFont="1" applyFill="1" applyBorder="1" applyAlignment="1" applyProtection="1">
      <alignment horizontal="left" vertical="center" indent="1"/>
      <protection hidden="1"/>
    </xf>
    <xf numFmtId="0" fontId="28" fillId="2" borderId="16" xfId="0" applyFont="1" applyFill="1" applyBorder="1" applyAlignment="1" applyProtection="1">
      <alignment horizontal="left" vertical="center" indent="1"/>
      <protection hidden="1"/>
    </xf>
    <xf numFmtId="0" fontId="28" fillId="2" borderId="19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22" fillId="4" borderId="68" xfId="0" applyFont="1" applyFill="1" applyBorder="1" applyAlignment="1">
      <alignment horizontal="center" vertical="center" wrapText="1"/>
    </xf>
    <xf numFmtId="0" fontId="22" fillId="4" borderId="69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 wrapText="1"/>
      <protection hidden="1"/>
    </xf>
    <xf numFmtId="0" fontId="26" fillId="2" borderId="0" xfId="0" applyFont="1" applyFill="1" applyAlignment="1">
      <alignment horizontal="center" vertical="center" wrapText="1"/>
    </xf>
    <xf numFmtId="0" fontId="27" fillId="4" borderId="48" xfId="0" applyFont="1" applyFill="1" applyBorder="1" applyAlignment="1" applyProtection="1">
      <alignment horizontal="center" vertical="center" wrapText="1"/>
      <protection hidden="1"/>
    </xf>
    <xf numFmtId="0" fontId="27" fillId="4" borderId="54" xfId="0" applyFont="1" applyFill="1" applyBorder="1" applyAlignment="1" applyProtection="1">
      <alignment horizontal="center" vertical="center" wrapText="1"/>
      <protection hidden="1"/>
    </xf>
    <xf numFmtId="0" fontId="27" fillId="4" borderId="59" xfId="0" applyFont="1" applyFill="1" applyBorder="1" applyAlignment="1" applyProtection="1">
      <alignment horizontal="center" vertical="center" wrapText="1"/>
      <protection hidden="1"/>
    </xf>
    <xf numFmtId="0" fontId="27" fillId="4" borderId="49" xfId="0" applyFont="1" applyFill="1" applyBorder="1" applyAlignment="1" applyProtection="1">
      <alignment horizontal="center" vertical="center" wrapText="1"/>
      <protection hidden="1"/>
    </xf>
    <xf numFmtId="0" fontId="27" fillId="4" borderId="55" xfId="0" applyFont="1" applyFill="1" applyBorder="1" applyAlignment="1" applyProtection="1">
      <alignment horizontal="center" vertical="center" wrapText="1"/>
      <protection hidden="1"/>
    </xf>
    <xf numFmtId="0" fontId="27" fillId="4" borderId="60" xfId="0" applyFont="1" applyFill="1" applyBorder="1" applyAlignment="1" applyProtection="1">
      <alignment horizontal="center" vertical="center" wrapText="1"/>
      <protection hidden="1"/>
    </xf>
    <xf numFmtId="0" fontId="27" fillId="4" borderId="50" xfId="0" applyFont="1" applyFill="1" applyBorder="1" applyAlignment="1" applyProtection="1">
      <alignment horizontal="center" vertical="center" wrapText="1"/>
      <protection hidden="1"/>
    </xf>
    <xf numFmtId="0" fontId="27" fillId="4" borderId="56" xfId="0" applyFont="1" applyFill="1" applyBorder="1" applyAlignment="1" applyProtection="1">
      <alignment horizontal="center" vertical="center" wrapText="1"/>
      <protection hidden="1"/>
    </xf>
    <xf numFmtId="0" fontId="27" fillId="4" borderId="51" xfId="0" applyFont="1" applyFill="1" applyBorder="1" applyAlignment="1">
      <alignment horizontal="center" vertical="center" wrapText="1"/>
    </xf>
    <xf numFmtId="0" fontId="27" fillId="4" borderId="57" xfId="0" applyFont="1" applyFill="1" applyBorder="1" applyAlignment="1">
      <alignment horizontal="center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7" fillId="4" borderId="63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4" borderId="6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/>
      <protection hidden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 applyProtection="1">
      <alignment horizontal="center" vertical="center" wrapText="1"/>
      <protection hidden="1"/>
    </xf>
    <xf numFmtId="0" fontId="27" fillId="4" borderId="1" xfId="0" applyFont="1" applyFill="1" applyBorder="1" applyAlignment="1" applyProtection="1">
      <alignment horizontal="center" vertical="center" wrapText="1"/>
      <protection hidden="1"/>
    </xf>
    <xf numFmtId="0" fontId="27" fillId="4" borderId="3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Alignment="1">
      <alignment horizontal="left" wrapText="1"/>
    </xf>
    <xf numFmtId="0" fontId="24" fillId="2" borderId="0" xfId="0" applyFont="1" applyFill="1" applyAlignment="1">
      <alignment horizontal="center"/>
    </xf>
    <xf numFmtId="0" fontId="16" fillId="7" borderId="2" xfId="10" applyFont="1" applyFill="1" applyBorder="1" applyAlignment="1">
      <alignment horizontal="center" wrapText="1"/>
    </xf>
    <xf numFmtId="0" fontId="16" fillId="7" borderId="3" xfId="10" applyFont="1" applyFill="1" applyBorder="1" applyAlignment="1">
      <alignment horizontal="center" wrapText="1"/>
    </xf>
    <xf numFmtId="0" fontId="16" fillId="7" borderId="4" xfId="1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3" fontId="45" fillId="11" borderId="90" xfId="0" applyNumberFormat="1" applyFont="1" applyFill="1" applyBorder="1" applyAlignment="1">
      <alignment horizontal="center" vertical="center" wrapText="1"/>
    </xf>
    <xf numFmtId="0" fontId="46" fillId="10" borderId="95" xfId="0" applyFont="1" applyFill="1" applyBorder="1" applyAlignment="1">
      <alignment horizontal="center" vertical="center" wrapText="1"/>
    </xf>
    <xf numFmtId="0" fontId="46" fillId="10" borderId="28" xfId="0" applyFont="1" applyFill="1" applyBorder="1" applyAlignment="1">
      <alignment horizontal="center" vertical="center" wrapText="1"/>
    </xf>
    <xf numFmtId="0" fontId="45" fillId="8" borderId="108" xfId="0" applyFont="1" applyFill="1" applyBorder="1" applyAlignment="1">
      <alignment horizontal="left" vertical="center"/>
    </xf>
    <xf numFmtId="0" fontId="45" fillId="8" borderId="113" xfId="0" applyFont="1" applyFill="1" applyBorder="1" applyAlignment="1">
      <alignment horizontal="left" vertical="center"/>
    </xf>
    <xf numFmtId="9" fontId="44" fillId="11" borderId="99" xfId="13" applyFont="1" applyFill="1" applyBorder="1" applyAlignment="1">
      <alignment horizontal="center" vertical="center"/>
    </xf>
    <xf numFmtId="9" fontId="44" fillId="11" borderId="100" xfId="13" applyFont="1" applyFill="1" applyBorder="1" applyAlignment="1">
      <alignment horizontal="center" vertical="center"/>
    </xf>
    <xf numFmtId="9" fontId="44" fillId="11" borderId="90" xfId="13" applyFont="1" applyFill="1" applyBorder="1" applyAlignment="1">
      <alignment horizontal="center" vertical="center"/>
    </xf>
    <xf numFmtId="9" fontId="44" fillId="11" borderId="89" xfId="13" applyFont="1" applyFill="1" applyBorder="1" applyAlignment="1">
      <alignment horizontal="center" vertical="center"/>
    </xf>
    <xf numFmtId="9" fontId="43" fillId="9" borderId="87" xfId="13" applyFont="1" applyFill="1" applyBorder="1" applyAlignment="1">
      <alignment horizontal="center" vertical="center"/>
    </xf>
    <xf numFmtId="9" fontId="43" fillId="9" borderId="86" xfId="13" applyFont="1" applyFill="1" applyBorder="1" applyAlignment="1">
      <alignment horizontal="center" vertical="center"/>
    </xf>
    <xf numFmtId="0" fontId="60" fillId="14" borderId="85" xfId="0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0" fontId="59" fillId="14" borderId="83" xfId="0" applyFont="1" applyFill="1" applyBorder="1" applyAlignment="1">
      <alignment horizontal="center" vertical="center" wrapText="1"/>
    </xf>
    <xf numFmtId="0" fontId="59" fillId="14" borderId="0" xfId="0" applyFont="1" applyFill="1" applyAlignment="1">
      <alignment horizontal="center" vertical="center" wrapText="1"/>
    </xf>
    <xf numFmtId="0" fontId="58" fillId="14" borderId="83" xfId="0" applyFont="1" applyFill="1" applyBorder="1" applyAlignment="1">
      <alignment horizontal="center" vertical="center" wrapText="1"/>
    </xf>
    <xf numFmtId="0" fontId="58" fillId="14" borderId="0" xfId="0" applyFont="1" applyFill="1" applyAlignment="1">
      <alignment horizontal="center" vertical="center" wrapText="1"/>
    </xf>
    <xf numFmtId="0" fontId="46" fillId="10" borderId="96" xfId="0" applyFont="1" applyFill="1" applyBorder="1" applyAlignment="1">
      <alignment horizontal="center" vertical="center" wrapText="1"/>
    </xf>
    <xf numFmtId="0" fontId="46" fillId="10" borderId="121" xfId="0" applyFont="1" applyFill="1" applyBorder="1" applyAlignment="1">
      <alignment horizontal="center" vertical="center" wrapText="1"/>
    </xf>
    <xf numFmtId="0" fontId="46" fillId="10" borderId="101" xfId="0" applyFont="1" applyFill="1" applyBorder="1" applyAlignment="1">
      <alignment horizontal="center" vertical="center" wrapText="1"/>
    </xf>
    <xf numFmtId="0" fontId="46" fillId="10" borderId="93" xfId="0" applyFont="1" applyFill="1" applyBorder="1" applyAlignment="1">
      <alignment horizontal="center" vertical="center" wrapText="1"/>
    </xf>
    <xf numFmtId="0" fontId="46" fillId="10" borderId="120" xfId="0" applyFont="1" applyFill="1" applyBorder="1" applyAlignment="1">
      <alignment horizontal="center" vertical="center" wrapText="1"/>
    </xf>
    <xf numFmtId="0" fontId="46" fillId="10" borderId="119" xfId="0" applyFont="1" applyFill="1" applyBorder="1" applyAlignment="1">
      <alignment horizontal="center" vertical="center" wrapText="1"/>
    </xf>
    <xf numFmtId="0" fontId="4" fillId="8" borderId="125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6" fillId="10" borderId="94" xfId="0" applyFont="1" applyFill="1" applyBorder="1" applyAlignment="1">
      <alignment horizontal="center" vertical="center" wrapText="1"/>
    </xf>
    <xf numFmtId="0" fontId="46" fillId="10" borderId="76" xfId="0" applyFont="1" applyFill="1" applyBorder="1" applyAlignment="1">
      <alignment horizontal="center" vertical="center" wrapText="1"/>
    </xf>
    <xf numFmtId="0" fontId="46" fillId="10" borderId="124" xfId="0" applyFont="1" applyFill="1" applyBorder="1" applyAlignment="1">
      <alignment horizontal="center" vertical="center" wrapText="1"/>
    </xf>
    <xf numFmtId="0" fontId="46" fillId="10" borderId="118" xfId="0" applyFont="1" applyFill="1" applyBorder="1" applyAlignment="1">
      <alignment horizontal="center" vertical="center" wrapText="1"/>
    </xf>
    <xf numFmtId="0" fontId="46" fillId="10" borderId="123" xfId="0" applyFont="1" applyFill="1" applyBorder="1" applyAlignment="1">
      <alignment horizontal="center" vertical="center" wrapText="1"/>
    </xf>
    <xf numFmtId="0" fontId="46" fillId="10" borderId="117" xfId="0" applyFont="1" applyFill="1" applyBorder="1" applyAlignment="1">
      <alignment horizontal="center" vertical="center" wrapText="1"/>
    </xf>
    <xf numFmtId="0" fontId="46" fillId="10" borderId="116" xfId="0" applyFont="1" applyFill="1" applyBorder="1" applyAlignment="1">
      <alignment horizontal="center" vertical="center" wrapText="1"/>
    </xf>
    <xf numFmtId="0" fontId="46" fillId="10" borderId="122" xfId="0" applyFont="1" applyFill="1" applyBorder="1" applyAlignment="1">
      <alignment horizontal="center" vertical="center" wrapText="1"/>
    </xf>
    <xf numFmtId="0" fontId="46" fillId="10" borderId="115" xfId="0" applyFont="1" applyFill="1" applyBorder="1" applyAlignment="1">
      <alignment horizontal="center" vertical="center" wrapText="1"/>
    </xf>
    <xf numFmtId="0" fontId="43" fillId="9" borderId="108" xfId="0" applyFont="1" applyFill="1" applyBorder="1" applyAlignment="1">
      <alignment horizontal="center" vertical="center"/>
    </xf>
    <xf numFmtId="0" fontId="43" fillId="9" borderId="80" xfId="0" applyFont="1" applyFill="1" applyBorder="1" applyAlignment="1">
      <alignment horizontal="center" vertical="center"/>
    </xf>
    <xf numFmtId="0" fontId="48" fillId="10" borderId="101" xfId="0" applyFont="1" applyFill="1" applyBorder="1" applyAlignment="1">
      <alignment horizontal="center" vertical="center" wrapText="1"/>
    </xf>
    <xf numFmtId="0" fontId="48" fillId="10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3" fontId="45" fillId="11" borderId="90" xfId="0" applyNumberFormat="1" applyFont="1" applyFill="1" applyBorder="1" applyAlignment="1">
      <alignment horizontal="center" vertical="center"/>
    </xf>
    <xf numFmtId="3" fontId="45" fillId="11" borderId="99" xfId="0" applyNumberFormat="1" applyFont="1" applyFill="1" applyBorder="1" applyAlignment="1">
      <alignment horizontal="center" vertical="center"/>
    </xf>
    <xf numFmtId="3" fontId="45" fillId="11" borderId="100" xfId="0" applyNumberFormat="1" applyFont="1" applyFill="1" applyBorder="1" applyAlignment="1">
      <alignment horizontal="center" vertical="center"/>
    </xf>
    <xf numFmtId="3" fontId="45" fillId="11" borderId="89" xfId="0" applyNumberFormat="1" applyFont="1" applyFill="1" applyBorder="1" applyAlignment="1">
      <alignment horizontal="center" vertical="center" wrapText="1"/>
    </xf>
    <xf numFmtId="3" fontId="45" fillId="11" borderId="87" xfId="0" applyNumberFormat="1" applyFont="1" applyFill="1" applyBorder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9" fontId="44" fillId="13" borderId="86" xfId="3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3" fontId="43" fillId="9" borderId="89" xfId="0" applyNumberFormat="1" applyFont="1" applyFill="1" applyBorder="1" applyAlignment="1">
      <alignment horizontal="center" vertical="center"/>
    </xf>
    <xf numFmtId="0" fontId="48" fillId="10" borderId="94" xfId="0" applyFont="1" applyFill="1" applyBorder="1" applyAlignment="1">
      <alignment horizontal="center" vertical="center" wrapText="1"/>
    </xf>
    <xf numFmtId="0" fontId="48" fillId="10" borderId="93" xfId="0" applyFont="1" applyFill="1" applyBorder="1" applyAlignment="1">
      <alignment horizontal="center" vertical="center" wrapText="1"/>
    </xf>
    <xf numFmtId="0" fontId="4" fillId="8" borderId="98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CB-4A5D-80E8-97F315CC71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B-4A5D-80E8-97F315CC71E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CB-4A5D-80E8-97F315CC71E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CB-4A5D-80E8-97F315CC71E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CB-4A5D-80E8-97F315CC71E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CB-4A5D-80E8-97F315CC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411</c:v>
                </c:pt>
                <c:pt idx="1">
                  <c:v>16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B-4A5D-80E8-97F315CC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D-4F79-9862-C170BE4FAEF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D-4F79-9862-C170BE4FAEF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9D-4F79-9862-C170BE4FAEF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9D-4F79-9862-C170BE4FAEF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D-4F79-9862-C170BE4FA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399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D-4F79-9862-C170BE4FAE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AE-4F2D-A9F4-E42975CE8BA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AE-4F2D-A9F4-E42975CE8BA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AE-4F2D-A9F4-E42975CE8BA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AE-4F2D-A9F4-E42975CE8BA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AE-4F2D-A9F4-E42975CE8BA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AE-4F2D-A9F4-E42975CE8BA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AE-4F2D-A9F4-E42975CE8BA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AE-4F2D-A9F4-E42975CE8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28</c:v>
                </c:pt>
                <c:pt idx="1">
                  <c:v>211</c:v>
                </c:pt>
                <c:pt idx="2">
                  <c:v>154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E-4F2D-A9F4-E42975CE8B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4-4CB2-A4FE-9EC8DE258C1E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C4-4CB2-A4FE-9EC8DE258C1E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C4-4CB2-A4FE-9EC8DE258C1E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C4-4CB2-A4FE-9EC8DE258C1E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C4-4CB2-A4FE-9EC8DE258C1E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7C4-4CB2-A4FE-9EC8DE258C1E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C4-4CB2-A4FE-9EC8DE258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274</c:v>
                </c:pt>
                <c:pt idx="1">
                  <c:v>135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C4-4CB2-A4FE-9EC8DE258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B6-4961-9C6C-5E538F0E6F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B6-4961-9C6C-5E538F0E6F28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B6-4961-9C6C-5E538F0E6F28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B6-4961-9C6C-5E538F0E6F28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B6-4961-9C6C-5E538F0E6F28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6-4961-9C6C-5E538F0E6F28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6-4961-9C6C-5E538F0E6F28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B6-4961-9C6C-5E538F0E6F28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6-4961-9C6C-5E538F0E6F28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6-4961-9C6C-5E538F0E6F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264</c:v>
                </c:pt>
                <c:pt idx="1">
                  <c:v>1167</c:v>
                </c:pt>
                <c:pt idx="2">
                  <c:v>635</c:v>
                </c:pt>
                <c:pt idx="3">
                  <c:v>375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B6-4961-9C6C-5E538F0E6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332-A0AB-F1C9921D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2513</c:v>
                </c:pt>
                <c:pt idx="1">
                  <c:v>3415</c:v>
                </c:pt>
                <c:pt idx="2">
                  <c:v>9217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3-46A3-A4C7-AB7754653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5-48A9-BECD-D1795C02515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5-48A9-BECD-D1795C02515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5-48A9-BECD-D1795C02515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5-48A9-BECD-D1795C02515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5-48A9-BECD-D1795C02515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55-48A9-BECD-D1795C0251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3814</c:v>
                </c:pt>
                <c:pt idx="1">
                  <c:v>7453</c:v>
                </c:pt>
                <c:pt idx="2">
                  <c:v>1747</c:v>
                </c:pt>
                <c:pt idx="3">
                  <c:v>251</c:v>
                </c:pt>
                <c:pt idx="4">
                  <c:v>1205</c:v>
                </c:pt>
                <c:pt idx="5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55-48A9-BECD-D1795C02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BF-4E6D-B0C5-C71B368D46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BF-4E6D-B0C5-C71B368D46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BF-4E6D-B0C5-C71B368D46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BF-4E6D-B0C5-C71B368D46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BF-4E6D-B0C5-C71B368D46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BF-4E6D-B0C5-C71B368D46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BF-4E6D-B0C5-C71B368D46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BF-4E6D-B0C5-C71B368D4693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63</c:v>
                </c:pt>
                <c:pt idx="1">
                  <c:v>750</c:v>
                </c:pt>
                <c:pt idx="2">
                  <c:v>380</c:v>
                </c:pt>
                <c:pt idx="3">
                  <c:v>478</c:v>
                </c:pt>
                <c:pt idx="4">
                  <c:v>3303</c:v>
                </c:pt>
                <c:pt idx="5">
                  <c:v>8805</c:v>
                </c:pt>
                <c:pt idx="6">
                  <c:v>1330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BF-4E6D-B0C5-C71B368D4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59BA48E-B249-4ACB-9183-0B103E386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5A8A575-A021-48B9-BC21-ABB6A0C2D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843C8FC-C4E0-4EDA-B83B-788DC0C9A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D8136A2E-4810-49D2-BB66-49FD7A46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tabSelected="1" view="pageBreakPreview" topLeftCell="A18" zoomScale="70" zoomScaleNormal="70" zoomScaleSheetLayoutView="70" workbookViewId="0">
      <selection activeCell="M88" sqref="M8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0</v>
      </c>
      <c r="B1" s="4" t="s">
        <v>42</v>
      </c>
      <c r="C1" s="4" t="s">
        <v>0</v>
      </c>
      <c r="D1" s="4" t="s">
        <v>42</v>
      </c>
      <c r="E1" s="4" t="s">
        <v>0</v>
      </c>
      <c r="F1" s="4" t="s">
        <v>42</v>
      </c>
      <c r="G1" s="4" t="s">
        <v>0</v>
      </c>
      <c r="H1" s="4" t="s">
        <v>42</v>
      </c>
      <c r="I1" s="4" t="s">
        <v>0</v>
      </c>
      <c r="J1" s="4" t="s">
        <v>42</v>
      </c>
      <c r="K1" s="4" t="s">
        <v>0</v>
      </c>
      <c r="L1" s="4" t="s">
        <v>42</v>
      </c>
      <c r="M1" s="4" t="s">
        <v>0</v>
      </c>
      <c r="N1" s="4" t="s">
        <v>42</v>
      </c>
      <c r="O1" s="4" t="s">
        <v>0</v>
      </c>
      <c r="P1" s="4" t="s">
        <v>42</v>
      </c>
      <c r="Q1" s="4" t="s">
        <v>0</v>
      </c>
      <c r="R1" s="4" t="s">
        <v>42</v>
      </c>
      <c r="S1" s="4" t="s">
        <v>0</v>
      </c>
      <c r="T1" s="4" t="s">
        <v>42</v>
      </c>
      <c r="U1" s="4" t="s">
        <v>0</v>
      </c>
      <c r="V1" s="5" t="s">
        <v>42</v>
      </c>
      <c r="W1" s="4" t="s">
        <v>0</v>
      </c>
      <c r="X1" s="4" t="s">
        <v>42</v>
      </c>
    </row>
    <row r="2" spans="1:24" hidden="1" x14ac:dyDescent="0.25">
      <c r="A2" s="6">
        <v>1</v>
      </c>
      <c r="B2" s="7" t="s">
        <v>43</v>
      </c>
      <c r="C2" s="6">
        <v>2</v>
      </c>
      <c r="D2" s="6" t="s">
        <v>43</v>
      </c>
      <c r="E2" s="6">
        <v>3</v>
      </c>
      <c r="F2" s="6" t="s">
        <v>43</v>
      </c>
      <c r="G2" s="6">
        <v>4</v>
      </c>
      <c r="H2" s="6" t="s">
        <v>43</v>
      </c>
      <c r="I2" s="6">
        <v>5</v>
      </c>
      <c r="J2" s="6" t="s">
        <v>43</v>
      </c>
      <c r="K2" s="6">
        <v>6</v>
      </c>
      <c r="L2" s="6" t="s">
        <v>43</v>
      </c>
      <c r="M2" s="6">
        <v>7</v>
      </c>
      <c r="N2" s="6" t="s">
        <v>43</v>
      </c>
      <c r="O2" s="6">
        <v>8</v>
      </c>
      <c r="P2" s="6" t="s">
        <v>43</v>
      </c>
      <c r="Q2" s="6">
        <v>9</v>
      </c>
      <c r="R2" s="6" t="s">
        <v>43</v>
      </c>
      <c r="S2" s="6">
        <v>10</v>
      </c>
      <c r="T2" s="6" t="s">
        <v>43</v>
      </c>
      <c r="U2" s="6">
        <v>11</v>
      </c>
      <c r="V2" s="8" t="s">
        <v>43</v>
      </c>
      <c r="W2" s="6">
        <v>12</v>
      </c>
      <c r="X2" s="6" t="s">
        <v>43</v>
      </c>
    </row>
    <row r="3" spans="1:24" hidden="1" x14ac:dyDescent="0.25">
      <c r="A3" s="4" t="s">
        <v>0</v>
      </c>
      <c r="B3" s="4" t="s">
        <v>42</v>
      </c>
      <c r="C3" s="4" t="s">
        <v>0</v>
      </c>
      <c r="D3" s="4" t="s">
        <v>42</v>
      </c>
      <c r="E3" s="4" t="s">
        <v>0</v>
      </c>
      <c r="F3" s="4" t="s">
        <v>42</v>
      </c>
      <c r="G3" s="4" t="s">
        <v>0</v>
      </c>
      <c r="H3" s="4" t="s">
        <v>42</v>
      </c>
      <c r="I3" s="4" t="s">
        <v>0</v>
      </c>
      <c r="J3" s="4" t="s">
        <v>42</v>
      </c>
      <c r="K3" s="4" t="s">
        <v>0</v>
      </c>
      <c r="L3" s="4" t="s">
        <v>42</v>
      </c>
      <c r="M3" s="4" t="s">
        <v>0</v>
      </c>
      <c r="N3" s="4" t="s">
        <v>42</v>
      </c>
      <c r="O3" s="4" t="s">
        <v>0</v>
      </c>
      <c r="P3" s="4" t="s">
        <v>42</v>
      </c>
      <c r="Q3" s="4" t="s">
        <v>0</v>
      </c>
      <c r="R3" s="4" t="s">
        <v>42</v>
      </c>
      <c r="S3" s="4" t="s">
        <v>0</v>
      </c>
      <c r="T3" s="4" t="s">
        <v>42</v>
      </c>
      <c r="U3" s="4" t="s">
        <v>0</v>
      </c>
      <c r="V3" s="5" t="s">
        <v>42</v>
      </c>
      <c r="W3" s="4" t="s">
        <v>0</v>
      </c>
      <c r="X3" s="4" t="s">
        <v>42</v>
      </c>
    </row>
    <row r="4" spans="1:24" hidden="1" x14ac:dyDescent="0.25">
      <c r="A4" s="4">
        <v>1</v>
      </c>
      <c r="B4" s="9" t="s">
        <v>44</v>
      </c>
      <c r="C4" s="4">
        <v>2</v>
      </c>
      <c r="D4" s="4" t="s">
        <v>44</v>
      </c>
      <c r="E4" s="4">
        <v>3</v>
      </c>
      <c r="F4" s="4" t="s">
        <v>44</v>
      </c>
      <c r="G4" s="4">
        <v>4</v>
      </c>
      <c r="H4" s="4" t="s">
        <v>44</v>
      </c>
      <c r="I4" s="4">
        <v>5</v>
      </c>
      <c r="J4" s="4" t="s">
        <v>44</v>
      </c>
      <c r="K4" s="4">
        <v>6</v>
      </c>
      <c r="L4" s="4" t="s">
        <v>44</v>
      </c>
      <c r="M4" s="4">
        <v>7</v>
      </c>
      <c r="N4" s="4" t="s">
        <v>44</v>
      </c>
      <c r="O4" s="4">
        <v>8</v>
      </c>
      <c r="P4" s="4" t="s">
        <v>44</v>
      </c>
      <c r="Q4" s="4">
        <v>9</v>
      </c>
      <c r="R4" s="4" t="s">
        <v>44</v>
      </c>
      <c r="S4" s="4">
        <v>10</v>
      </c>
      <c r="T4" s="4" t="s">
        <v>44</v>
      </c>
      <c r="U4" s="4">
        <v>11</v>
      </c>
      <c r="V4" s="5" t="s">
        <v>44</v>
      </c>
      <c r="W4" s="4">
        <v>12</v>
      </c>
      <c r="X4" s="4" t="s">
        <v>44</v>
      </c>
    </row>
    <row r="5" spans="1:24" hidden="1" x14ac:dyDescent="0.25">
      <c r="A5" s="4" t="s">
        <v>0</v>
      </c>
      <c r="B5" s="4" t="s">
        <v>42</v>
      </c>
      <c r="C5" s="4" t="s">
        <v>0</v>
      </c>
      <c r="D5" s="4" t="s">
        <v>42</v>
      </c>
      <c r="E5" s="4" t="s">
        <v>0</v>
      </c>
      <c r="F5" s="4" t="s">
        <v>42</v>
      </c>
      <c r="G5" s="4" t="s">
        <v>0</v>
      </c>
      <c r="H5" s="4" t="s">
        <v>42</v>
      </c>
      <c r="I5" s="4" t="s">
        <v>0</v>
      </c>
      <c r="J5" s="4" t="s">
        <v>42</v>
      </c>
      <c r="K5" s="4" t="s">
        <v>0</v>
      </c>
      <c r="L5" s="4" t="s">
        <v>42</v>
      </c>
      <c r="M5" s="4" t="s">
        <v>0</v>
      </c>
      <c r="N5" s="4" t="s">
        <v>42</v>
      </c>
      <c r="O5" s="4" t="s">
        <v>0</v>
      </c>
      <c r="P5" s="4" t="s">
        <v>42</v>
      </c>
      <c r="Q5" s="4" t="s">
        <v>0</v>
      </c>
      <c r="R5" s="4" t="s">
        <v>42</v>
      </c>
      <c r="S5" s="4" t="s">
        <v>0</v>
      </c>
      <c r="T5" s="4" t="s">
        <v>42</v>
      </c>
      <c r="U5" s="4" t="s">
        <v>0</v>
      </c>
      <c r="V5" s="5" t="s">
        <v>42</v>
      </c>
      <c r="W5" s="4" t="s">
        <v>0</v>
      </c>
      <c r="X5" s="4" t="s">
        <v>42</v>
      </c>
    </row>
    <row r="6" spans="1:24" hidden="1" x14ac:dyDescent="0.25">
      <c r="A6" s="4">
        <v>1</v>
      </c>
      <c r="B6" s="9" t="s">
        <v>45</v>
      </c>
      <c r="C6" s="4">
        <v>2</v>
      </c>
      <c r="D6" s="4" t="s">
        <v>45</v>
      </c>
      <c r="E6" s="4">
        <v>3</v>
      </c>
      <c r="F6" s="4" t="s">
        <v>45</v>
      </c>
      <c r="G6" s="4">
        <v>4</v>
      </c>
      <c r="H6" s="4" t="s">
        <v>45</v>
      </c>
      <c r="I6" s="4">
        <v>5</v>
      </c>
      <c r="J6" s="4" t="s">
        <v>45</v>
      </c>
      <c r="K6" s="4">
        <v>6</v>
      </c>
      <c r="L6" s="4" t="s">
        <v>45</v>
      </c>
      <c r="M6" s="4">
        <v>7</v>
      </c>
      <c r="N6" s="4" t="s">
        <v>45</v>
      </c>
      <c r="O6" s="4">
        <v>8</v>
      </c>
      <c r="P6" s="4" t="s">
        <v>45</v>
      </c>
      <c r="Q6" s="4">
        <v>9</v>
      </c>
      <c r="R6" s="4" t="s">
        <v>45</v>
      </c>
      <c r="S6" s="4">
        <v>10</v>
      </c>
      <c r="T6" s="4" t="s">
        <v>45</v>
      </c>
      <c r="U6" s="4">
        <v>11</v>
      </c>
      <c r="V6" s="5" t="s">
        <v>45</v>
      </c>
      <c r="W6" s="4">
        <v>12</v>
      </c>
      <c r="X6" s="4" t="s">
        <v>45</v>
      </c>
    </row>
    <row r="7" spans="1:24" hidden="1" x14ac:dyDescent="0.25">
      <c r="A7" s="10" t="s">
        <v>0</v>
      </c>
      <c r="B7" s="10" t="s">
        <v>46</v>
      </c>
      <c r="C7" s="10" t="s">
        <v>0</v>
      </c>
      <c r="D7" s="10" t="s">
        <v>46</v>
      </c>
      <c r="E7" s="10" t="s">
        <v>0</v>
      </c>
      <c r="F7" s="10" t="s">
        <v>46</v>
      </c>
      <c r="G7" s="10" t="s">
        <v>0</v>
      </c>
      <c r="H7" s="10" t="s">
        <v>46</v>
      </c>
      <c r="I7" s="10" t="s">
        <v>0</v>
      </c>
      <c r="J7" s="10" t="s">
        <v>46</v>
      </c>
      <c r="K7" s="10" t="s">
        <v>0</v>
      </c>
      <c r="L7" s="10" t="s">
        <v>46</v>
      </c>
      <c r="M7" s="10" t="s">
        <v>0</v>
      </c>
      <c r="N7" s="10" t="s">
        <v>46</v>
      </c>
      <c r="O7" s="10" t="s">
        <v>0</v>
      </c>
      <c r="P7" s="10" t="s">
        <v>46</v>
      </c>
      <c r="Q7" s="10" t="s">
        <v>0</v>
      </c>
      <c r="R7" s="10" t="s">
        <v>46</v>
      </c>
      <c r="S7" s="10" t="s">
        <v>0</v>
      </c>
      <c r="T7" s="10" t="s">
        <v>46</v>
      </c>
      <c r="U7" s="10" t="s">
        <v>0</v>
      </c>
      <c r="V7" s="11" t="s">
        <v>46</v>
      </c>
      <c r="W7" s="10" t="s">
        <v>0</v>
      </c>
      <c r="X7" s="10" t="s">
        <v>46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0</v>
      </c>
      <c r="B9" s="10" t="s">
        <v>46</v>
      </c>
      <c r="C9" s="10" t="s">
        <v>0</v>
      </c>
      <c r="D9" s="10" t="s">
        <v>46</v>
      </c>
      <c r="E9" s="10" t="s">
        <v>0</v>
      </c>
      <c r="F9" s="10" t="s">
        <v>46</v>
      </c>
      <c r="G9" s="10" t="s">
        <v>0</v>
      </c>
      <c r="H9" s="10" t="s">
        <v>46</v>
      </c>
      <c r="I9" s="10" t="s">
        <v>0</v>
      </c>
      <c r="J9" s="10" t="s">
        <v>46</v>
      </c>
      <c r="K9" s="10" t="s">
        <v>0</v>
      </c>
      <c r="L9" s="10" t="s">
        <v>46</v>
      </c>
      <c r="M9" s="10" t="s">
        <v>0</v>
      </c>
      <c r="N9" s="10" t="s">
        <v>46</v>
      </c>
      <c r="O9" s="10" t="s">
        <v>0</v>
      </c>
      <c r="P9" s="10" t="s">
        <v>46</v>
      </c>
      <c r="Q9" s="10" t="s">
        <v>0</v>
      </c>
      <c r="R9" s="10" t="s">
        <v>46</v>
      </c>
      <c r="S9" s="10" t="s">
        <v>0</v>
      </c>
      <c r="T9" s="10" t="s">
        <v>46</v>
      </c>
      <c r="U9" s="10" t="s">
        <v>0</v>
      </c>
      <c r="V9" s="11" t="s">
        <v>46</v>
      </c>
      <c r="W9" s="10" t="s">
        <v>0</v>
      </c>
      <c r="X9" s="10" t="s">
        <v>46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6.45" customHeight="1" thickTop="1" x14ac:dyDescent="0.25">
      <c r="A20" s="295" t="s">
        <v>10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7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5" customHeight="1" x14ac:dyDescent="0.25">
      <c r="A22" s="298" t="s">
        <v>47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300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301" t="s">
        <v>208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3"/>
    </row>
    <row r="26" spans="1:25" ht="18.75" customHeight="1" thickBot="1" x14ac:dyDescent="0.3">
      <c r="A26" s="304" t="s">
        <v>48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6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288" t="s">
        <v>49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294" t="s">
        <v>50</v>
      </c>
      <c r="B31" s="294"/>
      <c r="C31" s="294"/>
      <c r="D31" s="294"/>
      <c r="E31" s="294"/>
      <c r="F31" s="22"/>
      <c r="G31" s="22"/>
      <c r="H31" s="22"/>
      <c r="I31" s="22"/>
      <c r="J31" s="22"/>
      <c r="L31" s="294" t="s">
        <v>51</v>
      </c>
      <c r="M31" s="294"/>
      <c r="N31" s="294"/>
      <c r="O31" s="294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269" t="s">
        <v>52</v>
      </c>
      <c r="B32" s="269"/>
      <c r="C32" s="269"/>
      <c r="D32" s="269"/>
      <c r="E32" s="269"/>
      <c r="F32" s="22"/>
      <c r="G32" s="22"/>
      <c r="H32" s="22"/>
      <c r="I32" s="22"/>
      <c r="J32" s="22"/>
      <c r="L32" s="269" t="s">
        <v>53</v>
      </c>
      <c r="M32" s="269"/>
      <c r="N32" s="269"/>
      <c r="O32" s="269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2</v>
      </c>
      <c r="B34" s="24" t="s">
        <v>54</v>
      </c>
      <c r="C34" s="24" t="s">
        <v>17</v>
      </c>
      <c r="D34" s="24" t="s">
        <v>55</v>
      </c>
      <c r="E34" s="25" t="s">
        <v>56</v>
      </c>
      <c r="F34" s="12"/>
      <c r="G34" s="12"/>
      <c r="H34" s="12"/>
      <c r="I34" s="12"/>
      <c r="J34" s="12"/>
      <c r="L34" s="26" t="s">
        <v>2</v>
      </c>
      <c r="M34" s="24" t="s">
        <v>54</v>
      </c>
      <c r="N34" s="24" t="s">
        <v>31</v>
      </c>
      <c r="O34" s="25" t="s">
        <v>8</v>
      </c>
      <c r="W34"/>
      <c r="X34"/>
      <c r="Y34"/>
    </row>
    <row r="35" spans="1:25" s="1" customFormat="1" ht="16.5" x14ac:dyDescent="0.25">
      <c r="A35" s="27" t="s">
        <v>18</v>
      </c>
      <c r="B35" s="28">
        <v>143</v>
      </c>
      <c r="C35" s="28">
        <v>130</v>
      </c>
      <c r="D35" s="28">
        <v>7</v>
      </c>
      <c r="E35" s="29">
        <v>6</v>
      </c>
      <c r="F35" s="12"/>
      <c r="G35" s="12"/>
      <c r="H35" s="12"/>
      <c r="I35" s="12"/>
      <c r="J35" s="12"/>
      <c r="L35" s="27" t="s">
        <v>18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19</v>
      </c>
      <c r="B36" s="32">
        <v>127</v>
      </c>
      <c r="C36" s="32">
        <v>120</v>
      </c>
      <c r="D36" s="32">
        <v>4</v>
      </c>
      <c r="E36" s="33">
        <v>3</v>
      </c>
      <c r="F36" s="12"/>
      <c r="G36" s="12"/>
      <c r="H36" s="12"/>
      <c r="I36" s="12"/>
      <c r="J36" s="12"/>
      <c r="L36" s="31" t="s">
        <v>19</v>
      </c>
      <c r="M36" s="32">
        <v>127</v>
      </c>
      <c r="N36" s="32">
        <v>116</v>
      </c>
      <c r="O36" s="34">
        <v>11</v>
      </c>
      <c r="W36"/>
      <c r="X36"/>
      <c r="Y36"/>
    </row>
    <row r="37" spans="1:25" s="1" customFormat="1" ht="16.5" x14ac:dyDescent="0.25">
      <c r="A37" s="31" t="s">
        <v>20</v>
      </c>
      <c r="B37" s="32">
        <v>187</v>
      </c>
      <c r="C37" s="32">
        <v>161</v>
      </c>
      <c r="D37" s="32">
        <v>5</v>
      </c>
      <c r="E37" s="33">
        <v>21</v>
      </c>
      <c r="F37" s="12"/>
      <c r="G37" s="12"/>
      <c r="H37" s="12"/>
      <c r="I37" s="12"/>
      <c r="J37" s="12"/>
      <c r="L37" s="31" t="s">
        <v>20</v>
      </c>
      <c r="M37" s="32">
        <v>187</v>
      </c>
      <c r="N37" s="32">
        <v>163</v>
      </c>
      <c r="O37" s="34">
        <v>24</v>
      </c>
      <c r="W37"/>
      <c r="X37"/>
      <c r="Y37"/>
    </row>
    <row r="38" spans="1:25" s="1" customFormat="1" ht="16.5" x14ac:dyDescent="0.25">
      <c r="A38" s="31" t="s">
        <v>21</v>
      </c>
      <c r="B38" s="32">
        <v>0</v>
      </c>
      <c r="C38" s="32">
        <v>0</v>
      </c>
      <c r="D38" s="32">
        <v>0</v>
      </c>
      <c r="E38" s="33">
        <v>0</v>
      </c>
      <c r="F38" s="12"/>
      <c r="G38" s="12"/>
      <c r="H38" s="12"/>
      <c r="I38" s="12"/>
      <c r="J38" s="12"/>
      <c r="L38" s="31" t="s">
        <v>21</v>
      </c>
      <c r="M38" s="32">
        <v>0</v>
      </c>
      <c r="N38" s="32">
        <v>0</v>
      </c>
      <c r="O38" s="34">
        <v>0</v>
      </c>
      <c r="W38"/>
      <c r="X38"/>
      <c r="Y38"/>
    </row>
    <row r="39" spans="1:25" s="1" customFormat="1" ht="16.5" x14ac:dyDescent="0.25">
      <c r="A39" s="31" t="s">
        <v>22</v>
      </c>
      <c r="B39" s="32">
        <v>0</v>
      </c>
      <c r="C39" s="32">
        <v>0</v>
      </c>
      <c r="D39" s="32">
        <v>0</v>
      </c>
      <c r="E39" s="33">
        <v>0</v>
      </c>
      <c r="F39" s="12"/>
      <c r="G39" s="12"/>
      <c r="H39" s="12"/>
      <c r="I39" s="12"/>
      <c r="J39" s="12"/>
      <c r="L39" s="31" t="s">
        <v>22</v>
      </c>
      <c r="M39" s="32">
        <v>0</v>
      </c>
      <c r="N39" s="32">
        <v>0</v>
      </c>
      <c r="O39" s="34">
        <v>0</v>
      </c>
      <c r="W39"/>
      <c r="X39"/>
      <c r="Y39"/>
    </row>
    <row r="40" spans="1:25" s="1" customFormat="1" ht="16.5" x14ac:dyDescent="0.25">
      <c r="A40" s="31" t="s">
        <v>23</v>
      </c>
      <c r="B40" s="32">
        <v>0</v>
      </c>
      <c r="C40" s="32">
        <v>0</v>
      </c>
      <c r="D40" s="32">
        <v>0</v>
      </c>
      <c r="E40" s="33">
        <v>0</v>
      </c>
      <c r="F40" s="12"/>
      <c r="G40" s="12"/>
      <c r="H40" s="12"/>
      <c r="I40" s="12"/>
      <c r="J40" s="12"/>
      <c r="L40" s="31" t="s">
        <v>23</v>
      </c>
      <c r="M40" s="32">
        <v>0</v>
      </c>
      <c r="N40" s="32">
        <v>0</v>
      </c>
      <c r="O40" s="34">
        <v>0</v>
      </c>
      <c r="W40"/>
      <c r="X40"/>
      <c r="Y40"/>
    </row>
    <row r="41" spans="1:25" s="1" customFormat="1" ht="16.5" x14ac:dyDescent="0.25">
      <c r="A41" s="31" t="s">
        <v>24</v>
      </c>
      <c r="B41" s="32">
        <v>0</v>
      </c>
      <c r="C41" s="32">
        <v>0</v>
      </c>
      <c r="D41" s="32">
        <v>0</v>
      </c>
      <c r="E41" s="33">
        <v>0</v>
      </c>
      <c r="F41" s="12"/>
      <c r="G41" s="12"/>
      <c r="H41" s="12"/>
      <c r="I41" s="12"/>
      <c r="J41" s="12"/>
      <c r="L41" s="31" t="s">
        <v>24</v>
      </c>
      <c r="M41" s="32">
        <v>0</v>
      </c>
      <c r="N41" s="32">
        <v>0</v>
      </c>
      <c r="O41" s="34">
        <v>0</v>
      </c>
      <c r="W41"/>
      <c r="X41"/>
      <c r="Y41"/>
    </row>
    <row r="42" spans="1:25" s="1" customFormat="1" ht="16.5" x14ac:dyDescent="0.25">
      <c r="A42" s="31" t="s">
        <v>25</v>
      </c>
      <c r="B42" s="32">
        <v>0</v>
      </c>
      <c r="C42" s="32">
        <v>0</v>
      </c>
      <c r="D42" s="32">
        <v>0</v>
      </c>
      <c r="E42" s="33">
        <v>0</v>
      </c>
      <c r="F42" s="12"/>
      <c r="G42" s="12"/>
      <c r="H42" s="12"/>
      <c r="I42" s="12"/>
      <c r="J42" s="12"/>
      <c r="L42" s="31" t="s">
        <v>25</v>
      </c>
      <c r="M42" s="32">
        <v>0</v>
      </c>
      <c r="N42" s="32">
        <v>0</v>
      </c>
      <c r="O42" s="34">
        <v>0</v>
      </c>
      <c r="W42"/>
      <c r="X42"/>
      <c r="Y42"/>
    </row>
    <row r="43" spans="1:25" s="1" customFormat="1" ht="16.5" x14ac:dyDescent="0.25">
      <c r="A43" s="31" t="s">
        <v>33</v>
      </c>
      <c r="B43" s="32">
        <v>0</v>
      </c>
      <c r="C43" s="32">
        <v>0</v>
      </c>
      <c r="D43" s="32">
        <v>0</v>
      </c>
      <c r="E43" s="33">
        <v>0</v>
      </c>
      <c r="F43" s="12"/>
      <c r="G43" s="12"/>
      <c r="H43" s="12"/>
      <c r="I43" s="12"/>
      <c r="J43" s="12"/>
      <c r="L43" s="31" t="s">
        <v>33</v>
      </c>
      <c r="M43" s="32">
        <v>0</v>
      </c>
      <c r="N43" s="32">
        <v>0</v>
      </c>
      <c r="O43" s="34">
        <v>0</v>
      </c>
      <c r="W43"/>
      <c r="X43"/>
      <c r="Y43"/>
    </row>
    <row r="44" spans="1:25" s="1" customFormat="1" ht="16.5" x14ac:dyDescent="0.25">
      <c r="A44" s="31" t="s">
        <v>27</v>
      </c>
      <c r="B44" s="32">
        <v>0</v>
      </c>
      <c r="C44" s="32">
        <v>0</v>
      </c>
      <c r="D44" s="32">
        <v>0</v>
      </c>
      <c r="E44" s="33">
        <v>0</v>
      </c>
      <c r="F44" s="12"/>
      <c r="G44" s="12"/>
      <c r="H44" s="12"/>
      <c r="I44" s="12"/>
      <c r="J44" s="12"/>
      <c r="L44" s="31" t="s">
        <v>27</v>
      </c>
      <c r="M44" s="32">
        <v>0</v>
      </c>
      <c r="N44" s="32">
        <v>0</v>
      </c>
      <c r="O44" s="34">
        <v>0</v>
      </c>
      <c r="W44"/>
      <c r="X44"/>
      <c r="Y44"/>
    </row>
    <row r="45" spans="1:25" s="1" customFormat="1" ht="16.5" x14ac:dyDescent="0.25">
      <c r="A45" s="31" t="s">
        <v>28</v>
      </c>
      <c r="B45" s="32">
        <v>0</v>
      </c>
      <c r="C45" s="32">
        <v>0</v>
      </c>
      <c r="D45" s="32">
        <v>0</v>
      </c>
      <c r="E45" s="33">
        <v>0</v>
      </c>
      <c r="F45" s="12"/>
      <c r="G45" s="12"/>
      <c r="H45" s="12"/>
      <c r="I45" s="12"/>
      <c r="J45" s="12"/>
      <c r="L45" s="31" t="s">
        <v>28</v>
      </c>
      <c r="M45" s="32">
        <v>0</v>
      </c>
      <c r="N45" s="32">
        <v>0</v>
      </c>
      <c r="O45" s="34">
        <v>0</v>
      </c>
      <c r="W45"/>
      <c r="X45"/>
      <c r="Y45"/>
    </row>
    <row r="46" spans="1:25" s="1" customFormat="1" ht="16.5" x14ac:dyDescent="0.25">
      <c r="A46" s="35" t="s">
        <v>29</v>
      </c>
      <c r="B46" s="36">
        <v>0</v>
      </c>
      <c r="C46" s="36">
        <v>0</v>
      </c>
      <c r="D46" s="36">
        <v>0</v>
      </c>
      <c r="E46" s="37">
        <v>0</v>
      </c>
      <c r="F46" s="12"/>
      <c r="G46" s="12"/>
      <c r="H46" s="12"/>
      <c r="I46" s="12"/>
      <c r="J46" s="12"/>
      <c r="L46" s="35" t="s">
        <v>29</v>
      </c>
      <c r="M46" s="36">
        <v>0</v>
      </c>
      <c r="N46" s="36">
        <v>0</v>
      </c>
      <c r="O46" s="38">
        <v>0</v>
      </c>
      <c r="W46"/>
      <c r="X46"/>
      <c r="Y46"/>
    </row>
    <row r="47" spans="1:25" s="1" customFormat="1" ht="16.5" x14ac:dyDescent="0.25">
      <c r="A47" s="26" t="s">
        <v>3</v>
      </c>
      <c r="B47" s="39">
        <f>SUM(B35:B46)</f>
        <v>457</v>
      </c>
      <c r="C47" s="39">
        <f>SUM(C35:C46)</f>
        <v>411</v>
      </c>
      <c r="D47" s="40">
        <f>SUM(D35:D46)</f>
        <v>16</v>
      </c>
      <c r="E47" s="41">
        <f>SUM(E35:E46)</f>
        <v>30</v>
      </c>
      <c r="F47" s="12"/>
      <c r="G47" s="12"/>
      <c r="H47" s="12"/>
      <c r="I47" s="12"/>
      <c r="J47" s="12"/>
      <c r="L47" s="26" t="s">
        <v>3</v>
      </c>
      <c r="M47" s="39">
        <f>SUM(M35:M46)</f>
        <v>457</v>
      </c>
      <c r="N47" s="39">
        <f>SUM(N35:N46)</f>
        <v>399</v>
      </c>
      <c r="O47" s="40">
        <f>SUM(O35:O46)</f>
        <v>58</v>
      </c>
      <c r="W47"/>
      <c r="X47"/>
      <c r="Y47"/>
    </row>
    <row r="48" spans="1:25" ht="16.5" x14ac:dyDescent="0.25">
      <c r="A48" s="42" t="s">
        <v>30</v>
      </c>
      <c r="B48" s="43">
        <f>+B47/B47</f>
        <v>1</v>
      </c>
      <c r="C48" s="43">
        <f>+C47/B47</f>
        <v>0.89934354485776802</v>
      </c>
      <c r="D48" s="43">
        <f>+D47/B47</f>
        <v>3.5010940919037198E-2</v>
      </c>
      <c r="E48" s="44">
        <f>+E47/B47</f>
        <v>6.5645514223194742E-2</v>
      </c>
      <c r="F48" s="12"/>
      <c r="G48" s="12"/>
      <c r="H48" s="12"/>
      <c r="I48" s="12"/>
      <c r="J48" s="12"/>
      <c r="K48" s="1"/>
      <c r="L48" s="42" t="s">
        <v>30</v>
      </c>
      <c r="M48" s="43">
        <f>+M47/M47</f>
        <v>1</v>
      </c>
      <c r="N48" s="43">
        <f>+N47/M47</f>
        <v>0.87308533916849018</v>
      </c>
      <c r="O48" s="44">
        <f>+O47/M47</f>
        <v>0.12691466083150985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267" t="s">
        <v>57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269" t="s">
        <v>58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259" t="s">
        <v>2</v>
      </c>
      <c r="B53" s="247" t="s">
        <v>54</v>
      </c>
      <c r="C53" s="290" t="s">
        <v>59</v>
      </c>
      <c r="D53" s="291"/>
      <c r="E53" s="291"/>
      <c r="F53" s="292"/>
      <c r="G53" s="291" t="s">
        <v>60</v>
      </c>
      <c r="H53" s="291"/>
      <c r="I53" s="291"/>
      <c r="J53" s="291"/>
      <c r="K53" s="290" t="s">
        <v>61</v>
      </c>
      <c r="L53" s="291"/>
      <c r="M53" s="291"/>
      <c r="N53" s="292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259"/>
      <c r="B54" s="247" t="s">
        <v>62</v>
      </c>
      <c r="C54" s="52" t="s">
        <v>12</v>
      </c>
      <c r="D54" s="52" t="s">
        <v>63</v>
      </c>
      <c r="E54" s="52" t="s">
        <v>64</v>
      </c>
      <c r="F54" s="52" t="s">
        <v>65</v>
      </c>
      <c r="G54" s="52" t="s">
        <v>12</v>
      </c>
      <c r="H54" s="52" t="s">
        <v>66</v>
      </c>
      <c r="I54" s="52" t="s">
        <v>67</v>
      </c>
      <c r="J54" s="52" t="s">
        <v>68</v>
      </c>
      <c r="K54" s="52" t="s">
        <v>12</v>
      </c>
      <c r="L54" s="52" t="s">
        <v>66</v>
      </c>
      <c r="M54" s="52" t="s">
        <v>67</v>
      </c>
      <c r="N54" s="52" t="s">
        <v>68</v>
      </c>
      <c r="O54" s="1"/>
      <c r="P54" s="2"/>
      <c r="Q54" s="2"/>
      <c r="R54" s="53" t="s">
        <v>69</v>
      </c>
      <c r="S54" s="54">
        <f>+C67+D67+E67+F67</f>
        <v>119</v>
      </c>
      <c r="T54" s="53" t="s">
        <v>70</v>
      </c>
      <c r="U54" s="55">
        <f>+S54/B67</f>
        <v>0.26039387308533918</v>
      </c>
      <c r="V54" s="2"/>
    </row>
    <row r="55" spans="1:22" ht="16.5" x14ac:dyDescent="0.3">
      <c r="A55" s="27" t="s">
        <v>18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42</v>
      </c>
      <c r="J55" s="58">
        <v>14</v>
      </c>
      <c r="K55" s="59">
        <v>0</v>
      </c>
      <c r="L55" s="28">
        <v>0</v>
      </c>
      <c r="M55" s="28">
        <v>3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19</v>
      </c>
      <c r="B56" s="61">
        <v>127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39</v>
      </c>
      <c r="J56" s="63">
        <v>5</v>
      </c>
      <c r="K56" s="64">
        <v>2</v>
      </c>
      <c r="L56" s="32">
        <v>6</v>
      </c>
      <c r="M56" s="32">
        <v>0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20</v>
      </c>
      <c r="B57" s="61">
        <v>187</v>
      </c>
      <c r="C57" s="32">
        <v>4</v>
      </c>
      <c r="D57" s="32">
        <v>20</v>
      </c>
      <c r="E57" s="32">
        <v>13</v>
      </c>
      <c r="F57" s="33">
        <v>18</v>
      </c>
      <c r="G57" s="62">
        <v>6</v>
      </c>
      <c r="H57" s="32">
        <v>67</v>
      </c>
      <c r="I57" s="32">
        <v>38</v>
      </c>
      <c r="J57" s="63">
        <v>9</v>
      </c>
      <c r="K57" s="64">
        <v>0</v>
      </c>
      <c r="L57" s="32">
        <v>8</v>
      </c>
      <c r="M57" s="32">
        <v>4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21</v>
      </c>
      <c r="B58" s="61">
        <v>0</v>
      </c>
      <c r="C58" s="32">
        <v>0</v>
      </c>
      <c r="D58" s="32">
        <v>0</v>
      </c>
      <c r="E58" s="32">
        <v>0</v>
      </c>
      <c r="F58" s="33">
        <v>0</v>
      </c>
      <c r="G58" s="62">
        <v>0</v>
      </c>
      <c r="H58" s="32">
        <v>0</v>
      </c>
      <c r="I58" s="32">
        <v>0</v>
      </c>
      <c r="J58" s="63">
        <v>0</v>
      </c>
      <c r="K58" s="64">
        <v>0</v>
      </c>
      <c r="L58" s="32">
        <v>0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22</v>
      </c>
      <c r="B59" s="61">
        <v>0</v>
      </c>
      <c r="C59" s="32">
        <v>0</v>
      </c>
      <c r="D59" s="32">
        <v>0</v>
      </c>
      <c r="E59" s="32">
        <v>0</v>
      </c>
      <c r="F59" s="33">
        <v>0</v>
      </c>
      <c r="G59" s="62">
        <v>0</v>
      </c>
      <c r="H59" s="32">
        <v>0</v>
      </c>
      <c r="I59" s="32">
        <v>0</v>
      </c>
      <c r="J59" s="63">
        <v>0</v>
      </c>
      <c r="K59" s="64">
        <v>0</v>
      </c>
      <c r="L59" s="32">
        <v>0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23</v>
      </c>
      <c r="B60" s="61">
        <v>0</v>
      </c>
      <c r="C60" s="32">
        <v>0</v>
      </c>
      <c r="D60" s="32">
        <v>0</v>
      </c>
      <c r="E60" s="32">
        <v>0</v>
      </c>
      <c r="F60" s="33">
        <v>0</v>
      </c>
      <c r="G60" s="62">
        <v>0</v>
      </c>
      <c r="H60" s="32">
        <v>0</v>
      </c>
      <c r="I60" s="32">
        <v>0</v>
      </c>
      <c r="J60" s="63">
        <v>0</v>
      </c>
      <c r="K60" s="64">
        <v>0</v>
      </c>
      <c r="L60" s="32">
        <v>0</v>
      </c>
      <c r="M60" s="32">
        <v>0</v>
      </c>
      <c r="N60" s="33">
        <v>0</v>
      </c>
      <c r="O60" s="1"/>
      <c r="P60" s="2"/>
      <c r="Q60" s="2"/>
      <c r="R60" s="53" t="s">
        <v>69</v>
      </c>
      <c r="S60" s="54">
        <f>G67+H67+I67+J67</f>
        <v>315</v>
      </c>
      <c r="T60" s="53" t="s">
        <v>70</v>
      </c>
      <c r="U60" s="55">
        <f>+S60/B67</f>
        <v>0.68927789934354489</v>
      </c>
      <c r="V60" s="2"/>
    </row>
    <row r="61" spans="1:22" ht="16.5" x14ac:dyDescent="0.3">
      <c r="A61" s="31" t="s">
        <v>24</v>
      </c>
      <c r="B61" s="61">
        <v>0</v>
      </c>
      <c r="C61" s="32">
        <v>0</v>
      </c>
      <c r="D61" s="32">
        <v>0</v>
      </c>
      <c r="E61" s="32">
        <v>0</v>
      </c>
      <c r="F61" s="33">
        <v>0</v>
      </c>
      <c r="G61" s="62">
        <v>0</v>
      </c>
      <c r="H61" s="32">
        <v>0</v>
      </c>
      <c r="I61" s="32">
        <v>0</v>
      </c>
      <c r="J61" s="63">
        <v>0</v>
      </c>
      <c r="K61" s="64">
        <v>0</v>
      </c>
      <c r="L61" s="32">
        <v>0</v>
      </c>
      <c r="M61" s="32">
        <v>0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25</v>
      </c>
      <c r="B62" s="61">
        <v>0</v>
      </c>
      <c r="C62" s="32">
        <v>0</v>
      </c>
      <c r="D62" s="32">
        <v>0</v>
      </c>
      <c r="E62" s="32">
        <v>0</v>
      </c>
      <c r="F62" s="33">
        <v>0</v>
      </c>
      <c r="G62" s="62">
        <v>0</v>
      </c>
      <c r="H62" s="32">
        <v>0</v>
      </c>
      <c r="I62" s="32">
        <v>0</v>
      </c>
      <c r="J62" s="63">
        <v>0</v>
      </c>
      <c r="K62" s="64">
        <v>0</v>
      </c>
      <c r="L62" s="32">
        <v>0</v>
      </c>
      <c r="M62" s="32">
        <v>0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33</v>
      </c>
      <c r="B63" s="61">
        <v>0</v>
      </c>
      <c r="C63" s="32">
        <v>0</v>
      </c>
      <c r="D63" s="32">
        <v>0</v>
      </c>
      <c r="E63" s="32">
        <v>0</v>
      </c>
      <c r="F63" s="33">
        <v>0</v>
      </c>
      <c r="G63" s="62">
        <v>0</v>
      </c>
      <c r="H63" s="32">
        <v>0</v>
      </c>
      <c r="I63" s="32">
        <v>0</v>
      </c>
      <c r="J63" s="63">
        <v>0</v>
      </c>
      <c r="K63" s="64">
        <v>0</v>
      </c>
      <c r="L63" s="32">
        <v>0</v>
      </c>
      <c r="M63" s="32">
        <v>0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27</v>
      </c>
      <c r="B64" s="61">
        <v>0</v>
      </c>
      <c r="C64" s="32">
        <v>0</v>
      </c>
      <c r="D64" s="32">
        <v>0</v>
      </c>
      <c r="E64" s="32">
        <v>0</v>
      </c>
      <c r="F64" s="33">
        <v>0</v>
      </c>
      <c r="G64" s="62">
        <v>0</v>
      </c>
      <c r="H64" s="32">
        <v>0</v>
      </c>
      <c r="I64" s="32">
        <v>0</v>
      </c>
      <c r="J64" s="63">
        <v>0</v>
      </c>
      <c r="K64" s="64">
        <v>0</v>
      </c>
      <c r="L64" s="32">
        <v>0</v>
      </c>
      <c r="M64" s="32">
        <v>0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28</v>
      </c>
      <c r="B65" s="61">
        <v>0</v>
      </c>
      <c r="C65" s="32">
        <v>0</v>
      </c>
      <c r="D65" s="32">
        <v>0</v>
      </c>
      <c r="E65" s="32">
        <v>0</v>
      </c>
      <c r="F65" s="33">
        <v>0</v>
      </c>
      <c r="G65" s="62">
        <v>0</v>
      </c>
      <c r="H65" s="32">
        <v>0</v>
      </c>
      <c r="I65" s="32">
        <v>0</v>
      </c>
      <c r="J65" s="63">
        <v>0</v>
      </c>
      <c r="K65" s="64">
        <v>0</v>
      </c>
      <c r="L65" s="32">
        <v>0</v>
      </c>
      <c r="M65" s="32">
        <v>0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29</v>
      </c>
      <c r="B66" s="65">
        <v>0</v>
      </c>
      <c r="C66" s="36">
        <v>0</v>
      </c>
      <c r="D66" s="36">
        <v>0</v>
      </c>
      <c r="E66" s="36">
        <v>0</v>
      </c>
      <c r="F66" s="37">
        <v>0</v>
      </c>
      <c r="G66" s="66">
        <v>0</v>
      </c>
      <c r="H66" s="36">
        <v>0</v>
      </c>
      <c r="I66" s="36">
        <v>0</v>
      </c>
      <c r="J66" s="67">
        <v>0</v>
      </c>
      <c r="K66" s="68">
        <v>0</v>
      </c>
      <c r="L66" s="36">
        <v>0</v>
      </c>
      <c r="M66" s="36">
        <v>0</v>
      </c>
      <c r="N66" s="37">
        <v>0</v>
      </c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3</v>
      </c>
      <c r="B67" s="71">
        <f t="shared" ref="B67" si="0">SUM(C67:N67)</f>
        <v>457</v>
      </c>
      <c r="C67" s="72">
        <f>SUM(C55:C66)</f>
        <v>10</v>
      </c>
      <c r="D67" s="73">
        <f t="shared" ref="D67:N67" si="1">SUM(D55:D66)</f>
        <v>45</v>
      </c>
      <c r="E67" s="73">
        <f t="shared" si="1"/>
        <v>28</v>
      </c>
      <c r="F67" s="72">
        <f t="shared" si="1"/>
        <v>36</v>
      </c>
      <c r="G67" s="74">
        <f t="shared" si="1"/>
        <v>16</v>
      </c>
      <c r="H67" s="73">
        <f t="shared" si="1"/>
        <v>152</v>
      </c>
      <c r="I67" s="73">
        <f t="shared" si="1"/>
        <v>119</v>
      </c>
      <c r="J67" s="75">
        <f t="shared" si="1"/>
        <v>28</v>
      </c>
      <c r="K67" s="72">
        <f t="shared" si="1"/>
        <v>2</v>
      </c>
      <c r="L67" s="73">
        <f t="shared" si="1"/>
        <v>14</v>
      </c>
      <c r="M67" s="73">
        <f t="shared" si="1"/>
        <v>7</v>
      </c>
      <c r="N67" s="76">
        <f t="shared" si="1"/>
        <v>0</v>
      </c>
      <c r="O67" s="1"/>
      <c r="P67" s="2"/>
      <c r="Q67" s="2"/>
      <c r="R67" s="53" t="s">
        <v>69</v>
      </c>
      <c r="S67" s="54">
        <f>+K67+L67+M67+N67</f>
        <v>23</v>
      </c>
      <c r="T67" s="53" t="s">
        <v>70</v>
      </c>
      <c r="U67" s="55">
        <f>+S67/B67</f>
        <v>5.0328227571115977E-2</v>
      </c>
      <c r="V67" s="2"/>
    </row>
    <row r="68" spans="1:23" x14ac:dyDescent="0.25">
      <c r="A68" s="293" t="s">
        <v>71</v>
      </c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</row>
    <row r="69" spans="1:23" x14ac:dyDescent="0.25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294" t="s">
        <v>72</v>
      </c>
      <c r="B72" s="294"/>
      <c r="C72" s="294"/>
      <c r="D72" s="294"/>
      <c r="E72" s="294"/>
      <c r="F72" s="294"/>
      <c r="G72" s="12"/>
      <c r="H72" s="12"/>
      <c r="I72" s="12"/>
      <c r="J72" s="12"/>
      <c r="L72" s="294" t="s">
        <v>73</v>
      </c>
      <c r="M72" s="294"/>
      <c r="N72" s="294"/>
      <c r="O72" s="294"/>
      <c r="P72" s="294"/>
      <c r="Q72" s="294"/>
      <c r="R72" s="294"/>
      <c r="S72" s="294"/>
      <c r="T72" s="294"/>
      <c r="U72" s="294"/>
      <c r="V72" s="294"/>
    </row>
    <row r="73" spans="1:23" ht="48.75" customHeight="1" x14ac:dyDescent="0.25">
      <c r="A73" s="269" t="s">
        <v>74</v>
      </c>
      <c r="B73" s="269"/>
      <c r="C73" s="269"/>
      <c r="D73" s="269"/>
      <c r="E73" s="269"/>
      <c r="F73" s="269"/>
      <c r="G73" s="12"/>
      <c r="H73" s="12"/>
      <c r="I73" s="12"/>
      <c r="J73" s="12"/>
      <c r="K73" s="1"/>
      <c r="L73" s="269" t="s">
        <v>75</v>
      </c>
      <c r="M73" s="269"/>
      <c r="N73" s="269"/>
      <c r="O73" s="269"/>
      <c r="P73" s="269"/>
      <c r="Q73" s="269"/>
      <c r="R73" s="269"/>
      <c r="S73" s="269"/>
      <c r="T73" s="269"/>
      <c r="U73" s="269"/>
      <c r="V73" s="269"/>
    </row>
    <row r="74" spans="1:23" ht="33" x14ac:dyDescent="0.25">
      <c r="A74" s="23" t="s">
        <v>2</v>
      </c>
      <c r="B74" s="24" t="s">
        <v>54</v>
      </c>
      <c r="C74" s="24" t="s">
        <v>76</v>
      </c>
      <c r="D74" s="24" t="s">
        <v>13</v>
      </c>
      <c r="E74" s="24" t="s">
        <v>14</v>
      </c>
      <c r="F74" s="25" t="s">
        <v>15</v>
      </c>
      <c r="G74" s="12"/>
      <c r="H74" s="12"/>
      <c r="I74" s="12"/>
      <c r="J74" s="12"/>
      <c r="K74" s="1"/>
      <c r="L74" s="23" t="s">
        <v>2</v>
      </c>
      <c r="M74" s="24" t="s">
        <v>77</v>
      </c>
      <c r="N74" s="24" t="s">
        <v>41</v>
      </c>
      <c r="O74" s="24" t="s">
        <v>78</v>
      </c>
      <c r="P74" s="24" t="s">
        <v>79</v>
      </c>
      <c r="Q74" s="24" t="s">
        <v>80</v>
      </c>
      <c r="R74" s="24" t="s">
        <v>81</v>
      </c>
      <c r="S74" s="24" t="s">
        <v>40</v>
      </c>
      <c r="T74" s="24" t="s">
        <v>82</v>
      </c>
      <c r="U74" s="24" t="s">
        <v>83</v>
      </c>
      <c r="V74" s="25" t="s">
        <v>6</v>
      </c>
      <c r="W74" s="1"/>
    </row>
    <row r="75" spans="1:23" ht="16.5" x14ac:dyDescent="0.25">
      <c r="A75" s="27" t="s">
        <v>18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18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5</v>
      </c>
      <c r="W75" s="1"/>
    </row>
    <row r="76" spans="1:23" ht="16.5" x14ac:dyDescent="0.25">
      <c r="A76" s="31" t="s">
        <v>19</v>
      </c>
      <c r="B76" s="80">
        <v>127</v>
      </c>
      <c r="C76" s="80">
        <v>8</v>
      </c>
      <c r="D76" s="80">
        <v>60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19</v>
      </c>
      <c r="M76" s="80">
        <v>48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20</v>
      </c>
      <c r="B77" s="80">
        <v>187</v>
      </c>
      <c r="C77" s="80">
        <v>10</v>
      </c>
      <c r="D77" s="80">
        <v>95</v>
      </c>
      <c r="E77" s="80">
        <v>55</v>
      </c>
      <c r="F77" s="34">
        <v>27</v>
      </c>
      <c r="G77" s="12"/>
      <c r="H77" s="12"/>
      <c r="I77" s="12"/>
      <c r="J77" s="12"/>
      <c r="K77" s="1"/>
      <c r="L77" s="31" t="s">
        <v>20</v>
      </c>
      <c r="M77" s="80">
        <v>62</v>
      </c>
      <c r="N77" s="80">
        <v>8</v>
      </c>
      <c r="O77" s="80">
        <v>58</v>
      </c>
      <c r="P77" s="80">
        <v>76</v>
      </c>
      <c r="Q77" s="80">
        <v>9</v>
      </c>
      <c r="R77" s="80">
        <v>33</v>
      </c>
      <c r="S77" s="80">
        <v>33</v>
      </c>
      <c r="T77" s="80">
        <v>8</v>
      </c>
      <c r="U77" s="80">
        <v>5</v>
      </c>
      <c r="V77" s="34">
        <v>13</v>
      </c>
      <c r="W77" s="1"/>
    </row>
    <row r="78" spans="1:23" ht="16.5" x14ac:dyDescent="0.25">
      <c r="A78" s="31" t="s">
        <v>21</v>
      </c>
      <c r="B78" s="80">
        <v>0</v>
      </c>
      <c r="C78" s="80">
        <v>0</v>
      </c>
      <c r="D78" s="80">
        <v>0</v>
      </c>
      <c r="E78" s="80">
        <v>0</v>
      </c>
      <c r="F78" s="34">
        <v>0</v>
      </c>
      <c r="G78" s="12"/>
      <c r="H78" s="12"/>
      <c r="I78" s="12"/>
      <c r="J78" s="12"/>
      <c r="K78" s="1"/>
      <c r="L78" s="31" t="s">
        <v>21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34">
        <v>0</v>
      </c>
      <c r="W78" s="1"/>
    </row>
    <row r="79" spans="1:23" ht="16.5" x14ac:dyDescent="0.25">
      <c r="A79" s="31" t="s">
        <v>22</v>
      </c>
      <c r="B79" s="80">
        <v>0</v>
      </c>
      <c r="C79" s="80">
        <v>0</v>
      </c>
      <c r="D79" s="80">
        <v>0</v>
      </c>
      <c r="E79" s="80">
        <v>0</v>
      </c>
      <c r="F79" s="34">
        <v>0</v>
      </c>
      <c r="G79" s="12"/>
      <c r="H79" s="12"/>
      <c r="I79" s="12"/>
      <c r="J79" s="12"/>
      <c r="K79" s="1"/>
      <c r="L79" s="31" t="s">
        <v>22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34">
        <v>0</v>
      </c>
      <c r="W79" s="1"/>
    </row>
    <row r="80" spans="1:23" ht="16.5" x14ac:dyDescent="0.25">
      <c r="A80" s="31" t="s">
        <v>23</v>
      </c>
      <c r="B80" s="80">
        <v>0</v>
      </c>
      <c r="C80" s="80">
        <v>0</v>
      </c>
      <c r="D80" s="80">
        <v>0</v>
      </c>
      <c r="E80" s="80">
        <v>0</v>
      </c>
      <c r="F80" s="34">
        <v>0</v>
      </c>
      <c r="G80" s="12"/>
      <c r="H80" s="12"/>
      <c r="I80" s="12"/>
      <c r="J80" s="12"/>
      <c r="K80" s="1"/>
      <c r="L80" s="31" t="s">
        <v>23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4">
        <v>0</v>
      </c>
      <c r="W80" s="1"/>
    </row>
    <row r="81" spans="1:23" ht="16.5" x14ac:dyDescent="0.25">
      <c r="A81" s="31" t="s">
        <v>24</v>
      </c>
      <c r="B81" s="80">
        <v>0</v>
      </c>
      <c r="C81" s="80">
        <v>0</v>
      </c>
      <c r="D81" s="80">
        <v>0</v>
      </c>
      <c r="E81" s="80">
        <v>0</v>
      </c>
      <c r="F81" s="34">
        <v>0</v>
      </c>
      <c r="G81" s="12"/>
      <c r="H81" s="12"/>
      <c r="I81" s="12"/>
      <c r="J81" s="12"/>
      <c r="K81" s="1"/>
      <c r="L81" s="31" t="s">
        <v>24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4">
        <v>0</v>
      </c>
      <c r="W81" s="1"/>
    </row>
    <row r="82" spans="1:23" ht="16.5" x14ac:dyDescent="0.25">
      <c r="A82" s="31" t="s">
        <v>25</v>
      </c>
      <c r="B82" s="80">
        <v>0</v>
      </c>
      <c r="C82" s="80">
        <v>0</v>
      </c>
      <c r="D82" s="80">
        <v>0</v>
      </c>
      <c r="E82" s="80">
        <v>0</v>
      </c>
      <c r="F82" s="34">
        <v>0</v>
      </c>
      <c r="G82" s="12"/>
      <c r="H82" s="12"/>
      <c r="I82" s="12"/>
      <c r="J82" s="12"/>
      <c r="K82" s="1"/>
      <c r="L82" s="31" t="s">
        <v>25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4">
        <v>0</v>
      </c>
      <c r="W82" s="1"/>
    </row>
    <row r="83" spans="1:23" ht="16.5" x14ac:dyDescent="0.25">
      <c r="A83" s="31" t="s">
        <v>33</v>
      </c>
      <c r="B83" s="80">
        <v>0</v>
      </c>
      <c r="C83" s="80">
        <v>0</v>
      </c>
      <c r="D83" s="80">
        <v>0</v>
      </c>
      <c r="E83" s="80">
        <v>0</v>
      </c>
      <c r="F83" s="34">
        <v>0</v>
      </c>
      <c r="G83" s="12"/>
      <c r="H83" s="12"/>
      <c r="I83" s="12"/>
      <c r="J83" s="12"/>
      <c r="K83" s="1"/>
      <c r="L83" s="31" t="s">
        <v>33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4">
        <v>0</v>
      </c>
      <c r="W83" s="1"/>
    </row>
    <row r="84" spans="1:23" ht="16.5" x14ac:dyDescent="0.25">
      <c r="A84" s="31" t="s">
        <v>27</v>
      </c>
      <c r="B84" s="80">
        <v>0</v>
      </c>
      <c r="C84" s="80">
        <v>0</v>
      </c>
      <c r="D84" s="80">
        <v>0</v>
      </c>
      <c r="E84" s="80">
        <v>0</v>
      </c>
      <c r="F84" s="34">
        <v>0</v>
      </c>
      <c r="G84" s="12"/>
      <c r="H84" s="12"/>
      <c r="I84" s="12"/>
      <c r="J84" s="12"/>
      <c r="K84" s="1"/>
      <c r="L84" s="31" t="s">
        <v>27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34">
        <v>0</v>
      </c>
      <c r="W84" s="1"/>
    </row>
    <row r="85" spans="1:23" ht="16.5" x14ac:dyDescent="0.25">
      <c r="A85" s="31" t="s">
        <v>28</v>
      </c>
      <c r="B85" s="80">
        <v>0</v>
      </c>
      <c r="C85" s="80">
        <v>0</v>
      </c>
      <c r="D85" s="80">
        <v>0</v>
      </c>
      <c r="E85" s="80">
        <v>0</v>
      </c>
      <c r="F85" s="34">
        <v>0</v>
      </c>
      <c r="G85" s="12"/>
      <c r="H85" s="12"/>
      <c r="I85" s="12"/>
      <c r="J85" s="12"/>
      <c r="K85" s="1"/>
      <c r="L85" s="31" t="s">
        <v>28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34">
        <v>0</v>
      </c>
      <c r="W85" s="1"/>
    </row>
    <row r="86" spans="1:23" ht="16.5" x14ac:dyDescent="0.25">
      <c r="A86" s="35" t="s">
        <v>29</v>
      </c>
      <c r="B86" s="81">
        <v>0</v>
      </c>
      <c r="C86" s="81">
        <v>0</v>
      </c>
      <c r="D86" s="81">
        <v>0</v>
      </c>
      <c r="E86" s="81">
        <v>0</v>
      </c>
      <c r="F86" s="38">
        <v>0</v>
      </c>
      <c r="G86" s="12"/>
      <c r="H86" s="12"/>
      <c r="I86" s="12"/>
      <c r="J86" s="12"/>
      <c r="K86" s="1"/>
      <c r="L86" s="35" t="s">
        <v>29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38">
        <v>0</v>
      </c>
      <c r="W86" s="1"/>
    </row>
    <row r="87" spans="1:23" ht="16.5" x14ac:dyDescent="0.25">
      <c r="A87" s="82" t="s">
        <v>3</v>
      </c>
      <c r="B87" s="83">
        <f>SUM(C87:F87)</f>
        <v>457</v>
      </c>
      <c r="C87" s="83">
        <f>SUM(C75:C86)</f>
        <v>28</v>
      </c>
      <c r="D87" s="83">
        <f>SUM(D75:D86)</f>
        <v>211</v>
      </c>
      <c r="E87" s="83">
        <f>SUM(E75:E86)</f>
        <v>154</v>
      </c>
      <c r="F87" s="84">
        <f>SUM(F75:F86)</f>
        <v>64</v>
      </c>
      <c r="G87" s="12"/>
      <c r="H87" s="12"/>
      <c r="I87" s="12"/>
      <c r="J87" s="12"/>
      <c r="K87" s="1"/>
      <c r="L87" s="85" t="s">
        <v>3</v>
      </c>
      <c r="M87" s="86">
        <f>SUM(M75:M86)</f>
        <v>160</v>
      </c>
      <c r="N87" s="86">
        <f>SUM(N75:N86)</f>
        <v>17</v>
      </c>
      <c r="O87" s="86">
        <f>SUM(O75:O86)</f>
        <v>139</v>
      </c>
      <c r="P87" s="86">
        <f t="shared" ref="P87:V87" si="2">SUM(P75:P86)</f>
        <v>195</v>
      </c>
      <c r="Q87" s="86">
        <f t="shared" si="2"/>
        <v>21</v>
      </c>
      <c r="R87" s="86">
        <f t="shared" si="2"/>
        <v>73</v>
      </c>
      <c r="S87" s="86">
        <f t="shared" si="2"/>
        <v>60</v>
      </c>
      <c r="T87" s="86">
        <f t="shared" si="2"/>
        <v>20</v>
      </c>
      <c r="U87" s="86">
        <f t="shared" si="2"/>
        <v>27</v>
      </c>
      <c r="V87" s="87">
        <f t="shared" si="2"/>
        <v>20</v>
      </c>
      <c r="W87" s="1"/>
    </row>
    <row r="88" spans="1:23" ht="16.5" x14ac:dyDescent="0.25">
      <c r="A88" s="88" t="s">
        <v>30</v>
      </c>
      <c r="B88" s="89">
        <f>SUM(C88:F88)</f>
        <v>1</v>
      </c>
      <c r="C88" s="89">
        <f>+C87/B87</f>
        <v>6.1269146608315096E-2</v>
      </c>
      <c r="D88" s="89">
        <f>+D87/B87</f>
        <v>0.46170678336980309</v>
      </c>
      <c r="E88" s="89">
        <f>+E87/B87</f>
        <v>0.33698030634573306</v>
      </c>
      <c r="F88" s="89">
        <f>+F87/B87</f>
        <v>0.14004376367614879</v>
      </c>
      <c r="G88" s="12"/>
      <c r="H88" s="12"/>
      <c r="I88" s="12"/>
      <c r="J88" s="12"/>
      <c r="K88" s="1"/>
      <c r="L88" s="90" t="s">
        <v>30</v>
      </c>
      <c r="M88" s="91">
        <f>+M87/$B$47</f>
        <v>0.35010940919037198</v>
      </c>
      <c r="N88" s="91">
        <f t="shared" ref="N88:V88" si="3">+N87/$B$47</f>
        <v>3.7199124726477024E-2</v>
      </c>
      <c r="O88" s="91">
        <f t="shared" si="3"/>
        <v>0.30415754923413568</v>
      </c>
      <c r="P88" s="91">
        <f t="shared" si="3"/>
        <v>0.42669584245076586</v>
      </c>
      <c r="Q88" s="91">
        <f t="shared" si="3"/>
        <v>4.5951859956236324E-2</v>
      </c>
      <c r="R88" s="91">
        <f t="shared" si="3"/>
        <v>0.15973741794310722</v>
      </c>
      <c r="S88" s="91">
        <f t="shared" si="3"/>
        <v>0.13129102844638948</v>
      </c>
      <c r="T88" s="91">
        <f t="shared" si="3"/>
        <v>4.3763676148796497E-2</v>
      </c>
      <c r="U88" s="91">
        <f t="shared" si="3"/>
        <v>5.9080962800875277E-2</v>
      </c>
      <c r="V88" s="91">
        <f t="shared" si="3"/>
        <v>4.3763676148796497E-2</v>
      </c>
      <c r="W88" s="1"/>
    </row>
    <row r="89" spans="1:23" s="1" customFormat="1" x14ac:dyDescent="0.25">
      <c r="L89" s="92" t="s">
        <v>84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288" t="s">
        <v>85</v>
      </c>
      <c r="B91" s="289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243" t="s">
        <v>86</v>
      </c>
      <c r="B93" s="243"/>
      <c r="C93" s="243"/>
      <c r="D93" s="243"/>
      <c r="E93" s="243"/>
      <c r="F93" s="243"/>
      <c r="G93" s="243"/>
      <c r="H93" s="243"/>
      <c r="I93" s="12"/>
      <c r="J93" s="12"/>
      <c r="K93" s="12"/>
      <c r="L93" s="12"/>
      <c r="M93" s="12"/>
      <c r="N93" s="12"/>
      <c r="O93" s="12"/>
      <c r="P93" s="12"/>
      <c r="Q93" s="267" t="s">
        <v>87</v>
      </c>
      <c r="R93" s="267"/>
      <c r="S93" s="267"/>
      <c r="T93" s="267"/>
      <c r="U93" s="267"/>
      <c r="V93" s="267"/>
    </row>
    <row r="94" spans="1:23" ht="36" customHeight="1" x14ac:dyDescent="0.25">
      <c r="A94" s="268" t="s">
        <v>88</v>
      </c>
      <c r="B94" s="268"/>
      <c r="C94" s="268"/>
      <c r="D94" s="268"/>
      <c r="E94" s="268"/>
      <c r="F94" s="268"/>
      <c r="G94" s="268"/>
      <c r="H94" s="268"/>
      <c r="I94" s="12"/>
      <c r="J94" s="12"/>
      <c r="K94" s="12"/>
      <c r="L94" s="12"/>
      <c r="M94" s="12"/>
      <c r="N94" s="12"/>
      <c r="O94" s="12"/>
      <c r="P94" s="12"/>
      <c r="Q94" s="269" t="s">
        <v>89</v>
      </c>
      <c r="R94" s="269"/>
      <c r="S94" s="269"/>
      <c r="T94" s="269"/>
      <c r="U94" s="269"/>
      <c r="V94" s="93"/>
    </row>
    <row r="95" spans="1:23" ht="14.45" customHeight="1" x14ac:dyDescent="0.25">
      <c r="A95" s="270" t="s">
        <v>1</v>
      </c>
      <c r="B95" s="273" t="s">
        <v>54</v>
      </c>
      <c r="C95" s="273" t="s">
        <v>90</v>
      </c>
      <c r="D95" s="273"/>
      <c r="E95" s="273" t="s">
        <v>91</v>
      </c>
      <c r="F95" s="273"/>
      <c r="G95" s="273" t="s">
        <v>92</v>
      </c>
      <c r="H95" s="276"/>
      <c r="I95" s="12"/>
      <c r="J95" s="12"/>
      <c r="K95" s="12"/>
      <c r="L95" s="12"/>
      <c r="M95" s="12"/>
      <c r="N95" s="12"/>
      <c r="O95" s="12"/>
      <c r="P95" s="12"/>
      <c r="Q95" s="278" t="s">
        <v>2</v>
      </c>
      <c r="R95" s="281" t="s">
        <v>54</v>
      </c>
      <c r="S95" s="281" t="s">
        <v>93</v>
      </c>
      <c r="T95" s="281" t="s">
        <v>94</v>
      </c>
      <c r="U95" s="284" t="s">
        <v>95</v>
      </c>
    </row>
    <row r="96" spans="1:23" x14ac:dyDescent="0.25">
      <c r="A96" s="271"/>
      <c r="B96" s="274"/>
      <c r="C96" s="274"/>
      <c r="D96" s="274"/>
      <c r="E96" s="274"/>
      <c r="F96" s="274"/>
      <c r="G96" s="274"/>
      <c r="H96" s="277"/>
      <c r="I96" s="12"/>
      <c r="J96" s="12"/>
      <c r="K96" s="12" t="s">
        <v>96</v>
      </c>
      <c r="L96" s="94">
        <f>SUM(C110:D110)</f>
        <v>274</v>
      </c>
      <c r="M96" s="12">
        <f>L96/$M$47</f>
        <v>0.59956236323851209</v>
      </c>
      <c r="N96" s="12"/>
      <c r="O96" s="12"/>
      <c r="P96" s="12"/>
      <c r="Q96" s="279"/>
      <c r="R96" s="282"/>
      <c r="S96" s="282"/>
      <c r="T96" s="282"/>
      <c r="U96" s="285"/>
    </row>
    <row r="97" spans="1:37" ht="16.5" x14ac:dyDescent="0.25">
      <c r="A97" s="272"/>
      <c r="B97" s="275"/>
      <c r="C97" s="95" t="s">
        <v>31</v>
      </c>
      <c r="D97" s="95" t="s">
        <v>8</v>
      </c>
      <c r="E97" s="95" t="s">
        <v>31</v>
      </c>
      <c r="F97" s="95" t="s">
        <v>8</v>
      </c>
      <c r="G97" s="95" t="s">
        <v>31</v>
      </c>
      <c r="H97" s="96" t="s">
        <v>8</v>
      </c>
      <c r="I97" s="12"/>
      <c r="J97" s="12"/>
      <c r="K97" s="12" t="s">
        <v>97</v>
      </c>
      <c r="L97" s="94">
        <f>SUM(E110:F110)</f>
        <v>135</v>
      </c>
      <c r="M97" s="12">
        <f t="shared" ref="M97:M98" si="4">L97/$M$47</f>
        <v>0.29540481400437635</v>
      </c>
      <c r="N97" s="12"/>
      <c r="O97" s="12"/>
      <c r="P97" s="12"/>
      <c r="Q97" s="280"/>
      <c r="R97" s="283"/>
      <c r="S97" s="283"/>
      <c r="T97" s="283"/>
      <c r="U97" s="286"/>
    </row>
    <row r="98" spans="1:37" ht="16.5" x14ac:dyDescent="0.25">
      <c r="A98" s="27" t="s">
        <v>18</v>
      </c>
      <c r="B98" s="97">
        <f t="shared" ref="B98:B109" si="5">SUM(C98:H98)</f>
        <v>143</v>
      </c>
      <c r="C98" s="98">
        <v>82</v>
      </c>
      <c r="D98" s="98">
        <v>5</v>
      </c>
      <c r="E98" s="98">
        <v>26</v>
      </c>
      <c r="F98" s="98">
        <v>15</v>
      </c>
      <c r="G98" s="98">
        <v>12</v>
      </c>
      <c r="H98" s="98">
        <v>3</v>
      </c>
      <c r="I98" s="12"/>
      <c r="J98" s="12"/>
      <c r="K98" s="12" t="s">
        <v>98</v>
      </c>
      <c r="L98" s="94">
        <f>SUM(G110:H110)</f>
        <v>48</v>
      </c>
      <c r="M98" s="12">
        <f t="shared" si="4"/>
        <v>0.10503282275711159</v>
      </c>
      <c r="N98" s="12"/>
      <c r="O98" s="12"/>
      <c r="P98" s="12"/>
      <c r="Q98" s="27" t="s">
        <v>18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19</v>
      </c>
      <c r="B99" s="100">
        <f t="shared" si="5"/>
        <v>127</v>
      </c>
      <c r="C99" s="98">
        <v>84</v>
      </c>
      <c r="D99" s="98">
        <v>4</v>
      </c>
      <c r="E99" s="98">
        <v>24</v>
      </c>
      <c r="F99" s="98">
        <v>6</v>
      </c>
      <c r="G99" s="98">
        <v>8</v>
      </c>
      <c r="H99" s="98">
        <v>1</v>
      </c>
      <c r="I99" s="12"/>
      <c r="J99" s="12"/>
      <c r="K99" s="12"/>
      <c r="L99" s="12"/>
      <c r="M99" s="12"/>
      <c r="N99" s="12"/>
      <c r="O99" s="12"/>
      <c r="P99" s="12"/>
      <c r="Q99" s="31" t="s">
        <v>19</v>
      </c>
      <c r="R99" s="101">
        <v>127</v>
      </c>
      <c r="S99" s="80">
        <v>62</v>
      </c>
      <c r="T99" s="80">
        <v>61</v>
      </c>
      <c r="U99" s="34">
        <v>4</v>
      </c>
    </row>
    <row r="100" spans="1:37" ht="16.5" x14ac:dyDescent="0.25">
      <c r="A100" s="31" t="s">
        <v>20</v>
      </c>
      <c r="B100" s="100">
        <f t="shared" si="5"/>
        <v>187</v>
      </c>
      <c r="C100" s="98">
        <v>95</v>
      </c>
      <c r="D100" s="98">
        <v>4</v>
      </c>
      <c r="E100" s="98">
        <v>45</v>
      </c>
      <c r="F100" s="98">
        <v>19</v>
      </c>
      <c r="G100" s="98">
        <v>23</v>
      </c>
      <c r="H100" s="98">
        <v>1</v>
      </c>
      <c r="I100" s="12"/>
      <c r="J100" s="12"/>
      <c r="K100" s="12"/>
      <c r="L100" s="12"/>
      <c r="M100" s="12"/>
      <c r="N100" s="12"/>
      <c r="O100" s="12"/>
      <c r="P100" s="12"/>
      <c r="Q100" s="31" t="s">
        <v>20</v>
      </c>
      <c r="R100" s="101">
        <v>187</v>
      </c>
      <c r="S100" s="80">
        <v>81</v>
      </c>
      <c r="T100" s="80">
        <v>100</v>
      </c>
      <c r="U100" s="34">
        <v>6</v>
      </c>
    </row>
    <row r="101" spans="1:37" ht="16.5" x14ac:dyDescent="0.25">
      <c r="A101" s="31" t="s">
        <v>21</v>
      </c>
      <c r="B101" s="100">
        <f t="shared" si="5"/>
        <v>0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12"/>
      <c r="J101" s="12"/>
      <c r="K101" s="12"/>
      <c r="L101" s="12"/>
      <c r="M101" s="12"/>
      <c r="N101" s="12"/>
      <c r="O101" s="12"/>
      <c r="P101" s="12"/>
      <c r="Q101" s="31" t="s">
        <v>21</v>
      </c>
      <c r="R101" s="101">
        <v>0</v>
      </c>
      <c r="S101" s="80">
        <v>0</v>
      </c>
      <c r="T101" s="80">
        <v>0</v>
      </c>
      <c r="U101" s="34">
        <v>0</v>
      </c>
    </row>
    <row r="102" spans="1:37" ht="16.5" x14ac:dyDescent="0.25">
      <c r="A102" s="31" t="s">
        <v>22</v>
      </c>
      <c r="B102" s="100">
        <f t="shared" si="5"/>
        <v>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12"/>
      <c r="J102" s="12"/>
      <c r="K102" s="12"/>
      <c r="L102" s="12"/>
      <c r="M102" s="12"/>
      <c r="N102" s="12"/>
      <c r="O102" s="12"/>
      <c r="P102" s="12"/>
      <c r="Q102" s="31" t="s">
        <v>22</v>
      </c>
      <c r="R102" s="101">
        <v>0</v>
      </c>
      <c r="S102" s="80">
        <v>0</v>
      </c>
      <c r="T102" s="80">
        <v>0</v>
      </c>
      <c r="U102" s="34">
        <v>0</v>
      </c>
    </row>
    <row r="103" spans="1:37" ht="16.5" x14ac:dyDescent="0.25">
      <c r="A103" s="31" t="s">
        <v>23</v>
      </c>
      <c r="B103" s="100">
        <f t="shared" si="5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2"/>
      <c r="J103" s="12"/>
      <c r="K103" s="12"/>
      <c r="L103" s="12"/>
      <c r="M103" s="12"/>
      <c r="N103" s="12"/>
      <c r="O103" s="12"/>
      <c r="P103" s="12"/>
      <c r="Q103" s="31" t="s">
        <v>23</v>
      </c>
      <c r="R103" s="101">
        <v>0</v>
      </c>
      <c r="S103" s="80">
        <v>0</v>
      </c>
      <c r="T103" s="80">
        <v>0</v>
      </c>
      <c r="U103" s="34">
        <v>0</v>
      </c>
    </row>
    <row r="104" spans="1:37" ht="16.5" x14ac:dyDescent="0.25">
      <c r="A104" s="31" t="s">
        <v>24</v>
      </c>
      <c r="B104" s="100">
        <f t="shared" si="5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2"/>
      <c r="J104" s="12"/>
      <c r="K104" s="12"/>
      <c r="L104" s="12"/>
      <c r="M104" s="12"/>
      <c r="N104" s="12"/>
      <c r="O104" s="12"/>
      <c r="P104" s="12"/>
      <c r="Q104" s="31" t="s">
        <v>24</v>
      </c>
      <c r="R104" s="101">
        <v>0</v>
      </c>
      <c r="S104" s="80">
        <v>0</v>
      </c>
      <c r="T104" s="80">
        <v>0</v>
      </c>
      <c r="U104" s="34">
        <v>0</v>
      </c>
    </row>
    <row r="105" spans="1:37" ht="16.5" x14ac:dyDescent="0.25">
      <c r="A105" s="31" t="s">
        <v>25</v>
      </c>
      <c r="B105" s="100">
        <f t="shared" si="5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2"/>
      <c r="J105" s="12"/>
      <c r="K105" s="12"/>
      <c r="L105" s="12"/>
      <c r="M105" s="12"/>
      <c r="N105" s="12"/>
      <c r="O105" s="12"/>
      <c r="P105" s="12"/>
      <c r="Q105" s="31" t="s">
        <v>25</v>
      </c>
      <c r="R105" s="101">
        <v>0</v>
      </c>
      <c r="S105" s="80">
        <v>0</v>
      </c>
      <c r="T105" s="80">
        <v>0</v>
      </c>
      <c r="U105" s="34">
        <v>0</v>
      </c>
    </row>
    <row r="106" spans="1:37" ht="16.5" x14ac:dyDescent="0.25">
      <c r="A106" s="31" t="s">
        <v>33</v>
      </c>
      <c r="B106" s="100">
        <f t="shared" si="5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2"/>
      <c r="J106" s="12"/>
      <c r="K106" s="12"/>
      <c r="L106" s="12"/>
      <c r="M106" s="12"/>
      <c r="N106" s="12"/>
      <c r="O106" s="12"/>
      <c r="P106" s="12"/>
      <c r="Q106" s="31" t="s">
        <v>33</v>
      </c>
      <c r="R106" s="101">
        <v>0</v>
      </c>
      <c r="S106" s="80">
        <v>0</v>
      </c>
      <c r="T106" s="80">
        <v>0</v>
      </c>
      <c r="U106" s="34">
        <v>0</v>
      </c>
    </row>
    <row r="107" spans="1:37" ht="16.5" x14ac:dyDescent="0.25">
      <c r="A107" s="31" t="s">
        <v>27</v>
      </c>
      <c r="B107" s="100">
        <f t="shared" si="5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2"/>
      <c r="J107" s="12"/>
      <c r="K107" s="12"/>
      <c r="L107" s="12"/>
      <c r="M107" s="12"/>
      <c r="N107" s="12"/>
      <c r="O107" s="12"/>
      <c r="P107" s="12"/>
      <c r="Q107" s="31" t="s">
        <v>27</v>
      </c>
      <c r="R107" s="101">
        <v>0</v>
      </c>
      <c r="S107" s="80">
        <v>0</v>
      </c>
      <c r="T107" s="80">
        <v>0</v>
      </c>
      <c r="U107" s="34">
        <v>0</v>
      </c>
    </row>
    <row r="108" spans="1:37" ht="16.5" x14ac:dyDescent="0.25">
      <c r="A108" s="31" t="s">
        <v>28</v>
      </c>
      <c r="B108" s="100">
        <f t="shared" si="5"/>
        <v>0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12"/>
      <c r="J108" s="12"/>
      <c r="K108" s="12"/>
      <c r="L108" s="12"/>
      <c r="M108" s="12"/>
      <c r="N108" s="12"/>
      <c r="O108" s="12"/>
      <c r="P108" s="12"/>
      <c r="Q108" s="31" t="s">
        <v>28</v>
      </c>
      <c r="R108" s="101">
        <v>0</v>
      </c>
      <c r="S108" s="80">
        <v>0</v>
      </c>
      <c r="T108" s="80">
        <v>0</v>
      </c>
      <c r="U108" s="34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29</v>
      </c>
      <c r="B109" s="102">
        <f t="shared" si="5"/>
        <v>0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12"/>
      <c r="J109" s="12"/>
      <c r="K109" s="12"/>
      <c r="L109" s="12"/>
      <c r="M109" s="12"/>
      <c r="N109" s="12"/>
      <c r="O109" s="12"/>
      <c r="P109" s="12"/>
      <c r="Q109" s="35" t="s">
        <v>29</v>
      </c>
      <c r="R109" s="103">
        <v>0</v>
      </c>
      <c r="S109" s="81">
        <v>0</v>
      </c>
      <c r="T109" s="81">
        <v>0</v>
      </c>
      <c r="U109" s="38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3</v>
      </c>
      <c r="B110" s="105">
        <f>SUM(B98:B109)</f>
        <v>457</v>
      </c>
      <c r="C110" s="105">
        <f>SUM(C98:C109)</f>
        <v>261</v>
      </c>
      <c r="D110" s="105">
        <f>SUM(D98:D109)</f>
        <v>13</v>
      </c>
      <c r="E110" s="105">
        <f t="shared" ref="E110:H110" si="6">SUM(E98:E109)</f>
        <v>95</v>
      </c>
      <c r="F110" s="105">
        <f t="shared" si="6"/>
        <v>40</v>
      </c>
      <c r="G110" s="105">
        <f t="shared" si="6"/>
        <v>43</v>
      </c>
      <c r="H110" s="106">
        <f t="shared" si="6"/>
        <v>5</v>
      </c>
      <c r="I110" s="12"/>
      <c r="J110" s="12"/>
      <c r="K110" s="12"/>
      <c r="L110" s="12"/>
      <c r="M110" s="12"/>
      <c r="N110" s="12"/>
      <c r="O110" s="12"/>
      <c r="P110" s="12"/>
      <c r="Q110" s="107" t="s">
        <v>3</v>
      </c>
      <c r="R110" s="108">
        <f>SUM(S110:U110)</f>
        <v>457</v>
      </c>
      <c r="S110" s="108">
        <f>SUM(S98:S109)</f>
        <v>194</v>
      </c>
      <c r="T110" s="108">
        <f>SUM(T98:T109)</f>
        <v>250</v>
      </c>
      <c r="U110" s="109">
        <f>SUM(U98:U109)</f>
        <v>13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30</v>
      </c>
      <c r="B111" s="111">
        <f>+B110/$B$110</f>
        <v>1</v>
      </c>
      <c r="C111" s="111">
        <f>+C110/$B$110</f>
        <v>0.57111597374179435</v>
      </c>
      <c r="D111" s="111">
        <f>+D110/$B$110</f>
        <v>2.8446389496717725E-2</v>
      </c>
      <c r="E111" s="111">
        <f t="shared" ref="E111:H111" si="7">+E110/$B$110</f>
        <v>0.20787746170678337</v>
      </c>
      <c r="F111" s="111">
        <f t="shared" si="7"/>
        <v>8.7527352297592995E-2</v>
      </c>
      <c r="G111" s="111">
        <f t="shared" si="7"/>
        <v>9.4091903719912467E-2</v>
      </c>
      <c r="H111" s="111">
        <f t="shared" si="7"/>
        <v>1.0940919037199124E-2</v>
      </c>
      <c r="I111" s="12"/>
      <c r="J111" s="12"/>
      <c r="K111" s="12"/>
      <c r="L111" s="12"/>
      <c r="M111" s="12"/>
      <c r="N111" s="12"/>
      <c r="O111" s="12"/>
      <c r="P111" s="12"/>
      <c r="Q111" s="90" t="s">
        <v>30</v>
      </c>
      <c r="R111" s="91">
        <f>SUM(S111:U111)</f>
        <v>1</v>
      </c>
      <c r="S111" s="91">
        <f>+S110/R110</f>
        <v>0.42450765864332601</v>
      </c>
      <c r="T111" s="91">
        <f>+T110/R110</f>
        <v>0.54704595185995619</v>
      </c>
      <c r="U111" s="91">
        <f>+U110/R110</f>
        <v>2.8446389496717725E-2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87" t="s">
        <v>99</v>
      </c>
      <c r="B112" s="287"/>
      <c r="C112" s="287"/>
      <c r="D112" s="287"/>
      <c r="E112" s="287"/>
      <c r="F112" s="287"/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66" t="s">
        <v>100</v>
      </c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263" t="s">
        <v>101</v>
      </c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64" t="s">
        <v>102</v>
      </c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265"/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243" t="s">
        <v>103</v>
      </c>
      <c r="B120" s="243"/>
      <c r="C120" s="243"/>
      <c r="D120" s="243"/>
      <c r="E120" s="243"/>
      <c r="F120" s="243"/>
      <c r="G120" s="243"/>
      <c r="H120" s="243"/>
      <c r="I120" s="243"/>
      <c r="J120" s="243"/>
      <c r="K120" s="113"/>
    </row>
    <row r="121" spans="1:37" s="1" customFormat="1" ht="18" customHeight="1" x14ac:dyDescent="0.25">
      <c r="A121" s="248" t="s">
        <v>104</v>
      </c>
      <c r="B121" s="248"/>
      <c r="C121" s="248"/>
      <c r="D121" s="248"/>
      <c r="E121" s="248"/>
      <c r="F121" s="248"/>
      <c r="G121" s="248"/>
      <c r="H121" s="248"/>
      <c r="I121" s="248"/>
      <c r="J121" s="248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259" t="s">
        <v>105</v>
      </c>
      <c r="B123" s="259"/>
      <c r="C123" s="259"/>
      <c r="D123" s="259"/>
      <c r="E123" s="259"/>
      <c r="F123" s="259" t="s">
        <v>106</v>
      </c>
      <c r="G123" s="259" t="s">
        <v>107</v>
      </c>
      <c r="H123" s="259" t="s">
        <v>108</v>
      </c>
      <c r="I123" s="259" t="s">
        <v>109</v>
      </c>
      <c r="J123" s="259" t="s">
        <v>110</v>
      </c>
      <c r="K123" s="259" t="s">
        <v>111</v>
      </c>
    </row>
    <row r="124" spans="1:37" s="1" customFormat="1" ht="18" customHeight="1" x14ac:dyDescent="0.25">
      <c r="A124" s="259"/>
      <c r="B124" s="259"/>
      <c r="C124" s="259"/>
      <c r="D124" s="259"/>
      <c r="E124" s="259"/>
      <c r="F124" s="259"/>
      <c r="G124" s="259"/>
      <c r="H124" s="259"/>
      <c r="I124" s="259"/>
      <c r="J124" s="259"/>
      <c r="K124" s="259"/>
    </row>
    <row r="125" spans="1:37" s="1" customFormat="1" ht="18" customHeight="1" x14ac:dyDescent="0.25">
      <c r="A125" s="259"/>
      <c r="B125" s="259"/>
      <c r="C125" s="259"/>
      <c r="D125" s="259"/>
      <c r="E125" s="259"/>
      <c r="F125" s="259"/>
      <c r="G125" s="259"/>
      <c r="H125" s="259"/>
      <c r="I125" s="259"/>
      <c r="J125" s="259"/>
      <c r="K125" s="259"/>
    </row>
    <row r="126" spans="1:37" s="1" customFormat="1" ht="18" customHeight="1" x14ac:dyDescent="0.25">
      <c r="A126" s="260" t="s">
        <v>112</v>
      </c>
      <c r="B126" s="261"/>
      <c r="C126" s="261"/>
      <c r="D126" s="261"/>
      <c r="E126" s="261"/>
      <c r="F126" s="97">
        <f>SUM(G126:K126)</f>
        <v>457</v>
      </c>
      <c r="G126" s="98">
        <v>52</v>
      </c>
      <c r="H126" s="98">
        <v>189</v>
      </c>
      <c r="I126" s="98">
        <v>120</v>
      </c>
      <c r="J126" s="98">
        <v>96</v>
      </c>
      <c r="K126" s="114">
        <v>0</v>
      </c>
    </row>
    <row r="127" spans="1:37" s="1" customFormat="1" ht="18" customHeight="1" x14ac:dyDescent="0.25">
      <c r="A127" s="252" t="s">
        <v>113</v>
      </c>
      <c r="B127" s="262"/>
      <c r="C127" s="262"/>
      <c r="D127" s="262"/>
      <c r="E127" s="262"/>
      <c r="F127" s="100">
        <f>SUM(G127:K127)</f>
        <v>241</v>
      </c>
      <c r="G127" s="115">
        <v>23</v>
      </c>
      <c r="H127" s="115">
        <v>160</v>
      </c>
      <c r="I127" s="115">
        <v>19</v>
      </c>
      <c r="J127" s="115">
        <v>39</v>
      </c>
      <c r="K127" s="116">
        <v>0</v>
      </c>
    </row>
    <row r="128" spans="1:37" s="1" customFormat="1" ht="18" customHeight="1" x14ac:dyDescent="0.25">
      <c r="A128" s="252" t="s">
        <v>114</v>
      </c>
      <c r="B128" s="262"/>
      <c r="C128" s="262"/>
      <c r="D128" s="262"/>
      <c r="E128" s="262"/>
      <c r="F128" s="100">
        <f t="shared" ref="F128:F144" si="8">SUM(G128:K128)</f>
        <v>272</v>
      </c>
      <c r="G128" s="115">
        <v>10</v>
      </c>
      <c r="H128" s="115">
        <v>247</v>
      </c>
      <c r="I128" s="115">
        <v>2</v>
      </c>
      <c r="J128" s="115">
        <v>13</v>
      </c>
      <c r="K128" s="116">
        <v>0</v>
      </c>
    </row>
    <row r="129" spans="1:22" s="1" customFormat="1" ht="18" customHeight="1" x14ac:dyDescent="0.25">
      <c r="A129" s="252" t="s">
        <v>115</v>
      </c>
      <c r="B129" s="262"/>
      <c r="C129" s="262"/>
      <c r="D129" s="262"/>
      <c r="E129" s="262"/>
      <c r="F129" s="100">
        <f t="shared" si="8"/>
        <v>232</v>
      </c>
      <c r="G129" s="115">
        <v>18</v>
      </c>
      <c r="H129" s="115">
        <v>34</v>
      </c>
      <c r="I129" s="115">
        <v>158</v>
      </c>
      <c r="J129" s="115">
        <v>22</v>
      </c>
      <c r="K129" s="116">
        <v>0</v>
      </c>
    </row>
    <row r="130" spans="1:22" s="1" customFormat="1" ht="18" customHeight="1" x14ac:dyDescent="0.25">
      <c r="A130" s="252" t="s">
        <v>116</v>
      </c>
      <c r="B130" s="262"/>
      <c r="C130" s="262"/>
      <c r="D130" s="262"/>
      <c r="E130" s="262"/>
      <c r="F130" s="100">
        <f t="shared" si="8"/>
        <v>129</v>
      </c>
      <c r="G130" s="115">
        <v>24</v>
      </c>
      <c r="H130" s="115">
        <v>46</v>
      </c>
      <c r="I130" s="115">
        <v>30</v>
      </c>
      <c r="J130" s="115">
        <v>29</v>
      </c>
      <c r="K130" s="116">
        <v>0</v>
      </c>
    </row>
    <row r="131" spans="1:22" s="1" customFormat="1" ht="18" customHeight="1" x14ac:dyDescent="0.25">
      <c r="A131" s="252" t="s">
        <v>117</v>
      </c>
      <c r="B131" s="262"/>
      <c r="C131" s="262"/>
      <c r="D131" s="262"/>
      <c r="E131" s="262"/>
      <c r="F131" s="100">
        <f t="shared" si="8"/>
        <v>312</v>
      </c>
      <c r="G131" s="115">
        <v>42</v>
      </c>
      <c r="H131" s="115">
        <v>94</v>
      </c>
      <c r="I131" s="115">
        <v>100</v>
      </c>
      <c r="J131" s="115">
        <v>76</v>
      </c>
      <c r="K131" s="116">
        <v>0</v>
      </c>
    </row>
    <row r="132" spans="1:22" s="1" customFormat="1" ht="18" customHeight="1" x14ac:dyDescent="0.25">
      <c r="A132" s="251" t="s">
        <v>118</v>
      </c>
      <c r="B132" s="251"/>
      <c r="C132" s="251"/>
      <c r="D132" s="251"/>
      <c r="E132" s="252"/>
      <c r="F132" s="100">
        <f t="shared" si="8"/>
        <v>135</v>
      </c>
      <c r="G132" s="115">
        <v>26</v>
      </c>
      <c r="H132" s="115">
        <v>50</v>
      </c>
      <c r="I132" s="115">
        <v>49</v>
      </c>
      <c r="J132" s="115">
        <v>10</v>
      </c>
      <c r="K132" s="116">
        <v>0</v>
      </c>
    </row>
    <row r="133" spans="1:22" s="1" customFormat="1" ht="18" customHeight="1" x14ac:dyDescent="0.25">
      <c r="A133" s="249" t="s">
        <v>119</v>
      </c>
      <c r="B133" s="249"/>
      <c r="C133" s="249"/>
      <c r="D133" s="249"/>
      <c r="E133" s="250"/>
      <c r="F133" s="100">
        <f t="shared" si="8"/>
        <v>55</v>
      </c>
      <c r="G133" s="115">
        <v>0</v>
      </c>
      <c r="H133" s="115">
        <v>55</v>
      </c>
      <c r="I133" s="115">
        <v>0</v>
      </c>
      <c r="J133" s="115">
        <v>0</v>
      </c>
      <c r="K133" s="116">
        <v>0</v>
      </c>
    </row>
    <row r="134" spans="1:22" s="1" customFormat="1" ht="18" customHeight="1" x14ac:dyDescent="0.25">
      <c r="A134" s="251" t="s">
        <v>120</v>
      </c>
      <c r="B134" s="251"/>
      <c r="C134" s="251"/>
      <c r="D134" s="251"/>
      <c r="E134" s="252"/>
      <c r="F134" s="100">
        <f>SUM(G134:K134)</f>
        <v>84</v>
      </c>
      <c r="G134" s="115">
        <v>3</v>
      </c>
      <c r="H134" s="115">
        <v>19</v>
      </c>
      <c r="I134" s="115">
        <v>38</v>
      </c>
      <c r="J134" s="115">
        <v>24</v>
      </c>
      <c r="K134" s="116">
        <v>0</v>
      </c>
    </row>
    <row r="135" spans="1:22" s="1" customFormat="1" ht="28.15" customHeight="1" x14ac:dyDescent="0.25">
      <c r="A135" s="249" t="s">
        <v>121</v>
      </c>
      <c r="B135" s="249"/>
      <c r="C135" s="249"/>
      <c r="D135" s="249"/>
      <c r="E135" s="250"/>
      <c r="F135" s="100">
        <f t="shared" si="8"/>
        <v>25</v>
      </c>
      <c r="G135" s="115">
        <v>2</v>
      </c>
      <c r="H135" s="115">
        <v>9</v>
      </c>
      <c r="I135" s="115">
        <v>6</v>
      </c>
      <c r="J135" s="115">
        <v>8</v>
      </c>
      <c r="K135" s="116">
        <v>0</v>
      </c>
    </row>
    <row r="136" spans="1:22" s="1" customFormat="1" ht="18" customHeight="1" x14ac:dyDescent="0.25">
      <c r="A136" s="251" t="s">
        <v>122</v>
      </c>
      <c r="B136" s="251"/>
      <c r="C136" s="251"/>
      <c r="D136" s="251"/>
      <c r="E136" s="252"/>
      <c r="F136" s="100">
        <f t="shared" si="8"/>
        <v>11</v>
      </c>
      <c r="G136" s="115">
        <v>1</v>
      </c>
      <c r="H136" s="115">
        <v>8</v>
      </c>
      <c r="I136" s="115">
        <v>0</v>
      </c>
      <c r="J136" s="115">
        <v>2</v>
      </c>
      <c r="K136" s="116">
        <v>0</v>
      </c>
    </row>
    <row r="137" spans="1:22" s="1" customFormat="1" ht="28.15" customHeight="1" x14ac:dyDescent="0.25">
      <c r="A137" s="249" t="s">
        <v>123</v>
      </c>
      <c r="B137" s="249"/>
      <c r="C137" s="249"/>
      <c r="D137" s="249"/>
      <c r="E137" s="250"/>
      <c r="F137" s="100">
        <f t="shared" si="8"/>
        <v>1</v>
      </c>
      <c r="G137" s="115">
        <v>0</v>
      </c>
      <c r="H137" s="115">
        <v>1</v>
      </c>
      <c r="I137" s="115">
        <v>0</v>
      </c>
      <c r="J137" s="115">
        <v>0</v>
      </c>
      <c r="K137" s="116">
        <v>0</v>
      </c>
    </row>
    <row r="138" spans="1:22" s="1" customFormat="1" ht="18" customHeight="1" x14ac:dyDescent="0.25">
      <c r="A138" s="251" t="s">
        <v>124</v>
      </c>
      <c r="B138" s="251"/>
      <c r="C138" s="251"/>
      <c r="D138" s="251"/>
      <c r="E138" s="252"/>
      <c r="F138" s="100">
        <f t="shared" si="8"/>
        <v>0</v>
      </c>
      <c r="G138" s="115">
        <v>0</v>
      </c>
      <c r="H138" s="115">
        <v>0</v>
      </c>
      <c r="I138" s="115">
        <v>0</v>
      </c>
      <c r="J138" s="115">
        <v>0</v>
      </c>
      <c r="K138" s="116">
        <v>0</v>
      </c>
    </row>
    <row r="139" spans="1:22" s="1" customFormat="1" ht="18" customHeight="1" x14ac:dyDescent="0.25">
      <c r="A139" s="251" t="s">
        <v>125</v>
      </c>
      <c r="B139" s="251"/>
      <c r="C139" s="251"/>
      <c r="D139" s="251"/>
      <c r="E139" s="252"/>
      <c r="F139" s="100">
        <f t="shared" si="8"/>
        <v>21</v>
      </c>
      <c r="G139" s="115">
        <v>3</v>
      </c>
      <c r="H139" s="115">
        <v>12</v>
      </c>
      <c r="I139" s="115">
        <v>1</v>
      </c>
      <c r="J139" s="115">
        <v>5</v>
      </c>
      <c r="K139" s="116">
        <v>0</v>
      </c>
    </row>
    <row r="140" spans="1:22" s="1" customFormat="1" ht="18" customHeight="1" x14ac:dyDescent="0.25">
      <c r="A140" s="251" t="s">
        <v>126</v>
      </c>
      <c r="B140" s="251"/>
      <c r="C140" s="251"/>
      <c r="D140" s="251"/>
      <c r="E140" s="252"/>
      <c r="F140" s="100">
        <f t="shared" si="8"/>
        <v>170</v>
      </c>
      <c r="G140" s="115">
        <v>10</v>
      </c>
      <c r="H140" s="115">
        <v>110</v>
      </c>
      <c r="I140" s="115">
        <v>25</v>
      </c>
      <c r="J140" s="115">
        <v>25</v>
      </c>
      <c r="K140" s="116">
        <v>0</v>
      </c>
      <c r="R140" s="112"/>
    </row>
    <row r="141" spans="1:22" s="1" customFormat="1" ht="18" customHeight="1" x14ac:dyDescent="0.25">
      <c r="A141" s="251" t="s">
        <v>127</v>
      </c>
      <c r="B141" s="251"/>
      <c r="C141" s="251"/>
      <c r="D141" s="251"/>
      <c r="E141" s="252"/>
      <c r="F141" s="100">
        <f t="shared" si="8"/>
        <v>2</v>
      </c>
      <c r="G141" s="115">
        <v>0</v>
      </c>
      <c r="H141" s="115">
        <v>0</v>
      </c>
      <c r="I141" s="115">
        <v>0</v>
      </c>
      <c r="J141" s="115">
        <v>2</v>
      </c>
      <c r="K141" s="116">
        <v>0</v>
      </c>
      <c r="R141" s="112"/>
    </row>
    <row r="142" spans="1:22" s="1" customFormat="1" ht="18" customHeight="1" x14ac:dyDescent="0.25">
      <c r="A142" s="249" t="s">
        <v>128</v>
      </c>
      <c r="B142" s="249"/>
      <c r="C142" s="249"/>
      <c r="D142" s="249"/>
      <c r="E142" s="250"/>
      <c r="F142" s="100">
        <f t="shared" si="8"/>
        <v>11</v>
      </c>
      <c r="G142" s="115">
        <v>2</v>
      </c>
      <c r="H142" s="115">
        <v>4</v>
      </c>
      <c r="I142" s="115">
        <v>2</v>
      </c>
      <c r="J142" s="115">
        <v>3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251" t="s">
        <v>129</v>
      </c>
      <c r="B143" s="251"/>
      <c r="C143" s="251"/>
      <c r="D143" s="251"/>
      <c r="E143" s="252"/>
      <c r="F143" s="100">
        <f t="shared" si="8"/>
        <v>57</v>
      </c>
      <c r="G143" s="115">
        <v>11</v>
      </c>
      <c r="H143" s="115">
        <v>27</v>
      </c>
      <c r="I143" s="115">
        <v>16</v>
      </c>
      <c r="J143" s="115">
        <v>3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253" t="s">
        <v>130</v>
      </c>
      <c r="B144" s="253"/>
      <c r="C144" s="253"/>
      <c r="D144" s="253"/>
      <c r="E144" s="254"/>
      <c r="F144" s="102">
        <f t="shared" si="8"/>
        <v>226</v>
      </c>
      <c r="G144" s="117">
        <v>37</v>
      </c>
      <c r="H144" s="117">
        <v>102</v>
      </c>
      <c r="I144" s="117">
        <v>69</v>
      </c>
      <c r="J144" s="117">
        <v>18</v>
      </c>
      <c r="K144" s="118">
        <v>0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255" t="s">
        <v>3</v>
      </c>
      <c r="B145" s="255"/>
      <c r="C145" s="255"/>
      <c r="D145" s="255"/>
      <c r="E145" s="256"/>
      <c r="F145" s="119">
        <f>SUM(F126:F144)</f>
        <v>2441</v>
      </c>
      <c r="G145" s="119">
        <f t="shared" ref="G145:K145" si="9">SUM(G126:G144)</f>
        <v>264</v>
      </c>
      <c r="H145" s="119">
        <f t="shared" si="9"/>
        <v>1167</v>
      </c>
      <c r="I145" s="119">
        <f t="shared" si="9"/>
        <v>635</v>
      </c>
      <c r="J145" s="119">
        <f t="shared" si="9"/>
        <v>375</v>
      </c>
      <c r="K145" s="119">
        <f t="shared" si="9"/>
        <v>0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257" t="s">
        <v>30</v>
      </c>
      <c r="B146" s="257"/>
      <c r="C146" s="257"/>
      <c r="D146" s="257"/>
      <c r="E146" s="258"/>
      <c r="F146" s="120">
        <f>+F145/F145</f>
        <v>1</v>
      </c>
      <c r="G146" s="121">
        <f>+G145/$F$145</f>
        <v>0.10815239655878738</v>
      </c>
      <c r="H146" s="121">
        <f>+H145/$F$145</f>
        <v>0.47808275297009423</v>
      </c>
      <c r="I146" s="121">
        <f>+I145/$F$145</f>
        <v>0.26013928717738632</v>
      </c>
      <c r="J146" s="121">
        <f>+J145/$F$145</f>
        <v>0.15362556329373209</v>
      </c>
      <c r="K146" s="121">
        <f>+K145/$F$145</f>
        <v>0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243" t="s">
        <v>131</v>
      </c>
      <c r="C148" s="243"/>
      <c r="D148" s="243"/>
      <c r="E148" s="243"/>
      <c r="F148" s="243"/>
      <c r="G148" s="243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248" t="s">
        <v>132</v>
      </c>
      <c r="B149" s="248"/>
      <c r="C149" s="248"/>
      <c r="D149" s="248"/>
      <c r="E149" s="248"/>
      <c r="F149" s="248"/>
      <c r="G149" s="248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107</v>
      </c>
      <c r="D150" s="123" t="s">
        <v>108</v>
      </c>
      <c r="E150" s="123" t="s">
        <v>109</v>
      </c>
      <c r="F150" s="123" t="s">
        <v>110</v>
      </c>
      <c r="G150" s="123" t="s">
        <v>111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246" t="s">
        <v>1</v>
      </c>
      <c r="B151" s="247" t="s">
        <v>106</v>
      </c>
      <c r="C151" s="247" t="s">
        <v>107</v>
      </c>
      <c r="D151" s="247" t="s">
        <v>108</v>
      </c>
      <c r="E151" s="247" t="s">
        <v>109</v>
      </c>
      <c r="F151" s="247" t="s">
        <v>110</v>
      </c>
      <c r="G151" s="242" t="s">
        <v>111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246"/>
      <c r="B152" s="247"/>
      <c r="C152" s="247"/>
      <c r="D152" s="247"/>
      <c r="E152" s="247"/>
      <c r="F152" s="247"/>
      <c r="G152" s="242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246"/>
      <c r="B153" s="247"/>
      <c r="C153" s="247"/>
      <c r="D153" s="247"/>
      <c r="E153" s="247"/>
      <c r="F153" s="247"/>
      <c r="G153" s="242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18</v>
      </c>
      <c r="B154" s="125">
        <f>SUM(C154:G154)</f>
        <v>752</v>
      </c>
      <c r="C154" s="126">
        <v>82</v>
      </c>
      <c r="D154" s="126">
        <v>342</v>
      </c>
      <c r="E154" s="126">
        <v>207</v>
      </c>
      <c r="F154" s="126">
        <v>121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19</v>
      </c>
      <c r="B155" s="129">
        <f>SUM(C155:G155)</f>
        <v>684</v>
      </c>
      <c r="C155" s="130">
        <v>56</v>
      </c>
      <c r="D155" s="130">
        <v>362</v>
      </c>
      <c r="E155" s="130">
        <v>144</v>
      </c>
      <c r="F155" s="130">
        <v>122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20</v>
      </c>
      <c r="B156" s="129">
        <f t="shared" ref="B156:B165" si="10">SUM(C156:G156)</f>
        <v>1005</v>
      </c>
      <c r="C156" s="130">
        <v>126</v>
      </c>
      <c r="D156" s="130">
        <v>463</v>
      </c>
      <c r="E156" s="130">
        <v>284</v>
      </c>
      <c r="F156" s="130">
        <v>132</v>
      </c>
      <c r="G156" s="131">
        <v>0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21</v>
      </c>
      <c r="B157" s="129">
        <f t="shared" si="10"/>
        <v>0</v>
      </c>
      <c r="C157" s="130">
        <v>0</v>
      </c>
      <c r="D157" s="130">
        <v>0</v>
      </c>
      <c r="E157" s="130">
        <v>0</v>
      </c>
      <c r="F157" s="130">
        <v>0</v>
      </c>
      <c r="G157" s="131">
        <v>0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22</v>
      </c>
      <c r="B158" s="129">
        <f t="shared" si="10"/>
        <v>0</v>
      </c>
      <c r="C158" s="130">
        <v>0</v>
      </c>
      <c r="D158" s="130">
        <v>0</v>
      </c>
      <c r="E158" s="130">
        <v>0</v>
      </c>
      <c r="F158" s="130">
        <v>0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23</v>
      </c>
      <c r="B159" s="129">
        <f t="shared" si="10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24</v>
      </c>
      <c r="B160" s="129">
        <f t="shared" si="10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25</v>
      </c>
      <c r="B161" s="129">
        <f t="shared" si="10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26</v>
      </c>
      <c r="B162" s="129">
        <f t="shared" si="10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27</v>
      </c>
      <c r="B163" s="129">
        <f t="shared" si="10"/>
        <v>0</v>
      </c>
      <c r="C163" s="130">
        <v>0</v>
      </c>
      <c r="D163" s="130">
        <v>0</v>
      </c>
      <c r="E163" s="130">
        <v>0</v>
      </c>
      <c r="F163" s="130">
        <v>0</v>
      </c>
      <c r="G163" s="131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28</v>
      </c>
      <c r="B164" s="129">
        <f t="shared" si="10"/>
        <v>0</v>
      </c>
      <c r="C164" s="130">
        <v>0</v>
      </c>
      <c r="D164" s="130">
        <v>0</v>
      </c>
      <c r="E164" s="130">
        <v>0</v>
      </c>
      <c r="F164" s="130">
        <v>0</v>
      </c>
      <c r="G164" s="131"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29</v>
      </c>
      <c r="B165" s="133">
        <f t="shared" si="10"/>
        <v>0</v>
      </c>
      <c r="C165" s="134">
        <v>0</v>
      </c>
      <c r="D165" s="134">
        <v>0</v>
      </c>
      <c r="E165" s="134">
        <v>0</v>
      </c>
      <c r="F165" s="134">
        <v>0</v>
      </c>
      <c r="G165" s="135"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3</v>
      </c>
      <c r="B166" s="105">
        <f>SUM(B154:B165)</f>
        <v>2441</v>
      </c>
      <c r="C166" s="105">
        <f>SUM(C154:C165)</f>
        <v>264</v>
      </c>
      <c r="D166" s="105">
        <f t="shared" ref="D166:F166" si="11">SUM(D154:D165)</f>
        <v>1167</v>
      </c>
      <c r="E166" s="105">
        <f t="shared" si="11"/>
        <v>635</v>
      </c>
      <c r="F166" s="105">
        <f t="shared" si="11"/>
        <v>375</v>
      </c>
      <c r="G166" s="106">
        <f>SUM(G154:G165)</f>
        <v>0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30</v>
      </c>
      <c r="B167" s="111">
        <f>+B166/B166</f>
        <v>1</v>
      </c>
      <c r="C167" s="111">
        <f>+C166/$B$166</f>
        <v>0.10815239655878738</v>
      </c>
      <c r="D167" s="111">
        <f>+D166/$B$166</f>
        <v>0.47808275297009423</v>
      </c>
      <c r="E167" s="111">
        <f>+E166/$B$166</f>
        <v>0.26013928717738632</v>
      </c>
      <c r="F167" s="111">
        <f>+F166/$B$166</f>
        <v>0.15362556329373209</v>
      </c>
      <c r="G167" s="111">
        <f>+G166/$B$166</f>
        <v>0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243" t="s">
        <v>133</v>
      </c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244" t="s">
        <v>134</v>
      </c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</v>
      </c>
      <c r="E172" s="140" t="s">
        <v>18</v>
      </c>
      <c r="F172" s="140" t="s">
        <v>19</v>
      </c>
      <c r="G172" s="140" t="s">
        <v>20</v>
      </c>
      <c r="H172" s="140" t="s">
        <v>21</v>
      </c>
      <c r="I172" s="140" t="s">
        <v>22</v>
      </c>
      <c r="J172" s="140" t="s">
        <v>23</v>
      </c>
      <c r="K172" s="140" t="s">
        <v>24</v>
      </c>
      <c r="L172" s="140" t="s">
        <v>25</v>
      </c>
      <c r="M172" s="140" t="s">
        <v>33</v>
      </c>
      <c r="N172" s="140" t="s">
        <v>27</v>
      </c>
      <c r="O172" s="140" t="s">
        <v>28</v>
      </c>
      <c r="P172" s="140" t="s">
        <v>29</v>
      </c>
      <c r="Q172" s="141" t="s">
        <v>3</v>
      </c>
      <c r="R172" s="142" t="s">
        <v>30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5</v>
      </c>
      <c r="E173" s="144">
        <v>123</v>
      </c>
      <c r="F173" s="144">
        <v>121</v>
      </c>
      <c r="G173" s="144">
        <v>168</v>
      </c>
      <c r="H173" s="144">
        <v>0</v>
      </c>
      <c r="I173" s="144">
        <v>0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0</v>
      </c>
      <c r="Q173" s="145">
        <f>SUM(E173:P173)</f>
        <v>412</v>
      </c>
      <c r="R173" s="146">
        <f>+Q173/$B$47</f>
        <v>0.90153172866520792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135</v>
      </c>
      <c r="E174" s="144">
        <v>113</v>
      </c>
      <c r="F174" s="144">
        <v>101</v>
      </c>
      <c r="G174" s="144">
        <v>155</v>
      </c>
      <c r="H174" s="144">
        <v>0</v>
      </c>
      <c r="I174" s="144">
        <v>0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44">
        <v>0</v>
      </c>
      <c r="Q174" s="145">
        <f>SUM(E174:P174)</f>
        <v>369</v>
      </c>
      <c r="R174" s="146">
        <f>+Q174/$B$47</f>
        <v>0.80743982494529543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P181" s="112"/>
      <c r="Q181" s="112"/>
      <c r="R181" s="112"/>
      <c r="S181" s="149"/>
      <c r="T181" s="149"/>
      <c r="U181" s="149"/>
      <c r="V181" s="149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1"/>
      <c r="K182" s="1"/>
      <c r="L182" s="3"/>
      <c r="M182" s="112"/>
      <c r="N182" s="112"/>
      <c r="O182" s="112"/>
      <c r="P182" s="112"/>
      <c r="Q182" s="112"/>
      <c r="R182" s="112"/>
      <c r="S182" s="149"/>
      <c r="T182" s="149"/>
      <c r="U182" s="149"/>
      <c r="V182" s="149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50"/>
      <c r="K183" s="150"/>
      <c r="L183" s="150"/>
      <c r="M183" s="112"/>
      <c r="N183" s="112"/>
      <c r="O183" s="112"/>
      <c r="P183" s="112"/>
      <c r="Q183" s="112"/>
      <c r="R183" s="112"/>
      <c r="S183" s="151"/>
      <c r="T183" s="151"/>
      <c r="U183" s="151"/>
      <c r="V183" s="15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3"/>
      <c r="K184" s="3"/>
      <c r="L184" s="152"/>
      <c r="M184" s="112"/>
      <c r="N184" s="112"/>
      <c r="O184" s="112"/>
      <c r="P184" s="112"/>
      <c r="Q184" s="112"/>
      <c r="R184" s="112"/>
      <c r="S184" s="153"/>
      <c r="T184" s="153"/>
      <c r="U184" s="153"/>
      <c r="V184" s="153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4"/>
      <c r="K186" s="154"/>
      <c r="L186" s="154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5"/>
      <c r="K187" s="155"/>
      <c r="L187" s="156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6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7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6"/>
      <c r="I190" s="1"/>
      <c r="J190" s="1"/>
      <c r="K190" s="1"/>
      <c r="L190" s="158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245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245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9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9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9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9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9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9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9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9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9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9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9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9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60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61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BD104"/>
  <sheetViews>
    <sheetView view="pageBreakPreview" zoomScale="70" zoomScaleNormal="80" zoomScaleSheetLayoutView="70" workbookViewId="0">
      <selection activeCell="I33" sqref="I33"/>
    </sheetView>
  </sheetViews>
  <sheetFormatPr baseColWidth="10" defaultColWidth="11.42578125" defaultRowHeight="16.5" x14ac:dyDescent="0.3"/>
  <cols>
    <col min="1" max="1" width="14.42578125" style="162" customWidth="1"/>
    <col min="2" max="3" width="13.7109375" style="162" customWidth="1"/>
    <col min="4" max="4" width="10.7109375" style="162" customWidth="1"/>
    <col min="5" max="15" width="15.140625" style="162" customWidth="1"/>
    <col min="16" max="16" width="14.28515625" style="162" customWidth="1"/>
    <col min="17" max="18" width="10.7109375" style="162" customWidth="1"/>
    <col min="19" max="19" width="2.85546875" style="162" customWidth="1"/>
    <col min="20" max="20" width="2.42578125" style="162" customWidth="1"/>
    <col min="21" max="21" width="12.5703125" style="162" customWidth="1"/>
    <col min="22" max="23" width="12.140625" style="162" customWidth="1"/>
    <col min="24" max="28" width="10.7109375" style="162" customWidth="1"/>
    <col min="29" max="29" width="13.28515625" style="162" bestFit="1" customWidth="1"/>
    <col min="30" max="32" width="8" style="176" customWidth="1"/>
    <col min="33" max="33" width="28.42578125" style="176" customWidth="1"/>
    <col min="34" max="36" width="8" style="176" customWidth="1"/>
    <col min="37" max="42" width="3.7109375" style="162" customWidth="1"/>
    <col min="43" max="43" width="11.42578125" style="162"/>
    <col min="44" max="55" width="7.140625" style="162" customWidth="1"/>
    <col min="56" max="16384" width="11.42578125" style="162"/>
  </cols>
  <sheetData>
    <row r="5" spans="1:56" s="170" customFormat="1" ht="26.25" customHeight="1" x14ac:dyDescent="0.35">
      <c r="A5" s="174" t="s">
        <v>10</v>
      </c>
      <c r="B5" s="172"/>
      <c r="C5" s="172"/>
      <c r="D5" s="172"/>
      <c r="E5" s="172"/>
      <c r="F5" s="172"/>
      <c r="G5" s="172"/>
      <c r="H5" s="172"/>
      <c r="I5" s="172"/>
      <c r="J5" s="173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D5" s="241"/>
      <c r="AE5" s="241"/>
      <c r="AF5" s="241"/>
      <c r="AG5" s="241"/>
      <c r="AH5" s="241"/>
      <c r="AI5" s="241"/>
      <c r="AJ5" s="241"/>
    </row>
    <row r="6" spans="1:56" ht="7.5" customHeight="1" x14ac:dyDescent="0.3"/>
    <row r="7" spans="1:56" ht="7.5" customHeight="1" x14ac:dyDescent="0.3">
      <c r="A7" s="318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</row>
    <row r="8" spans="1:56" ht="27.75" customHeight="1" x14ac:dyDescent="0.3">
      <c r="A8" s="320" t="s">
        <v>207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</row>
    <row r="9" spans="1:56" ht="23.25" customHeight="1" x14ac:dyDescent="0.3">
      <c r="A9" s="322" t="s">
        <v>210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</row>
    <row r="10" spans="1:56" ht="7.5" customHeight="1" x14ac:dyDescent="0.3">
      <c r="A10" s="240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9"/>
      <c r="O10" s="239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</row>
    <row r="11" spans="1:56" ht="20.25" customHeight="1" x14ac:dyDescent="0.3"/>
    <row r="12" spans="1:56" ht="23.25" customHeight="1" thickBot="1" x14ac:dyDescent="0.35">
      <c r="A12" s="331" t="s">
        <v>206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237"/>
      <c r="S12" s="237"/>
      <c r="T12" s="175"/>
      <c r="U12" s="330" t="s">
        <v>205</v>
      </c>
      <c r="V12" s="330"/>
      <c r="W12" s="330"/>
      <c r="X12" s="330"/>
      <c r="Y12" s="330"/>
      <c r="Z12" s="330"/>
      <c r="AA12" s="330"/>
    </row>
    <row r="13" spans="1:56" ht="12.75" customHeight="1" x14ac:dyDescent="0.3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75"/>
      <c r="S13" s="175"/>
      <c r="T13" s="175"/>
      <c r="U13" s="199"/>
    </row>
    <row r="14" spans="1:56" ht="22.5" customHeight="1" x14ac:dyDescent="0.3">
      <c r="A14" s="324" t="s">
        <v>39</v>
      </c>
      <c r="B14" s="326" t="s">
        <v>204</v>
      </c>
      <c r="C14" s="327"/>
      <c r="D14" s="308" t="s">
        <v>18</v>
      </c>
      <c r="E14" s="308" t="s">
        <v>19</v>
      </c>
      <c r="F14" s="308" t="s">
        <v>20</v>
      </c>
      <c r="G14" s="308" t="s">
        <v>21</v>
      </c>
      <c r="H14" s="308" t="s">
        <v>22</v>
      </c>
      <c r="I14" s="308" t="s">
        <v>23</v>
      </c>
      <c r="J14" s="308" t="s">
        <v>24</v>
      </c>
      <c r="K14" s="308" t="s">
        <v>25</v>
      </c>
      <c r="L14" s="308" t="s">
        <v>26</v>
      </c>
      <c r="M14" s="308" t="s">
        <v>27</v>
      </c>
      <c r="N14" s="308" t="s">
        <v>28</v>
      </c>
      <c r="O14" s="332" t="s">
        <v>29</v>
      </c>
      <c r="P14" s="334" t="s">
        <v>3</v>
      </c>
      <c r="Q14" s="336" t="s">
        <v>4</v>
      </c>
      <c r="S14" s="236"/>
      <c r="T14" s="236"/>
      <c r="U14" s="324" t="s">
        <v>9</v>
      </c>
      <c r="V14" s="308"/>
      <c r="W14" s="308"/>
      <c r="X14" s="308" t="s">
        <v>203</v>
      </c>
      <c r="Y14" s="308"/>
      <c r="Z14" s="308" t="s">
        <v>4</v>
      </c>
      <c r="AA14" s="339"/>
      <c r="AB14" s="236"/>
    </row>
    <row r="15" spans="1:56" ht="23.25" customHeight="1" x14ac:dyDescent="0.3">
      <c r="A15" s="325"/>
      <c r="B15" s="328"/>
      <c r="C15" s="32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33"/>
      <c r="P15" s="335"/>
      <c r="Q15" s="337"/>
      <c r="S15" s="236"/>
      <c r="T15" s="236"/>
      <c r="U15" s="338"/>
      <c r="V15" s="309"/>
      <c r="W15" s="309"/>
      <c r="X15" s="309"/>
      <c r="Y15" s="309"/>
      <c r="Z15" s="309"/>
      <c r="AA15" s="340"/>
      <c r="AB15" s="236"/>
    </row>
    <row r="16" spans="1:56" ht="23.25" customHeight="1" x14ac:dyDescent="0.3">
      <c r="A16" s="212">
        <v>1</v>
      </c>
      <c r="B16" s="310" t="s">
        <v>202</v>
      </c>
      <c r="C16" s="311"/>
      <c r="D16" s="211">
        <v>264</v>
      </c>
      <c r="E16" s="211">
        <v>231</v>
      </c>
      <c r="F16" s="211">
        <v>563</v>
      </c>
      <c r="G16" s="211"/>
      <c r="H16" s="211"/>
      <c r="I16" s="211"/>
      <c r="J16" s="211"/>
      <c r="K16" s="211"/>
      <c r="L16" s="211"/>
      <c r="M16" s="211"/>
      <c r="N16" s="211"/>
      <c r="O16" s="210"/>
      <c r="P16" s="209">
        <f>SUM(D16:O16)</f>
        <v>1058</v>
      </c>
      <c r="Q16" s="208">
        <f t="shared" ref="Q16:Q57" si="0">+P16/$P$58</f>
        <v>6.9858038956751398E-2</v>
      </c>
      <c r="S16" s="224"/>
      <c r="T16" s="223"/>
      <c r="U16" s="233" t="s">
        <v>35</v>
      </c>
      <c r="V16" s="232"/>
      <c r="W16" s="231" t="s">
        <v>201</v>
      </c>
      <c r="X16" s="235">
        <v>63</v>
      </c>
      <c r="Y16" s="234"/>
      <c r="Z16" s="312">
        <f t="shared" ref="Z16:Z23" si="1">+X16/$X$24</f>
        <v>4.1597887091449322E-3</v>
      </c>
      <c r="AA16" s="313"/>
      <c r="AB16" s="221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</row>
    <row r="17" spans="1:55" ht="23.25" customHeight="1" x14ac:dyDescent="0.3">
      <c r="A17" s="212">
        <v>2</v>
      </c>
      <c r="B17" s="310" t="s">
        <v>200</v>
      </c>
      <c r="C17" s="311"/>
      <c r="D17" s="211">
        <v>110</v>
      </c>
      <c r="E17" s="211">
        <v>84</v>
      </c>
      <c r="F17" s="211">
        <v>314</v>
      </c>
      <c r="G17" s="211"/>
      <c r="H17" s="211"/>
      <c r="I17" s="211"/>
      <c r="J17" s="211"/>
      <c r="K17" s="211"/>
      <c r="L17" s="211"/>
      <c r="M17" s="211"/>
      <c r="N17" s="211"/>
      <c r="O17" s="210"/>
      <c r="P17" s="209">
        <f t="shared" ref="P17:P57" si="2">SUM(D17:O17)</f>
        <v>508</v>
      </c>
      <c r="Q17" s="208">
        <f t="shared" si="0"/>
        <v>3.3542423241994059E-2</v>
      </c>
      <c r="S17" s="224"/>
      <c r="T17" s="223"/>
      <c r="U17" s="233" t="s">
        <v>36</v>
      </c>
      <c r="V17" s="232"/>
      <c r="W17" s="231" t="s">
        <v>199</v>
      </c>
      <c r="X17" s="230">
        <v>750</v>
      </c>
      <c r="Y17" s="229"/>
      <c r="Z17" s="314">
        <f t="shared" si="1"/>
        <v>4.9521294156487289E-2</v>
      </c>
      <c r="AA17" s="315"/>
      <c r="AB17" s="221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</row>
    <row r="18" spans="1:55" ht="23.25" customHeight="1" x14ac:dyDescent="0.3">
      <c r="A18" s="212">
        <v>3</v>
      </c>
      <c r="B18" s="310" t="s">
        <v>198</v>
      </c>
      <c r="C18" s="311"/>
      <c r="D18" s="211">
        <v>44</v>
      </c>
      <c r="E18" s="211">
        <v>76</v>
      </c>
      <c r="F18" s="211">
        <v>91</v>
      </c>
      <c r="G18" s="211"/>
      <c r="H18" s="211"/>
      <c r="I18" s="211"/>
      <c r="J18" s="211"/>
      <c r="K18" s="211"/>
      <c r="L18" s="211"/>
      <c r="M18" s="211"/>
      <c r="N18" s="211"/>
      <c r="O18" s="210"/>
      <c r="P18" s="209">
        <f t="shared" si="2"/>
        <v>211</v>
      </c>
      <c r="Q18" s="208">
        <f t="shared" si="0"/>
        <v>1.3931990756025091E-2</v>
      </c>
      <c r="S18" s="224"/>
      <c r="T18" s="223"/>
      <c r="U18" s="233" t="s">
        <v>11</v>
      </c>
      <c r="V18" s="232"/>
      <c r="W18" s="231" t="s">
        <v>197</v>
      </c>
      <c r="X18" s="230">
        <v>380</v>
      </c>
      <c r="Y18" s="229"/>
      <c r="Z18" s="314">
        <f t="shared" si="1"/>
        <v>2.5090789039286892E-2</v>
      </c>
      <c r="AA18" s="315"/>
      <c r="AB18" s="221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</row>
    <row r="19" spans="1:55" ht="23.25" customHeight="1" x14ac:dyDescent="0.3">
      <c r="A19" s="212">
        <v>4</v>
      </c>
      <c r="B19" s="310" t="s">
        <v>196</v>
      </c>
      <c r="C19" s="311"/>
      <c r="D19" s="211">
        <v>50</v>
      </c>
      <c r="E19" s="211">
        <v>38</v>
      </c>
      <c r="F19" s="211">
        <v>499</v>
      </c>
      <c r="G19" s="211"/>
      <c r="H19" s="211"/>
      <c r="I19" s="211"/>
      <c r="J19" s="211"/>
      <c r="K19" s="211"/>
      <c r="L19" s="211"/>
      <c r="M19" s="211"/>
      <c r="N19" s="211"/>
      <c r="O19" s="210"/>
      <c r="P19" s="209">
        <f t="shared" si="2"/>
        <v>587</v>
      </c>
      <c r="Q19" s="208">
        <f t="shared" si="0"/>
        <v>3.8758666226477383E-2</v>
      </c>
      <c r="S19" s="224"/>
      <c r="T19" s="223"/>
      <c r="U19" s="233" t="s">
        <v>195</v>
      </c>
      <c r="V19" s="232"/>
      <c r="W19" s="231" t="s">
        <v>194</v>
      </c>
      <c r="X19" s="230">
        <v>478</v>
      </c>
      <c r="Y19" s="229"/>
      <c r="Z19" s="314">
        <f t="shared" si="1"/>
        <v>3.1561571475734566E-2</v>
      </c>
      <c r="AA19" s="315"/>
      <c r="AB19" s="221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</row>
    <row r="20" spans="1:55" ht="23.25" customHeight="1" x14ac:dyDescent="0.3">
      <c r="A20" s="212">
        <v>5</v>
      </c>
      <c r="B20" s="310" t="s">
        <v>193</v>
      </c>
      <c r="C20" s="311"/>
      <c r="D20" s="211">
        <v>9</v>
      </c>
      <c r="E20" s="211">
        <v>15</v>
      </c>
      <c r="F20" s="211">
        <v>521</v>
      </c>
      <c r="G20" s="211"/>
      <c r="H20" s="211"/>
      <c r="I20" s="211"/>
      <c r="J20" s="211"/>
      <c r="K20" s="211"/>
      <c r="L20" s="211"/>
      <c r="M20" s="211"/>
      <c r="N20" s="211"/>
      <c r="O20" s="210"/>
      <c r="P20" s="209">
        <f t="shared" si="2"/>
        <v>545</v>
      </c>
      <c r="Q20" s="208">
        <f t="shared" si="0"/>
        <v>3.5985473753714095E-2</v>
      </c>
      <c r="S20" s="224"/>
      <c r="T20" s="223"/>
      <c r="U20" s="233" t="s">
        <v>37</v>
      </c>
      <c r="V20" s="232"/>
      <c r="W20" s="231" t="s">
        <v>192</v>
      </c>
      <c r="X20" s="230">
        <v>3303</v>
      </c>
      <c r="Y20" s="229"/>
      <c r="Z20" s="314">
        <f t="shared" si="1"/>
        <v>0.21809177946517003</v>
      </c>
      <c r="AA20" s="315"/>
      <c r="AB20" s="221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</row>
    <row r="21" spans="1:55" ht="23.25" customHeight="1" x14ac:dyDescent="0.3">
      <c r="A21" s="212">
        <v>6</v>
      </c>
      <c r="B21" s="310" t="s">
        <v>191</v>
      </c>
      <c r="C21" s="311"/>
      <c r="D21" s="211">
        <v>255</v>
      </c>
      <c r="E21" s="211">
        <v>256</v>
      </c>
      <c r="F21" s="211">
        <v>201</v>
      </c>
      <c r="G21" s="211"/>
      <c r="H21" s="211"/>
      <c r="I21" s="211"/>
      <c r="J21" s="211"/>
      <c r="K21" s="211"/>
      <c r="L21" s="211"/>
      <c r="M21" s="211"/>
      <c r="N21" s="211"/>
      <c r="O21" s="210"/>
      <c r="P21" s="209">
        <f t="shared" si="2"/>
        <v>712</v>
      </c>
      <c r="Q21" s="208">
        <f t="shared" si="0"/>
        <v>4.7012215252558602E-2</v>
      </c>
      <c r="S21" s="224"/>
      <c r="T21" s="223"/>
      <c r="U21" s="233" t="s">
        <v>38</v>
      </c>
      <c r="V21" s="232"/>
      <c r="W21" s="231" t="s">
        <v>190</v>
      </c>
      <c r="X21" s="230">
        <v>8805</v>
      </c>
      <c r="Y21" s="229"/>
      <c r="Z21" s="314">
        <f t="shared" si="1"/>
        <v>0.58137999339716073</v>
      </c>
      <c r="AA21" s="315"/>
      <c r="AB21" s="221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</row>
    <row r="22" spans="1:55" ht="23.25" customHeight="1" x14ac:dyDescent="0.3">
      <c r="A22" s="212">
        <v>7</v>
      </c>
      <c r="B22" s="310" t="s">
        <v>189</v>
      </c>
      <c r="C22" s="311"/>
      <c r="D22" s="211">
        <v>82</v>
      </c>
      <c r="E22" s="211">
        <v>122</v>
      </c>
      <c r="F22" s="211">
        <v>204</v>
      </c>
      <c r="G22" s="211"/>
      <c r="H22" s="211"/>
      <c r="I22" s="211"/>
      <c r="J22" s="211"/>
      <c r="K22" s="211"/>
      <c r="L22" s="211"/>
      <c r="M22" s="211"/>
      <c r="N22" s="211"/>
      <c r="O22" s="210"/>
      <c r="P22" s="209">
        <f t="shared" si="2"/>
        <v>408</v>
      </c>
      <c r="Q22" s="208">
        <f t="shared" si="0"/>
        <v>2.6939584021129087E-2</v>
      </c>
      <c r="S22" s="224"/>
      <c r="T22" s="223"/>
      <c r="U22" s="233" t="s">
        <v>188</v>
      </c>
      <c r="V22" s="232"/>
      <c r="W22" s="231" t="s">
        <v>187</v>
      </c>
      <c r="X22" s="230">
        <v>1330</v>
      </c>
      <c r="Y22" s="229"/>
      <c r="Z22" s="314">
        <f t="shared" si="1"/>
        <v>8.7817761637504127E-2</v>
      </c>
      <c r="AA22" s="315"/>
      <c r="AB22" s="221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</row>
    <row r="23" spans="1:55" ht="23.25" customHeight="1" x14ac:dyDescent="0.3">
      <c r="A23" s="212">
        <v>8</v>
      </c>
      <c r="B23" s="310" t="s">
        <v>186</v>
      </c>
      <c r="C23" s="311"/>
      <c r="D23" s="211">
        <v>33</v>
      </c>
      <c r="E23" s="211">
        <v>25</v>
      </c>
      <c r="F23" s="211">
        <v>160</v>
      </c>
      <c r="G23" s="211"/>
      <c r="H23" s="211"/>
      <c r="I23" s="211"/>
      <c r="J23" s="211"/>
      <c r="K23" s="211"/>
      <c r="L23" s="211"/>
      <c r="M23" s="211"/>
      <c r="N23" s="211"/>
      <c r="O23" s="210"/>
      <c r="P23" s="209">
        <f t="shared" si="2"/>
        <v>218</v>
      </c>
      <c r="Q23" s="208">
        <f t="shared" si="0"/>
        <v>1.4394189501485639E-2</v>
      </c>
      <c r="S23" s="224"/>
      <c r="T23" s="223"/>
      <c r="U23" s="233" t="s">
        <v>32</v>
      </c>
      <c r="V23" s="232"/>
      <c r="W23" s="231"/>
      <c r="X23" s="230">
        <v>36</v>
      </c>
      <c r="Y23" s="229"/>
      <c r="Z23" s="314">
        <f t="shared" si="1"/>
        <v>2.3770221195113898E-3</v>
      </c>
      <c r="AA23" s="315"/>
      <c r="AB23" s="221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</row>
    <row r="24" spans="1:55" ht="23.25" customHeight="1" x14ac:dyDescent="0.3">
      <c r="A24" s="212">
        <v>9</v>
      </c>
      <c r="B24" s="310" t="s">
        <v>185</v>
      </c>
      <c r="C24" s="311"/>
      <c r="D24" s="211">
        <v>47</v>
      </c>
      <c r="E24" s="211">
        <v>33</v>
      </c>
      <c r="F24" s="211">
        <v>245</v>
      </c>
      <c r="G24" s="211"/>
      <c r="H24" s="211"/>
      <c r="I24" s="211"/>
      <c r="J24" s="211"/>
      <c r="K24" s="211"/>
      <c r="L24" s="211"/>
      <c r="M24" s="211"/>
      <c r="N24" s="211"/>
      <c r="O24" s="210"/>
      <c r="P24" s="209">
        <f t="shared" si="2"/>
        <v>325</v>
      </c>
      <c r="Q24" s="208">
        <f t="shared" si="0"/>
        <v>2.1459227467811159E-2</v>
      </c>
      <c r="S24" s="224"/>
      <c r="T24" s="223"/>
      <c r="U24" s="228" t="s">
        <v>3</v>
      </c>
      <c r="V24" s="227"/>
      <c r="W24" s="226"/>
      <c r="X24" s="225">
        <f>+SUM(X16:X23)</f>
        <v>15145</v>
      </c>
      <c r="Y24" s="225"/>
      <c r="Z24" s="316">
        <v>1</v>
      </c>
      <c r="AA24" s="317"/>
      <c r="AB24" s="221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</row>
    <row r="25" spans="1:55" ht="23.25" customHeight="1" x14ac:dyDescent="0.3">
      <c r="A25" s="212">
        <v>10</v>
      </c>
      <c r="B25" s="310" t="s">
        <v>184</v>
      </c>
      <c r="C25" s="311"/>
      <c r="D25" s="211">
        <v>69</v>
      </c>
      <c r="E25" s="211">
        <v>52</v>
      </c>
      <c r="F25" s="211">
        <v>408</v>
      </c>
      <c r="G25" s="211"/>
      <c r="H25" s="211"/>
      <c r="I25" s="211"/>
      <c r="J25" s="211"/>
      <c r="K25" s="211"/>
      <c r="L25" s="211"/>
      <c r="M25" s="211"/>
      <c r="N25" s="211"/>
      <c r="O25" s="210"/>
      <c r="P25" s="209">
        <f t="shared" si="2"/>
        <v>529</v>
      </c>
      <c r="Q25" s="208">
        <f t="shared" si="0"/>
        <v>3.4929019478375699E-2</v>
      </c>
      <c r="S25" s="224"/>
      <c r="T25" s="223"/>
      <c r="AB25" s="221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</row>
    <row r="26" spans="1:55" ht="23.25" customHeight="1" x14ac:dyDescent="0.3">
      <c r="A26" s="212">
        <v>11</v>
      </c>
      <c r="B26" s="310" t="s">
        <v>183</v>
      </c>
      <c r="C26" s="311"/>
      <c r="D26" s="211">
        <v>12</v>
      </c>
      <c r="E26" s="211">
        <v>25</v>
      </c>
      <c r="F26" s="211">
        <v>263</v>
      </c>
      <c r="G26" s="211"/>
      <c r="H26" s="211"/>
      <c r="I26" s="211"/>
      <c r="J26" s="211"/>
      <c r="K26" s="211"/>
      <c r="L26" s="211"/>
      <c r="M26" s="211"/>
      <c r="N26" s="211"/>
      <c r="O26" s="210"/>
      <c r="P26" s="209">
        <f t="shared" si="2"/>
        <v>300</v>
      </c>
      <c r="Q26" s="208">
        <f t="shared" si="0"/>
        <v>1.9808517662594914E-2</v>
      </c>
      <c r="S26" s="224"/>
      <c r="T26" s="223"/>
      <c r="AB26" s="221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</row>
    <row r="27" spans="1:55" ht="23.25" customHeight="1" x14ac:dyDescent="0.3">
      <c r="A27" s="212">
        <v>12</v>
      </c>
      <c r="B27" s="310" t="s">
        <v>182</v>
      </c>
      <c r="C27" s="311"/>
      <c r="D27" s="211">
        <v>65</v>
      </c>
      <c r="E27" s="211">
        <v>244</v>
      </c>
      <c r="F27" s="211">
        <v>227</v>
      </c>
      <c r="G27" s="211"/>
      <c r="H27" s="211"/>
      <c r="I27" s="211"/>
      <c r="J27" s="211"/>
      <c r="K27" s="211"/>
      <c r="L27" s="211"/>
      <c r="M27" s="211"/>
      <c r="N27" s="211"/>
      <c r="O27" s="210"/>
      <c r="P27" s="209">
        <f t="shared" si="2"/>
        <v>536</v>
      </c>
      <c r="Q27" s="208">
        <f t="shared" si="0"/>
        <v>3.539121822383625E-2</v>
      </c>
      <c r="S27" s="224"/>
      <c r="T27" s="223"/>
      <c r="V27" s="163"/>
      <c r="W27" s="163"/>
      <c r="X27" s="163"/>
      <c r="Y27" s="163"/>
      <c r="Z27" s="163"/>
      <c r="AA27" s="163"/>
      <c r="AB27" s="221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</row>
    <row r="28" spans="1:55" ht="23.25" customHeight="1" x14ac:dyDescent="0.3">
      <c r="A28" s="212">
        <v>13</v>
      </c>
      <c r="B28" s="310" t="s">
        <v>181</v>
      </c>
      <c r="C28" s="311"/>
      <c r="D28" s="211">
        <v>73</v>
      </c>
      <c r="E28" s="211">
        <v>43</v>
      </c>
      <c r="F28" s="211">
        <v>115</v>
      </c>
      <c r="G28" s="211"/>
      <c r="H28" s="211"/>
      <c r="I28" s="211"/>
      <c r="J28" s="211"/>
      <c r="K28" s="211"/>
      <c r="L28" s="211"/>
      <c r="M28" s="211"/>
      <c r="N28" s="211"/>
      <c r="O28" s="210"/>
      <c r="P28" s="209">
        <f t="shared" si="2"/>
        <v>231</v>
      </c>
      <c r="Q28" s="208">
        <f t="shared" si="0"/>
        <v>1.5252558600198085E-2</v>
      </c>
      <c r="S28" s="224"/>
      <c r="T28" s="223"/>
      <c r="V28" s="222"/>
      <c r="W28" s="222"/>
      <c r="X28" s="222"/>
      <c r="Y28" s="222"/>
      <c r="Z28" s="163"/>
      <c r="AA28" s="163"/>
      <c r="AB28" s="221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</row>
    <row r="29" spans="1:55" ht="23.25" customHeight="1" x14ac:dyDescent="0.3">
      <c r="A29" s="212">
        <v>14</v>
      </c>
      <c r="B29" s="310" t="s">
        <v>180</v>
      </c>
      <c r="C29" s="311"/>
      <c r="D29" s="211">
        <v>74</v>
      </c>
      <c r="E29" s="211">
        <v>57</v>
      </c>
      <c r="F29" s="211">
        <v>275</v>
      </c>
      <c r="G29" s="211"/>
      <c r="H29" s="211"/>
      <c r="I29" s="211"/>
      <c r="J29" s="211"/>
      <c r="K29" s="211"/>
      <c r="L29" s="211"/>
      <c r="M29" s="211"/>
      <c r="N29" s="211"/>
      <c r="O29" s="210"/>
      <c r="P29" s="209">
        <f t="shared" si="2"/>
        <v>406</v>
      </c>
      <c r="Q29" s="208">
        <f t="shared" si="0"/>
        <v>2.6807527236711787E-2</v>
      </c>
      <c r="S29" s="220"/>
      <c r="T29" s="219"/>
      <c r="U29" s="215"/>
      <c r="V29" s="215"/>
      <c r="W29" s="215"/>
      <c r="X29" s="215"/>
      <c r="Y29" s="215"/>
      <c r="AB29" s="218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</row>
    <row r="30" spans="1:55" ht="23.25" customHeight="1" x14ac:dyDescent="0.3">
      <c r="A30" s="212">
        <v>15</v>
      </c>
      <c r="B30" s="310" t="s">
        <v>179</v>
      </c>
      <c r="C30" s="311"/>
      <c r="D30" s="211">
        <v>92</v>
      </c>
      <c r="E30" s="211">
        <v>54</v>
      </c>
      <c r="F30" s="211">
        <v>379</v>
      </c>
      <c r="G30" s="211"/>
      <c r="H30" s="211"/>
      <c r="I30" s="211"/>
      <c r="J30" s="211"/>
      <c r="K30" s="211"/>
      <c r="L30" s="211"/>
      <c r="M30" s="211"/>
      <c r="N30" s="211"/>
      <c r="O30" s="210"/>
      <c r="P30" s="209">
        <f t="shared" si="2"/>
        <v>525</v>
      </c>
      <c r="Q30" s="208">
        <f t="shared" si="0"/>
        <v>3.4664905909541105E-2</v>
      </c>
      <c r="S30" s="217"/>
      <c r="T30" s="216"/>
      <c r="U30" s="215"/>
      <c r="V30" s="215"/>
      <c r="W30" s="215"/>
      <c r="X30" s="215"/>
      <c r="Y30" s="215"/>
      <c r="AB30" s="21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</row>
    <row r="31" spans="1:55" ht="23.25" customHeight="1" x14ac:dyDescent="0.3">
      <c r="A31" s="212">
        <v>16</v>
      </c>
      <c r="B31" s="310" t="s">
        <v>178</v>
      </c>
      <c r="C31" s="311"/>
      <c r="D31" s="211">
        <v>9</v>
      </c>
      <c r="E31" s="211">
        <v>68</v>
      </c>
      <c r="F31" s="211">
        <v>358</v>
      </c>
      <c r="G31" s="211"/>
      <c r="H31" s="211"/>
      <c r="I31" s="211"/>
      <c r="J31" s="211"/>
      <c r="K31" s="211"/>
      <c r="L31" s="211"/>
      <c r="M31" s="211"/>
      <c r="N31" s="211"/>
      <c r="O31" s="210"/>
      <c r="P31" s="209">
        <f t="shared" si="2"/>
        <v>435</v>
      </c>
      <c r="Q31" s="208">
        <f t="shared" si="0"/>
        <v>2.8722350610762629E-2</v>
      </c>
      <c r="S31" s="175"/>
      <c r="T31" s="175"/>
      <c r="AB31" s="175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</row>
    <row r="32" spans="1:55" ht="23.25" customHeight="1" x14ac:dyDescent="0.3">
      <c r="A32" s="212">
        <v>17</v>
      </c>
      <c r="B32" s="310" t="s">
        <v>177</v>
      </c>
      <c r="C32" s="311"/>
      <c r="D32" s="211">
        <v>29</v>
      </c>
      <c r="E32" s="211">
        <v>205</v>
      </c>
      <c r="F32" s="211">
        <v>103</v>
      </c>
      <c r="G32" s="211"/>
      <c r="H32" s="211"/>
      <c r="I32" s="211"/>
      <c r="J32" s="211"/>
      <c r="K32" s="211"/>
      <c r="L32" s="211"/>
      <c r="M32" s="211"/>
      <c r="N32" s="211"/>
      <c r="O32" s="210"/>
      <c r="P32" s="209">
        <f t="shared" si="2"/>
        <v>337</v>
      </c>
      <c r="Q32" s="208">
        <f t="shared" si="0"/>
        <v>2.2251568174314954E-2</v>
      </c>
      <c r="S32" s="175"/>
      <c r="T32" s="175"/>
      <c r="AB32" s="175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</row>
    <row r="33" spans="1:55" ht="23.25" customHeight="1" x14ac:dyDescent="0.3">
      <c r="A33" s="212">
        <v>18</v>
      </c>
      <c r="B33" s="310" t="s">
        <v>176</v>
      </c>
      <c r="C33" s="311"/>
      <c r="D33" s="211">
        <v>20</v>
      </c>
      <c r="E33" s="211">
        <v>45</v>
      </c>
      <c r="F33" s="211">
        <v>242</v>
      </c>
      <c r="G33" s="211"/>
      <c r="H33" s="211"/>
      <c r="I33" s="211"/>
      <c r="J33" s="211"/>
      <c r="K33" s="211"/>
      <c r="L33" s="211"/>
      <c r="M33" s="211"/>
      <c r="N33" s="211"/>
      <c r="O33" s="210"/>
      <c r="P33" s="209">
        <f t="shared" si="2"/>
        <v>307</v>
      </c>
      <c r="Q33" s="208">
        <f t="shared" si="0"/>
        <v>2.0270716408055466E-2</v>
      </c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</row>
    <row r="34" spans="1:55" ht="23.25" customHeight="1" x14ac:dyDescent="0.3">
      <c r="A34" s="212">
        <v>19</v>
      </c>
      <c r="B34" s="310" t="s">
        <v>175</v>
      </c>
      <c r="C34" s="311"/>
      <c r="D34" s="211">
        <v>136</v>
      </c>
      <c r="E34" s="211">
        <v>137</v>
      </c>
      <c r="F34" s="211">
        <v>174</v>
      </c>
      <c r="G34" s="211"/>
      <c r="H34" s="211"/>
      <c r="I34" s="211"/>
      <c r="J34" s="211"/>
      <c r="K34" s="211"/>
      <c r="L34" s="211"/>
      <c r="M34" s="211"/>
      <c r="N34" s="211"/>
      <c r="O34" s="210"/>
      <c r="P34" s="209">
        <f t="shared" si="2"/>
        <v>447</v>
      </c>
      <c r="Q34" s="208">
        <f t="shared" si="0"/>
        <v>2.9514691317266424E-2</v>
      </c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</row>
    <row r="35" spans="1:55" ht="23.25" customHeight="1" x14ac:dyDescent="0.3">
      <c r="A35" s="212">
        <v>20</v>
      </c>
      <c r="B35" s="310" t="s">
        <v>174</v>
      </c>
      <c r="C35" s="311"/>
      <c r="D35" s="211">
        <v>47</v>
      </c>
      <c r="E35" s="211">
        <v>85</v>
      </c>
      <c r="F35" s="211">
        <v>235</v>
      </c>
      <c r="G35" s="211"/>
      <c r="H35" s="211"/>
      <c r="I35" s="211"/>
      <c r="J35" s="211"/>
      <c r="K35" s="211"/>
      <c r="L35" s="211"/>
      <c r="M35" s="211"/>
      <c r="N35" s="211"/>
      <c r="O35" s="210"/>
      <c r="P35" s="209">
        <f t="shared" si="2"/>
        <v>367</v>
      </c>
      <c r="Q35" s="208">
        <f t="shared" si="0"/>
        <v>2.4232419940574446E-2</v>
      </c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</row>
    <row r="36" spans="1:55" ht="23.25" customHeight="1" x14ac:dyDescent="0.3">
      <c r="A36" s="212">
        <v>21</v>
      </c>
      <c r="B36" s="310" t="s">
        <v>173</v>
      </c>
      <c r="C36" s="311"/>
      <c r="D36" s="211">
        <v>0</v>
      </c>
      <c r="E36" s="211">
        <v>77</v>
      </c>
      <c r="F36" s="211">
        <v>62</v>
      </c>
      <c r="G36" s="211"/>
      <c r="H36" s="211"/>
      <c r="I36" s="211"/>
      <c r="J36" s="211"/>
      <c r="K36" s="211"/>
      <c r="L36" s="211"/>
      <c r="M36" s="211"/>
      <c r="N36" s="211"/>
      <c r="O36" s="210"/>
      <c r="P36" s="209">
        <f t="shared" si="2"/>
        <v>139</v>
      </c>
      <c r="Q36" s="208">
        <f t="shared" si="0"/>
        <v>9.1779465170023118E-3</v>
      </c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</row>
    <row r="37" spans="1:55" ht="23.25" customHeight="1" x14ac:dyDescent="0.3">
      <c r="A37" s="212">
        <v>22</v>
      </c>
      <c r="B37" s="310" t="s">
        <v>172</v>
      </c>
      <c r="C37" s="311"/>
      <c r="D37" s="211">
        <v>54</v>
      </c>
      <c r="E37" s="211">
        <v>115</v>
      </c>
      <c r="F37" s="211">
        <v>239</v>
      </c>
      <c r="G37" s="211"/>
      <c r="H37" s="211"/>
      <c r="I37" s="211"/>
      <c r="J37" s="211"/>
      <c r="K37" s="211"/>
      <c r="L37" s="211"/>
      <c r="M37" s="211"/>
      <c r="N37" s="211"/>
      <c r="O37" s="210"/>
      <c r="P37" s="209">
        <f t="shared" si="2"/>
        <v>408</v>
      </c>
      <c r="Q37" s="208">
        <f t="shared" si="0"/>
        <v>2.6939584021129087E-2</v>
      </c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</row>
    <row r="38" spans="1:55" ht="23.25" customHeight="1" x14ac:dyDescent="0.3">
      <c r="A38" s="212">
        <v>23</v>
      </c>
      <c r="B38" s="310" t="s">
        <v>171</v>
      </c>
      <c r="C38" s="311"/>
      <c r="D38" s="213" t="s">
        <v>34</v>
      </c>
      <c r="E38" s="213" t="s">
        <v>34</v>
      </c>
      <c r="F38" s="213" t="s">
        <v>34</v>
      </c>
      <c r="G38" s="211"/>
      <c r="H38" s="211"/>
      <c r="I38" s="211"/>
      <c r="J38" s="211"/>
      <c r="K38" s="211"/>
      <c r="L38" s="211"/>
      <c r="M38" s="211"/>
      <c r="N38" s="211"/>
      <c r="O38" s="210"/>
      <c r="P38" s="209">
        <f t="shared" si="2"/>
        <v>0</v>
      </c>
      <c r="Q38" s="208">
        <f t="shared" si="0"/>
        <v>0</v>
      </c>
      <c r="AE38" s="162"/>
      <c r="AF38" s="162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</row>
    <row r="39" spans="1:55" ht="23.25" customHeight="1" x14ac:dyDescent="0.3">
      <c r="A39" s="212">
        <v>24</v>
      </c>
      <c r="B39" s="310" t="s">
        <v>170</v>
      </c>
      <c r="C39" s="311"/>
      <c r="D39" s="211">
        <v>107</v>
      </c>
      <c r="E39" s="211">
        <v>76</v>
      </c>
      <c r="F39" s="211">
        <v>157</v>
      </c>
      <c r="G39" s="211"/>
      <c r="H39" s="211"/>
      <c r="I39" s="211"/>
      <c r="J39" s="211"/>
      <c r="K39" s="211"/>
      <c r="L39" s="211"/>
      <c r="M39" s="211"/>
      <c r="N39" s="211"/>
      <c r="O39" s="210"/>
      <c r="P39" s="209">
        <f t="shared" si="2"/>
        <v>340</v>
      </c>
      <c r="Q39" s="208">
        <f t="shared" si="0"/>
        <v>2.2449653350940905E-2</v>
      </c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</row>
    <row r="40" spans="1:55" ht="23.25" customHeight="1" x14ac:dyDescent="0.3">
      <c r="A40" s="212">
        <v>25</v>
      </c>
      <c r="B40" s="310" t="s">
        <v>169</v>
      </c>
      <c r="C40" s="311"/>
      <c r="D40" s="211">
        <v>18</v>
      </c>
      <c r="E40" s="211">
        <v>102</v>
      </c>
      <c r="F40" s="211">
        <v>114</v>
      </c>
      <c r="G40" s="211"/>
      <c r="H40" s="211"/>
      <c r="I40" s="211"/>
      <c r="J40" s="211"/>
      <c r="K40" s="211"/>
      <c r="L40" s="211"/>
      <c r="M40" s="211"/>
      <c r="N40" s="211"/>
      <c r="O40" s="210"/>
      <c r="P40" s="209">
        <f t="shared" si="2"/>
        <v>234</v>
      </c>
      <c r="Q40" s="208">
        <f t="shared" si="0"/>
        <v>1.5450643776824034E-2</v>
      </c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</row>
    <row r="41" spans="1:55" ht="23.25" customHeight="1" x14ac:dyDescent="0.3">
      <c r="A41" s="212">
        <v>26</v>
      </c>
      <c r="B41" s="310" t="s">
        <v>168</v>
      </c>
      <c r="C41" s="311"/>
      <c r="D41" s="211">
        <v>15</v>
      </c>
      <c r="E41" s="211">
        <v>54</v>
      </c>
      <c r="F41" s="211">
        <v>148</v>
      </c>
      <c r="G41" s="211"/>
      <c r="H41" s="211"/>
      <c r="I41" s="211"/>
      <c r="J41" s="211"/>
      <c r="K41" s="211"/>
      <c r="L41" s="211"/>
      <c r="M41" s="211"/>
      <c r="N41" s="211"/>
      <c r="O41" s="210"/>
      <c r="P41" s="209">
        <f t="shared" si="2"/>
        <v>217</v>
      </c>
      <c r="Q41" s="208">
        <f t="shared" si="0"/>
        <v>1.4328161109276989E-2</v>
      </c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</row>
    <row r="42" spans="1:55" ht="23.25" customHeight="1" x14ac:dyDescent="0.3">
      <c r="A42" s="212">
        <v>27</v>
      </c>
      <c r="B42" s="310" t="s">
        <v>167</v>
      </c>
      <c r="C42" s="311"/>
      <c r="D42" s="211">
        <v>61</v>
      </c>
      <c r="E42" s="211">
        <v>141</v>
      </c>
      <c r="F42" s="211">
        <v>179</v>
      </c>
      <c r="G42" s="211"/>
      <c r="H42" s="211"/>
      <c r="I42" s="211"/>
      <c r="J42" s="211"/>
      <c r="K42" s="211"/>
      <c r="L42" s="211"/>
      <c r="M42" s="211"/>
      <c r="N42" s="211"/>
      <c r="O42" s="210"/>
      <c r="P42" s="209">
        <f t="shared" si="2"/>
        <v>381</v>
      </c>
      <c r="Q42" s="208">
        <f t="shared" si="0"/>
        <v>2.5156817431495542E-2</v>
      </c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</row>
    <row r="43" spans="1:55" ht="23.25" customHeight="1" x14ac:dyDescent="0.3">
      <c r="A43" s="212">
        <v>28</v>
      </c>
      <c r="B43" s="310" t="s">
        <v>166</v>
      </c>
      <c r="C43" s="311"/>
      <c r="D43" s="213" t="s">
        <v>34</v>
      </c>
      <c r="E43" s="213" t="s">
        <v>34</v>
      </c>
      <c r="F43" s="213" t="s">
        <v>34</v>
      </c>
      <c r="G43" s="211"/>
      <c r="H43" s="211"/>
      <c r="I43" s="211"/>
      <c r="J43" s="211"/>
      <c r="K43" s="211"/>
      <c r="L43" s="211"/>
      <c r="M43" s="211"/>
      <c r="N43" s="211"/>
      <c r="O43" s="210"/>
      <c r="P43" s="209">
        <f t="shared" si="2"/>
        <v>0</v>
      </c>
      <c r="Q43" s="208">
        <f t="shared" si="0"/>
        <v>0</v>
      </c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</row>
    <row r="44" spans="1:55" ht="23.25" customHeight="1" x14ac:dyDescent="0.3">
      <c r="A44" s="212">
        <v>29</v>
      </c>
      <c r="B44" s="310" t="s">
        <v>165</v>
      </c>
      <c r="C44" s="311"/>
      <c r="D44" s="213" t="s">
        <v>34</v>
      </c>
      <c r="E44" s="213" t="s">
        <v>34</v>
      </c>
      <c r="F44" s="213" t="s">
        <v>34</v>
      </c>
      <c r="G44" s="211"/>
      <c r="H44" s="211"/>
      <c r="I44" s="211"/>
      <c r="J44" s="211"/>
      <c r="K44" s="211"/>
      <c r="L44" s="211"/>
      <c r="M44" s="211"/>
      <c r="N44" s="211"/>
      <c r="O44" s="210"/>
      <c r="P44" s="209">
        <f t="shared" si="2"/>
        <v>0</v>
      </c>
      <c r="Q44" s="208">
        <f t="shared" si="0"/>
        <v>0</v>
      </c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</row>
    <row r="45" spans="1:55" ht="23.25" customHeight="1" x14ac:dyDescent="0.3">
      <c r="A45" s="212">
        <v>30</v>
      </c>
      <c r="B45" s="310" t="s">
        <v>164</v>
      </c>
      <c r="C45" s="311"/>
      <c r="D45" s="213" t="s">
        <v>34</v>
      </c>
      <c r="E45" s="213" t="s">
        <v>34</v>
      </c>
      <c r="F45" s="213" t="s">
        <v>34</v>
      </c>
      <c r="G45" s="211"/>
      <c r="H45" s="211"/>
      <c r="I45" s="211"/>
      <c r="J45" s="211"/>
      <c r="K45" s="211"/>
      <c r="L45" s="211"/>
      <c r="M45" s="211"/>
      <c r="N45" s="211"/>
      <c r="O45" s="210"/>
      <c r="P45" s="209">
        <f t="shared" si="2"/>
        <v>0</v>
      </c>
      <c r="Q45" s="208">
        <f t="shared" si="0"/>
        <v>0</v>
      </c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</row>
    <row r="46" spans="1:55" ht="23.25" customHeight="1" x14ac:dyDescent="0.3">
      <c r="A46" s="212">
        <v>31</v>
      </c>
      <c r="B46" s="310" t="s">
        <v>163</v>
      </c>
      <c r="C46" s="311"/>
      <c r="D46" s="213" t="s">
        <v>34</v>
      </c>
      <c r="E46" s="213" t="s">
        <v>34</v>
      </c>
      <c r="F46" s="213" t="s">
        <v>34</v>
      </c>
      <c r="G46" s="211"/>
      <c r="H46" s="211"/>
      <c r="I46" s="211"/>
      <c r="J46" s="211"/>
      <c r="K46" s="211"/>
      <c r="L46" s="211"/>
      <c r="M46" s="211"/>
      <c r="N46" s="211"/>
      <c r="O46" s="210"/>
      <c r="P46" s="209">
        <f t="shared" si="2"/>
        <v>0</v>
      </c>
      <c r="Q46" s="208">
        <f t="shared" si="0"/>
        <v>0</v>
      </c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</row>
    <row r="47" spans="1:55" ht="23.25" customHeight="1" x14ac:dyDescent="0.3">
      <c r="A47" s="212">
        <v>32</v>
      </c>
      <c r="B47" s="310" t="s">
        <v>162</v>
      </c>
      <c r="C47" s="311"/>
      <c r="D47" s="211">
        <v>13</v>
      </c>
      <c r="E47" s="211">
        <v>25</v>
      </c>
      <c r="F47" s="211">
        <v>315</v>
      </c>
      <c r="G47" s="211"/>
      <c r="H47" s="211"/>
      <c r="I47" s="211"/>
      <c r="J47" s="211"/>
      <c r="K47" s="211"/>
      <c r="L47" s="211"/>
      <c r="M47" s="211"/>
      <c r="N47" s="211"/>
      <c r="O47" s="210"/>
      <c r="P47" s="209">
        <f t="shared" si="2"/>
        <v>353</v>
      </c>
      <c r="Q47" s="208">
        <f t="shared" si="0"/>
        <v>2.330802244965335E-2</v>
      </c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</row>
    <row r="48" spans="1:55" ht="23.25" customHeight="1" x14ac:dyDescent="0.3">
      <c r="A48" s="212">
        <v>33</v>
      </c>
      <c r="B48" s="310" t="s">
        <v>161</v>
      </c>
      <c r="C48" s="311"/>
      <c r="D48" s="211">
        <v>112</v>
      </c>
      <c r="E48" s="211">
        <v>123</v>
      </c>
      <c r="F48" s="211">
        <v>509</v>
      </c>
      <c r="G48" s="211"/>
      <c r="H48" s="211"/>
      <c r="I48" s="211"/>
      <c r="J48" s="211"/>
      <c r="K48" s="211"/>
      <c r="L48" s="211"/>
      <c r="M48" s="211"/>
      <c r="N48" s="211"/>
      <c r="O48" s="210"/>
      <c r="P48" s="209">
        <f t="shared" si="2"/>
        <v>744</v>
      </c>
      <c r="Q48" s="208">
        <f t="shared" si="0"/>
        <v>4.9125123803235395E-2</v>
      </c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</row>
    <row r="49" spans="1:55" ht="23.25" customHeight="1" x14ac:dyDescent="0.3">
      <c r="A49" s="212">
        <v>34</v>
      </c>
      <c r="B49" s="310" t="s">
        <v>160</v>
      </c>
      <c r="C49" s="311"/>
      <c r="D49" s="211">
        <v>31</v>
      </c>
      <c r="E49" s="211">
        <v>59</v>
      </c>
      <c r="F49" s="211">
        <v>80</v>
      </c>
      <c r="G49" s="211"/>
      <c r="H49" s="211"/>
      <c r="I49" s="211"/>
      <c r="J49" s="211"/>
      <c r="K49" s="211"/>
      <c r="L49" s="211"/>
      <c r="M49" s="211"/>
      <c r="N49" s="211"/>
      <c r="O49" s="210"/>
      <c r="P49" s="209">
        <f t="shared" si="2"/>
        <v>170</v>
      </c>
      <c r="Q49" s="208">
        <f t="shared" si="0"/>
        <v>1.1224826675470452E-2</v>
      </c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</row>
    <row r="50" spans="1:55" ht="23.25" customHeight="1" x14ac:dyDescent="0.3">
      <c r="A50" s="212">
        <v>35</v>
      </c>
      <c r="B50" s="310" t="s">
        <v>159</v>
      </c>
      <c r="C50" s="311"/>
      <c r="D50" s="211">
        <v>24</v>
      </c>
      <c r="E50" s="211">
        <v>52</v>
      </c>
      <c r="F50" s="211">
        <v>99</v>
      </c>
      <c r="G50" s="211"/>
      <c r="H50" s="211"/>
      <c r="I50" s="211"/>
      <c r="J50" s="211"/>
      <c r="K50" s="211"/>
      <c r="L50" s="211"/>
      <c r="M50" s="211"/>
      <c r="N50" s="211"/>
      <c r="O50" s="210"/>
      <c r="P50" s="209">
        <f t="shared" si="2"/>
        <v>175</v>
      </c>
      <c r="Q50" s="208">
        <f t="shared" si="0"/>
        <v>1.1554968636513702E-2</v>
      </c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</row>
    <row r="51" spans="1:55" ht="23.25" customHeight="1" x14ac:dyDescent="0.3">
      <c r="A51" s="212">
        <v>36</v>
      </c>
      <c r="B51" s="310" t="s">
        <v>158</v>
      </c>
      <c r="C51" s="311"/>
      <c r="D51" s="211">
        <v>94</v>
      </c>
      <c r="E51" s="211">
        <v>41</v>
      </c>
      <c r="F51" s="211">
        <v>187</v>
      </c>
      <c r="G51" s="211"/>
      <c r="H51" s="211"/>
      <c r="I51" s="211"/>
      <c r="J51" s="211"/>
      <c r="K51" s="211"/>
      <c r="L51" s="211"/>
      <c r="M51" s="211"/>
      <c r="N51" s="211"/>
      <c r="O51" s="210"/>
      <c r="P51" s="209">
        <f t="shared" si="2"/>
        <v>322</v>
      </c>
      <c r="Q51" s="208">
        <f t="shared" si="0"/>
        <v>2.1261142291185208E-2</v>
      </c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</row>
    <row r="52" spans="1:55" ht="23.25" customHeight="1" x14ac:dyDescent="0.3">
      <c r="A52" s="212">
        <v>37</v>
      </c>
      <c r="B52" s="310" t="s">
        <v>157</v>
      </c>
      <c r="C52" s="311"/>
      <c r="D52" s="211">
        <v>56</v>
      </c>
      <c r="E52" s="211">
        <v>185</v>
      </c>
      <c r="F52" s="211">
        <v>95</v>
      </c>
      <c r="G52" s="211"/>
      <c r="H52" s="211"/>
      <c r="I52" s="211"/>
      <c r="J52" s="211"/>
      <c r="K52" s="211"/>
      <c r="L52" s="211"/>
      <c r="M52" s="211"/>
      <c r="N52" s="211"/>
      <c r="O52" s="210"/>
      <c r="P52" s="209">
        <f t="shared" si="2"/>
        <v>336</v>
      </c>
      <c r="Q52" s="208">
        <f t="shared" si="0"/>
        <v>2.2185539782106304E-2</v>
      </c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</row>
    <row r="53" spans="1:55" ht="23.25" customHeight="1" x14ac:dyDescent="0.3">
      <c r="A53" s="212">
        <v>38</v>
      </c>
      <c r="B53" s="310" t="s">
        <v>156</v>
      </c>
      <c r="C53" s="311"/>
      <c r="D53" s="211">
        <v>5</v>
      </c>
      <c r="E53" s="211">
        <v>108</v>
      </c>
      <c r="F53" s="211">
        <v>195</v>
      </c>
      <c r="G53" s="211"/>
      <c r="H53" s="211"/>
      <c r="I53" s="211"/>
      <c r="J53" s="211"/>
      <c r="K53" s="211"/>
      <c r="L53" s="211"/>
      <c r="M53" s="211"/>
      <c r="N53" s="211"/>
      <c r="O53" s="210"/>
      <c r="P53" s="209">
        <f t="shared" si="2"/>
        <v>308</v>
      </c>
      <c r="Q53" s="208">
        <f t="shared" si="0"/>
        <v>2.0336744800264112E-2</v>
      </c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</row>
    <row r="54" spans="1:55" ht="21" customHeight="1" x14ac:dyDescent="0.3">
      <c r="A54" s="212">
        <v>39</v>
      </c>
      <c r="B54" s="310" t="s">
        <v>155</v>
      </c>
      <c r="C54" s="311"/>
      <c r="D54" s="211">
        <v>105</v>
      </c>
      <c r="E54" s="211">
        <v>83</v>
      </c>
      <c r="F54" s="211">
        <v>121</v>
      </c>
      <c r="G54" s="211"/>
      <c r="H54" s="211"/>
      <c r="I54" s="211"/>
      <c r="J54" s="211"/>
      <c r="K54" s="211"/>
      <c r="L54" s="211"/>
      <c r="M54" s="211"/>
      <c r="N54" s="211"/>
      <c r="O54" s="210"/>
      <c r="P54" s="209">
        <f t="shared" si="2"/>
        <v>309</v>
      </c>
      <c r="Q54" s="208">
        <f t="shared" si="0"/>
        <v>2.0402773192472762E-2</v>
      </c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</row>
    <row r="55" spans="1:55" ht="21" customHeight="1" x14ac:dyDescent="0.3">
      <c r="A55" s="212">
        <v>40</v>
      </c>
      <c r="B55" s="310" t="s">
        <v>154</v>
      </c>
      <c r="C55" s="311"/>
      <c r="D55" s="211">
        <v>161</v>
      </c>
      <c r="E55" s="211">
        <v>109</v>
      </c>
      <c r="F55" s="211">
        <v>351</v>
      </c>
      <c r="G55" s="211"/>
      <c r="H55" s="211"/>
      <c r="I55" s="211"/>
      <c r="J55" s="211"/>
      <c r="K55" s="211"/>
      <c r="L55" s="211"/>
      <c r="M55" s="211"/>
      <c r="N55" s="211"/>
      <c r="O55" s="210"/>
      <c r="P55" s="209">
        <f t="shared" si="2"/>
        <v>621</v>
      </c>
      <c r="Q55" s="208">
        <f t="shared" si="0"/>
        <v>4.1003631561571476E-2</v>
      </c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</row>
    <row r="56" spans="1:55" ht="21" customHeight="1" x14ac:dyDescent="0.3">
      <c r="A56" s="212">
        <v>41</v>
      </c>
      <c r="B56" s="310" t="s">
        <v>153</v>
      </c>
      <c r="C56" s="311"/>
      <c r="D56" s="211">
        <v>21</v>
      </c>
      <c r="E56" s="211">
        <v>32</v>
      </c>
      <c r="F56" s="211">
        <v>261</v>
      </c>
      <c r="G56" s="211"/>
      <c r="H56" s="211"/>
      <c r="I56" s="211"/>
      <c r="J56" s="211"/>
      <c r="K56" s="211"/>
      <c r="L56" s="211"/>
      <c r="M56" s="211"/>
      <c r="N56" s="211"/>
      <c r="O56" s="210"/>
      <c r="P56" s="209">
        <f t="shared" si="2"/>
        <v>314</v>
      </c>
      <c r="Q56" s="208">
        <f t="shared" si="0"/>
        <v>2.0732915153516013E-2</v>
      </c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</row>
    <row r="57" spans="1:55" ht="21" customHeight="1" x14ac:dyDescent="0.3">
      <c r="A57" s="212">
        <v>42</v>
      </c>
      <c r="B57" s="310" t="s">
        <v>152</v>
      </c>
      <c r="C57" s="311"/>
      <c r="D57" s="211">
        <v>116</v>
      </c>
      <c r="E57" s="211">
        <v>138</v>
      </c>
      <c r="F57" s="211">
        <v>528</v>
      </c>
      <c r="G57" s="211"/>
      <c r="H57" s="211"/>
      <c r="I57" s="211"/>
      <c r="J57" s="211"/>
      <c r="K57" s="211"/>
      <c r="L57" s="211"/>
      <c r="M57" s="211"/>
      <c r="N57" s="211"/>
      <c r="O57" s="210"/>
      <c r="P57" s="209">
        <f t="shared" si="2"/>
        <v>782</v>
      </c>
      <c r="Q57" s="208">
        <f t="shared" si="0"/>
        <v>5.1634202707164081E-2</v>
      </c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</row>
    <row r="58" spans="1:55" ht="21" customHeight="1" x14ac:dyDescent="0.3">
      <c r="A58" s="341" t="s">
        <v>3</v>
      </c>
      <c r="B58" s="342"/>
      <c r="C58" s="342"/>
      <c r="D58" s="207">
        <f t="shared" ref="D58:P58" si="3">+SUM(D16:D57)</f>
        <v>2513</v>
      </c>
      <c r="E58" s="206">
        <f t="shared" si="3"/>
        <v>3415</v>
      </c>
      <c r="F58" s="206">
        <f t="shared" si="3"/>
        <v>9217</v>
      </c>
      <c r="G58" s="206">
        <f t="shared" si="3"/>
        <v>0</v>
      </c>
      <c r="H58" s="206">
        <f t="shared" si="3"/>
        <v>0</v>
      </c>
      <c r="I58" s="206">
        <f t="shared" si="3"/>
        <v>0</v>
      </c>
      <c r="J58" s="206">
        <f t="shared" si="3"/>
        <v>0</v>
      </c>
      <c r="K58" s="206">
        <f t="shared" si="3"/>
        <v>0</v>
      </c>
      <c r="L58" s="206">
        <f t="shared" si="3"/>
        <v>0</v>
      </c>
      <c r="M58" s="206">
        <f t="shared" si="3"/>
        <v>0</v>
      </c>
      <c r="N58" s="206">
        <f t="shared" si="3"/>
        <v>0</v>
      </c>
      <c r="O58" s="205">
        <f t="shared" si="3"/>
        <v>0</v>
      </c>
      <c r="P58" s="204">
        <f t="shared" si="3"/>
        <v>15145</v>
      </c>
      <c r="Q58" s="203">
        <v>1</v>
      </c>
    </row>
    <row r="59" spans="1:55" ht="21" customHeight="1" x14ac:dyDescent="0.3">
      <c r="A59" s="202" t="s">
        <v>209</v>
      </c>
      <c r="B59" s="202"/>
      <c r="C59" s="202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0"/>
    </row>
    <row r="60" spans="1:55" ht="21" customHeight="1" x14ac:dyDescent="0.3">
      <c r="A60" s="202"/>
      <c r="B60" s="202"/>
      <c r="C60" s="202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0"/>
      <c r="AD60" s="162"/>
      <c r="AE60" s="162"/>
      <c r="AF60" s="162"/>
      <c r="AG60" s="162"/>
      <c r="AH60" s="162"/>
      <c r="AI60" s="162"/>
      <c r="AJ60" s="162"/>
    </row>
    <row r="61" spans="1:55" ht="21" customHeight="1" x14ac:dyDescent="0.3">
      <c r="L61" s="171"/>
      <c r="M61" s="171"/>
      <c r="V61" s="171"/>
      <c r="W61" s="171"/>
      <c r="X61" s="171"/>
      <c r="Y61" s="171"/>
      <c r="Z61" s="171"/>
      <c r="AD61" s="162"/>
      <c r="AE61" s="162"/>
      <c r="AF61" s="162"/>
      <c r="AG61" s="162"/>
      <c r="AH61" s="162"/>
      <c r="AI61" s="162"/>
      <c r="AJ61" s="162"/>
    </row>
    <row r="62" spans="1:55" ht="27" customHeight="1" thickBot="1" x14ac:dyDescent="0.35">
      <c r="A62" s="345" t="s">
        <v>151</v>
      </c>
      <c r="B62" s="345"/>
      <c r="C62" s="345"/>
      <c r="D62" s="345"/>
      <c r="E62" s="345"/>
      <c r="F62" s="345"/>
      <c r="G62" s="345"/>
      <c r="H62" s="345"/>
      <c r="U62" s="331" t="s">
        <v>150</v>
      </c>
      <c r="V62" s="331"/>
      <c r="W62" s="331"/>
      <c r="X62" s="331"/>
      <c r="Y62" s="331"/>
      <c r="Z62" s="331"/>
      <c r="AD62" s="162"/>
      <c r="AE62" s="162"/>
      <c r="AF62" s="162"/>
      <c r="AG62" s="162"/>
      <c r="AH62" s="162"/>
      <c r="AI62" s="162"/>
      <c r="AJ62" s="162"/>
    </row>
    <row r="63" spans="1:55" ht="11.25" customHeight="1" thickBot="1" x14ac:dyDescent="0.35">
      <c r="A63" s="199"/>
      <c r="B63" s="199"/>
      <c r="C63" s="199"/>
      <c r="D63" s="199"/>
      <c r="E63" s="199"/>
      <c r="F63" s="199"/>
      <c r="G63" s="199"/>
      <c r="H63" s="199"/>
      <c r="U63" s="331"/>
      <c r="V63" s="331"/>
      <c r="W63" s="331"/>
      <c r="X63" s="331"/>
      <c r="Y63" s="331"/>
      <c r="Z63" s="331"/>
      <c r="AD63" s="162"/>
      <c r="AE63" s="162"/>
      <c r="AF63" s="162"/>
      <c r="AG63" s="162"/>
      <c r="AH63" s="162"/>
      <c r="AI63" s="162"/>
      <c r="AJ63" s="162"/>
    </row>
    <row r="64" spans="1:55" ht="27" customHeight="1" x14ac:dyDescent="0.3">
      <c r="A64" s="343" t="s">
        <v>2</v>
      </c>
      <c r="B64" s="343" t="s">
        <v>3</v>
      </c>
      <c r="C64" s="343" t="s">
        <v>149</v>
      </c>
      <c r="D64" s="343"/>
      <c r="E64" s="343" t="s">
        <v>148</v>
      </c>
      <c r="F64" s="343"/>
      <c r="G64" s="343" t="s">
        <v>147</v>
      </c>
      <c r="H64" s="343"/>
      <c r="K64" s="171"/>
      <c r="L64" s="171"/>
      <c r="M64" s="171"/>
      <c r="U64" s="199"/>
      <c r="V64" s="199"/>
      <c r="W64" s="199"/>
      <c r="X64" s="199"/>
      <c r="Y64" s="199"/>
      <c r="Z64" s="199"/>
      <c r="AD64" s="162"/>
      <c r="AE64" s="162"/>
      <c r="AF64" s="162"/>
      <c r="AG64" s="162"/>
      <c r="AH64" s="162"/>
      <c r="AI64" s="162"/>
      <c r="AJ64" s="162"/>
    </row>
    <row r="65" spans="1:36" ht="57.75" customHeight="1" x14ac:dyDescent="0.3">
      <c r="A65" s="344"/>
      <c r="B65" s="344"/>
      <c r="C65" s="344"/>
      <c r="D65" s="344"/>
      <c r="E65" s="344"/>
      <c r="F65" s="344"/>
      <c r="G65" s="344"/>
      <c r="H65" s="344"/>
      <c r="K65" s="171"/>
      <c r="L65" s="171"/>
      <c r="M65" s="171"/>
      <c r="U65" s="198" t="s">
        <v>2</v>
      </c>
      <c r="V65" s="198" t="s">
        <v>3</v>
      </c>
      <c r="W65" s="343" t="s">
        <v>7</v>
      </c>
      <c r="X65" s="343"/>
      <c r="Y65" s="343" t="s">
        <v>8</v>
      </c>
      <c r="Z65" s="343"/>
      <c r="AD65" s="162"/>
      <c r="AE65" s="162"/>
      <c r="AF65" s="162"/>
      <c r="AG65" s="162"/>
      <c r="AH65" s="162"/>
      <c r="AI65" s="162"/>
      <c r="AJ65" s="162"/>
    </row>
    <row r="66" spans="1:36" ht="23.25" customHeight="1" x14ac:dyDescent="0.3">
      <c r="A66" s="191" t="s">
        <v>18</v>
      </c>
      <c r="B66" s="197">
        <f t="shared" ref="B66:B77" si="4">+SUM(C66:J66)</f>
        <v>2513</v>
      </c>
      <c r="C66" s="346">
        <f t="shared" ref="C66:C77" si="5">C86</f>
        <v>1186</v>
      </c>
      <c r="D66" s="346"/>
      <c r="E66" s="346">
        <f t="shared" ref="E66:E77" si="6">E86+G86+I86</f>
        <v>820</v>
      </c>
      <c r="F66" s="346"/>
      <c r="G66" s="346">
        <f t="shared" ref="G66:G77" si="7">K86+M86</f>
        <v>507</v>
      </c>
      <c r="H66" s="346"/>
      <c r="K66" s="171"/>
      <c r="L66" s="171"/>
      <c r="M66" s="171"/>
      <c r="U66" s="191" t="s">
        <v>18</v>
      </c>
      <c r="V66" s="197">
        <f t="shared" ref="V66:V77" si="8">+W66+Y66</f>
        <v>2513</v>
      </c>
      <c r="W66" s="347">
        <v>1219</v>
      </c>
      <c r="X66" s="347"/>
      <c r="Y66" s="347">
        <v>1294</v>
      </c>
      <c r="Z66" s="348"/>
      <c r="AD66" s="162"/>
      <c r="AE66" s="162"/>
      <c r="AF66" s="162"/>
      <c r="AG66" s="162"/>
      <c r="AH66" s="162"/>
      <c r="AI66" s="162"/>
      <c r="AJ66" s="162"/>
    </row>
    <row r="67" spans="1:36" ht="23.25" customHeight="1" x14ac:dyDescent="0.3">
      <c r="A67" s="190" t="s">
        <v>19</v>
      </c>
      <c r="B67" s="188">
        <f t="shared" si="4"/>
        <v>3415</v>
      </c>
      <c r="C67" s="346">
        <f t="shared" si="5"/>
        <v>1136</v>
      </c>
      <c r="D67" s="346"/>
      <c r="E67" s="346">
        <f t="shared" si="6"/>
        <v>1740</v>
      </c>
      <c r="F67" s="346"/>
      <c r="G67" s="346">
        <f t="shared" si="7"/>
        <v>539</v>
      </c>
      <c r="H67" s="346"/>
      <c r="K67" s="171"/>
      <c r="L67" s="171"/>
      <c r="M67" s="171"/>
      <c r="U67" s="190" t="s">
        <v>19</v>
      </c>
      <c r="V67" s="188">
        <f t="shared" si="8"/>
        <v>3415</v>
      </c>
      <c r="W67" s="347">
        <v>1811</v>
      </c>
      <c r="X67" s="347"/>
      <c r="Y67" s="307">
        <v>1604</v>
      </c>
      <c r="Z67" s="349"/>
      <c r="AD67" s="162"/>
      <c r="AE67" s="162"/>
      <c r="AF67" s="162"/>
      <c r="AG67" s="162"/>
      <c r="AH67" s="162"/>
      <c r="AI67" s="162"/>
      <c r="AJ67" s="162"/>
    </row>
    <row r="68" spans="1:36" ht="23.25" customHeight="1" x14ac:dyDescent="0.3">
      <c r="A68" s="190" t="s">
        <v>20</v>
      </c>
      <c r="B68" s="188">
        <f t="shared" si="4"/>
        <v>9217</v>
      </c>
      <c r="C68" s="346">
        <f t="shared" si="5"/>
        <v>1492</v>
      </c>
      <c r="D68" s="346"/>
      <c r="E68" s="346">
        <f t="shared" si="6"/>
        <v>6891</v>
      </c>
      <c r="F68" s="346"/>
      <c r="G68" s="346">
        <f t="shared" si="7"/>
        <v>834</v>
      </c>
      <c r="H68" s="346"/>
      <c r="K68" s="171"/>
      <c r="L68" s="171"/>
      <c r="M68" s="171"/>
      <c r="U68" s="190" t="s">
        <v>20</v>
      </c>
      <c r="V68" s="188">
        <f t="shared" si="8"/>
        <v>9217</v>
      </c>
      <c r="W68" s="307">
        <v>6525</v>
      </c>
      <c r="X68" s="349"/>
      <c r="Y68" s="307">
        <v>2692</v>
      </c>
      <c r="Z68" s="349"/>
      <c r="AD68" s="162"/>
      <c r="AE68" s="162"/>
      <c r="AF68" s="162"/>
      <c r="AG68" s="162"/>
      <c r="AH68" s="162"/>
      <c r="AI68" s="162"/>
      <c r="AJ68" s="162"/>
    </row>
    <row r="69" spans="1:36" ht="23.25" customHeight="1" x14ac:dyDescent="0.3">
      <c r="A69" s="190" t="s">
        <v>21</v>
      </c>
      <c r="B69" s="188">
        <f t="shared" si="4"/>
        <v>0</v>
      </c>
      <c r="C69" s="346">
        <f t="shared" si="5"/>
        <v>0</v>
      </c>
      <c r="D69" s="346"/>
      <c r="E69" s="346">
        <f t="shared" si="6"/>
        <v>0</v>
      </c>
      <c r="F69" s="346"/>
      <c r="G69" s="346">
        <f t="shared" si="7"/>
        <v>0</v>
      </c>
      <c r="H69" s="346"/>
      <c r="K69" s="171"/>
      <c r="L69" s="171"/>
      <c r="M69" s="171"/>
      <c r="U69" s="190" t="s">
        <v>21</v>
      </c>
      <c r="V69" s="188">
        <f t="shared" si="8"/>
        <v>0</v>
      </c>
      <c r="W69" s="307">
        <v>0</v>
      </c>
      <c r="X69" s="349"/>
      <c r="Y69" s="307">
        <v>0</v>
      </c>
      <c r="Z69" s="349"/>
      <c r="AD69" s="162"/>
      <c r="AE69" s="162"/>
      <c r="AF69" s="162"/>
      <c r="AG69" s="162"/>
      <c r="AH69" s="162"/>
      <c r="AI69" s="162"/>
      <c r="AJ69" s="162"/>
    </row>
    <row r="70" spans="1:36" ht="23.25" customHeight="1" x14ac:dyDescent="0.3">
      <c r="A70" s="190" t="s">
        <v>22</v>
      </c>
      <c r="B70" s="188">
        <f t="shared" si="4"/>
        <v>0</v>
      </c>
      <c r="C70" s="346">
        <f t="shared" si="5"/>
        <v>0</v>
      </c>
      <c r="D70" s="346"/>
      <c r="E70" s="346">
        <f t="shared" si="6"/>
        <v>0</v>
      </c>
      <c r="F70" s="346"/>
      <c r="G70" s="346">
        <f t="shared" si="7"/>
        <v>0</v>
      </c>
      <c r="H70" s="346"/>
      <c r="K70" s="171"/>
      <c r="L70" s="171"/>
      <c r="M70" s="171"/>
      <c r="U70" s="190" t="s">
        <v>22</v>
      </c>
      <c r="V70" s="188">
        <f t="shared" si="8"/>
        <v>0</v>
      </c>
      <c r="W70" s="307">
        <v>0</v>
      </c>
      <c r="X70" s="349"/>
      <c r="Y70" s="307">
        <v>0</v>
      </c>
      <c r="Z70" s="349"/>
      <c r="AD70" s="162"/>
      <c r="AE70" s="162"/>
      <c r="AF70" s="162"/>
      <c r="AG70" s="162"/>
      <c r="AH70" s="162"/>
      <c r="AI70" s="162"/>
      <c r="AJ70" s="162"/>
    </row>
    <row r="71" spans="1:36" ht="23.25" customHeight="1" x14ac:dyDescent="0.3">
      <c r="A71" s="190" t="s">
        <v>23</v>
      </c>
      <c r="B71" s="188">
        <f t="shared" si="4"/>
        <v>0</v>
      </c>
      <c r="C71" s="346">
        <f t="shared" si="5"/>
        <v>0</v>
      </c>
      <c r="D71" s="346"/>
      <c r="E71" s="346">
        <f t="shared" si="6"/>
        <v>0</v>
      </c>
      <c r="F71" s="346"/>
      <c r="G71" s="346">
        <f t="shared" si="7"/>
        <v>0</v>
      </c>
      <c r="H71" s="346"/>
      <c r="K71" s="171"/>
      <c r="L71" s="171"/>
      <c r="M71" s="171"/>
      <c r="U71" s="190" t="s">
        <v>23</v>
      </c>
      <c r="V71" s="188">
        <f t="shared" si="8"/>
        <v>0</v>
      </c>
      <c r="W71" s="307">
        <v>0</v>
      </c>
      <c r="X71" s="349"/>
      <c r="Y71" s="307">
        <v>0</v>
      </c>
      <c r="Z71" s="349"/>
      <c r="AD71" s="162"/>
      <c r="AE71" s="162"/>
      <c r="AF71" s="162"/>
      <c r="AG71" s="162"/>
      <c r="AH71" s="162"/>
      <c r="AI71" s="162"/>
      <c r="AJ71" s="162"/>
    </row>
    <row r="72" spans="1:36" ht="23.25" customHeight="1" x14ac:dyDescent="0.3">
      <c r="A72" s="190" t="s">
        <v>24</v>
      </c>
      <c r="B72" s="188">
        <f t="shared" si="4"/>
        <v>0</v>
      </c>
      <c r="C72" s="346">
        <f t="shared" si="5"/>
        <v>0</v>
      </c>
      <c r="D72" s="346"/>
      <c r="E72" s="346">
        <f t="shared" si="6"/>
        <v>0</v>
      </c>
      <c r="F72" s="346"/>
      <c r="G72" s="346">
        <f t="shared" si="7"/>
        <v>0</v>
      </c>
      <c r="H72" s="346"/>
      <c r="K72" s="171"/>
      <c r="L72" s="171"/>
      <c r="M72" s="171"/>
      <c r="U72" s="190" t="s">
        <v>24</v>
      </c>
      <c r="V72" s="188">
        <f t="shared" si="8"/>
        <v>0</v>
      </c>
      <c r="W72" s="307">
        <v>0</v>
      </c>
      <c r="X72" s="349"/>
      <c r="Y72" s="307">
        <v>0</v>
      </c>
      <c r="Z72" s="349"/>
      <c r="AD72" s="162"/>
      <c r="AE72" s="162"/>
      <c r="AF72" s="162"/>
      <c r="AG72" s="162"/>
      <c r="AH72" s="162"/>
      <c r="AI72" s="162"/>
      <c r="AJ72" s="162"/>
    </row>
    <row r="73" spans="1:36" ht="23.25" customHeight="1" x14ac:dyDescent="0.3">
      <c r="A73" s="190" t="s">
        <v>25</v>
      </c>
      <c r="B73" s="188">
        <f t="shared" si="4"/>
        <v>0</v>
      </c>
      <c r="C73" s="346">
        <f t="shared" si="5"/>
        <v>0</v>
      </c>
      <c r="D73" s="346"/>
      <c r="E73" s="346">
        <f t="shared" si="6"/>
        <v>0</v>
      </c>
      <c r="F73" s="346"/>
      <c r="G73" s="346">
        <f t="shared" si="7"/>
        <v>0</v>
      </c>
      <c r="H73" s="346"/>
      <c r="K73" s="171"/>
      <c r="L73" s="171"/>
      <c r="M73" s="171"/>
      <c r="U73" s="190" t="s">
        <v>25</v>
      </c>
      <c r="V73" s="188">
        <f t="shared" si="8"/>
        <v>0</v>
      </c>
      <c r="W73" s="307">
        <v>0</v>
      </c>
      <c r="X73" s="349"/>
      <c r="Y73" s="307">
        <v>0</v>
      </c>
      <c r="Z73" s="349"/>
      <c r="AD73" s="162"/>
      <c r="AE73" s="162"/>
      <c r="AF73" s="162"/>
      <c r="AG73" s="162"/>
      <c r="AH73" s="162"/>
      <c r="AI73" s="162"/>
      <c r="AJ73" s="162"/>
    </row>
    <row r="74" spans="1:36" ht="23.25" customHeight="1" x14ac:dyDescent="0.3">
      <c r="A74" s="190" t="s">
        <v>33</v>
      </c>
      <c r="B74" s="188">
        <f t="shared" si="4"/>
        <v>0</v>
      </c>
      <c r="C74" s="346">
        <f t="shared" si="5"/>
        <v>0</v>
      </c>
      <c r="D74" s="346"/>
      <c r="E74" s="346">
        <f t="shared" si="6"/>
        <v>0</v>
      </c>
      <c r="F74" s="346"/>
      <c r="G74" s="346">
        <f t="shared" si="7"/>
        <v>0</v>
      </c>
      <c r="H74" s="346"/>
      <c r="K74" s="171"/>
      <c r="L74" s="171"/>
      <c r="M74" s="171"/>
      <c r="U74" s="190" t="s">
        <v>33</v>
      </c>
      <c r="V74" s="188">
        <f t="shared" si="8"/>
        <v>0</v>
      </c>
      <c r="W74" s="307">
        <v>0</v>
      </c>
      <c r="X74" s="349"/>
      <c r="Y74" s="307">
        <v>0</v>
      </c>
      <c r="Z74" s="349"/>
      <c r="AD74" s="162"/>
      <c r="AE74" s="162"/>
      <c r="AF74" s="162"/>
      <c r="AG74" s="162"/>
      <c r="AH74" s="162"/>
      <c r="AI74" s="162"/>
      <c r="AJ74" s="162"/>
    </row>
    <row r="75" spans="1:36" ht="23.25" customHeight="1" x14ac:dyDescent="0.3">
      <c r="A75" s="190" t="s">
        <v>27</v>
      </c>
      <c r="B75" s="188">
        <f t="shared" si="4"/>
        <v>0</v>
      </c>
      <c r="C75" s="346">
        <f t="shared" si="5"/>
        <v>0</v>
      </c>
      <c r="D75" s="346"/>
      <c r="E75" s="346">
        <f t="shared" si="6"/>
        <v>0</v>
      </c>
      <c r="F75" s="346"/>
      <c r="G75" s="346">
        <f t="shared" si="7"/>
        <v>0</v>
      </c>
      <c r="H75" s="346"/>
      <c r="K75" s="171"/>
      <c r="L75" s="171"/>
      <c r="M75" s="171"/>
      <c r="U75" s="190" t="s">
        <v>27</v>
      </c>
      <c r="V75" s="188">
        <f t="shared" si="8"/>
        <v>0</v>
      </c>
      <c r="W75" s="307">
        <v>0</v>
      </c>
      <c r="X75" s="349"/>
      <c r="Y75" s="307">
        <v>0</v>
      </c>
      <c r="Z75" s="349"/>
      <c r="AD75" s="162"/>
      <c r="AE75" s="162"/>
      <c r="AF75" s="162"/>
      <c r="AG75" s="162"/>
      <c r="AH75" s="162"/>
      <c r="AI75" s="162"/>
      <c r="AJ75" s="162"/>
    </row>
    <row r="76" spans="1:36" ht="23.25" customHeight="1" x14ac:dyDescent="0.3">
      <c r="A76" s="190" t="s">
        <v>28</v>
      </c>
      <c r="B76" s="188">
        <f t="shared" si="4"/>
        <v>0</v>
      </c>
      <c r="C76" s="346">
        <f t="shared" si="5"/>
        <v>0</v>
      </c>
      <c r="D76" s="346"/>
      <c r="E76" s="346">
        <f t="shared" si="6"/>
        <v>0</v>
      </c>
      <c r="F76" s="346"/>
      <c r="G76" s="346">
        <f t="shared" si="7"/>
        <v>0</v>
      </c>
      <c r="H76" s="346"/>
      <c r="K76" s="171"/>
      <c r="L76" s="171"/>
      <c r="M76" s="171"/>
      <c r="U76" s="190" t="s">
        <v>28</v>
      </c>
      <c r="V76" s="188">
        <f t="shared" si="8"/>
        <v>0</v>
      </c>
      <c r="W76" s="307">
        <v>0</v>
      </c>
      <c r="X76" s="349"/>
      <c r="Y76" s="307">
        <v>0</v>
      </c>
      <c r="Z76" s="349"/>
      <c r="AD76" s="162"/>
      <c r="AE76" s="162"/>
      <c r="AF76" s="162"/>
      <c r="AG76" s="162"/>
      <c r="AH76" s="162"/>
      <c r="AI76" s="162"/>
      <c r="AJ76" s="162"/>
    </row>
    <row r="77" spans="1:36" ht="23.25" customHeight="1" x14ac:dyDescent="0.3">
      <c r="A77" s="189" t="s">
        <v>29</v>
      </c>
      <c r="B77" s="196">
        <f t="shared" si="4"/>
        <v>0</v>
      </c>
      <c r="C77" s="350">
        <f t="shared" si="5"/>
        <v>0</v>
      </c>
      <c r="D77" s="350"/>
      <c r="E77" s="350">
        <f t="shared" si="6"/>
        <v>0</v>
      </c>
      <c r="F77" s="350"/>
      <c r="G77" s="350">
        <f t="shared" si="7"/>
        <v>0</v>
      </c>
      <c r="H77" s="350"/>
      <c r="K77" s="171"/>
      <c r="L77" s="171"/>
      <c r="M77" s="171"/>
      <c r="U77" s="189" t="s">
        <v>29</v>
      </c>
      <c r="V77" s="196">
        <f t="shared" si="8"/>
        <v>0</v>
      </c>
      <c r="W77" s="307">
        <v>0</v>
      </c>
      <c r="X77" s="349"/>
      <c r="Y77" s="307">
        <v>0</v>
      </c>
      <c r="Z77" s="349"/>
      <c r="AD77" s="162"/>
      <c r="AE77" s="162"/>
      <c r="AF77" s="162"/>
      <c r="AG77" s="162"/>
      <c r="AH77" s="162"/>
      <c r="AI77" s="162"/>
      <c r="AJ77" s="162"/>
    </row>
    <row r="78" spans="1:36" ht="23.25" customHeight="1" x14ac:dyDescent="0.3">
      <c r="A78" s="184" t="s">
        <v>3</v>
      </c>
      <c r="B78" s="183">
        <f>+SUM(B66:B77)</f>
        <v>15145</v>
      </c>
      <c r="C78" s="353">
        <f>+SUM(C66:C77)</f>
        <v>3814</v>
      </c>
      <c r="D78" s="353"/>
      <c r="E78" s="353">
        <f>+SUM(E66:E77)</f>
        <v>9451</v>
      </c>
      <c r="F78" s="353"/>
      <c r="G78" s="353">
        <f>+SUM(G66:G77)</f>
        <v>1880</v>
      </c>
      <c r="H78" s="353"/>
      <c r="K78" s="171"/>
      <c r="L78" s="171"/>
      <c r="M78" s="171"/>
      <c r="U78" s="184" t="s">
        <v>3</v>
      </c>
      <c r="V78" s="183">
        <f>+SUM(V66:V77)</f>
        <v>15145</v>
      </c>
      <c r="W78" s="353">
        <f>+SUM(W66:W77)</f>
        <v>9555</v>
      </c>
      <c r="X78" s="353"/>
      <c r="Y78" s="353">
        <f>+SUM(Y66:Y77)</f>
        <v>5590</v>
      </c>
      <c r="Z78" s="354"/>
      <c r="AD78" s="162"/>
      <c r="AE78" s="162"/>
      <c r="AF78" s="162"/>
      <c r="AG78" s="162"/>
      <c r="AH78" s="162"/>
      <c r="AI78" s="162"/>
      <c r="AJ78" s="162"/>
    </row>
    <row r="79" spans="1:36" ht="15.75" customHeight="1" x14ac:dyDescent="0.3">
      <c r="A79" s="182" t="s">
        <v>136</v>
      </c>
      <c r="B79" s="181">
        <v>1</v>
      </c>
      <c r="C79" s="351">
        <f>+C78/B78</f>
        <v>0.25183228788379003</v>
      </c>
      <c r="D79" s="351"/>
      <c r="E79" s="351">
        <f>+E78/B78</f>
        <v>0.62403433476394854</v>
      </c>
      <c r="F79" s="351"/>
      <c r="G79" s="351">
        <f>+G78/B78</f>
        <v>0.12413337735226147</v>
      </c>
      <c r="H79" s="351"/>
      <c r="K79" s="171"/>
      <c r="L79" s="171"/>
      <c r="M79" s="171"/>
      <c r="U79" s="182" t="s">
        <v>137</v>
      </c>
      <c r="V79" s="181">
        <v>1</v>
      </c>
      <c r="W79" s="351">
        <f>+W78/V78</f>
        <v>0.63090128755364805</v>
      </c>
      <c r="X79" s="351"/>
      <c r="Y79" s="351">
        <f>+Y78/V78</f>
        <v>0.36909871244635195</v>
      </c>
      <c r="Z79" s="352"/>
      <c r="AD79" s="162"/>
      <c r="AE79" s="162"/>
      <c r="AF79" s="162"/>
      <c r="AG79" s="162"/>
      <c r="AH79" s="162"/>
      <c r="AI79" s="162"/>
      <c r="AJ79" s="162"/>
    </row>
    <row r="80" spans="1:36" ht="23.25" customHeight="1" x14ac:dyDescent="0.3">
      <c r="A80" s="180"/>
      <c r="B80" s="178"/>
      <c r="C80" s="178"/>
      <c r="D80" s="178"/>
      <c r="E80" s="178"/>
      <c r="F80" s="178"/>
      <c r="G80" s="178"/>
      <c r="H80" s="178"/>
      <c r="I80" s="178"/>
      <c r="J80" s="178"/>
      <c r="K80" s="171"/>
      <c r="L80" s="171"/>
      <c r="M80" s="171"/>
      <c r="U80" s="180"/>
      <c r="V80" s="178"/>
      <c r="W80" s="178"/>
      <c r="X80" s="178"/>
      <c r="Y80" s="178"/>
      <c r="Z80" s="178"/>
      <c r="AD80" s="162"/>
      <c r="AE80" s="162"/>
      <c r="AF80" s="162"/>
      <c r="AG80" s="162"/>
      <c r="AH80" s="162"/>
      <c r="AI80" s="162"/>
      <c r="AJ80" s="162"/>
    </row>
    <row r="81" spans="1:36" ht="23.25" customHeight="1" x14ac:dyDescent="0.3">
      <c r="A81" s="180"/>
      <c r="B81" s="178"/>
      <c r="C81" s="178"/>
      <c r="D81" s="178"/>
      <c r="E81" s="178"/>
      <c r="F81" s="178"/>
      <c r="G81" s="178"/>
      <c r="H81" s="178"/>
      <c r="I81" s="178"/>
      <c r="J81" s="178"/>
      <c r="K81" s="171"/>
      <c r="L81" s="171"/>
      <c r="M81" s="171"/>
      <c r="U81" s="180"/>
      <c r="V81" s="178"/>
      <c r="W81" s="178"/>
      <c r="X81" s="178"/>
      <c r="Y81" s="178"/>
      <c r="Z81" s="178"/>
      <c r="AD81" s="162"/>
      <c r="AE81" s="162"/>
      <c r="AF81" s="162"/>
      <c r="AG81" s="162"/>
      <c r="AH81" s="162"/>
      <c r="AI81" s="162"/>
      <c r="AJ81" s="162"/>
    </row>
    <row r="82" spans="1:36" ht="23.25" customHeight="1" x14ac:dyDescent="0.3">
      <c r="A82" s="165"/>
      <c r="AD82" s="162"/>
      <c r="AE82" s="162"/>
      <c r="AF82" s="162"/>
      <c r="AG82" s="162"/>
      <c r="AH82" s="162"/>
      <c r="AI82" s="162"/>
      <c r="AJ82" s="162"/>
    </row>
    <row r="83" spans="1:36" ht="23.25" customHeight="1" thickBot="1" x14ac:dyDescent="0.35">
      <c r="A83" s="357" t="s">
        <v>146</v>
      </c>
      <c r="B83" s="357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  <c r="N83" s="357"/>
      <c r="AD83" s="162"/>
      <c r="AE83" s="162"/>
      <c r="AF83" s="162"/>
      <c r="AG83" s="162"/>
      <c r="AH83" s="162"/>
      <c r="AI83" s="162"/>
      <c r="AJ83" s="162"/>
    </row>
    <row r="84" spans="1:36" ht="23.25" customHeight="1" thickTop="1" x14ac:dyDescent="0.3">
      <c r="A84" s="165"/>
      <c r="N84" s="195"/>
    </row>
    <row r="85" spans="1:36" ht="94.5" customHeight="1" x14ac:dyDescent="0.3">
      <c r="A85" s="194" t="s">
        <v>2</v>
      </c>
      <c r="B85" s="193" t="s">
        <v>3</v>
      </c>
      <c r="C85" s="355" t="s">
        <v>145</v>
      </c>
      <c r="D85" s="356"/>
      <c r="E85" s="355" t="s">
        <v>144</v>
      </c>
      <c r="F85" s="356"/>
      <c r="G85" s="355" t="s">
        <v>143</v>
      </c>
      <c r="H85" s="356"/>
      <c r="I85" s="355" t="s">
        <v>142</v>
      </c>
      <c r="J85" s="356"/>
      <c r="K85" s="355" t="s">
        <v>141</v>
      </c>
      <c r="L85" s="356"/>
      <c r="M85" s="355" t="s">
        <v>140</v>
      </c>
      <c r="N85" s="356"/>
      <c r="O85" s="192"/>
      <c r="W85" s="169"/>
      <c r="X85" s="169"/>
      <c r="Y85" s="169"/>
      <c r="Z85" s="169"/>
      <c r="AA85" s="169"/>
      <c r="AB85" s="185"/>
    </row>
    <row r="86" spans="1:36" ht="23.25" customHeight="1" x14ac:dyDescent="0.3">
      <c r="A86" s="191" t="s">
        <v>18</v>
      </c>
      <c r="B86" s="188">
        <f t="shared" ref="B86:B97" si="9">+SUM(C86:P86)</f>
        <v>2513</v>
      </c>
      <c r="C86" s="307">
        <v>1186</v>
      </c>
      <c r="D86" s="307"/>
      <c r="E86" s="307">
        <v>448</v>
      </c>
      <c r="F86" s="307"/>
      <c r="G86" s="307">
        <v>291</v>
      </c>
      <c r="H86" s="307"/>
      <c r="I86" s="307">
        <v>81</v>
      </c>
      <c r="J86" s="307"/>
      <c r="K86" s="307">
        <v>308</v>
      </c>
      <c r="L86" s="307"/>
      <c r="M86" s="307">
        <v>199</v>
      </c>
      <c r="N86" s="349"/>
      <c r="W86" s="169"/>
      <c r="X86" s="169"/>
      <c r="Y86" s="169"/>
      <c r="Z86" s="169"/>
      <c r="AA86" s="169"/>
      <c r="AB86" s="185"/>
    </row>
    <row r="87" spans="1:36" ht="23.25" customHeight="1" x14ac:dyDescent="0.3">
      <c r="A87" s="190" t="s">
        <v>19</v>
      </c>
      <c r="B87" s="188">
        <f t="shared" si="9"/>
        <v>3415</v>
      </c>
      <c r="C87" s="307">
        <v>1136</v>
      </c>
      <c r="D87" s="307"/>
      <c r="E87" s="307">
        <v>1249</v>
      </c>
      <c r="F87" s="307"/>
      <c r="G87" s="307">
        <v>385</v>
      </c>
      <c r="H87" s="307"/>
      <c r="I87" s="307">
        <v>106</v>
      </c>
      <c r="J87" s="307"/>
      <c r="K87" s="307">
        <v>342</v>
      </c>
      <c r="L87" s="307"/>
      <c r="M87" s="307">
        <v>197</v>
      </c>
      <c r="N87" s="307"/>
      <c r="W87" s="169"/>
      <c r="X87" s="169"/>
      <c r="Y87" s="169"/>
      <c r="Z87" s="169"/>
      <c r="AA87" s="169"/>
      <c r="AB87" s="185"/>
    </row>
    <row r="88" spans="1:36" ht="23.25" customHeight="1" x14ac:dyDescent="0.3">
      <c r="A88" s="190" t="s">
        <v>20</v>
      </c>
      <c r="B88" s="188">
        <f t="shared" si="9"/>
        <v>9217</v>
      </c>
      <c r="C88" s="307">
        <v>1492</v>
      </c>
      <c r="D88" s="307"/>
      <c r="E88" s="307">
        <v>5756</v>
      </c>
      <c r="F88" s="307"/>
      <c r="G88" s="307">
        <v>1071</v>
      </c>
      <c r="H88" s="307"/>
      <c r="I88" s="307">
        <v>64</v>
      </c>
      <c r="J88" s="307"/>
      <c r="K88" s="307">
        <v>555</v>
      </c>
      <c r="L88" s="307"/>
      <c r="M88" s="307">
        <v>279</v>
      </c>
      <c r="N88" s="307"/>
      <c r="W88" s="169"/>
      <c r="X88" s="169"/>
      <c r="Y88" s="169"/>
      <c r="Z88" s="169"/>
      <c r="AA88" s="169"/>
      <c r="AB88" s="185"/>
    </row>
    <row r="89" spans="1:36" ht="23.25" customHeight="1" x14ac:dyDescent="0.3">
      <c r="A89" s="190" t="s">
        <v>21</v>
      </c>
      <c r="B89" s="188">
        <f t="shared" si="9"/>
        <v>0</v>
      </c>
      <c r="C89" s="307">
        <v>0</v>
      </c>
      <c r="D89" s="307"/>
      <c r="E89" s="307">
        <v>0</v>
      </c>
      <c r="F89" s="307"/>
      <c r="G89" s="307">
        <v>0</v>
      </c>
      <c r="H89" s="307"/>
      <c r="I89" s="307">
        <v>0</v>
      </c>
      <c r="J89" s="307"/>
      <c r="K89" s="307">
        <v>0</v>
      </c>
      <c r="L89" s="307"/>
      <c r="M89" s="307">
        <v>0</v>
      </c>
      <c r="N89" s="307"/>
      <c r="W89" s="169"/>
      <c r="X89" s="169"/>
      <c r="Y89" s="169"/>
      <c r="Z89" s="169"/>
      <c r="AA89" s="169"/>
      <c r="AB89" s="185"/>
    </row>
    <row r="90" spans="1:36" ht="23.25" customHeight="1" x14ac:dyDescent="0.3">
      <c r="A90" s="190" t="s">
        <v>22</v>
      </c>
      <c r="B90" s="188">
        <f t="shared" si="9"/>
        <v>0</v>
      </c>
      <c r="C90" s="307">
        <v>0</v>
      </c>
      <c r="D90" s="307"/>
      <c r="E90" s="307">
        <v>0</v>
      </c>
      <c r="F90" s="307"/>
      <c r="G90" s="307">
        <v>0</v>
      </c>
      <c r="H90" s="307"/>
      <c r="I90" s="307">
        <v>0</v>
      </c>
      <c r="J90" s="307"/>
      <c r="K90" s="307">
        <v>0</v>
      </c>
      <c r="L90" s="307"/>
      <c r="M90" s="307">
        <v>0</v>
      </c>
      <c r="N90" s="307"/>
      <c r="W90" s="169"/>
      <c r="X90" s="169"/>
      <c r="Y90" s="169"/>
      <c r="Z90" s="169"/>
      <c r="AA90" s="169"/>
      <c r="AB90" s="185"/>
    </row>
    <row r="91" spans="1:36" ht="23.25" customHeight="1" x14ac:dyDescent="0.3">
      <c r="A91" s="190" t="s">
        <v>23</v>
      </c>
      <c r="B91" s="188">
        <f t="shared" si="9"/>
        <v>0</v>
      </c>
      <c r="C91" s="307">
        <v>0</v>
      </c>
      <c r="D91" s="307"/>
      <c r="E91" s="307">
        <v>0</v>
      </c>
      <c r="F91" s="307"/>
      <c r="G91" s="307">
        <v>0</v>
      </c>
      <c r="H91" s="307"/>
      <c r="I91" s="307">
        <v>0</v>
      </c>
      <c r="J91" s="307"/>
      <c r="K91" s="307">
        <v>0</v>
      </c>
      <c r="L91" s="307"/>
      <c r="M91" s="307">
        <v>0</v>
      </c>
      <c r="N91" s="307"/>
      <c r="W91" s="169"/>
      <c r="X91" s="169"/>
      <c r="Y91" s="169"/>
      <c r="Z91" s="169"/>
      <c r="AA91" s="169"/>
      <c r="AB91" s="185"/>
    </row>
    <row r="92" spans="1:36" ht="23.25" customHeight="1" x14ac:dyDescent="0.3">
      <c r="A92" s="190" t="s">
        <v>24</v>
      </c>
      <c r="B92" s="188">
        <f t="shared" si="9"/>
        <v>0</v>
      </c>
      <c r="C92" s="307">
        <v>0</v>
      </c>
      <c r="D92" s="307"/>
      <c r="E92" s="307">
        <v>0</v>
      </c>
      <c r="F92" s="307"/>
      <c r="G92" s="307">
        <v>0</v>
      </c>
      <c r="H92" s="307"/>
      <c r="I92" s="307">
        <v>0</v>
      </c>
      <c r="J92" s="307"/>
      <c r="K92" s="307">
        <v>0</v>
      </c>
      <c r="L92" s="307"/>
      <c r="M92" s="307">
        <v>0</v>
      </c>
      <c r="N92" s="307"/>
      <c r="W92" s="169"/>
      <c r="X92" s="169"/>
      <c r="Y92" s="169"/>
      <c r="Z92" s="169"/>
      <c r="AA92" s="169"/>
      <c r="AB92" s="185"/>
    </row>
    <row r="93" spans="1:36" ht="23.25" customHeight="1" x14ac:dyDescent="0.3">
      <c r="A93" s="190" t="s">
        <v>25</v>
      </c>
      <c r="B93" s="188">
        <f t="shared" si="9"/>
        <v>0</v>
      </c>
      <c r="C93" s="307">
        <v>0</v>
      </c>
      <c r="D93" s="307"/>
      <c r="E93" s="307">
        <v>0</v>
      </c>
      <c r="F93" s="307"/>
      <c r="G93" s="307">
        <v>0</v>
      </c>
      <c r="H93" s="307"/>
      <c r="I93" s="307">
        <v>0</v>
      </c>
      <c r="J93" s="307"/>
      <c r="K93" s="307">
        <v>0</v>
      </c>
      <c r="L93" s="307"/>
      <c r="M93" s="307">
        <v>0</v>
      </c>
      <c r="N93" s="307"/>
      <c r="W93" s="169"/>
      <c r="X93" s="169"/>
      <c r="Y93" s="169"/>
      <c r="Z93" s="169"/>
      <c r="AA93" s="169"/>
      <c r="AB93" s="185"/>
    </row>
    <row r="94" spans="1:36" ht="23.25" customHeight="1" x14ac:dyDescent="0.3">
      <c r="A94" s="190" t="s">
        <v>33</v>
      </c>
      <c r="B94" s="188">
        <f t="shared" si="9"/>
        <v>0</v>
      </c>
      <c r="C94" s="307">
        <v>0</v>
      </c>
      <c r="D94" s="307"/>
      <c r="E94" s="307">
        <v>0</v>
      </c>
      <c r="F94" s="307"/>
      <c r="G94" s="307">
        <v>0</v>
      </c>
      <c r="H94" s="307"/>
      <c r="I94" s="307">
        <v>0</v>
      </c>
      <c r="J94" s="307"/>
      <c r="K94" s="307">
        <v>0</v>
      </c>
      <c r="L94" s="307"/>
      <c r="M94" s="307">
        <v>0</v>
      </c>
      <c r="N94" s="307"/>
      <c r="W94" s="169"/>
      <c r="X94" s="169"/>
      <c r="Y94" s="169"/>
      <c r="Z94" s="169"/>
      <c r="AA94" s="169"/>
      <c r="AB94" s="185"/>
    </row>
    <row r="95" spans="1:36" ht="23.25" customHeight="1" x14ac:dyDescent="0.3">
      <c r="A95" s="190" t="s">
        <v>27</v>
      </c>
      <c r="B95" s="188">
        <f t="shared" si="9"/>
        <v>0</v>
      </c>
      <c r="C95" s="307">
        <v>0</v>
      </c>
      <c r="D95" s="307"/>
      <c r="E95" s="307">
        <v>0</v>
      </c>
      <c r="F95" s="307"/>
      <c r="G95" s="307">
        <v>0</v>
      </c>
      <c r="H95" s="307"/>
      <c r="I95" s="307">
        <v>0</v>
      </c>
      <c r="J95" s="307"/>
      <c r="K95" s="307">
        <v>0</v>
      </c>
      <c r="L95" s="307"/>
      <c r="M95" s="307">
        <v>0</v>
      </c>
      <c r="N95" s="307"/>
      <c r="W95" s="169"/>
      <c r="X95" s="169"/>
      <c r="Y95" s="169"/>
      <c r="Z95" s="169"/>
      <c r="AA95" s="169"/>
      <c r="AB95" s="185"/>
    </row>
    <row r="96" spans="1:36" ht="23.25" customHeight="1" x14ac:dyDescent="0.3">
      <c r="A96" s="190" t="s">
        <v>28</v>
      </c>
      <c r="B96" s="188">
        <f t="shared" si="9"/>
        <v>0</v>
      </c>
      <c r="C96" s="307">
        <v>0</v>
      </c>
      <c r="D96" s="307"/>
      <c r="E96" s="307">
        <v>0</v>
      </c>
      <c r="F96" s="307"/>
      <c r="G96" s="307">
        <v>0</v>
      </c>
      <c r="H96" s="307"/>
      <c r="I96" s="307">
        <v>0</v>
      </c>
      <c r="J96" s="307"/>
      <c r="K96" s="307">
        <v>0</v>
      </c>
      <c r="L96" s="307"/>
      <c r="M96" s="307">
        <v>0</v>
      </c>
      <c r="N96" s="307"/>
      <c r="W96" s="169"/>
      <c r="X96" s="169"/>
      <c r="Y96" s="169"/>
      <c r="Z96" s="169"/>
      <c r="AA96" s="169"/>
      <c r="AB96" s="185"/>
    </row>
    <row r="97" spans="1:28" ht="23.25" customHeight="1" x14ac:dyDescent="0.3">
      <c r="A97" s="189" t="s">
        <v>29</v>
      </c>
      <c r="B97" s="188">
        <f t="shared" si="9"/>
        <v>0</v>
      </c>
      <c r="C97" s="187">
        <v>0</v>
      </c>
      <c r="D97" s="186"/>
      <c r="E97" s="187">
        <v>0</v>
      </c>
      <c r="F97" s="186"/>
      <c r="G97" s="187">
        <v>0</v>
      </c>
      <c r="H97" s="186"/>
      <c r="I97" s="187">
        <v>0</v>
      </c>
      <c r="J97" s="186"/>
      <c r="K97" s="187">
        <v>0</v>
      </c>
      <c r="L97" s="186"/>
      <c r="M97" s="307">
        <v>0</v>
      </c>
      <c r="N97" s="349"/>
      <c r="W97" s="169"/>
      <c r="X97" s="169"/>
      <c r="Y97" s="169"/>
      <c r="Z97" s="169"/>
      <c r="AA97" s="169"/>
      <c r="AB97" s="185"/>
    </row>
    <row r="98" spans="1:28" ht="23.25" customHeight="1" x14ac:dyDescent="0.3">
      <c r="A98" s="184" t="s">
        <v>3</v>
      </c>
      <c r="B98" s="183">
        <f>+SUM(B86:B97)</f>
        <v>15145</v>
      </c>
      <c r="C98" s="353">
        <f>+SUM(C86:C97)</f>
        <v>3814</v>
      </c>
      <c r="D98" s="353"/>
      <c r="E98" s="353">
        <f>+SUM(E86:E97)</f>
        <v>7453</v>
      </c>
      <c r="F98" s="353"/>
      <c r="G98" s="353">
        <f>+SUM(G86:G97)</f>
        <v>1747</v>
      </c>
      <c r="H98" s="353"/>
      <c r="I98" s="353">
        <f>+SUM(I86:I97)</f>
        <v>251</v>
      </c>
      <c r="J98" s="353"/>
      <c r="K98" s="353">
        <f>+SUM(K86:K97)</f>
        <v>1205</v>
      </c>
      <c r="L98" s="353"/>
      <c r="M98" s="353">
        <f>+SUM(M86:M97)</f>
        <v>675</v>
      </c>
      <c r="N98" s="354"/>
      <c r="W98" s="168"/>
      <c r="X98" s="168"/>
      <c r="Y98" s="168"/>
      <c r="Z98" s="168"/>
      <c r="AA98" s="168"/>
    </row>
    <row r="99" spans="1:28" ht="23.25" customHeight="1" x14ac:dyDescent="0.3">
      <c r="A99" s="182" t="s">
        <v>136</v>
      </c>
      <c r="B99" s="181">
        <v>1</v>
      </c>
      <c r="C99" s="351">
        <f>+C98/$B$98</f>
        <v>0.25183228788379003</v>
      </c>
      <c r="D99" s="351"/>
      <c r="E99" s="351">
        <f>+E98/$B$98</f>
        <v>0.49210960713106638</v>
      </c>
      <c r="F99" s="351"/>
      <c r="G99" s="351">
        <f>+G98/$B$98</f>
        <v>0.11535160118851107</v>
      </c>
      <c r="H99" s="351"/>
      <c r="I99" s="351">
        <f>+I98/$B$98</f>
        <v>1.6573126444371079E-2</v>
      </c>
      <c r="J99" s="351"/>
      <c r="K99" s="351">
        <f>+K98/$B$98</f>
        <v>7.9564212611422908E-2</v>
      </c>
      <c r="L99" s="351"/>
      <c r="M99" s="351">
        <f>+M98/$B$98</f>
        <v>4.4569164740838559E-2</v>
      </c>
      <c r="N99" s="352"/>
      <c r="W99" s="168"/>
      <c r="X99" s="168"/>
      <c r="Y99" s="168"/>
      <c r="Z99" s="168"/>
      <c r="AA99" s="168"/>
    </row>
    <row r="100" spans="1:28" ht="12.75" customHeight="1" x14ac:dyDescent="0.3">
      <c r="A100" s="180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W100" s="168"/>
      <c r="X100" s="168"/>
      <c r="Y100" s="168"/>
      <c r="Z100" s="168"/>
      <c r="AA100" s="168"/>
    </row>
    <row r="101" spans="1:28" ht="12.75" customHeight="1" x14ac:dyDescent="0.3">
      <c r="K101" s="178"/>
      <c r="L101" s="178"/>
      <c r="M101" s="178"/>
      <c r="N101" s="178"/>
      <c r="O101" s="178"/>
      <c r="P101" s="178"/>
      <c r="W101" s="168"/>
      <c r="X101" s="168"/>
      <c r="Y101" s="168"/>
      <c r="Z101" s="168"/>
      <c r="AA101" s="168"/>
    </row>
    <row r="102" spans="1:28" ht="23.25" customHeight="1" x14ac:dyDescent="0.3">
      <c r="A102" s="179" t="s">
        <v>139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W102" s="168"/>
      <c r="X102" s="168"/>
      <c r="Y102" s="168"/>
      <c r="Z102" s="168"/>
      <c r="AA102" s="168"/>
    </row>
    <row r="103" spans="1:28" ht="20.25" customHeight="1" x14ac:dyDescent="0.3">
      <c r="A103" s="177" t="s">
        <v>138</v>
      </c>
      <c r="B103" s="167"/>
      <c r="C103" s="167"/>
      <c r="D103" s="167"/>
      <c r="E103" s="167"/>
      <c r="F103" s="167"/>
      <c r="G103" s="167"/>
      <c r="H103" s="166"/>
    </row>
    <row r="104" spans="1:28" ht="20.25" customHeight="1" x14ac:dyDescent="0.3">
      <c r="A104" s="177" t="s">
        <v>16</v>
      </c>
      <c r="B104" s="167"/>
      <c r="C104" s="167"/>
      <c r="D104" s="167"/>
      <c r="E104" s="167"/>
      <c r="F104" s="167"/>
      <c r="G104" s="167"/>
      <c r="H104" s="166"/>
    </row>
  </sheetData>
  <mergeCells count="241"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M94:N94"/>
    <mergeCell ref="M93:N93"/>
    <mergeCell ref="M92:N92"/>
    <mergeCell ref="M91:N91"/>
    <mergeCell ref="M90:N90"/>
    <mergeCell ref="M89:N89"/>
    <mergeCell ref="I98:J98"/>
    <mergeCell ref="K98:L98"/>
    <mergeCell ref="M98:N98"/>
    <mergeCell ref="M97:N97"/>
    <mergeCell ref="M96:N96"/>
    <mergeCell ref="M95:N95"/>
    <mergeCell ref="C85:D85"/>
    <mergeCell ref="E85:F85"/>
    <mergeCell ref="G85:H85"/>
    <mergeCell ref="I85:J85"/>
    <mergeCell ref="K85:L85"/>
    <mergeCell ref="M85:N85"/>
    <mergeCell ref="M88:N88"/>
    <mergeCell ref="M87:N87"/>
    <mergeCell ref="C86:D86"/>
    <mergeCell ref="E86:F86"/>
    <mergeCell ref="G86:H86"/>
    <mergeCell ref="I86:J86"/>
    <mergeCell ref="K86:L86"/>
    <mergeCell ref="M86:N86"/>
    <mergeCell ref="C88:D88"/>
    <mergeCell ref="E88:F88"/>
    <mergeCell ref="C87:D87"/>
    <mergeCell ref="E87:F87"/>
    <mergeCell ref="G87:H87"/>
    <mergeCell ref="I87:J87"/>
    <mergeCell ref="K87:L87"/>
    <mergeCell ref="C89:D89"/>
    <mergeCell ref="E89:F89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Y78:Z78"/>
    <mergeCell ref="C75:D75"/>
    <mergeCell ref="E75:F75"/>
    <mergeCell ref="G75:H75"/>
    <mergeCell ref="Y75:Z75"/>
    <mergeCell ref="C74:D74"/>
    <mergeCell ref="E74:F74"/>
    <mergeCell ref="G74:H74"/>
    <mergeCell ref="Y74:Z74"/>
    <mergeCell ref="C77:D77"/>
    <mergeCell ref="E77:F77"/>
    <mergeCell ref="G77:H77"/>
    <mergeCell ref="Y77:Z77"/>
    <mergeCell ref="C76:D76"/>
    <mergeCell ref="E76:F76"/>
    <mergeCell ref="G76:H76"/>
    <mergeCell ref="Y76:Z76"/>
    <mergeCell ref="W74:X74"/>
    <mergeCell ref="W75:X75"/>
    <mergeCell ref="W76:X76"/>
    <mergeCell ref="W77:X77"/>
    <mergeCell ref="C71:D71"/>
    <mergeCell ref="E71:F71"/>
    <mergeCell ref="G71:H71"/>
    <mergeCell ref="Y71:Z71"/>
    <mergeCell ref="C70:D70"/>
    <mergeCell ref="E70:F70"/>
    <mergeCell ref="G70:H70"/>
    <mergeCell ref="Y70:Z70"/>
    <mergeCell ref="C73:D73"/>
    <mergeCell ref="E73:F73"/>
    <mergeCell ref="G73:H73"/>
    <mergeCell ref="Y73:Z73"/>
    <mergeCell ref="C72:D72"/>
    <mergeCell ref="E72:F72"/>
    <mergeCell ref="G72:H72"/>
    <mergeCell ref="Y72:Z72"/>
    <mergeCell ref="W71:X71"/>
    <mergeCell ref="W72:X72"/>
    <mergeCell ref="W73:X73"/>
    <mergeCell ref="W70:X70"/>
    <mergeCell ref="C67:D67"/>
    <mergeCell ref="E67:F67"/>
    <mergeCell ref="G67:H67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Y68:Z68"/>
    <mergeCell ref="W68:X68"/>
    <mergeCell ref="W69:X69"/>
    <mergeCell ref="A64:A65"/>
    <mergeCell ref="B64:B65"/>
    <mergeCell ref="C64:D65"/>
    <mergeCell ref="A62:H62"/>
    <mergeCell ref="E64:F65"/>
    <mergeCell ref="G64:H65"/>
    <mergeCell ref="W65:X65"/>
    <mergeCell ref="Y65:Z65"/>
    <mergeCell ref="C66:D66"/>
    <mergeCell ref="E66:F66"/>
    <mergeCell ref="G66:H66"/>
    <mergeCell ref="W66:X66"/>
    <mergeCell ref="Y66:Z66"/>
    <mergeCell ref="B47:C47"/>
    <mergeCell ref="B48:C48"/>
    <mergeCell ref="U62:Z63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58:C58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M14:M15"/>
    <mergeCell ref="N14:N15"/>
    <mergeCell ref="U12:AA12"/>
    <mergeCell ref="A12:Q12"/>
    <mergeCell ref="O14:O15"/>
    <mergeCell ref="P14:P15"/>
    <mergeCell ref="Q14:Q15"/>
    <mergeCell ref="U14:W15"/>
    <mergeCell ref="X14:Y15"/>
    <mergeCell ref="Z14:AA15"/>
    <mergeCell ref="I14:I15"/>
    <mergeCell ref="J14:J15"/>
    <mergeCell ref="Z16:AA16"/>
    <mergeCell ref="B17:C17"/>
    <mergeCell ref="Z17:AA17"/>
    <mergeCell ref="B18:C18"/>
    <mergeCell ref="Z18:AA18"/>
    <mergeCell ref="B19:C19"/>
    <mergeCell ref="G88:H88"/>
    <mergeCell ref="I88:J88"/>
    <mergeCell ref="K88:L88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Z24:AA24"/>
    <mergeCell ref="B25:C25"/>
    <mergeCell ref="B26:C26"/>
    <mergeCell ref="B27:C27"/>
    <mergeCell ref="B28:C28"/>
    <mergeCell ref="B29:C29"/>
    <mergeCell ref="G89:H89"/>
    <mergeCell ref="I89:J89"/>
    <mergeCell ref="K89:L89"/>
    <mergeCell ref="K14:K15"/>
    <mergeCell ref="L14:L15"/>
    <mergeCell ref="B24:C2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16:C16"/>
    <mergeCell ref="B30:C30"/>
    <mergeCell ref="B31:C31"/>
    <mergeCell ref="B32:C32"/>
    <mergeCell ref="B46:C46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C93:D93"/>
    <mergeCell ref="E93:F93"/>
    <mergeCell ref="G93:H93"/>
    <mergeCell ref="I93:J93"/>
    <mergeCell ref="K93:L93"/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2019-04-12T16:06:39Z</dcterms:modified>
</cp:coreProperties>
</file>