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3. ESTRATEGIA RURAL - 2018\UBS\Registro de ER 2019\5. MAYO 2019\"/>
    </mc:Choice>
  </mc:AlternateContent>
  <bookViews>
    <workbookView xWindow="-120" yWindow="-120" windowWidth="29040" windowHeight="15840" tabRatio="594"/>
  </bookViews>
  <sheets>
    <sheet name="ER-Casos" sheetId="9" r:id="rId1"/>
    <sheet name="ER-Acciones" sheetId="1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'ER-Acciones'!$A$5:$A$104</definedName>
    <definedName name="A" localSheetId="1">#REF!</definedName>
    <definedName name="A" localSheetId="0">#REF!</definedName>
    <definedName name="A">#REF!</definedName>
    <definedName name="AAA" localSheetId="1">[1]Casos!#REF!</definedName>
    <definedName name="AAA" localSheetId="0">[1]Casos!#REF!</definedName>
    <definedName name="AAA">[1]Casos!#REF!</definedName>
    <definedName name="aaaaaa" localSheetId="1">#REF!</definedName>
    <definedName name="aaaaaa" localSheetId="0">#REF!</definedName>
    <definedName name="aaaaaa">#REF!</definedName>
    <definedName name="AB" localSheetId="1">#REF!</definedName>
    <definedName name="AB" localSheetId="0">#REF!</definedName>
    <definedName name="AB">#REF!</definedName>
    <definedName name="ABAN" localSheetId="1">#REF!</definedName>
    <definedName name="ABAN" localSheetId="0">#REF!</definedName>
    <definedName name="ABAN">#REF!</definedName>
    <definedName name="ABANCAY" localSheetId="1">#REF!</definedName>
    <definedName name="ABANCAY" localSheetId="0">#REF!</definedName>
    <definedName name="ABANCAY">#REF!</definedName>
    <definedName name="AMES">'[2]Base 2012'!$E$1</definedName>
    <definedName name="AÑO" localSheetId="1">#REF!</definedName>
    <definedName name="AÑO" localSheetId="0">#REF!</definedName>
    <definedName name="AÑO">#REF!</definedName>
    <definedName name="AÑOS" localSheetId="1">#REF!</definedName>
    <definedName name="AÑOS" localSheetId="0">#REF!</definedName>
    <definedName name="AÑOS">#REF!</definedName>
    <definedName name="_xlnm.Print_Area" localSheetId="1">'ER-Acciones'!$A$1:$AB$104</definedName>
    <definedName name="_xlnm.Print_Area" localSheetId="0">'ER-Casos'!$A$18:$V$175</definedName>
    <definedName name="AUTORIA" localSheetId="1">#REF!</definedName>
    <definedName name="AUTORIA" localSheetId="0">#REF!</definedName>
    <definedName name="AUTORIA">#REF!</definedName>
    <definedName name="CEM" localSheetId="1">#REF!</definedName>
    <definedName name="CEM" localSheetId="0">#REF!</definedName>
    <definedName name="CEM">#REF!</definedName>
    <definedName name="conocimiento_caso" localSheetId="1">#REF!</definedName>
    <definedName name="conocimiento_caso" localSheetId="0">#REF!</definedName>
    <definedName name="conocimiento_caso">#REF!</definedName>
    <definedName name="D" localSheetId="1">#REF!</definedName>
    <definedName name="D" localSheetId="0">#REF!</definedName>
    <definedName name="D">#REF!</definedName>
    <definedName name="DDD" localSheetId="1">[1]Casos!#REF!</definedName>
    <definedName name="DDD" localSheetId="0">[1]Casos!#REF!</definedName>
    <definedName name="DDD">[1]Casos!#REF!</definedName>
    <definedName name="DE" localSheetId="1">#REF!</definedName>
    <definedName name="DE" localSheetId="0">#REF!</definedName>
    <definedName name="DE">#REF!</definedName>
    <definedName name="DEPA" localSheetId="1">#REF!</definedName>
    <definedName name="DEPA" localSheetId="0">#REF!</definedName>
    <definedName name="DEPA">#REF!</definedName>
    <definedName name="dia" localSheetId="1">#REF!</definedName>
    <definedName name="dia" localSheetId="0">#REF!</definedName>
    <definedName name="dia">#REF!</definedName>
    <definedName name="DIST" localSheetId="1">[3]Casos!#REF!</definedName>
    <definedName name="DIST" localSheetId="0">[3]Casos!#REF!</definedName>
    <definedName name="DIST">[3]Casos!#REF!</definedName>
    <definedName name="DISTRITO" localSheetId="1">#REF!</definedName>
    <definedName name="DISTRITO" localSheetId="0">#REF!</definedName>
    <definedName name="DISTRITO">#REF!</definedName>
    <definedName name="DPTO" localSheetId="1">[3]Casos!#REF!</definedName>
    <definedName name="DPTO" localSheetId="0">[3]Casos!#REF!</definedName>
    <definedName name="DPTO">[3]Casos!#REF!</definedName>
    <definedName name="DR" localSheetId="1">#REF!</definedName>
    <definedName name="DR" localSheetId="0">#REF!</definedName>
    <definedName name="DR">#REF!</definedName>
    <definedName name="E" localSheetId="1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 localSheetId="1">[1]Casos!#REF!</definedName>
    <definedName name="EEE" localSheetId="0">[1]Casos!#REF!</definedName>
    <definedName name="EEE">[1]Casos!#REF!</definedName>
    <definedName name="GÉNERO" localSheetId="1">#REF!</definedName>
    <definedName name="GÉNERO" localSheetId="0">#REF!</definedName>
    <definedName name="GÉNERO">#REF!</definedName>
    <definedName name="genero1" localSheetId="1">#REF!</definedName>
    <definedName name="genero1" localSheetId="0">#REF!</definedName>
    <definedName name="genero1">#REF!</definedName>
    <definedName name="GENRO" localSheetId="1">#REF!</definedName>
    <definedName name="GENRO" localSheetId="0">#REF!</definedName>
    <definedName name="GENRO">#REF!</definedName>
    <definedName name="GENRO21" localSheetId="1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1">#REF!</definedName>
    <definedName name="GRADO" localSheetId="0">#REF!</definedName>
    <definedName name="GRADO">#REF!</definedName>
    <definedName name="HIJOS" localSheetId="1">#REF!</definedName>
    <definedName name="HIJOS" localSheetId="0">#REF!</definedName>
    <definedName name="HIJOS">#REF!</definedName>
    <definedName name="HOMICIDIO" localSheetId="1">#REF!</definedName>
    <definedName name="HOMICIDIO" localSheetId="0">#REF!</definedName>
    <definedName name="HOMICIDIO">#REF!</definedName>
    <definedName name="HOMICIDIO1" localSheetId="1">#REF!</definedName>
    <definedName name="HOMICIDIO1" localSheetId="0">#REF!</definedName>
    <definedName name="HOMICIDIO1">#REF!</definedName>
    <definedName name="J" localSheetId="1">[5]Casos!#REF!</definedName>
    <definedName name="J" localSheetId="0">[5]Casos!#REF!</definedName>
    <definedName name="J">[5]Casos!#REF!</definedName>
    <definedName name="JULIO" localSheetId="1">[6]Casos!#REF!</definedName>
    <definedName name="JULIO" localSheetId="0">[6]Casos!#REF!</definedName>
    <definedName name="JULIO">[6]Casos!#REF!</definedName>
    <definedName name="LABOR" localSheetId="1">#REF!</definedName>
    <definedName name="LABOR" localSheetId="0">#REF!</definedName>
    <definedName name="LABOR">#REF!</definedName>
    <definedName name="LUGAR" localSheetId="1">#REF!</definedName>
    <definedName name="LUGAR" localSheetId="0">#REF!</definedName>
    <definedName name="LUGAR">#REF!</definedName>
    <definedName name="Marca_temporal" localSheetId="1">#REF!</definedName>
    <definedName name="Marca_temporal" localSheetId="0">#REF!</definedName>
    <definedName name="Marca_temporal">#REF!</definedName>
    <definedName name="MEDIDAS" localSheetId="1">#REF!</definedName>
    <definedName name="MEDIDAS" localSheetId="0">#REF!</definedName>
    <definedName name="MEDIDAS">#REF!</definedName>
    <definedName name="Mes" localSheetId="1">[7]Participantes!#REF!</definedName>
    <definedName name="Mes" localSheetId="0">[7]Participantes!#REF!</definedName>
    <definedName name="Mes">[7]Participantes!#REF!</definedName>
    <definedName name="N" localSheetId="1">#REF!</definedName>
    <definedName name="N" localSheetId="0">#REF!</definedName>
    <definedName name="N">#REF!</definedName>
    <definedName name="NDDDSFDSF" localSheetId="1">#REF!</definedName>
    <definedName name="NDDDSFDSF" localSheetId="0">#REF!</definedName>
    <definedName name="NDDDSFDSF">#REF!</definedName>
    <definedName name="Nro_de_oficio" localSheetId="1">#REF!</definedName>
    <definedName name="Nro_de_oficio" localSheetId="0">#REF!</definedName>
    <definedName name="Nro_de_oficio">#REF!</definedName>
    <definedName name="OK" localSheetId="1">#REF!</definedName>
    <definedName name="OK" localSheetId="0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1">[3]Casos!#REF!</definedName>
    <definedName name="PROV" localSheetId="0">[3]Casos!#REF!</definedName>
    <definedName name="PROV">[3]Casos!#REF!</definedName>
    <definedName name="PROVINCIA" localSheetId="1">#REF!</definedName>
    <definedName name="PROVINCIA" localSheetId="0">#REF!</definedName>
    <definedName name="PROVINCIA">#REF!</definedName>
    <definedName name="RESPUESTA" localSheetId="1">#REF!</definedName>
    <definedName name="RESPUESTA" localSheetId="0">#REF!</definedName>
    <definedName name="RESPUESTA">#REF!</definedName>
    <definedName name="RITA" localSheetId="1">[1]Casos!#REF!</definedName>
    <definedName name="RITA" localSheetId="0">[1]Casos!#REF!</definedName>
    <definedName name="RITA">[1]Casos!#REF!</definedName>
    <definedName name="S" localSheetId="1">#REF!</definedName>
    <definedName name="S" localSheetId="0">#REF!</definedName>
    <definedName name="S">#REF!</definedName>
    <definedName name="SEXO" localSheetId="1">#REF!</definedName>
    <definedName name="SEXO" localSheetId="0">#REF!</definedName>
    <definedName name="SEXO">#REF!</definedName>
    <definedName name="SITUACION" localSheetId="1">#REF!</definedName>
    <definedName name="SITUACION" localSheetId="0">#REF!</definedName>
    <definedName name="SITUACION">#REF!</definedName>
    <definedName name="SS" localSheetId="1">#REF!</definedName>
    <definedName name="SS" localSheetId="0">#REF!</definedName>
    <definedName name="SS">#REF!</definedName>
    <definedName name="SSS" localSheetId="1">[8]Casos!#REF!</definedName>
    <definedName name="SSS" localSheetId="0">[8]Casos!#REF!</definedName>
    <definedName name="SSS">[8]Casos!#REF!</definedName>
    <definedName name="SSSS" localSheetId="1">#REF!</definedName>
    <definedName name="SSSS" localSheetId="0">#REF!</definedName>
    <definedName name="SSSS">#REF!</definedName>
    <definedName name="SSSSSSS" localSheetId="1">#REF!</definedName>
    <definedName name="SSSSSSS" localSheetId="0">#REF!</definedName>
    <definedName name="SSSSSSS">#REF!</definedName>
    <definedName name="SSSSSSSSSS">'[9]Base 2012'!$E$1</definedName>
    <definedName name="SSSSSSSSSSS" localSheetId="1">#REF!</definedName>
    <definedName name="SSSSSSSSSSS" localSheetId="0">#REF!</definedName>
    <definedName name="SSSSSSSSSSS">#REF!</definedName>
    <definedName name="SSSSSSSSSSSSSS" localSheetId="1">#REF!</definedName>
    <definedName name="SSSSSSSSSSSSSS" localSheetId="0">#REF!</definedName>
    <definedName name="SSSSSSSSSSSSSS">#REF!</definedName>
    <definedName name="SSSSSSSSSSSSSSSSSS" localSheetId="1">#REF!</definedName>
    <definedName name="SSSSSSSSSSSSSSSSSS" localSheetId="0">#REF!</definedName>
    <definedName name="SSSSSSSSSSSSSSSSSS">#REF!</definedName>
    <definedName name="SSSSSSSSSSSSSSSSSSSSSSSSSSSSSS" localSheetId="1">#REF!</definedName>
    <definedName name="SSSSSSSSSSSSSSSSSSSSSSSSSSSSSS" localSheetId="0">#REF!</definedName>
    <definedName name="SSSSSSSSSSSSSSSSSSSSSSSSSSSSSS">#REF!</definedName>
    <definedName name="Tabla1" localSheetId="1">#REF!</definedName>
    <definedName name="Tabla1" localSheetId="0">#REF!</definedName>
    <definedName name="Tabla1">#REF!</definedName>
    <definedName name="VINCULO" localSheetId="1">#REF!</definedName>
    <definedName name="VINCULO" localSheetId="0">#REF!</definedName>
    <definedName name="VINCULO">#REF!</definedName>
    <definedName name="VINCULO_A" localSheetId="1">#REF!</definedName>
    <definedName name="VINCULO_A" localSheetId="0">#REF!</definedName>
    <definedName name="VINCULO_A">#REF!</definedName>
    <definedName name="XX" localSheetId="1">[10]Casos!#REF!</definedName>
    <definedName name="XX" localSheetId="0">[10]Casos!#REF!</definedName>
    <definedName name="XX">[10]Casos!#REF!</definedName>
    <definedName name="ZONA" localSheetId="1">[3]Casos!#REF!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E58" i="13" l="1"/>
  <c r="F58" i="13"/>
  <c r="G58" i="13"/>
  <c r="H58" i="13"/>
  <c r="I58" i="13"/>
  <c r="J58" i="13"/>
  <c r="K58" i="13"/>
  <c r="L58" i="13"/>
  <c r="M58" i="13"/>
  <c r="N58" i="13"/>
  <c r="D58" i="13"/>
  <c r="P16" i="13"/>
  <c r="X24" i="13" l="1"/>
  <c r="P17" i="13" l="1"/>
  <c r="P18" i="13"/>
  <c r="P19" i="13"/>
  <c r="P20" i="13"/>
  <c r="Z20" i="13"/>
  <c r="P21" i="13"/>
  <c r="P22" i="13"/>
  <c r="P23" i="13"/>
  <c r="Z23" i="13"/>
  <c r="P24" i="13"/>
  <c r="Z18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O58" i="13"/>
  <c r="C66" i="13"/>
  <c r="E66" i="13"/>
  <c r="G66" i="13"/>
  <c r="V66" i="13"/>
  <c r="C67" i="13"/>
  <c r="E67" i="13"/>
  <c r="G67" i="13"/>
  <c r="V67" i="13"/>
  <c r="C68" i="13"/>
  <c r="E68" i="13"/>
  <c r="G68" i="13"/>
  <c r="V68" i="13"/>
  <c r="C69" i="13"/>
  <c r="E69" i="13"/>
  <c r="G69" i="13"/>
  <c r="V69" i="13"/>
  <c r="C70" i="13"/>
  <c r="E70" i="13"/>
  <c r="G70" i="13"/>
  <c r="V70" i="13"/>
  <c r="C71" i="13"/>
  <c r="E71" i="13"/>
  <c r="G71" i="13"/>
  <c r="V71" i="13"/>
  <c r="C72" i="13"/>
  <c r="E72" i="13"/>
  <c r="G72" i="13"/>
  <c r="V72" i="13"/>
  <c r="C73" i="13"/>
  <c r="E73" i="13"/>
  <c r="G73" i="13"/>
  <c r="V73" i="13"/>
  <c r="C74" i="13"/>
  <c r="E74" i="13"/>
  <c r="G74" i="13"/>
  <c r="V74" i="13"/>
  <c r="C75" i="13"/>
  <c r="E75" i="13"/>
  <c r="G75" i="13"/>
  <c r="V75" i="13"/>
  <c r="C76" i="13"/>
  <c r="E76" i="13"/>
  <c r="G76" i="13"/>
  <c r="V76" i="13"/>
  <c r="C77" i="13"/>
  <c r="E77" i="13"/>
  <c r="G77" i="13"/>
  <c r="V77" i="13"/>
  <c r="W78" i="13"/>
  <c r="Y78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C98" i="13"/>
  <c r="E98" i="13"/>
  <c r="G98" i="13"/>
  <c r="I98" i="13"/>
  <c r="K98" i="13"/>
  <c r="M98" i="13"/>
  <c r="B77" i="13" l="1"/>
  <c r="B75" i="13"/>
  <c r="B73" i="13"/>
  <c r="B74" i="13"/>
  <c r="B71" i="13"/>
  <c r="B69" i="13"/>
  <c r="C78" i="13"/>
  <c r="B66" i="13"/>
  <c r="B67" i="13"/>
  <c r="E78" i="13"/>
  <c r="B98" i="13"/>
  <c r="I99" i="13" s="1"/>
  <c r="B72" i="13"/>
  <c r="B70" i="13"/>
  <c r="V78" i="13"/>
  <c r="Y79" i="13" s="1"/>
  <c r="P58" i="13"/>
  <c r="Q39" i="13" s="1"/>
  <c r="B76" i="13"/>
  <c r="G78" i="13"/>
  <c r="Z17" i="13"/>
  <c r="B68" i="13"/>
  <c r="Z22" i="13"/>
  <c r="Z19" i="13"/>
  <c r="Z16" i="13"/>
  <c r="Z21" i="13"/>
  <c r="Q20" i="13" l="1"/>
  <c r="Q33" i="13"/>
  <c r="G99" i="13"/>
  <c r="K99" i="13"/>
  <c r="B78" i="13"/>
  <c r="G79" i="13" s="1"/>
  <c r="E99" i="13"/>
  <c r="C99" i="13"/>
  <c r="M99" i="13"/>
  <c r="Q53" i="13"/>
  <c r="Q34" i="13"/>
  <c r="Q26" i="13"/>
  <c r="Q40" i="13"/>
  <c r="Q45" i="13"/>
  <c r="Q56" i="13"/>
  <c r="Q22" i="13"/>
  <c r="Q46" i="13"/>
  <c r="Q23" i="13"/>
  <c r="Q44" i="13"/>
  <c r="Q47" i="13"/>
  <c r="Q21" i="13"/>
  <c r="Q16" i="13"/>
  <c r="Q42" i="13"/>
  <c r="Q19" i="13"/>
  <c r="Q32" i="13"/>
  <c r="Q55" i="13"/>
  <c r="Q27" i="13"/>
  <c r="W79" i="13"/>
  <c r="Q30" i="13"/>
  <c r="Q48" i="13"/>
  <c r="Q25" i="13"/>
  <c r="Q35" i="13"/>
  <c r="Q43" i="13"/>
  <c r="Q50" i="13"/>
  <c r="Q36" i="13"/>
  <c r="Q41" i="13"/>
  <c r="Q24" i="13"/>
  <c r="Q51" i="13"/>
  <c r="Q29" i="13"/>
  <c r="Q17" i="13"/>
  <c r="Q38" i="13"/>
  <c r="Q28" i="13"/>
  <c r="Q49" i="13"/>
  <c r="Q31" i="13"/>
  <c r="Q37" i="13"/>
  <c r="Q18" i="13"/>
  <c r="Q54" i="13"/>
  <c r="Q52" i="13"/>
  <c r="Q57" i="13"/>
  <c r="C79" i="13" l="1"/>
  <c r="E79" i="13"/>
  <c r="Q174" i="9"/>
  <c r="Q173" i="9"/>
  <c r="G166" i="9"/>
  <c r="F166" i="9"/>
  <c r="E166" i="9"/>
  <c r="D166" i="9"/>
  <c r="C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K145" i="9"/>
  <c r="J145" i="9"/>
  <c r="I145" i="9"/>
  <c r="H145" i="9"/>
  <c r="G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U110" i="9"/>
  <c r="T110" i="9"/>
  <c r="S110" i="9"/>
  <c r="H110" i="9"/>
  <c r="G110" i="9"/>
  <c r="F110" i="9"/>
  <c r="E110" i="9"/>
  <c r="D110" i="9"/>
  <c r="C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V87" i="9"/>
  <c r="U87" i="9"/>
  <c r="T87" i="9"/>
  <c r="S87" i="9"/>
  <c r="R87" i="9"/>
  <c r="Q87" i="9"/>
  <c r="P87" i="9"/>
  <c r="O87" i="9"/>
  <c r="N87" i="9"/>
  <c r="M87" i="9"/>
  <c r="F87" i="9"/>
  <c r="E87" i="9"/>
  <c r="D87" i="9"/>
  <c r="C87" i="9"/>
  <c r="N67" i="9"/>
  <c r="M67" i="9"/>
  <c r="L67" i="9"/>
  <c r="K67" i="9"/>
  <c r="J67" i="9"/>
  <c r="I67" i="9"/>
  <c r="H67" i="9"/>
  <c r="G67" i="9"/>
  <c r="F67" i="9"/>
  <c r="E67" i="9"/>
  <c r="D67" i="9"/>
  <c r="C67" i="9"/>
  <c r="O47" i="9"/>
  <c r="N47" i="9"/>
  <c r="M47" i="9"/>
  <c r="E47" i="9"/>
  <c r="E48" i="9" s="1"/>
  <c r="D47" i="9"/>
  <c r="C47" i="9"/>
  <c r="B47" i="9"/>
  <c r="B48" i="9" l="1"/>
  <c r="N88" i="9"/>
  <c r="R110" i="9"/>
  <c r="S111" i="9" s="1"/>
  <c r="L97" i="9"/>
  <c r="M97" i="9" s="1"/>
  <c r="L96" i="9"/>
  <c r="M96" i="9" s="1"/>
  <c r="O48" i="9"/>
  <c r="R88" i="9"/>
  <c r="V88" i="9"/>
  <c r="R174" i="9"/>
  <c r="O88" i="9"/>
  <c r="S88" i="9"/>
  <c r="D48" i="9"/>
  <c r="B166" i="9"/>
  <c r="B167" i="9" s="1"/>
  <c r="F145" i="9"/>
  <c r="G146" i="9" s="1"/>
  <c r="U111" i="9"/>
  <c r="B110" i="9"/>
  <c r="C111" i="9" s="1"/>
  <c r="L98" i="9"/>
  <c r="M98" i="9" s="1"/>
  <c r="B87" i="9"/>
  <c r="C88" i="9" s="1"/>
  <c r="B67" i="9"/>
  <c r="S60" i="9"/>
  <c r="S67" i="9"/>
  <c r="N48" i="9"/>
  <c r="M48" i="9"/>
  <c r="P88" i="9"/>
  <c r="T88" i="9"/>
  <c r="Q88" i="9"/>
  <c r="C48" i="9"/>
  <c r="M88" i="9"/>
  <c r="U88" i="9"/>
  <c r="R173" i="9"/>
  <c r="S54" i="9"/>
  <c r="F146" i="9" l="1"/>
  <c r="K146" i="9"/>
  <c r="J146" i="9"/>
  <c r="H146" i="9"/>
  <c r="T111" i="9"/>
  <c r="B111" i="9"/>
  <c r="E111" i="9"/>
  <c r="G111" i="9"/>
  <c r="H111" i="9"/>
  <c r="F111" i="9"/>
  <c r="D111" i="9"/>
  <c r="D88" i="9"/>
  <c r="U67" i="9"/>
  <c r="U60" i="9"/>
  <c r="G167" i="9"/>
  <c r="D167" i="9"/>
  <c r="C167" i="9"/>
  <c r="E167" i="9"/>
  <c r="F167" i="9"/>
  <c r="I146" i="9"/>
  <c r="R111" i="9"/>
  <c r="F88" i="9"/>
  <c r="E88" i="9"/>
  <c r="U54" i="9"/>
  <c r="B88" i="9" l="1"/>
</calcChain>
</file>

<file path=xl/sharedStrings.xml><?xml version="1.0" encoding="utf-8"?>
<sst xmlns="http://schemas.openxmlformats.org/spreadsheetml/2006/main" count="574" uniqueCount="210">
  <si>
    <t>MES</t>
  </si>
  <si>
    <t>Mes</t>
  </si>
  <si>
    <t xml:space="preserve">Mes </t>
  </si>
  <si>
    <t>Total</t>
  </si>
  <si>
    <t>%</t>
  </si>
  <si>
    <t>Psicología</t>
  </si>
  <si>
    <t>Otros</t>
  </si>
  <si>
    <t>Mujer</t>
  </si>
  <si>
    <t>Hombre</t>
  </si>
  <si>
    <t>Grupo de Edad</t>
  </si>
  <si>
    <t>PROGRAMA NACIONAL CONTRA LA VIOLENCIA FAMILIAR Y SEXUAL</t>
  </si>
  <si>
    <t>Adolescentes</t>
  </si>
  <si>
    <t>Violencia económica o patrimonial</t>
  </si>
  <si>
    <t>Violencia psicológica</t>
  </si>
  <si>
    <t>Violencia física</t>
  </si>
  <si>
    <t>Violencia sexual</t>
  </si>
  <si>
    <t>Elaboración: Unidad de Generación de Información y Gestión del Conocimiento - PNCVFS</t>
  </si>
  <si>
    <t>Casos nuevos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</si>
  <si>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</si>
  <si>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</si>
  <si>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</si>
  <si>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</si>
  <si>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</si>
  <si>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</si>
  <si>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</si>
  <si>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</si>
  <si>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</si>
  <si>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</si>
  <si>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</si>
  <si>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</si>
  <si>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</si>
  <si>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t xml:space="preserve">Mujer </t>
  </si>
  <si>
    <t>Sin información</t>
  </si>
  <si>
    <t>Setiembre</t>
  </si>
  <si>
    <t>Infancia</t>
  </si>
  <si>
    <t>Niñez</t>
  </si>
  <si>
    <t>Jóvenes</t>
  </si>
  <si>
    <t>Adultos</t>
  </si>
  <si>
    <t>N°</t>
  </si>
  <si>
    <t>DEMUNA</t>
  </si>
  <si>
    <t>Fiscalía</t>
  </si>
  <si>
    <t>CONDICION</t>
  </si>
  <si>
    <t>N</t>
  </si>
  <si>
    <t>R</t>
  </si>
  <si>
    <t>I</t>
  </si>
  <si>
    <t>SEXO_VICTIMA</t>
  </si>
  <si>
    <t>REPORTE ESTADÍSTICO DE CASOS DERIVADOS AL SISTEMA LOCAL DE ATENCIÓN Y PROTECCIÓN EN ZONA RURAL</t>
  </si>
  <si>
    <t>PRELIMINAR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</si>
  <si>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</si>
  <si>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</si>
  <si>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</si>
  <si>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</si>
  <si>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</si>
  <si>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</si>
  <si>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</si>
  <si>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</si>
  <si>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</si>
  <si>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</si>
  <si>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</si>
  <si>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</si>
  <si>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</si>
  <si>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</si>
  <si>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</si>
  <si>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</si>
  <si>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</si>
  <si>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</si>
  <si>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</si>
  <si>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</si>
  <si>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</si>
  <si>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</si>
  <si>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</si>
  <si>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</si>
  <si>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</si>
  <si>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</si>
  <si>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</si>
  <si>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</si>
  <si>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</si>
  <si>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</si>
  <si>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</si>
  <si>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</si>
  <si>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</si>
  <si>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</si>
  <si>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</si>
  <si>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2/ 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</si>
  <si>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</si>
  <si>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</si>
  <si>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</si>
  <si>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</si>
  <si>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</si>
  <si>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</si>
  <si>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</si>
  <si>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</si>
  <si>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</si>
  <si>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</si>
  <si>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</si>
  <si>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</si>
  <si>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</si>
  <si>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</si>
  <si>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</si>
  <si>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</si>
  <si>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</si>
  <si>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</si>
  <si>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</si>
  <si>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</si>
  <si>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Acciones realizadas en la atención del caso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</si>
  <si>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</si>
  <si>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</si>
  <si>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</si>
  <si>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</si>
  <si>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</si>
  <si>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</si>
  <si>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</si>
  <si>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</si>
  <si>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</si>
  <si>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</si>
  <si>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</si>
  <si>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institución local</t>
  </si>
  <si>
    <t xml:space="preserve">  7: Derivación al CEM</t>
  </si>
  <si>
    <t xml:space="preserve">  8: Informe psicológico</t>
  </si>
  <si>
    <t xml:space="preserve">  9: Denuncia y solicitud de medidas de protección</t>
  </si>
  <si>
    <t>10: Coordinación con el sistema local para la vigilancia y ejecución de medidas de protección</t>
  </si>
  <si>
    <t>11: Gestión para la obtención del DNI o inscripción en el SIS</t>
  </si>
  <si>
    <t>12: Gestión social ante ante el Comité Comunal y/o Instancia Distrital de Concertación</t>
  </si>
  <si>
    <t>13: Incorporación a Grupos de Ayuda Mutua</t>
  </si>
  <si>
    <t>14: Fortalecimientos de redes de apoyo familiar y/o comunal</t>
  </si>
  <si>
    <t>15: Visitas domiciliarias</t>
  </si>
  <si>
    <t>16: Visitas de seguimiento al centro de estudios o trabajo</t>
  </si>
  <si>
    <t>17: Supervisión y apoyo de la ejecución de las medidas de protección</t>
  </si>
  <si>
    <t>18: Reuniones de seguimiento del caso en CEM</t>
  </si>
  <si>
    <t>19: Otros</t>
  </si>
  <si>
    <r>
      <t>Cuadro N° 09</t>
    </r>
    <r>
      <rPr>
        <b/>
        <i/>
        <sz val="12"/>
        <rFont val="Arial"/>
        <family val="2"/>
      </rPr>
      <t>:</t>
    </r>
  </si>
  <si>
    <t>Total de actividades en la atención y seguimiento del caso identificado por las ZER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</si>
  <si>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</si>
  <si>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</si>
  <si>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Legal</t>
  </si>
  <si>
    <t xml:space="preserve">% </t>
  </si>
  <si>
    <t>% Acción</t>
  </si>
  <si>
    <t>Fuente: Sistema de Registro de Acciones de la Estrategia Rural</t>
  </si>
  <si>
    <t>1/ Incluye a la persona que participó una o más veces en las acciones de la ER</t>
  </si>
  <si>
    <t>Fortalecimiento de capacidades de los operadores de atención y prevención de la VCMIGF y Violencia Sexual en los niveles provinciales, distritales y comunal</t>
  </si>
  <si>
    <t>Rutas de atención y promoción frente a la VCMIGF y Violencia Sexual en la Zona Rural</t>
  </si>
  <si>
    <t>Fortalecer la organización comunal para la vigilancia frente a la VCMIGF y Violencia Sexual en zonas rurales</t>
  </si>
  <si>
    <t>Desarrollo de capacidades de la población frente a la VCMIGF y Violencia Sexual</t>
  </si>
  <si>
    <t>Movilización social para enfrentar la VCMIGF y Violencia Sexual en zonas rurales</t>
  </si>
  <si>
    <t>Redes Insititucionales y Comunitarias articuladas en el marco del sistema local</t>
  </si>
  <si>
    <t>Cuadro N° 5: Participantes por Lineas de acciones de estrategia rural según mes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</si>
  <si>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</si>
  <si>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</si>
  <si>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Creación y/o Fortalecimiento de la Redes Institucionales y Comunitarias articuladas.</t>
  </si>
  <si>
    <t>Cuadro N° 4: Participantes por sexo según mes</t>
  </si>
  <si>
    <t>Cuadro N° 3: Participantes por Lineas de Plan de Trabajo según mes</t>
  </si>
  <si>
    <t>Tuman</t>
  </si>
  <si>
    <t>Tigre</t>
  </si>
  <si>
    <t>Tapo</t>
  </si>
  <si>
    <t>Tahuamanu</t>
  </si>
  <si>
    <t>San Pedro de Coris</t>
  </si>
  <si>
    <t>San Pablo</t>
  </si>
  <si>
    <t>Sama</t>
  </si>
  <si>
    <t>Rio Tambo</t>
  </si>
  <si>
    <t>Pongo de Caynarachi</t>
  </si>
  <si>
    <t>Polvora</t>
  </si>
  <si>
    <t>Pinto Recodo</t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</si>
  <si>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</si>
  <si>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</si>
  <si>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</si>
  <si>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</si>
  <si>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t>Pastaza</t>
  </si>
  <si>
    <t>Parinari</t>
  </si>
  <si>
    <t>Palca - Tarma</t>
  </si>
  <si>
    <t>Palca - Tacna</t>
  </si>
  <si>
    <t>Oyolo</t>
  </si>
  <si>
    <t>Molino</t>
  </si>
  <si>
    <t>Mazán</t>
  </si>
  <si>
    <t>Masisea</t>
  </si>
  <si>
    <t>Las Piedras</t>
  </si>
  <si>
    <t>La Peca</t>
  </si>
  <si>
    <t>Imaza</t>
  </si>
  <si>
    <t>Ichuña</t>
  </si>
  <si>
    <t>Huancano - Humay</t>
  </si>
  <si>
    <t>Huacullani</t>
  </si>
  <si>
    <t>El Parco</t>
  </si>
  <si>
    <t>Cristo nos valga</t>
  </si>
  <si>
    <t>Corani</t>
  </si>
  <si>
    <t>Coporaque</t>
  </si>
  <si>
    <t>Coasa</t>
  </si>
  <si>
    <t>Chumuch</t>
  </si>
  <si>
    <t>(60 a + años)</t>
  </si>
  <si>
    <t>Adultos Mayores</t>
  </si>
  <si>
    <t>Chongoyape</t>
  </si>
  <si>
    <t>(30 - 59 años)</t>
  </si>
  <si>
    <t>Challhuahuacho</t>
  </si>
  <si>
    <t>(18 - 29 años)</t>
  </si>
  <si>
    <t>Chaglla</t>
  </si>
  <si>
    <t>(15 - 17 años)</t>
  </si>
  <si>
    <t>Adolescentes Tardios</t>
  </si>
  <si>
    <t>Cenepa</t>
  </si>
  <si>
    <t>(12 - 14 años)</t>
  </si>
  <si>
    <t>Bernal</t>
  </si>
  <si>
    <t>(6 -11 años)</t>
  </si>
  <si>
    <t>Ayna</t>
  </si>
  <si>
    <t>(&lt; 6 años)</t>
  </si>
  <si>
    <t>Anco</t>
  </si>
  <si>
    <t>Participantes de las acciones</t>
  </si>
  <si>
    <t>Estrategia Rural</t>
  </si>
  <si>
    <t>Cuadro N° 2: Participantes según grupos de edad</t>
  </si>
  <si>
    <t>Cuadro N° 1: Número de participantes en las acciones, según Estrategia Rural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</si>
  <si>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</si>
  <si>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PERIODO: Enero - Mayo, 2019</t>
  </si>
  <si>
    <t>Periodo:  Enero - Mayo, 2019 (Preliminar)</t>
  </si>
  <si>
    <t>2/ Las Plataformas Itinerantes de Atención Social reporta al finalizar cada travesía.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</si>
</sst>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8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b/>
      <i/>
      <vertAlign val="superscript"/>
      <sz val="12"/>
      <name val="Arial"/>
      <family val="2"/>
    </font>
    <font>
      <b/>
      <sz val="15"/>
      <name val="Arial"/>
      <family val="2"/>
    </font>
    <font>
      <b/>
      <vertAlign val="superscript"/>
      <sz val="11"/>
      <color theme="0"/>
      <name val="Arial Narrow"/>
      <family val="2"/>
    </font>
    <font>
      <b/>
      <sz val="12"/>
      <name val="Arial"/>
      <family val="2"/>
    </font>
    <font>
      <sz val="11"/>
      <color theme="0"/>
      <name val="Arial Narrow"/>
      <family val="2"/>
    </font>
    <font>
      <b/>
      <i/>
      <u/>
      <sz val="12"/>
      <color theme="1"/>
      <name val="Arial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4"/>
      <color rgb="FFFF808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b/>
      <sz val="22"/>
      <color rgb="FFFF808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8"/>
      <color theme="3"/>
      <name val="Arial Narrow"/>
      <family val="2"/>
    </font>
    <font>
      <vertAlign val="superscript"/>
      <sz val="12"/>
      <color indexed="8"/>
      <name val="Arial Narrow"/>
      <family val="2"/>
    </font>
    <font>
      <b/>
      <vertAlign val="superscript"/>
      <sz val="22"/>
      <color theme="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34343"/>
        <bgColor indexed="9"/>
      </patternFill>
    </fill>
  </fills>
  <borders count="12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ck">
        <color rgb="FF969696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/>
      <top style="thin">
        <color rgb="FF969696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medium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theme="0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/>
      <top/>
      <bottom style="medium">
        <color rgb="FF969696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55" fillId="0" borderId="0" applyFont="0" applyFill="0" applyBorder="0" applyAlignment="0" applyProtection="0"/>
  </cellStyleXfs>
  <cellXfs count="35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13" fillId="6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3" fillId="6" borderId="0" xfId="0" applyFont="1" applyFill="1" applyAlignment="1" applyProtection="1">
      <alignment horizontal="center"/>
      <protection hidden="1"/>
    </xf>
    <xf numFmtId="49" fontId="13" fillId="6" borderId="0" xfId="0" applyNumberFormat="1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center"/>
      <protection hidden="1"/>
    </xf>
    <xf numFmtId="49" fontId="13" fillId="6" borderId="0" xfId="0" applyNumberFormat="1" applyFont="1" applyFill="1" applyProtection="1">
      <protection hidden="1"/>
    </xf>
    <xf numFmtId="0" fontId="0" fillId="6" borderId="0" xfId="0" applyFill="1" applyProtection="1">
      <protection hidden="1"/>
    </xf>
    <xf numFmtId="0" fontId="0" fillId="2" borderId="0" xfId="0" applyFill="1" applyProtection="1">
      <protection hidden="1"/>
    </xf>
    <xf numFmtId="0" fontId="0" fillId="6" borderId="0" xfId="0" applyFill="1"/>
    <xf numFmtId="0" fontId="12" fillId="7" borderId="5" xfId="10" applyFont="1" applyFill="1" applyBorder="1" applyAlignment="1">
      <alignment vertical="center" wrapText="1"/>
    </xf>
    <xf numFmtId="0" fontId="12" fillId="7" borderId="0" xfId="10" applyFont="1" applyFill="1" applyAlignment="1">
      <alignment vertical="center" wrapText="1"/>
    </xf>
    <xf numFmtId="0" fontId="12" fillId="7" borderId="6" xfId="10" applyFont="1" applyFill="1" applyBorder="1" applyAlignment="1">
      <alignment vertical="center" wrapText="1"/>
    </xf>
    <xf numFmtId="0" fontId="20" fillId="7" borderId="5" xfId="0" applyFont="1" applyFill="1" applyBorder="1" applyAlignment="1">
      <alignment horizontal="centerContinuous" vertical="center"/>
    </xf>
    <xf numFmtId="0" fontId="16" fillId="7" borderId="0" xfId="0" applyFont="1" applyFill="1" applyAlignment="1">
      <alignment horizontal="centerContinuous" vertical="center"/>
    </xf>
    <xf numFmtId="0" fontId="7" fillId="7" borderId="0" xfId="0" applyFont="1" applyFill="1" applyAlignment="1">
      <alignment horizontal="centerContinuous" vertical="center"/>
    </xf>
    <xf numFmtId="0" fontId="21" fillId="7" borderId="0" xfId="0" applyFont="1" applyFill="1" applyAlignment="1">
      <alignment horizontal="centerContinuous" vertical="center"/>
    </xf>
    <xf numFmtId="0" fontId="21" fillId="7" borderId="6" xfId="0" applyFont="1" applyFill="1" applyBorder="1" applyAlignment="1">
      <alignment horizontal="centerContinuous" vertical="center"/>
    </xf>
    <xf numFmtId="0" fontId="17" fillId="6" borderId="0" xfId="0" applyFont="1" applyFill="1"/>
    <xf numFmtId="0" fontId="25" fillId="2" borderId="0" xfId="0" applyFont="1" applyFill="1"/>
    <xf numFmtId="0" fontId="27" fillId="4" borderId="12" xfId="0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left" vertical="center" indent="1"/>
    </xf>
    <xf numFmtId="3" fontId="28" fillId="2" borderId="16" xfId="0" applyNumberFormat="1" applyFont="1" applyFill="1" applyBorder="1" applyAlignment="1" applyProtection="1">
      <alignment horizontal="center" vertical="center"/>
      <protection hidden="1"/>
    </xf>
    <xf numFmtId="3" fontId="28" fillId="2" borderId="17" xfId="0" applyNumberFormat="1" applyFont="1" applyFill="1" applyBorder="1" applyAlignment="1" applyProtection="1">
      <alignment horizontal="center" vertical="center"/>
      <protection hidden="1"/>
    </xf>
    <xf numFmtId="3" fontId="28" fillId="6" borderId="17" xfId="0" applyNumberFormat="1" applyFont="1" applyFill="1" applyBorder="1" applyAlignment="1" applyProtection="1">
      <alignment horizontal="center" vertical="center"/>
      <protection hidden="1"/>
    </xf>
    <xf numFmtId="0" fontId="28" fillId="2" borderId="18" xfId="0" applyFont="1" applyFill="1" applyBorder="1" applyAlignment="1">
      <alignment horizontal="left" vertical="center" indent="1"/>
    </xf>
    <xf numFmtId="3" fontId="28" fillId="2" borderId="19" xfId="0" applyNumberFormat="1" applyFont="1" applyFill="1" applyBorder="1" applyAlignment="1" applyProtection="1">
      <alignment horizontal="center" vertical="center"/>
      <protection hidden="1"/>
    </xf>
    <xf numFmtId="3" fontId="28" fillId="2" borderId="20" xfId="0" applyNumberFormat="1" applyFont="1" applyFill="1" applyBorder="1" applyAlignment="1" applyProtection="1">
      <alignment horizontal="center" vertical="center"/>
      <protection hidden="1"/>
    </xf>
    <xf numFmtId="3" fontId="28" fillId="6" borderId="20" xfId="0" applyNumberFormat="1" applyFont="1" applyFill="1" applyBorder="1" applyAlignment="1" applyProtection="1">
      <alignment horizontal="center" vertical="center"/>
      <protection hidden="1"/>
    </xf>
    <xf numFmtId="0" fontId="28" fillId="2" borderId="21" xfId="0" applyFont="1" applyFill="1" applyBorder="1" applyAlignment="1">
      <alignment horizontal="left" vertical="center" indent="1"/>
    </xf>
    <xf numFmtId="3" fontId="28" fillId="2" borderId="22" xfId="0" applyNumberFormat="1" applyFont="1" applyFill="1" applyBorder="1" applyAlignment="1" applyProtection="1">
      <alignment horizontal="center" vertical="center"/>
      <protection hidden="1"/>
    </xf>
    <xf numFmtId="3" fontId="28" fillId="2" borderId="23" xfId="0" applyNumberFormat="1" applyFont="1" applyFill="1" applyBorder="1" applyAlignment="1" applyProtection="1">
      <alignment horizontal="center" vertical="center"/>
      <protection hidden="1"/>
    </xf>
    <xf numFmtId="3" fontId="28" fillId="6" borderId="23" xfId="0" applyNumberFormat="1" applyFont="1" applyFill="1" applyBorder="1" applyAlignment="1" applyProtection="1">
      <alignment horizontal="center" vertical="center"/>
      <protection hidden="1"/>
    </xf>
    <xf numFmtId="3" fontId="27" fillId="4" borderId="13" xfId="0" applyNumberFormat="1" applyFont="1" applyFill="1" applyBorder="1" applyAlignment="1">
      <alignment horizontal="center" vertical="center"/>
    </xf>
    <xf numFmtId="3" fontId="27" fillId="4" borderId="14" xfId="0" applyNumberFormat="1" applyFont="1" applyFill="1" applyBorder="1" applyAlignment="1">
      <alignment horizontal="center" vertical="center"/>
    </xf>
    <xf numFmtId="3" fontId="27" fillId="4" borderId="24" xfId="0" applyNumberFormat="1" applyFont="1" applyFill="1" applyBorder="1" applyAlignment="1">
      <alignment horizontal="center" vertical="center"/>
    </xf>
    <xf numFmtId="0" fontId="28" fillId="5" borderId="25" xfId="0" applyFont="1" applyFill="1" applyBorder="1" applyAlignment="1">
      <alignment horizontal="center" vertical="center"/>
    </xf>
    <xf numFmtId="9" fontId="28" fillId="5" borderId="26" xfId="3" applyFont="1" applyFill="1" applyBorder="1" applyAlignment="1">
      <alignment horizontal="center" vertical="center"/>
    </xf>
    <xf numFmtId="9" fontId="28" fillId="5" borderId="27" xfId="3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Continuous" wrapText="1"/>
    </xf>
    <xf numFmtId="0" fontId="24" fillId="2" borderId="0" xfId="0" applyFont="1" applyFill="1" applyAlignment="1">
      <alignment horizontal="centerContinuous" vertical="center" wrapText="1"/>
    </xf>
    <xf numFmtId="0" fontId="29" fillId="6" borderId="0" xfId="0" applyFont="1" applyFill="1" applyAlignment="1">
      <alignment horizontal="centerContinuous" vertical="center"/>
    </xf>
    <xf numFmtId="0" fontId="30" fillId="6" borderId="0" xfId="0" applyFont="1" applyFill="1" applyAlignment="1">
      <alignment horizontal="centerContinuous" vertical="center"/>
    </xf>
    <xf numFmtId="0" fontId="0" fillId="6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19" fillId="6" borderId="0" xfId="0" applyFont="1" applyFill="1" applyAlignment="1">
      <alignment horizontal="center"/>
    </xf>
    <xf numFmtId="0" fontId="27" fillId="4" borderId="31" xfId="0" applyFont="1" applyFill="1" applyBorder="1" applyAlignment="1" applyProtection="1">
      <alignment horizontal="center" vertical="center" wrapText="1"/>
      <protection hidden="1"/>
    </xf>
    <xf numFmtId="0" fontId="31" fillId="2" borderId="0" xfId="0" applyFont="1" applyFill="1" applyAlignment="1">
      <alignment horizontal="center"/>
    </xf>
    <xf numFmtId="3" fontId="32" fillId="2" borderId="0" xfId="0" applyNumberFormat="1" applyFont="1" applyFill="1" applyAlignment="1">
      <alignment horizontal="center"/>
    </xf>
    <xf numFmtId="164" fontId="32" fillId="2" borderId="0" xfId="3" applyNumberFormat="1" applyFont="1" applyFill="1" applyAlignment="1">
      <alignment horizontal="center"/>
    </xf>
    <xf numFmtId="3" fontId="33" fillId="2" borderId="16" xfId="0" applyNumberFormat="1" applyFont="1" applyFill="1" applyBorder="1" applyAlignment="1" applyProtection="1">
      <alignment horizontal="center" vertical="center"/>
      <protection hidden="1"/>
    </xf>
    <xf numFmtId="3" fontId="28" fillId="2" borderId="32" xfId="0" applyNumberFormat="1" applyFont="1" applyFill="1" applyBorder="1" applyAlignment="1" applyProtection="1">
      <alignment horizontal="center" vertical="center"/>
      <protection hidden="1"/>
    </xf>
    <xf numFmtId="3" fontId="28" fillId="2" borderId="33" xfId="0" applyNumberFormat="1" applyFont="1" applyFill="1" applyBorder="1" applyAlignment="1" applyProtection="1">
      <alignment horizontal="center" vertical="center"/>
      <protection hidden="1"/>
    </xf>
    <xf numFmtId="3" fontId="28" fillId="2" borderId="15" xfId="0" applyNumberFormat="1" applyFont="1" applyFill="1" applyBorder="1" applyAlignment="1" applyProtection="1">
      <alignment horizontal="center" vertical="center"/>
      <protection hidden="1"/>
    </xf>
    <xf numFmtId="0" fontId="34" fillId="2" borderId="0" xfId="0" applyFont="1" applyFill="1" applyAlignment="1">
      <alignment horizontal="center"/>
    </xf>
    <xf numFmtId="3" fontId="33" fillId="2" borderId="19" xfId="0" applyNumberFormat="1" applyFont="1" applyFill="1" applyBorder="1" applyAlignment="1" applyProtection="1">
      <alignment horizontal="center" vertical="center"/>
      <protection hidden="1"/>
    </xf>
    <xf numFmtId="3" fontId="28" fillId="2" borderId="34" xfId="0" applyNumberFormat="1" applyFont="1" applyFill="1" applyBorder="1" applyAlignment="1" applyProtection="1">
      <alignment horizontal="center" vertical="center"/>
      <protection hidden="1"/>
    </xf>
    <xf numFmtId="3" fontId="28" fillId="2" borderId="35" xfId="0" applyNumberFormat="1" applyFont="1" applyFill="1" applyBorder="1" applyAlignment="1" applyProtection="1">
      <alignment horizontal="center" vertical="center"/>
      <protection hidden="1"/>
    </xf>
    <xf numFmtId="3" fontId="28" fillId="2" borderId="18" xfId="0" applyNumberFormat="1" applyFont="1" applyFill="1" applyBorder="1" applyAlignment="1" applyProtection="1">
      <alignment horizontal="center" vertical="center"/>
      <protection hidden="1"/>
    </xf>
    <xf numFmtId="3" fontId="33" fillId="2" borderId="22" xfId="0" applyNumberFormat="1" applyFont="1" applyFill="1" applyBorder="1" applyAlignment="1" applyProtection="1">
      <alignment horizontal="center" vertical="center"/>
      <protection hidden="1"/>
    </xf>
    <xf numFmtId="3" fontId="28" fillId="2" borderId="36" xfId="0" applyNumberFormat="1" applyFont="1" applyFill="1" applyBorder="1" applyAlignment="1" applyProtection="1">
      <alignment horizontal="center" vertical="center"/>
      <protection hidden="1"/>
    </xf>
    <xf numFmtId="3" fontId="28" fillId="2" borderId="37" xfId="0" applyNumberFormat="1" applyFont="1" applyFill="1" applyBorder="1" applyAlignment="1" applyProtection="1">
      <alignment horizontal="center" vertical="center"/>
      <protection hidden="1"/>
    </xf>
    <xf numFmtId="3" fontId="28" fillId="2" borderId="21" xfId="0" applyNumberFormat="1" applyFont="1" applyFill="1" applyBorder="1" applyAlignment="1" applyProtection="1">
      <alignment horizontal="center" vertical="center"/>
      <protection hidden="1"/>
    </xf>
    <xf numFmtId="0" fontId="34" fillId="0" borderId="0" xfId="0" applyFont="1"/>
    <xf numFmtId="0" fontId="27" fillId="4" borderId="0" xfId="0" applyFont="1" applyFill="1" applyAlignment="1" applyProtection="1">
      <alignment horizontal="center" vertical="center"/>
      <protection hidden="1"/>
    </xf>
    <xf numFmtId="3" fontId="27" fillId="4" borderId="26" xfId="0" applyNumberFormat="1" applyFont="1" applyFill="1" applyBorder="1" applyAlignment="1" applyProtection="1">
      <alignment horizontal="center" vertical="center"/>
      <protection hidden="1"/>
    </xf>
    <xf numFmtId="3" fontId="27" fillId="4" borderId="0" xfId="0" applyNumberFormat="1" applyFont="1" applyFill="1" applyAlignment="1" applyProtection="1">
      <alignment horizontal="center" vertical="center"/>
      <protection hidden="1"/>
    </xf>
    <xf numFmtId="3" fontId="27" fillId="4" borderId="38" xfId="0" applyNumberFormat="1" applyFont="1" applyFill="1" applyBorder="1" applyAlignment="1" applyProtection="1">
      <alignment horizontal="center" vertical="center"/>
      <protection hidden="1"/>
    </xf>
    <xf numFmtId="3" fontId="27" fillId="4" borderId="27" xfId="0" applyNumberFormat="1" applyFont="1" applyFill="1" applyBorder="1" applyAlignment="1" applyProtection="1">
      <alignment horizontal="center" vertical="center"/>
      <protection hidden="1"/>
    </xf>
    <xf numFmtId="3" fontId="27" fillId="4" borderId="25" xfId="0" applyNumberFormat="1" applyFont="1" applyFill="1" applyBorder="1" applyAlignment="1" applyProtection="1">
      <alignment horizontal="center" vertical="center"/>
      <protection hidden="1"/>
    </xf>
    <xf numFmtId="3" fontId="27" fillId="4" borderId="39" xfId="0" applyNumberFormat="1" applyFont="1" applyFill="1" applyBorder="1" applyAlignment="1" applyProtection="1">
      <alignment horizontal="center" vertical="center"/>
      <protection hidden="1"/>
    </xf>
    <xf numFmtId="0" fontId="1" fillId="6" borderId="0" xfId="0" applyFont="1" applyFill="1"/>
    <xf numFmtId="0" fontId="35" fillId="6" borderId="0" xfId="0" quotePrefix="1" applyFont="1" applyFill="1"/>
    <xf numFmtId="3" fontId="28" fillId="6" borderId="16" xfId="0" applyNumberFormat="1" applyFont="1" applyFill="1" applyBorder="1" applyAlignment="1" applyProtection="1">
      <alignment horizontal="center" vertical="center"/>
      <protection hidden="1"/>
    </xf>
    <xf numFmtId="3" fontId="28" fillId="6" borderId="19" xfId="0" applyNumberFormat="1" applyFont="1" applyFill="1" applyBorder="1" applyAlignment="1" applyProtection="1">
      <alignment horizontal="center" vertical="center"/>
      <protection hidden="1"/>
    </xf>
    <xf numFmtId="3" fontId="28" fillId="6" borderId="22" xfId="0" applyNumberFormat="1" applyFont="1" applyFill="1" applyBorder="1" applyAlignment="1" applyProtection="1">
      <alignment horizontal="center" vertical="center"/>
      <protection hidden="1"/>
    </xf>
    <xf numFmtId="0" fontId="27" fillId="4" borderId="40" xfId="0" applyFont="1" applyFill="1" applyBorder="1" applyAlignment="1">
      <alignment horizontal="center" vertical="center"/>
    </xf>
    <xf numFmtId="3" fontId="27" fillId="4" borderId="41" xfId="0" applyNumberFormat="1" applyFont="1" applyFill="1" applyBorder="1" applyAlignment="1">
      <alignment horizontal="center" vertical="center"/>
    </xf>
    <xf numFmtId="3" fontId="27" fillId="4" borderId="42" xfId="0" applyNumberFormat="1" applyFont="1" applyFill="1" applyBorder="1" applyAlignment="1">
      <alignment horizontal="center" vertical="center"/>
    </xf>
    <xf numFmtId="0" fontId="27" fillId="4" borderId="43" xfId="0" applyFont="1" applyFill="1" applyBorder="1" applyAlignment="1">
      <alignment horizontal="center" vertical="center"/>
    </xf>
    <xf numFmtId="3" fontId="27" fillId="4" borderId="44" xfId="0" applyNumberFormat="1" applyFont="1" applyFill="1" applyBorder="1" applyAlignment="1">
      <alignment horizontal="center" vertical="center"/>
    </xf>
    <xf numFmtId="3" fontId="27" fillId="4" borderId="45" xfId="0" applyNumberFormat="1" applyFont="1" applyFill="1" applyBorder="1" applyAlignment="1">
      <alignment horizontal="center" vertical="center"/>
    </xf>
    <xf numFmtId="0" fontId="28" fillId="5" borderId="46" xfId="0" applyFont="1" applyFill="1" applyBorder="1" applyAlignment="1">
      <alignment horizontal="center" vertical="center"/>
    </xf>
    <xf numFmtId="9" fontId="28" fillId="5" borderId="46" xfId="3" applyFont="1" applyFill="1" applyBorder="1" applyAlignment="1">
      <alignment horizontal="center" vertical="center"/>
    </xf>
    <xf numFmtId="0" fontId="28" fillId="5" borderId="47" xfId="0" applyFont="1" applyFill="1" applyBorder="1" applyAlignment="1">
      <alignment horizontal="center" vertical="center"/>
    </xf>
    <xf numFmtId="9" fontId="28" fillId="5" borderId="47" xfId="3" applyFont="1" applyFill="1" applyBorder="1" applyAlignment="1">
      <alignment horizontal="center" vertical="center"/>
    </xf>
    <xf numFmtId="0" fontId="18" fillId="2" borderId="0" xfId="0" applyFont="1" applyFill="1"/>
    <xf numFmtId="0" fontId="26" fillId="2" borderId="0" xfId="0" applyFont="1" applyFill="1" applyAlignment="1">
      <alignment vertical="center" wrapText="1"/>
    </xf>
    <xf numFmtId="3" fontId="0" fillId="6" borderId="0" xfId="0" applyNumberFormat="1" applyFill="1"/>
    <xf numFmtId="0" fontId="27" fillId="4" borderId="60" xfId="0" applyFont="1" applyFill="1" applyBorder="1" applyAlignment="1">
      <alignment horizontal="center" vertical="center" wrapText="1"/>
    </xf>
    <xf numFmtId="0" fontId="27" fillId="4" borderId="61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 applyProtection="1">
      <alignment horizontal="center" vertical="center"/>
      <protection hidden="1"/>
    </xf>
    <xf numFmtId="0" fontId="28" fillId="2" borderId="16" xfId="0" applyFont="1" applyFill="1" applyBorder="1" applyAlignment="1" applyProtection="1">
      <alignment horizontal="center" vertical="center"/>
      <protection hidden="1"/>
    </xf>
    <xf numFmtId="3" fontId="34" fillId="6" borderId="16" xfId="0" applyNumberFormat="1" applyFont="1" applyFill="1" applyBorder="1" applyAlignment="1" applyProtection="1">
      <alignment horizontal="center" vertical="center"/>
      <protection hidden="1"/>
    </xf>
    <xf numFmtId="0" fontId="33" fillId="2" borderId="19" xfId="0" applyFont="1" applyFill="1" applyBorder="1" applyAlignment="1" applyProtection="1">
      <alignment horizontal="center" vertical="center"/>
      <protection hidden="1"/>
    </xf>
    <xf numFmtId="3" fontId="34" fillId="6" borderId="19" xfId="0" applyNumberFormat="1" applyFont="1" applyFill="1" applyBorder="1" applyAlignment="1" applyProtection="1">
      <alignment horizontal="center" vertical="center"/>
      <protection hidden="1"/>
    </xf>
    <xf numFmtId="0" fontId="33" fillId="2" borderId="22" xfId="0" applyFont="1" applyFill="1" applyBorder="1" applyAlignment="1" applyProtection="1">
      <alignment horizontal="center" vertical="center"/>
      <protection hidden="1"/>
    </xf>
    <xf numFmtId="3" fontId="34" fillId="6" borderId="22" xfId="0" applyNumberFormat="1" applyFont="1" applyFill="1" applyBorder="1" applyAlignment="1" applyProtection="1">
      <alignment horizontal="center" vertical="center"/>
      <protection hidden="1"/>
    </xf>
    <xf numFmtId="0" fontId="27" fillId="4" borderId="12" xfId="0" applyFont="1" applyFill="1" applyBorder="1" applyAlignment="1" applyProtection="1">
      <alignment horizontal="center" vertical="center"/>
      <protection hidden="1"/>
    </xf>
    <xf numFmtId="3" fontId="27" fillId="4" borderId="13" xfId="0" applyNumberFormat="1" applyFont="1" applyFill="1" applyBorder="1" applyAlignment="1" applyProtection="1">
      <alignment horizontal="center" vertical="center"/>
      <protection hidden="1"/>
    </xf>
    <xf numFmtId="3" fontId="27" fillId="4" borderId="14" xfId="0" applyNumberFormat="1" applyFont="1" applyFill="1" applyBorder="1" applyAlignment="1" applyProtection="1">
      <alignment horizontal="center" vertical="center"/>
      <protection hidden="1"/>
    </xf>
    <xf numFmtId="0" fontId="27" fillId="4" borderId="65" xfId="0" applyFont="1" applyFill="1" applyBorder="1" applyAlignment="1">
      <alignment horizontal="center" vertical="center"/>
    </xf>
    <xf numFmtId="3" fontId="27" fillId="4" borderId="66" xfId="0" applyNumberFormat="1" applyFont="1" applyFill="1" applyBorder="1" applyAlignment="1">
      <alignment horizontal="center" vertical="center"/>
    </xf>
    <xf numFmtId="3" fontId="27" fillId="4" borderId="67" xfId="0" applyNumberFormat="1" applyFont="1" applyFill="1" applyBorder="1" applyAlignment="1">
      <alignment horizontal="center" vertical="center"/>
    </xf>
    <xf numFmtId="0" fontId="33" fillId="5" borderId="24" xfId="0" applyFont="1" applyFill="1" applyBorder="1" applyAlignment="1" applyProtection="1">
      <alignment horizontal="center" vertical="center"/>
      <protection hidden="1"/>
    </xf>
    <xf numFmtId="164" fontId="33" fillId="5" borderId="24" xfId="3" applyNumberFormat="1" applyFont="1" applyFill="1" applyBorder="1" applyAlignment="1" applyProtection="1">
      <alignment horizontal="center" vertical="center"/>
      <protection hidden="1"/>
    </xf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 applyProtection="1">
      <alignment horizontal="center" vertical="center" wrapText="1"/>
      <protection hidden="1"/>
    </xf>
    <xf numFmtId="0" fontId="28" fillId="2" borderId="17" xfId="0" applyFont="1" applyFill="1" applyBorder="1" applyAlignment="1" applyProtection="1">
      <alignment horizontal="center" vertical="center"/>
      <protection hidden="1"/>
    </xf>
    <xf numFmtId="0" fontId="28" fillId="2" borderId="19" xfId="0" applyFont="1" applyFill="1" applyBorder="1" applyAlignment="1" applyProtection="1">
      <alignment horizontal="center" vertical="center"/>
      <protection hidden="1"/>
    </xf>
    <xf numFmtId="0" fontId="28" fillId="2" borderId="20" xfId="0" applyFont="1" applyFill="1" applyBorder="1" applyAlignment="1" applyProtection="1">
      <alignment horizontal="center" vertical="center"/>
      <protection hidden="1"/>
    </xf>
    <xf numFmtId="0" fontId="28" fillId="2" borderId="22" xfId="0" applyFont="1" applyFill="1" applyBorder="1" applyAlignment="1" applyProtection="1">
      <alignment horizontal="center" vertical="center"/>
      <protection hidden="1"/>
    </xf>
    <xf numFmtId="0" fontId="28" fillId="2" borderId="23" xfId="0" applyFont="1" applyFill="1" applyBorder="1" applyAlignment="1" applyProtection="1">
      <alignment horizontal="center" vertical="center"/>
      <protection hidden="1"/>
    </xf>
    <xf numFmtId="3" fontId="10" fillId="4" borderId="74" xfId="0" applyNumberFormat="1" applyFont="1" applyFill="1" applyBorder="1" applyAlignment="1" applyProtection="1">
      <alignment horizontal="center" vertical="center"/>
      <protection hidden="1"/>
    </xf>
    <xf numFmtId="164" fontId="11" fillId="5" borderId="74" xfId="3" applyNumberFormat="1" applyFont="1" applyFill="1" applyBorder="1" applyAlignment="1" applyProtection="1">
      <alignment horizontal="center" vertical="center"/>
      <protection hidden="1"/>
    </xf>
    <xf numFmtId="164" fontId="11" fillId="5" borderId="0" xfId="3" applyNumberFormat="1" applyFont="1" applyFill="1" applyAlignment="1" applyProtection="1">
      <alignment horizontal="center" vertical="center"/>
      <protection hidden="1"/>
    </xf>
    <xf numFmtId="0" fontId="3" fillId="2" borderId="0" xfId="0" applyFont="1" applyFill="1" applyProtection="1">
      <protection hidden="1"/>
    </xf>
    <xf numFmtId="0" fontId="14" fillId="2" borderId="0" xfId="0" applyFont="1" applyFill="1"/>
    <xf numFmtId="0" fontId="1" fillId="2" borderId="15" xfId="0" applyFont="1" applyFill="1" applyBorder="1" applyAlignment="1" applyProtection="1">
      <alignment horizontal="left" vertical="center" indent="1"/>
      <protection hidden="1"/>
    </xf>
    <xf numFmtId="0" fontId="11" fillId="2" borderId="16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/>
      <protection hidden="1"/>
    </xf>
    <xf numFmtId="0" fontId="1" fillId="2" borderId="18" xfId="0" applyFont="1" applyFill="1" applyBorder="1" applyAlignment="1" applyProtection="1">
      <alignment horizontal="left" vertical="center" indent="1"/>
      <protection hidden="1"/>
    </xf>
    <xf numFmtId="0" fontId="11" fillId="2" borderId="19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1" fillId="2" borderId="20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left" vertical="center" indent="1"/>
      <protection hidden="1"/>
    </xf>
    <xf numFmtId="0" fontId="11" fillId="2" borderId="22" xfId="0" applyFont="1" applyFill="1" applyBorder="1" applyAlignment="1" applyProtection="1">
      <alignment horizontal="center" vertical="center"/>
      <protection hidden="1"/>
    </xf>
    <xf numFmtId="0" fontId="1" fillId="2" borderId="22" xfId="0" applyFont="1" applyFill="1" applyBorder="1" applyAlignment="1" applyProtection="1">
      <alignment horizontal="center" vertical="center"/>
      <protection hidden="1"/>
    </xf>
    <xf numFmtId="0" fontId="1" fillId="2" borderId="23" xfId="0" applyFont="1" applyFill="1" applyBorder="1" applyAlignment="1" applyProtection="1">
      <alignment horizontal="center" vertical="center"/>
      <protection hidden="1"/>
    </xf>
    <xf numFmtId="0" fontId="0" fillId="6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/>
    </xf>
    <xf numFmtId="0" fontId="27" fillId="4" borderId="77" xfId="0" applyFont="1" applyFill="1" applyBorder="1" applyAlignment="1">
      <alignment horizontal="center" vertical="center" wrapText="1"/>
    </xf>
    <xf numFmtId="0" fontId="40" fillId="4" borderId="78" xfId="0" applyFont="1" applyFill="1" applyBorder="1" applyAlignment="1">
      <alignment horizontal="center" vertical="center"/>
    </xf>
    <xf numFmtId="0" fontId="27" fillId="4" borderId="78" xfId="0" applyFont="1" applyFill="1" applyBorder="1" applyAlignment="1">
      <alignment horizontal="center" vertical="center"/>
    </xf>
    <xf numFmtId="0" fontId="33" fillId="5" borderId="78" xfId="0" applyFont="1" applyFill="1" applyBorder="1" applyAlignment="1">
      <alignment horizontal="center" vertical="center"/>
    </xf>
    <xf numFmtId="0" fontId="27" fillId="4" borderId="79" xfId="0" applyFont="1" applyFill="1" applyBorder="1" applyAlignment="1">
      <alignment horizontal="left" vertical="center" wrapText="1" indent="1"/>
    </xf>
    <xf numFmtId="3" fontId="28" fillId="6" borderId="47" xfId="0" applyNumberFormat="1" applyFont="1" applyFill="1" applyBorder="1" applyAlignment="1" applyProtection="1">
      <alignment horizontal="center" vertical="center"/>
      <protection hidden="1"/>
    </xf>
    <xf numFmtId="3" fontId="27" fillId="4" borderId="47" xfId="0" applyNumberFormat="1" applyFont="1" applyFill="1" applyBorder="1" applyAlignment="1" applyProtection="1">
      <alignment horizontal="center" vertical="center"/>
      <protection hidden="1"/>
    </xf>
    <xf numFmtId="9" fontId="33" fillId="5" borderId="47" xfId="3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3" fontId="15" fillId="2" borderId="0" xfId="0" applyNumberFormat="1" applyFont="1" applyFill="1" applyAlignment="1">
      <alignment horizontal="center"/>
    </xf>
    <xf numFmtId="9" fontId="8" fillId="2" borderId="0" xfId="0" applyNumberFormat="1" applyFont="1" applyFill="1" applyAlignment="1">
      <alignment horizontal="center"/>
    </xf>
    <xf numFmtId="9" fontId="8" fillId="2" borderId="0" xfId="3" applyFont="1" applyFill="1"/>
    <xf numFmtId="0" fontId="24" fillId="2" borderId="0" xfId="0" applyFont="1" applyFill="1" applyAlignment="1">
      <alignment horizontal="centerContinuous" vertical="center"/>
    </xf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41" fillId="6" borderId="0" xfId="0" applyFont="1" applyFill="1" applyAlignment="1">
      <alignment horizontal="left" vertical="center" wrapText="1"/>
    </xf>
    <xf numFmtId="0" fontId="41" fillId="6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4" fillId="8" borderId="0" xfId="0" applyFont="1" applyFill="1"/>
    <xf numFmtId="0" fontId="34" fillId="8" borderId="0" xfId="0" applyFont="1" applyFill="1" applyAlignment="1">
      <alignment horizontal="centerContinuous" vertical="center" wrapText="1"/>
    </xf>
    <xf numFmtId="3" fontId="34" fillId="8" borderId="0" xfId="0" applyNumberFormat="1" applyFont="1" applyFill="1"/>
    <xf numFmtId="0" fontId="49" fillId="8" borderId="0" xfId="0" applyFont="1" applyFill="1"/>
    <xf numFmtId="0" fontId="54" fillId="12" borderId="0" xfId="0" applyFont="1" applyFill="1"/>
    <xf numFmtId="9" fontId="54" fillId="8" borderId="0" xfId="13" applyFont="1" applyFill="1" applyAlignment="1">
      <alignment horizontal="center"/>
    </xf>
    <xf numFmtId="0" fontId="40" fillId="8" borderId="0" xfId="0" applyFont="1" applyFill="1" applyAlignment="1">
      <alignment horizontal="left"/>
    </xf>
    <xf numFmtId="0" fontId="40" fillId="2" borderId="0" xfId="0" applyFont="1" applyFill="1" applyAlignment="1">
      <alignment horizontal="left"/>
    </xf>
    <xf numFmtId="0" fontId="56" fillId="8" borderId="0" xfId="0" applyFont="1" applyFill="1"/>
    <xf numFmtId="0" fontId="51" fillId="8" borderId="0" xfId="0" applyFont="1" applyFill="1" applyAlignment="1">
      <alignment horizontal="centerContinuous" vertical="center"/>
    </xf>
    <xf numFmtId="0" fontId="56" fillId="8" borderId="0" xfId="0" applyFont="1" applyFill="1" applyAlignment="1">
      <alignment horizontal="centerContinuous" vertical="center"/>
    </xf>
    <xf numFmtId="0" fontId="61" fillId="8" borderId="0" xfId="0" applyFont="1" applyFill="1" applyAlignment="1">
      <alignment horizontal="centerContinuous" vertical="center"/>
    </xf>
    <xf numFmtId="0" fontId="62" fillId="8" borderId="0" xfId="0" applyFont="1" applyFill="1" applyAlignment="1">
      <alignment horizontal="centerContinuous" vertical="center"/>
    </xf>
    <xf numFmtId="0" fontId="34" fillId="11" borderId="0" xfId="0" applyFont="1" applyFill="1"/>
    <xf numFmtId="0" fontId="63" fillId="6" borderId="0" xfId="0" applyFont="1" applyFill="1" applyAlignment="1">
      <alignment vertical="center"/>
    </xf>
    <xf numFmtId="9" fontId="44" fillId="6" borderId="0" xfId="3" applyFont="1" applyFill="1" applyAlignment="1">
      <alignment horizontal="center" vertical="center"/>
    </xf>
    <xf numFmtId="0" fontId="64" fillId="6" borderId="0" xfId="0" applyFont="1" applyFill="1" applyAlignment="1">
      <alignment vertical="center"/>
    </xf>
    <xf numFmtId="0" fontId="44" fillId="6" borderId="0" xfId="0" applyFont="1" applyFill="1" applyAlignment="1">
      <alignment horizontal="center" vertical="center"/>
    </xf>
    <xf numFmtId="9" fontId="44" fillId="13" borderId="87" xfId="3" applyFont="1" applyFill="1" applyBorder="1" applyAlignment="1">
      <alignment horizontal="center" vertical="center"/>
    </xf>
    <xf numFmtId="0" fontId="44" fillId="13" borderId="88" xfId="0" applyFont="1" applyFill="1" applyBorder="1" applyAlignment="1">
      <alignment horizontal="center" vertical="center"/>
    </xf>
    <xf numFmtId="3" fontId="43" fillId="9" borderId="90" xfId="0" applyNumberFormat="1" applyFont="1" applyFill="1" applyBorder="1" applyAlignment="1">
      <alignment horizontal="center" vertical="center"/>
    </xf>
    <xf numFmtId="0" fontId="43" fillId="9" borderId="91" xfId="0" applyFont="1" applyFill="1" applyBorder="1" applyAlignment="1">
      <alignment horizontal="center" vertical="center"/>
    </xf>
    <xf numFmtId="0" fontId="34" fillId="2" borderId="0" xfId="0" applyFont="1" applyFill="1"/>
    <xf numFmtId="3" fontId="45" fillId="11" borderId="91" xfId="0" applyNumberFormat="1" applyFont="1" applyFill="1" applyBorder="1" applyAlignment="1">
      <alignment horizontal="right" vertical="center" wrapText="1"/>
    </xf>
    <xf numFmtId="3" fontId="45" fillId="11" borderId="89" xfId="0" applyNumberFormat="1" applyFont="1" applyFill="1" applyBorder="1" applyAlignment="1">
      <alignment horizontal="right" vertical="center" wrapText="1"/>
    </xf>
    <xf numFmtId="3" fontId="44" fillId="11" borderId="90" xfId="0" applyNumberFormat="1" applyFont="1" applyFill="1" applyBorder="1" applyAlignment="1">
      <alignment horizontal="center" vertical="center"/>
    </xf>
    <xf numFmtId="0" fontId="45" fillId="11" borderId="88" xfId="0" applyFont="1" applyFill="1" applyBorder="1" applyAlignment="1">
      <alignment horizontal="left" vertical="center" indent="1"/>
    </xf>
    <xf numFmtId="0" fontId="45" fillId="11" borderId="91" xfId="0" applyFont="1" applyFill="1" applyBorder="1" applyAlignment="1">
      <alignment horizontal="left" vertical="center" indent="1"/>
    </xf>
    <xf numFmtId="0" fontId="45" fillId="11" borderId="92" xfId="0" applyFont="1" applyFill="1" applyBorder="1" applyAlignment="1">
      <alignment horizontal="left" vertical="center" indent="1"/>
    </xf>
    <xf numFmtId="0" fontId="34" fillId="8" borderId="82" xfId="0" applyFont="1" applyFill="1" applyBorder="1"/>
    <xf numFmtId="0" fontId="48" fillId="10" borderId="95" xfId="0" applyFont="1" applyFill="1" applyBorder="1" applyAlignment="1">
      <alignment horizontal="center" vertical="center" wrapText="1"/>
    </xf>
    <xf numFmtId="0" fontId="48" fillId="10" borderId="96" xfId="0" applyFont="1" applyFill="1" applyBorder="1" applyAlignment="1">
      <alignment horizontal="center" vertical="center" wrapText="1"/>
    </xf>
    <xf numFmtId="0" fontId="34" fillId="8" borderId="97" xfId="0" applyFont="1" applyFill="1" applyBorder="1"/>
    <xf numFmtId="3" fontId="44" fillId="11" borderId="87" xfId="0" applyNumberFormat="1" applyFont="1" applyFill="1" applyBorder="1" applyAlignment="1">
      <alignment horizontal="center" vertical="center"/>
    </xf>
    <xf numFmtId="3" fontId="44" fillId="11" borderId="99" xfId="0" applyNumberFormat="1" applyFont="1" applyFill="1" applyBorder="1" applyAlignment="1">
      <alignment horizontal="center" vertical="center"/>
    </xf>
    <xf numFmtId="0" fontId="48" fillId="10" borderId="101" xfId="0" applyFont="1" applyFill="1" applyBorder="1" applyAlignment="1">
      <alignment horizontal="center" vertical="center" wrapText="1"/>
    </xf>
    <xf numFmtId="0" fontId="34" fillId="8" borderId="102" xfId="0" applyFont="1" applyFill="1" applyBorder="1"/>
    <xf numFmtId="9" fontId="43" fillId="12" borderId="0" xfId="3" applyFont="1" applyFill="1" applyAlignment="1">
      <alignment horizontal="center" vertical="center"/>
    </xf>
    <xf numFmtId="3" fontId="44" fillId="8" borderId="0" xfId="0" quotePrefix="1" applyNumberFormat="1" applyFont="1" applyFill="1" applyAlignment="1">
      <alignment horizontal="center" vertical="center"/>
    </xf>
    <xf numFmtId="0" fontId="45" fillId="8" borderId="0" xfId="0" applyFont="1" applyFill="1" applyAlignment="1">
      <alignment horizontal="left" vertical="center"/>
    </xf>
    <xf numFmtId="9" fontId="43" fillId="9" borderId="103" xfId="3" applyFont="1" applyFill="1" applyBorder="1" applyAlignment="1">
      <alignment horizontal="center" vertical="center"/>
    </xf>
    <xf numFmtId="3" fontId="43" fillId="9" borderId="104" xfId="0" applyNumberFormat="1" applyFont="1" applyFill="1" applyBorder="1" applyAlignment="1">
      <alignment horizontal="center" vertical="center"/>
    </xf>
    <xf numFmtId="3" fontId="43" fillId="9" borderId="105" xfId="0" applyNumberFormat="1" applyFont="1" applyFill="1" applyBorder="1" applyAlignment="1">
      <alignment horizontal="center" vertical="center"/>
    </xf>
    <xf numFmtId="3" fontId="43" fillId="9" borderId="106" xfId="0" applyNumberFormat="1" applyFont="1" applyFill="1" applyBorder="1" applyAlignment="1">
      <alignment horizontal="center" vertical="center"/>
    </xf>
    <xf numFmtId="9" fontId="43" fillId="12" borderId="108" xfId="3" applyFont="1" applyFill="1" applyBorder="1" applyAlignment="1">
      <alignment horizontal="center" vertical="center"/>
    </xf>
    <xf numFmtId="3" fontId="44" fillId="8" borderId="109" xfId="0" quotePrefix="1" applyNumberFormat="1" applyFont="1" applyFill="1" applyBorder="1" applyAlignment="1">
      <alignment horizontal="center" vertical="center"/>
    </xf>
    <xf numFmtId="3" fontId="44" fillId="8" borderId="110" xfId="0" quotePrefix="1" applyNumberFormat="1" applyFont="1" applyFill="1" applyBorder="1" applyAlignment="1">
      <alignment horizontal="center" vertical="center"/>
    </xf>
    <xf numFmtId="3" fontId="44" fillId="8" borderId="111" xfId="0" quotePrefix="1" applyNumberFormat="1" applyFont="1" applyFill="1" applyBorder="1" applyAlignment="1">
      <alignment horizontal="center" vertical="center"/>
    </xf>
    <xf numFmtId="0" fontId="45" fillId="8" borderId="107" xfId="0" applyFont="1" applyFill="1" applyBorder="1" applyAlignment="1">
      <alignment horizontal="center" vertical="center"/>
    </xf>
    <xf numFmtId="0" fontId="65" fillId="3" borderId="111" xfId="0" applyFont="1" applyFill="1" applyBorder="1" applyAlignment="1">
      <alignment horizontal="center" vertical="center"/>
    </xf>
    <xf numFmtId="9" fontId="44" fillId="2" borderId="0" xfId="3" applyFont="1" applyFill="1"/>
    <xf numFmtId="0" fontId="51" fillId="8" borderId="0" xfId="0" applyFont="1" applyFill="1" applyAlignment="1">
      <alignment vertical="center" wrapText="1"/>
    </xf>
    <xf numFmtId="9" fontId="44" fillId="2" borderId="0" xfId="3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3" fontId="47" fillId="11" borderId="0" xfId="0" applyNumberFormat="1" applyFont="1" applyFill="1" applyAlignment="1">
      <alignment vertical="center"/>
    </xf>
    <xf numFmtId="3" fontId="47" fillId="11" borderId="0" xfId="0" applyNumberFormat="1" applyFont="1" applyFill="1" applyAlignment="1">
      <alignment horizontal="center" vertical="center"/>
    </xf>
    <xf numFmtId="0" fontId="47" fillId="11" borderId="0" xfId="0" applyFont="1" applyFill="1" applyAlignment="1">
      <alignment horizontal="center" vertical="center"/>
    </xf>
    <xf numFmtId="3" fontId="45" fillId="11" borderId="0" xfId="0" applyNumberFormat="1" applyFont="1" applyFill="1" applyAlignment="1">
      <alignment vertical="center" wrapText="1"/>
    </xf>
    <xf numFmtId="0" fontId="51" fillId="8" borderId="0" xfId="0" applyFont="1" applyFill="1" applyAlignment="1">
      <alignment horizontal="centerContinuous" vertical="center" wrapText="1"/>
    </xf>
    <xf numFmtId="3" fontId="44" fillId="11" borderId="0" xfId="0" applyNumberFormat="1" applyFont="1" applyFill="1" applyAlignment="1">
      <alignment horizontal="center"/>
    </xf>
    <xf numFmtId="0" fontId="45" fillId="11" borderId="0" xfId="0" applyFont="1" applyFill="1" applyAlignment="1">
      <alignment horizontal="center"/>
    </xf>
    <xf numFmtId="3" fontId="43" fillId="9" borderId="87" xfId="0" applyNumberFormat="1" applyFont="1" applyFill="1" applyBorder="1" applyAlignment="1">
      <alignment horizontal="centerContinuous" vertical="center"/>
    </xf>
    <xf numFmtId="0" fontId="43" fillId="9" borderId="87" xfId="0" applyFont="1" applyFill="1" applyBorder="1" applyAlignment="1">
      <alignment horizontal="centerContinuous" vertical="center"/>
    </xf>
    <xf numFmtId="0" fontId="52" fillId="9" borderId="87" xfId="0" applyFont="1" applyFill="1" applyBorder="1" applyAlignment="1">
      <alignment horizontal="centerContinuous" vertical="center"/>
    </xf>
    <xf numFmtId="0" fontId="43" fillId="9" borderId="88" xfId="0" applyFont="1" applyFill="1" applyBorder="1" applyAlignment="1">
      <alignment horizontal="centerContinuous" vertical="center"/>
    </xf>
    <xf numFmtId="3" fontId="45" fillId="11" borderId="91" xfId="0" applyNumberFormat="1" applyFont="1" applyFill="1" applyBorder="1" applyAlignment="1">
      <alignment horizontal="centerContinuous" vertical="center"/>
    </xf>
    <xf numFmtId="3" fontId="45" fillId="11" borderId="89" xfId="0" applyNumberFormat="1" applyFont="1" applyFill="1" applyBorder="1" applyAlignment="1">
      <alignment horizontal="centerContinuous" vertical="center"/>
    </xf>
    <xf numFmtId="0" fontId="42" fillId="11" borderId="113" xfId="0" applyFont="1" applyFill="1" applyBorder="1" applyAlignment="1">
      <alignment horizontal="center" vertical="center"/>
    </xf>
    <xf numFmtId="0" fontId="53" fillId="11" borderId="113" xfId="0" applyFont="1" applyFill="1" applyBorder="1" applyAlignment="1">
      <alignment vertical="center"/>
    </xf>
    <xf numFmtId="0" fontId="52" fillId="11" borderId="113" xfId="0" applyFont="1" applyFill="1" applyBorder="1" applyAlignment="1">
      <alignment horizontal="left" vertical="center" indent="2"/>
    </xf>
    <xf numFmtId="3" fontId="45" fillId="11" borderId="92" xfId="0" applyNumberFormat="1" applyFont="1" applyFill="1" applyBorder="1" applyAlignment="1">
      <alignment horizontal="centerContinuous" vertical="center"/>
    </xf>
    <xf numFmtId="3" fontId="45" fillId="11" borderId="100" xfId="0" applyNumberFormat="1" applyFont="1" applyFill="1" applyBorder="1" applyAlignment="1">
      <alignment horizontal="centerContinuous" vertical="center"/>
    </xf>
    <xf numFmtId="0" fontId="48" fillId="11" borderId="0" xfId="0" applyFont="1" applyFill="1" applyAlignment="1">
      <alignment vertical="center" wrapText="1"/>
    </xf>
    <xf numFmtId="0" fontId="50" fillId="11" borderId="0" xfId="0" applyFont="1" applyFill="1" applyAlignment="1">
      <alignment horizontal="center" vertical="center"/>
    </xf>
    <xf numFmtId="0" fontId="40" fillId="14" borderId="81" xfId="0" applyFont="1" applyFill="1" applyBorder="1" applyAlignment="1">
      <alignment horizontal="centerContinuous" vertical="center" wrapText="1"/>
    </xf>
    <xf numFmtId="0" fontId="57" fillId="14" borderId="81" xfId="0" applyFont="1" applyFill="1" applyBorder="1" applyAlignment="1">
      <alignment horizontal="centerContinuous" vertical="center" wrapText="1"/>
    </xf>
    <xf numFmtId="0" fontId="40" fillId="14" borderId="65" xfId="0" applyFont="1" applyFill="1" applyBorder="1" applyAlignment="1">
      <alignment horizontal="centerContinuous" vertical="center" wrapText="1"/>
    </xf>
    <xf numFmtId="0" fontId="27" fillId="4" borderId="76" xfId="0" applyFont="1" applyFill="1" applyBorder="1" applyAlignment="1" applyProtection="1">
      <alignment horizontal="center" vertical="center" wrapText="1"/>
      <protection hidden="1"/>
    </xf>
    <xf numFmtId="0" fontId="24" fillId="2" borderId="0" xfId="0" applyFont="1" applyFill="1" applyAlignment="1" applyProtection="1">
      <alignment horizontal="center" vertical="center"/>
      <protection hidden="1"/>
    </xf>
    <xf numFmtId="0" fontId="39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center" wrapText="1"/>
    </xf>
    <xf numFmtId="0" fontId="27" fillId="4" borderId="39" xfId="0" applyFont="1" applyFill="1" applyBorder="1" applyAlignment="1" applyProtection="1">
      <alignment horizontal="center" vertical="center" wrapText="1"/>
      <protection hidden="1"/>
    </xf>
    <xf numFmtId="0" fontId="27" fillId="4" borderId="28" xfId="0" applyFont="1" applyFill="1" applyBorder="1" applyAlignment="1" applyProtection="1">
      <alignment horizontal="center" vertical="center" wrapText="1"/>
      <protection hidden="1"/>
    </xf>
    <xf numFmtId="0" fontId="26" fillId="2" borderId="0" xfId="0" applyFont="1" applyFill="1" applyAlignment="1" applyProtection="1">
      <alignment horizontal="center" vertical="center"/>
      <protection hidden="1"/>
    </xf>
    <xf numFmtId="0" fontId="28" fillId="2" borderId="70" xfId="0" applyFont="1" applyFill="1" applyBorder="1" applyAlignment="1" applyProtection="1">
      <alignment horizontal="left" vertical="center" wrapText="1" indent="1"/>
      <protection hidden="1"/>
    </xf>
    <xf numFmtId="0" fontId="28" fillId="2" borderId="18" xfId="0" applyFont="1" applyFill="1" applyBorder="1" applyAlignment="1" applyProtection="1">
      <alignment horizontal="left" vertical="center" wrapText="1" indent="1"/>
      <protection hidden="1"/>
    </xf>
    <xf numFmtId="0" fontId="28" fillId="2" borderId="70" xfId="0" applyFont="1" applyFill="1" applyBorder="1" applyAlignment="1" applyProtection="1">
      <alignment horizontal="left" vertical="center" indent="1"/>
      <protection hidden="1"/>
    </xf>
    <xf numFmtId="0" fontId="28" fillId="2" borderId="18" xfId="0" applyFont="1" applyFill="1" applyBorder="1" applyAlignment="1" applyProtection="1">
      <alignment horizontal="left" vertical="center" indent="1"/>
      <protection hidden="1"/>
    </xf>
    <xf numFmtId="0" fontId="28" fillId="2" borderId="71" xfId="0" applyFont="1" applyFill="1" applyBorder="1" applyAlignment="1" applyProtection="1">
      <alignment horizontal="left" vertical="center" indent="1"/>
      <protection hidden="1"/>
    </xf>
    <xf numFmtId="0" fontId="28" fillId="2" borderId="21" xfId="0" applyFont="1" applyFill="1" applyBorder="1" applyAlignment="1" applyProtection="1">
      <alignment horizontal="left" vertical="center" indent="1"/>
      <protection hidden="1"/>
    </xf>
    <xf numFmtId="0" fontId="10" fillId="4" borderId="72" xfId="0" applyFont="1" applyFill="1" applyBorder="1" applyAlignment="1" applyProtection="1">
      <alignment horizontal="center" vertical="center"/>
      <protection hidden="1"/>
    </xf>
    <xf numFmtId="0" fontId="10" fillId="4" borderId="73" xfId="0" applyFont="1" applyFill="1" applyBorder="1" applyAlignment="1" applyProtection="1">
      <alignment horizontal="center" vertical="center"/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1" fillId="5" borderId="75" xfId="0" applyFont="1" applyFill="1" applyBorder="1" applyAlignment="1" applyProtection="1">
      <alignment horizontal="center" vertical="center"/>
      <protection hidden="1"/>
    </xf>
    <xf numFmtId="0" fontId="27" fillId="4" borderId="0" xfId="0" applyFont="1" applyFill="1" applyAlignment="1" applyProtection="1">
      <alignment horizontal="center" vertical="center" wrapText="1"/>
      <protection hidden="1"/>
    </xf>
    <xf numFmtId="0" fontId="28" fillId="2" borderId="15" xfId="0" applyFont="1" applyFill="1" applyBorder="1" applyAlignment="1" applyProtection="1">
      <alignment horizontal="left" vertical="center" indent="1"/>
      <protection hidden="1"/>
    </xf>
    <xf numFmtId="0" fontId="28" fillId="2" borderId="16" xfId="0" applyFont="1" applyFill="1" applyBorder="1" applyAlignment="1" applyProtection="1">
      <alignment horizontal="left" vertical="center" indent="1"/>
      <protection hidden="1"/>
    </xf>
    <xf numFmtId="0" fontId="28" fillId="2" borderId="19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Alignment="1" applyProtection="1">
      <alignment horizontal="left" vertical="top"/>
      <protection hidden="1"/>
    </xf>
    <xf numFmtId="0" fontId="22" fillId="4" borderId="68" xfId="0" applyFont="1" applyFill="1" applyBorder="1" applyAlignment="1">
      <alignment horizontal="center" vertical="center" wrapText="1"/>
    </xf>
    <xf numFmtId="0" fontId="22" fillId="4" borderId="69" xfId="0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left" vertical="center"/>
      <protection hidden="1"/>
    </xf>
    <xf numFmtId="0" fontId="24" fillId="2" borderId="0" xfId="0" applyFont="1" applyFill="1" applyAlignment="1">
      <alignment horizontal="center" vertical="center"/>
    </xf>
    <xf numFmtId="0" fontId="26" fillId="2" borderId="0" xfId="0" applyFont="1" applyFill="1" applyAlignment="1" applyProtection="1">
      <alignment horizontal="center" vertical="center" wrapText="1"/>
      <protection hidden="1"/>
    </xf>
    <xf numFmtId="0" fontId="26" fillId="2" borderId="0" xfId="0" applyFont="1" applyFill="1" applyAlignment="1">
      <alignment horizontal="center" vertical="center" wrapText="1"/>
    </xf>
    <xf numFmtId="0" fontId="27" fillId="4" borderId="48" xfId="0" applyFont="1" applyFill="1" applyBorder="1" applyAlignment="1" applyProtection="1">
      <alignment horizontal="center" vertical="center" wrapText="1"/>
      <protection hidden="1"/>
    </xf>
    <xf numFmtId="0" fontId="27" fillId="4" borderId="54" xfId="0" applyFont="1" applyFill="1" applyBorder="1" applyAlignment="1" applyProtection="1">
      <alignment horizontal="center" vertical="center" wrapText="1"/>
      <protection hidden="1"/>
    </xf>
    <xf numFmtId="0" fontId="27" fillId="4" borderId="59" xfId="0" applyFont="1" applyFill="1" applyBorder="1" applyAlignment="1" applyProtection="1">
      <alignment horizontal="center" vertical="center" wrapText="1"/>
      <protection hidden="1"/>
    </xf>
    <xf numFmtId="0" fontId="27" fillId="4" borderId="49" xfId="0" applyFont="1" applyFill="1" applyBorder="1" applyAlignment="1" applyProtection="1">
      <alignment horizontal="center" vertical="center" wrapText="1"/>
      <protection hidden="1"/>
    </xf>
    <xf numFmtId="0" fontId="27" fillId="4" borderId="55" xfId="0" applyFont="1" applyFill="1" applyBorder="1" applyAlignment="1" applyProtection="1">
      <alignment horizontal="center" vertical="center" wrapText="1"/>
      <protection hidden="1"/>
    </xf>
    <xf numFmtId="0" fontId="27" fillId="4" borderId="60" xfId="0" applyFont="1" applyFill="1" applyBorder="1" applyAlignment="1" applyProtection="1">
      <alignment horizontal="center" vertical="center" wrapText="1"/>
      <protection hidden="1"/>
    </xf>
    <xf numFmtId="0" fontId="27" fillId="4" borderId="50" xfId="0" applyFont="1" applyFill="1" applyBorder="1" applyAlignment="1" applyProtection="1">
      <alignment horizontal="center" vertical="center" wrapText="1"/>
      <protection hidden="1"/>
    </xf>
    <xf numFmtId="0" fontId="27" fillId="4" borderId="56" xfId="0" applyFont="1" applyFill="1" applyBorder="1" applyAlignment="1" applyProtection="1">
      <alignment horizontal="center" vertical="center" wrapText="1"/>
      <protection hidden="1"/>
    </xf>
    <xf numFmtId="0" fontId="27" fillId="4" borderId="51" xfId="0" applyFont="1" applyFill="1" applyBorder="1" applyAlignment="1">
      <alignment horizontal="center" vertical="center" wrapText="1"/>
    </xf>
    <xf numFmtId="0" fontId="27" fillId="4" borderId="57" xfId="0" applyFont="1" applyFill="1" applyBorder="1" applyAlignment="1">
      <alignment horizontal="center" vertical="center" wrapText="1"/>
    </xf>
    <xf numFmtId="0" fontId="27" fillId="4" borderId="62" xfId="0" applyFont="1" applyFill="1" applyBorder="1" applyAlignment="1">
      <alignment horizontal="center" vertical="center" wrapText="1"/>
    </xf>
    <xf numFmtId="0" fontId="27" fillId="4" borderId="52" xfId="0" applyFont="1" applyFill="1" applyBorder="1" applyAlignment="1">
      <alignment horizontal="center" vertical="center" wrapText="1"/>
    </xf>
    <xf numFmtId="0" fontId="27" fillId="4" borderId="28" xfId="0" applyFont="1" applyFill="1" applyBorder="1" applyAlignment="1">
      <alignment horizontal="center" vertical="center" wrapText="1"/>
    </xf>
    <xf numFmtId="0" fontId="27" fillId="4" borderId="63" xfId="0" applyFont="1" applyFill="1" applyBorder="1" applyAlignment="1">
      <alignment horizontal="center" vertical="center" wrapText="1"/>
    </xf>
    <xf numFmtId="0" fontId="27" fillId="4" borderId="53" xfId="0" applyFont="1" applyFill="1" applyBorder="1" applyAlignment="1">
      <alignment horizontal="center" vertical="center" wrapText="1"/>
    </xf>
    <xf numFmtId="0" fontId="27" fillId="4" borderId="58" xfId="0" applyFont="1" applyFill="1" applyBorder="1" applyAlignment="1">
      <alignment horizontal="center" vertical="center" wrapText="1"/>
    </xf>
    <xf numFmtId="0" fontId="27" fillId="4" borderId="64" xfId="0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left"/>
      <protection hidden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7" fillId="4" borderId="29" xfId="0" applyFont="1" applyFill="1" applyBorder="1" applyAlignment="1" applyProtection="1">
      <alignment horizontal="center" vertical="center" wrapText="1"/>
      <protection hidden="1"/>
    </xf>
    <xf numFmtId="0" fontId="27" fillId="4" borderId="1" xfId="0" applyFont="1" applyFill="1" applyBorder="1" applyAlignment="1" applyProtection="1">
      <alignment horizontal="center" vertical="center" wrapText="1"/>
      <protection hidden="1"/>
    </xf>
    <xf numFmtId="0" fontId="27" fillId="4" borderId="30" xfId="0" applyFont="1" applyFill="1" applyBorder="1" applyAlignment="1" applyProtection="1">
      <alignment horizontal="center" vertical="center" wrapText="1"/>
      <protection hidden="1"/>
    </xf>
    <xf numFmtId="0" fontId="18" fillId="6" borderId="0" xfId="0" applyFont="1" applyFill="1" applyAlignment="1">
      <alignment horizontal="left" wrapText="1"/>
    </xf>
    <xf numFmtId="0" fontId="24" fillId="2" borderId="0" xfId="0" applyFont="1" applyFill="1" applyAlignment="1">
      <alignment horizontal="center"/>
    </xf>
    <xf numFmtId="0" fontId="16" fillId="7" borderId="2" xfId="10" applyFont="1" applyFill="1" applyBorder="1" applyAlignment="1">
      <alignment horizontal="center" wrapText="1"/>
    </xf>
    <xf numFmtId="0" fontId="16" fillId="7" borderId="3" xfId="10" applyFont="1" applyFill="1" applyBorder="1" applyAlignment="1">
      <alignment horizontal="center" wrapText="1"/>
    </xf>
    <xf numFmtId="0" fontId="16" fillId="7" borderId="4" xfId="1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3" fontId="45" fillId="11" borderId="90" xfId="0" applyNumberFormat="1" applyFont="1" applyFill="1" applyBorder="1" applyAlignment="1">
      <alignment horizontal="center" vertical="center" wrapText="1"/>
    </xf>
    <xf numFmtId="0" fontId="45" fillId="8" borderId="107" xfId="0" applyFont="1" applyFill="1" applyBorder="1" applyAlignment="1">
      <alignment horizontal="left" vertical="center"/>
    </xf>
    <xf numFmtId="0" fontId="45" fillId="8" borderId="112" xfId="0" applyFont="1" applyFill="1" applyBorder="1" applyAlignment="1">
      <alignment horizontal="left" vertical="center"/>
    </xf>
    <xf numFmtId="3" fontId="45" fillId="11" borderId="90" xfId="0" applyNumberFormat="1" applyFont="1" applyFill="1" applyBorder="1" applyAlignment="1">
      <alignment horizontal="center" vertical="center"/>
    </xf>
    <xf numFmtId="0" fontId="46" fillId="10" borderId="95" xfId="0" applyFont="1" applyFill="1" applyBorder="1" applyAlignment="1">
      <alignment horizontal="center" vertical="center" wrapText="1"/>
    </xf>
    <xf numFmtId="0" fontId="46" fillId="10" borderId="28" xfId="0" applyFont="1" applyFill="1" applyBorder="1" applyAlignment="1">
      <alignment horizontal="center" vertical="center" wrapText="1"/>
    </xf>
    <xf numFmtId="9" fontId="44" fillId="11" borderId="99" xfId="13" applyFont="1" applyFill="1" applyBorder="1" applyAlignment="1">
      <alignment horizontal="center" vertical="center"/>
    </xf>
    <xf numFmtId="9" fontId="44" fillId="11" borderId="100" xfId="13" applyFont="1" applyFill="1" applyBorder="1" applyAlignment="1">
      <alignment horizontal="center" vertical="center"/>
    </xf>
    <xf numFmtId="9" fontId="44" fillId="11" borderId="90" xfId="13" applyFont="1" applyFill="1" applyBorder="1" applyAlignment="1">
      <alignment horizontal="center" vertical="center"/>
    </xf>
    <xf numFmtId="9" fontId="44" fillId="11" borderId="89" xfId="13" applyFont="1" applyFill="1" applyBorder="1" applyAlignment="1">
      <alignment horizontal="center" vertical="center"/>
    </xf>
    <xf numFmtId="9" fontId="43" fillId="9" borderId="87" xfId="13" applyFont="1" applyFill="1" applyBorder="1" applyAlignment="1">
      <alignment horizontal="center" vertical="center"/>
    </xf>
    <xf numFmtId="9" fontId="43" fillId="9" borderId="86" xfId="13" applyFont="1" applyFill="1" applyBorder="1" applyAlignment="1">
      <alignment horizontal="center" vertical="center"/>
    </xf>
    <xf numFmtId="0" fontId="43" fillId="9" borderId="107" xfId="0" applyFont="1" applyFill="1" applyBorder="1" applyAlignment="1">
      <alignment horizontal="center" vertical="center"/>
    </xf>
    <xf numFmtId="0" fontId="43" fillId="9" borderId="80" xfId="0" applyFont="1" applyFill="1" applyBorder="1" applyAlignment="1">
      <alignment horizontal="center" vertical="center"/>
    </xf>
    <xf numFmtId="0" fontId="60" fillId="14" borderId="85" xfId="0" applyFont="1" applyFill="1" applyBorder="1" applyAlignment="1">
      <alignment horizontal="center" vertical="center" wrapText="1"/>
    </xf>
    <xf numFmtId="0" fontId="60" fillId="14" borderId="84" xfId="0" applyFont="1" applyFill="1" applyBorder="1" applyAlignment="1">
      <alignment horizontal="center" vertical="center" wrapText="1"/>
    </xf>
    <xf numFmtId="0" fontId="59" fillId="14" borderId="83" xfId="0" applyFont="1" applyFill="1" applyBorder="1" applyAlignment="1">
      <alignment horizontal="center" vertical="center" wrapText="1"/>
    </xf>
    <xf numFmtId="0" fontId="59" fillId="14" borderId="0" xfId="0" applyFont="1" applyFill="1" applyAlignment="1">
      <alignment horizontal="center" vertical="center" wrapText="1"/>
    </xf>
    <xf numFmtId="0" fontId="58" fillId="14" borderId="83" xfId="0" applyFont="1" applyFill="1" applyBorder="1" applyAlignment="1">
      <alignment horizontal="center" vertical="center" wrapText="1"/>
    </xf>
    <xf numFmtId="0" fontId="58" fillId="14" borderId="0" xfId="0" applyFont="1" applyFill="1" applyAlignment="1">
      <alignment horizontal="center" vertical="center" wrapText="1"/>
    </xf>
    <xf numFmtId="0" fontId="46" fillId="10" borderId="96" xfId="0" applyFont="1" applyFill="1" applyBorder="1" applyAlignment="1">
      <alignment horizontal="center" vertical="center" wrapText="1"/>
    </xf>
    <xf numFmtId="0" fontId="46" fillId="10" borderId="120" xfId="0" applyFont="1" applyFill="1" applyBorder="1" applyAlignment="1">
      <alignment horizontal="center" vertical="center" wrapText="1"/>
    </xf>
    <xf numFmtId="0" fontId="46" fillId="10" borderId="101" xfId="0" applyFont="1" applyFill="1" applyBorder="1" applyAlignment="1">
      <alignment horizontal="center" vertical="center" wrapText="1"/>
    </xf>
    <xf numFmtId="0" fontId="46" fillId="10" borderId="93" xfId="0" applyFont="1" applyFill="1" applyBorder="1" applyAlignment="1">
      <alignment horizontal="center" vertical="center" wrapText="1"/>
    </xf>
    <xf numFmtId="0" fontId="46" fillId="10" borderId="119" xfId="0" applyFont="1" applyFill="1" applyBorder="1" applyAlignment="1">
      <alignment horizontal="center" vertical="center" wrapText="1"/>
    </xf>
    <xf numFmtId="0" fontId="46" fillId="10" borderId="118" xfId="0" applyFont="1" applyFill="1" applyBorder="1" applyAlignment="1">
      <alignment horizontal="center" vertical="center" wrapText="1"/>
    </xf>
    <xf numFmtId="0" fontId="4" fillId="8" borderId="124" xfId="0" applyFont="1" applyFill="1" applyBorder="1" applyAlignment="1">
      <alignment horizontal="center"/>
    </xf>
    <xf numFmtId="0" fontId="4" fillId="8" borderId="0" xfId="0" applyFont="1" applyFill="1" applyAlignment="1">
      <alignment horizontal="center"/>
    </xf>
    <xf numFmtId="0" fontId="46" fillId="10" borderId="94" xfId="0" applyFont="1" applyFill="1" applyBorder="1" applyAlignment="1">
      <alignment horizontal="center" vertical="center" wrapText="1"/>
    </xf>
    <xf numFmtId="0" fontId="46" fillId="10" borderId="76" xfId="0" applyFont="1" applyFill="1" applyBorder="1" applyAlignment="1">
      <alignment horizontal="center" vertical="center" wrapText="1"/>
    </xf>
    <xf numFmtId="0" fontId="46" fillId="10" borderId="123" xfId="0" applyFont="1" applyFill="1" applyBorder="1" applyAlignment="1">
      <alignment horizontal="center" vertical="center" wrapText="1"/>
    </xf>
    <xf numFmtId="0" fontId="46" fillId="10" borderId="117" xfId="0" applyFont="1" applyFill="1" applyBorder="1" applyAlignment="1">
      <alignment horizontal="center" vertical="center" wrapText="1"/>
    </xf>
    <xf numFmtId="0" fontId="46" fillId="10" borderId="122" xfId="0" applyFont="1" applyFill="1" applyBorder="1" applyAlignment="1">
      <alignment horizontal="center" vertical="center" wrapText="1"/>
    </xf>
    <xf numFmtId="0" fontId="46" fillId="10" borderId="116" xfId="0" applyFont="1" applyFill="1" applyBorder="1" applyAlignment="1">
      <alignment horizontal="center" vertical="center" wrapText="1"/>
    </xf>
    <xf numFmtId="0" fontId="46" fillId="10" borderId="115" xfId="0" applyFont="1" applyFill="1" applyBorder="1" applyAlignment="1">
      <alignment horizontal="center" vertical="center" wrapText="1"/>
    </xf>
    <xf numFmtId="0" fontId="46" fillId="10" borderId="121" xfId="0" applyFont="1" applyFill="1" applyBorder="1" applyAlignment="1">
      <alignment horizontal="center" vertical="center" wrapText="1"/>
    </xf>
    <xf numFmtId="0" fontId="46" fillId="10" borderId="114" xfId="0" applyFont="1" applyFill="1" applyBorder="1" applyAlignment="1">
      <alignment horizontal="center" vertical="center" wrapText="1"/>
    </xf>
    <xf numFmtId="0" fontId="48" fillId="10" borderId="101" xfId="0" applyFont="1" applyFill="1" applyBorder="1" applyAlignment="1">
      <alignment horizontal="center" vertical="center" wrapText="1"/>
    </xf>
    <xf numFmtId="0" fontId="48" fillId="10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3" fontId="45" fillId="11" borderId="99" xfId="0" applyNumberFormat="1" applyFont="1" applyFill="1" applyBorder="1" applyAlignment="1">
      <alignment horizontal="center" vertical="center"/>
    </xf>
    <xf numFmtId="3" fontId="45" fillId="11" borderId="100" xfId="0" applyNumberFormat="1" applyFont="1" applyFill="1" applyBorder="1" applyAlignment="1">
      <alignment horizontal="center" vertical="center"/>
    </xf>
    <xf numFmtId="3" fontId="45" fillId="11" borderId="89" xfId="0" applyNumberFormat="1" applyFont="1" applyFill="1" applyBorder="1" applyAlignment="1">
      <alignment horizontal="center" vertical="center" wrapText="1"/>
    </xf>
    <xf numFmtId="3" fontId="45" fillId="11" borderId="87" xfId="0" applyNumberFormat="1" applyFont="1" applyFill="1" applyBorder="1" applyAlignment="1">
      <alignment horizontal="center" vertical="center"/>
    </xf>
    <xf numFmtId="9" fontId="44" fillId="13" borderId="87" xfId="3" applyFont="1" applyFill="1" applyBorder="1" applyAlignment="1">
      <alignment horizontal="center" vertical="center"/>
    </xf>
    <xf numFmtId="9" fontId="44" fillId="13" borderId="86" xfId="3" applyFont="1" applyFill="1" applyBorder="1" applyAlignment="1">
      <alignment horizontal="center" vertical="center"/>
    </xf>
    <xf numFmtId="3" fontId="43" fillId="9" borderId="90" xfId="0" applyNumberFormat="1" applyFont="1" applyFill="1" applyBorder="1" applyAlignment="1">
      <alignment horizontal="center" vertical="center"/>
    </xf>
    <xf numFmtId="3" fontId="43" fillId="9" borderId="89" xfId="0" applyNumberFormat="1" applyFont="1" applyFill="1" applyBorder="1" applyAlignment="1">
      <alignment horizontal="center" vertical="center"/>
    </xf>
    <xf numFmtId="0" fontId="48" fillId="10" borderId="94" xfId="0" applyFont="1" applyFill="1" applyBorder="1" applyAlignment="1">
      <alignment horizontal="center" vertical="center" wrapText="1"/>
    </xf>
    <xf numFmtId="0" fontId="48" fillId="10" borderId="93" xfId="0" applyFont="1" applyFill="1" applyBorder="1" applyAlignment="1">
      <alignment horizontal="center" vertical="center" wrapText="1"/>
    </xf>
    <xf numFmtId="0" fontId="4" fillId="8" borderId="98" xfId="0" applyFont="1" applyFill="1" applyBorder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Normal_Directorio CEMs - agos - 2009 - UGTAI" xfId="10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3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3CB-4A5D-80E8-97F315CC71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3CB-4A5D-80E8-97F315CC71EB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3CB-4A5D-80E8-97F315CC71EB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CB-4A5D-80E8-97F315CC71EB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3CB-4A5D-80E8-97F315CC71EB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3CB-4A5D-80E8-97F315CC71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'ER-Casos'!$C$34:$E$34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'ER-Casos'!$C$47:$E$47</c:f>
              <c:numCache>
                <c:formatCode>#,##0</c:formatCode>
                <c:ptCount val="3"/>
                <c:pt idx="0">
                  <c:v>732</c:v>
                </c:pt>
                <c:pt idx="1">
                  <c:v>35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CB-4A5D-80E8-97F315CC71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9D-4F79-9862-C170BE4FAEF9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9D-4F79-9862-C170BE4FAEF9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9D-4F79-9862-C170BE4FAEF9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9D-4F79-9862-C170BE4FAEF9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9D-4F79-9862-C170BE4FAE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'ER-Casos'!$N$34:$O$34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'ER-Casos'!$N$47:$O$47</c:f>
              <c:numCache>
                <c:formatCode>#,##0</c:formatCode>
                <c:ptCount val="2"/>
                <c:pt idx="0">
                  <c:v>711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9D-4F79-9862-C170BE4FAEF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9AE-4F2D-A9F4-E42975CE8BA1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AE-4F2D-A9F4-E42975CE8BA1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9AE-4F2D-A9F4-E42975CE8BA1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9AE-4F2D-A9F4-E42975CE8BA1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9AE-4F2D-A9F4-E42975CE8BA1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9AE-4F2D-A9F4-E42975CE8BA1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9AE-4F2D-A9F4-E42975CE8BA1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9AE-4F2D-A9F4-E42975CE8B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'ER-Casos'!$C$87:$F$87</c:f>
              <c:numCache>
                <c:formatCode>#,##0</c:formatCode>
                <c:ptCount val="4"/>
                <c:pt idx="0">
                  <c:v>54</c:v>
                </c:pt>
                <c:pt idx="1">
                  <c:v>364</c:v>
                </c:pt>
                <c:pt idx="2">
                  <c:v>264</c:v>
                </c:pt>
                <c:pt idx="3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AE-4F2D-A9F4-E42975CE8BA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7C4-4CB2-A4FE-9EC8DE258C1E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7C4-4CB2-A4FE-9EC8DE258C1E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7C4-4CB2-A4FE-9EC8DE258C1E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C4-4CB2-A4FE-9EC8DE258C1E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C4-4CB2-A4FE-9EC8DE258C1E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C4-4CB2-A4FE-9EC8DE258C1E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C4-4CB2-A4FE-9EC8DE258C1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'ER-Casos'!$L$96:$L$98</c:f>
              <c:numCache>
                <c:formatCode>#,##0</c:formatCode>
                <c:ptCount val="3"/>
                <c:pt idx="0">
                  <c:v>486</c:v>
                </c:pt>
                <c:pt idx="1">
                  <c:v>231</c:v>
                </c:pt>
                <c:pt idx="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C4-4CB2-A4FE-9EC8DE258C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5B6-4961-9C6C-5E538F0E6F28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5B6-4961-9C6C-5E538F0E6F28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5B6-4961-9C6C-5E538F0E6F28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5B6-4961-9C6C-5E538F0E6F28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5B6-4961-9C6C-5E538F0E6F28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B6-4961-9C6C-5E538F0E6F28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B6-4961-9C6C-5E538F0E6F28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5B6-4961-9C6C-5E538F0E6F28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B6-4961-9C6C-5E538F0E6F28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B6-4961-9C6C-5E538F0E6F2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'ER-Casos'!$C$166:$G$166</c:f>
              <c:numCache>
                <c:formatCode>#,##0</c:formatCode>
                <c:ptCount val="5"/>
                <c:pt idx="0">
                  <c:v>405</c:v>
                </c:pt>
                <c:pt idx="1">
                  <c:v>1949</c:v>
                </c:pt>
                <c:pt idx="2">
                  <c:v>1164</c:v>
                </c:pt>
                <c:pt idx="3">
                  <c:v>684</c:v>
                </c:pt>
                <c:pt idx="4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B6-4961-9C6C-5E538F0E6F2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'ER-Casos'!$B$151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'ER-Casos'!$A$152:$A$165</c15:sqref>
                  </c15:fullRef>
                </c:ext>
              </c:extLst>
              <c:f>'ER-Casos'!$A$154:$A$165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'ER-Casos'!$B$152:$B$165</c15:sqref>
                  </c15:fullRef>
                </c:ext>
              </c:extLst>
              <c:f>'ER-Casos'!$B$154:$B$165</c:f>
              <c:numCache>
                <c:formatCode>General</c:formatCode>
                <c:ptCount val="12"/>
                <c:pt idx="0">
                  <c:v>752</c:v>
                </c:pt>
                <c:pt idx="1">
                  <c:v>684</c:v>
                </c:pt>
                <c:pt idx="2">
                  <c:v>1270</c:v>
                </c:pt>
                <c:pt idx="3">
                  <c:v>958</c:v>
                </c:pt>
                <c:pt idx="4">
                  <c:v>862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1-4332-A0AB-F1C9921D4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'ER-Acciones'!$A$66:$A$77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'ER-Acciones'!$B$66:$B$77</c:f>
              <c:numCache>
                <c:formatCode>#,##0</c:formatCode>
                <c:ptCount val="12"/>
                <c:pt idx="0">
                  <c:v>2531</c:v>
                </c:pt>
                <c:pt idx="1">
                  <c:v>3375</c:v>
                </c:pt>
                <c:pt idx="2">
                  <c:v>13445</c:v>
                </c:pt>
                <c:pt idx="3">
                  <c:v>8693</c:v>
                </c:pt>
                <c:pt idx="4">
                  <c:v>8568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3-46A3-A4C7-AB7754653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355-48A9-BECD-D1795C025156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355-48A9-BECD-D1795C025156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355-48A9-BECD-D1795C025156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355-48A9-BECD-D1795C025156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355-48A9-BECD-D1795C025156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355-48A9-BECD-D1795C0251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('ER-Acciones'!$C$85,'ER-Acciones'!$E$85,'ER-Acciones'!$G$85,'ER-Acciones'!$I$85,'ER-Acciones'!$K$85,'ER-Acciones'!$M$85,'ER-Acciones'!$O$85)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('ER-Acciones'!$C$98,'ER-Acciones'!$E$98,'ER-Acciones'!$G$98,'ER-Acciones'!$I$98,'ER-Acciones'!$K$98,'ER-Acciones'!$M$98,'ER-Acciones'!$O$98)</c:f>
              <c:numCache>
                <c:formatCode>#,##0</c:formatCode>
                <c:ptCount val="7"/>
                <c:pt idx="0">
                  <c:v>7618</c:v>
                </c:pt>
                <c:pt idx="1">
                  <c:v>12368</c:v>
                </c:pt>
                <c:pt idx="2">
                  <c:v>8730</c:v>
                </c:pt>
                <c:pt idx="3">
                  <c:v>736</c:v>
                </c:pt>
                <c:pt idx="4">
                  <c:v>5293</c:v>
                </c:pt>
                <c:pt idx="5">
                  <c:v>1867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55-48A9-BECD-D1795C025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BF-4E6D-B0C5-C71B368D469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BF-4E6D-B0C5-C71B368D469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3BF-4E6D-B0C5-C71B368D469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3BF-4E6D-B0C5-C71B368D469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BF-4E6D-B0C5-C71B368D469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3BF-4E6D-B0C5-C71B368D469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3BF-4E6D-B0C5-C71B368D469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3BF-4E6D-B0C5-C71B368D4693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704</c:v>
                </c:pt>
                <c:pt idx="1">
                  <c:v>4248</c:v>
                </c:pt>
                <c:pt idx="2">
                  <c:v>2544</c:v>
                </c:pt>
                <c:pt idx="3">
                  <c:v>2151</c:v>
                </c:pt>
                <c:pt idx="4">
                  <c:v>6126</c:v>
                </c:pt>
                <c:pt idx="5">
                  <c:v>17895</c:v>
                </c:pt>
                <c:pt idx="6">
                  <c:v>2799</c:v>
                </c:pt>
                <c:pt idx="7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BF-4E6D-B0C5-C71B368D4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62901</xdr:rowOff>
    </xdr:from>
    <xdr:to>
      <xdr:col>4</xdr:col>
      <xdr:colOff>65094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901"/>
          <a:ext cx="3389319" cy="531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31</xdr:row>
      <xdr:rowOff>247650</xdr:rowOff>
    </xdr:from>
    <xdr:to>
      <xdr:col>10</xdr:col>
      <xdr:colOff>576865</xdr:colOff>
      <xdr:row>47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31</xdr:row>
      <xdr:rowOff>390525</xdr:rowOff>
    </xdr:from>
    <xdr:to>
      <xdr:col>21</xdr:col>
      <xdr:colOff>301326</xdr:colOff>
      <xdr:row>48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311483</xdr:colOff>
      <xdr:row>51</xdr:row>
      <xdr:rowOff>78350</xdr:rowOff>
    </xdr:from>
    <xdr:to>
      <xdr:col>16</xdr:col>
      <xdr:colOff>197332</xdr:colOff>
      <xdr:row>54</xdr:row>
      <xdr:rowOff>72516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3122608" y="8069825"/>
          <a:ext cx="752624" cy="11466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322007</xdr:colOff>
      <xdr:row>55</xdr:row>
      <xdr:rowOff>27136</xdr:rowOff>
    </xdr:from>
    <xdr:to>
      <xdr:col>16</xdr:col>
      <xdr:colOff>246205</xdr:colOff>
      <xdr:row>60</xdr:row>
      <xdr:rowOff>114726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3133132" y="9380686"/>
          <a:ext cx="790973" cy="1163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419172</xdr:colOff>
      <xdr:row>61</xdr:row>
      <xdr:rowOff>42031</xdr:rowOff>
    </xdr:from>
    <xdr:to>
      <xdr:col>16</xdr:col>
      <xdr:colOff>173059</xdr:colOff>
      <xdr:row>66</xdr:row>
      <xdr:rowOff>200163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3230297" y="10681456"/>
          <a:ext cx="620662" cy="1205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554585</xdr:colOff>
      <xdr:row>36</xdr:row>
      <xdr:rowOff>31356</xdr:rowOff>
    </xdr:from>
    <xdr:to>
      <xdr:col>20</xdr:col>
      <xdr:colOff>986245</xdr:colOff>
      <xdr:row>40</xdr:row>
      <xdr:rowOff>162668</xdr:rowOff>
    </xdr:to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0060" y="4774806"/>
          <a:ext cx="431660" cy="96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328666</xdr:colOff>
      <xdr:row>35</xdr:row>
      <xdr:rowOff>94696</xdr:rowOff>
    </xdr:from>
    <xdr:to>
      <xdr:col>16</xdr:col>
      <xdr:colOff>677605</xdr:colOff>
      <xdr:row>40</xdr:row>
      <xdr:rowOff>26422</xdr:rowOff>
    </xdr:to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6566" y="4628596"/>
          <a:ext cx="348939" cy="97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327284</xdr:colOff>
      <xdr:row>37</xdr:row>
      <xdr:rowOff>9526</xdr:rowOff>
    </xdr:from>
    <xdr:to>
      <xdr:col>5</xdr:col>
      <xdr:colOff>609600</xdr:colOff>
      <xdr:row>40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4537334" y="4962526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51</xdr:row>
      <xdr:rowOff>45020</xdr:rowOff>
    </xdr:from>
    <xdr:to>
      <xdr:col>21</xdr:col>
      <xdr:colOff>268051</xdr:colOff>
      <xdr:row>53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14264928" y="8065070"/>
          <a:ext cx="4186348" cy="5807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55</xdr:row>
      <xdr:rowOff>31750</xdr:rowOff>
    </xdr:from>
    <xdr:to>
      <xdr:col>21</xdr:col>
      <xdr:colOff>301256</xdr:colOff>
      <xdr:row>58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14298133" y="9385300"/>
          <a:ext cx="4186348" cy="67664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61</xdr:row>
      <xdr:rowOff>158751</xdr:rowOff>
    </xdr:from>
    <xdr:to>
      <xdr:col>21</xdr:col>
      <xdr:colOff>327837</xdr:colOff>
      <xdr:row>65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4324714" y="10798176"/>
          <a:ext cx="4186348" cy="7148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54</xdr:row>
      <xdr:rowOff>17721</xdr:rowOff>
    </xdr:from>
    <xdr:to>
      <xdr:col>21</xdr:col>
      <xdr:colOff>620233</xdr:colOff>
      <xdr:row>54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flipV="1">
          <a:off x="13006055" y="9161721"/>
          <a:ext cx="57974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60</xdr:row>
      <xdr:rowOff>159488</xdr:rowOff>
    </xdr:from>
    <xdr:to>
      <xdr:col>21</xdr:col>
      <xdr:colOff>655675</xdr:colOff>
      <xdr:row>61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flipV="1">
          <a:off x="13041497" y="10589363"/>
          <a:ext cx="5797403" cy="6778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73</xdr:row>
      <xdr:rowOff>66130</xdr:rowOff>
    </xdr:from>
    <xdr:to>
      <xdr:col>10</xdr:col>
      <xdr:colOff>815429</xdr:colOff>
      <xdr:row>87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37</xdr:row>
      <xdr:rowOff>57151</xdr:rowOff>
    </xdr:from>
    <xdr:to>
      <xdr:col>15</xdr:col>
      <xdr:colOff>581025</xdr:colOff>
      <xdr:row>41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13109834" y="5010151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56</xdr:row>
      <xdr:rowOff>141514</xdr:rowOff>
    </xdr:from>
    <xdr:to>
      <xdr:col>14</xdr:col>
      <xdr:colOff>554459</xdr:colOff>
      <xdr:row>60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12264118" y="9704614"/>
          <a:ext cx="282316" cy="787515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5218340" y="15014122"/>
          <a:ext cx="282316" cy="77799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206829</xdr:colOff>
      <xdr:row>110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7006318" y="19660961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122</xdr:row>
      <xdr:rowOff>20407</xdr:rowOff>
    </xdr:from>
    <xdr:to>
      <xdr:col>20</xdr:col>
      <xdr:colOff>653144</xdr:colOff>
      <xdr:row>144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132</xdr:row>
      <xdr:rowOff>174178</xdr:rowOff>
    </xdr:from>
    <xdr:to>
      <xdr:col>12</xdr:col>
      <xdr:colOff>184345</xdr:colOff>
      <xdr:row>135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10172701" y="26053603"/>
          <a:ext cx="260544" cy="708593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147</xdr:row>
      <xdr:rowOff>217713</xdr:rowOff>
    </xdr:from>
    <xdr:to>
      <xdr:col>21</xdr:col>
      <xdr:colOff>489857</xdr:colOff>
      <xdr:row>167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157</xdr:row>
      <xdr:rowOff>43542</xdr:rowOff>
    </xdr:from>
    <xdr:to>
      <xdr:col>7</xdr:col>
      <xdr:colOff>587116</xdr:colOff>
      <xdr:row>160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6248400" y="31552242"/>
          <a:ext cx="282316" cy="7045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63</xdr:row>
      <xdr:rowOff>142875</xdr:rowOff>
    </xdr:from>
    <xdr:to>
      <xdr:col>18</xdr:col>
      <xdr:colOff>95250</xdr:colOff>
      <xdr:row>78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59BA48E-B249-4ACB-9183-0B103E386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81</xdr:row>
      <xdr:rowOff>282575</xdr:rowOff>
    </xdr:from>
    <xdr:to>
      <xdr:col>27</xdr:col>
      <xdr:colOff>63500</xdr:colOff>
      <xdr:row>98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15A8A575-A021-48B9-BC21-ABB6A0C2D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57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C843C8FC-C4E0-4EDA-B83B-788DC0C9A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68580</xdr:colOff>
      <xdr:row>0</xdr:row>
      <xdr:rowOff>83820</xdr:rowOff>
    </xdr:from>
    <xdr:ext cx="4020798" cy="1032510"/>
    <xdr:pic>
      <xdr:nvPicPr>
        <xdr:cNvPr id="5" name="Imagen 5">
          <a:extLst>
            <a:ext uri="{FF2B5EF4-FFF2-40B4-BE49-F238E27FC236}">
              <a16:creationId xmlns:a16="http://schemas.microsoft.com/office/drawing/2014/main" id="{D8136A2E-4810-49D2-BB66-49FD7A466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020798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L216"/>
  <sheetViews>
    <sheetView tabSelected="1" view="pageBreakPreview" topLeftCell="A18" zoomScale="80" zoomScaleNormal="70" zoomScaleSheetLayoutView="80" workbookViewId="0">
      <selection activeCell="A26" sqref="A26:V26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1" customWidth="1"/>
  </cols>
  <sheetData>
    <row r="1" spans="1:24" hidden="1" x14ac:dyDescent="0.25">
      <c r="A1" s="4" t="s">
        <v>0</v>
      </c>
      <c r="B1" s="4" t="s">
        <v>41</v>
      </c>
      <c r="C1" s="4" t="s">
        <v>0</v>
      </c>
      <c r="D1" s="4" t="s">
        <v>41</v>
      </c>
      <c r="E1" s="4" t="s">
        <v>0</v>
      </c>
      <c r="F1" s="4" t="s">
        <v>41</v>
      </c>
      <c r="G1" s="4" t="s">
        <v>0</v>
      </c>
      <c r="H1" s="4" t="s">
        <v>41</v>
      </c>
      <c r="I1" s="4" t="s">
        <v>0</v>
      </c>
      <c r="J1" s="4" t="s">
        <v>41</v>
      </c>
      <c r="K1" s="4" t="s">
        <v>0</v>
      </c>
      <c r="L1" s="4" t="s">
        <v>41</v>
      </c>
      <c r="M1" s="4" t="s">
        <v>0</v>
      </c>
      <c r="N1" s="4" t="s">
        <v>41</v>
      </c>
      <c r="O1" s="4" t="s">
        <v>0</v>
      </c>
      <c r="P1" s="4" t="s">
        <v>41</v>
      </c>
      <c r="Q1" s="4" t="s">
        <v>0</v>
      </c>
      <c r="R1" s="4" t="s">
        <v>41</v>
      </c>
      <c r="S1" s="4" t="s">
        <v>0</v>
      </c>
      <c r="T1" s="4" t="s">
        <v>41</v>
      </c>
      <c r="U1" s="4" t="s">
        <v>0</v>
      </c>
      <c r="V1" s="5" t="s">
        <v>41</v>
      </c>
      <c r="W1" s="4" t="s">
        <v>0</v>
      </c>
      <c r="X1" s="4" t="s">
        <v>41</v>
      </c>
    </row>
    <row r="2" spans="1:24" hidden="1" x14ac:dyDescent="0.25">
      <c r="A2" s="6">
        <v>1</v>
      </c>
      <c r="B2" s="7" t="s">
        <v>42</v>
      </c>
      <c r="C2" s="6">
        <v>2</v>
      </c>
      <c r="D2" s="6" t="s">
        <v>42</v>
      </c>
      <c r="E2" s="6">
        <v>3</v>
      </c>
      <c r="F2" s="6" t="s">
        <v>42</v>
      </c>
      <c r="G2" s="6">
        <v>4</v>
      </c>
      <c r="H2" s="6" t="s">
        <v>42</v>
      </c>
      <c r="I2" s="6">
        <v>5</v>
      </c>
      <c r="J2" s="6" t="s">
        <v>42</v>
      </c>
      <c r="K2" s="6">
        <v>6</v>
      </c>
      <c r="L2" s="6" t="s">
        <v>42</v>
      </c>
      <c r="M2" s="6">
        <v>7</v>
      </c>
      <c r="N2" s="6" t="s">
        <v>42</v>
      </c>
      <c r="O2" s="6">
        <v>8</v>
      </c>
      <c r="P2" s="6" t="s">
        <v>42</v>
      </c>
      <c r="Q2" s="6">
        <v>9</v>
      </c>
      <c r="R2" s="6" t="s">
        <v>42</v>
      </c>
      <c r="S2" s="6">
        <v>10</v>
      </c>
      <c r="T2" s="6" t="s">
        <v>42</v>
      </c>
      <c r="U2" s="6">
        <v>11</v>
      </c>
      <c r="V2" s="8" t="s">
        <v>42</v>
      </c>
      <c r="W2" s="6">
        <v>12</v>
      </c>
      <c r="X2" s="6" t="s">
        <v>42</v>
      </c>
    </row>
    <row r="3" spans="1:24" hidden="1" x14ac:dyDescent="0.25">
      <c r="A3" s="4" t="s">
        <v>0</v>
      </c>
      <c r="B3" s="4" t="s">
        <v>41</v>
      </c>
      <c r="C3" s="4" t="s">
        <v>0</v>
      </c>
      <c r="D3" s="4" t="s">
        <v>41</v>
      </c>
      <c r="E3" s="4" t="s">
        <v>0</v>
      </c>
      <c r="F3" s="4" t="s">
        <v>41</v>
      </c>
      <c r="G3" s="4" t="s">
        <v>0</v>
      </c>
      <c r="H3" s="4" t="s">
        <v>41</v>
      </c>
      <c r="I3" s="4" t="s">
        <v>0</v>
      </c>
      <c r="J3" s="4" t="s">
        <v>41</v>
      </c>
      <c r="K3" s="4" t="s">
        <v>0</v>
      </c>
      <c r="L3" s="4" t="s">
        <v>41</v>
      </c>
      <c r="M3" s="4" t="s">
        <v>0</v>
      </c>
      <c r="N3" s="4" t="s">
        <v>41</v>
      </c>
      <c r="O3" s="4" t="s">
        <v>0</v>
      </c>
      <c r="P3" s="4" t="s">
        <v>41</v>
      </c>
      <c r="Q3" s="4" t="s">
        <v>0</v>
      </c>
      <c r="R3" s="4" t="s">
        <v>41</v>
      </c>
      <c r="S3" s="4" t="s">
        <v>0</v>
      </c>
      <c r="T3" s="4" t="s">
        <v>41</v>
      </c>
      <c r="U3" s="4" t="s">
        <v>0</v>
      </c>
      <c r="V3" s="5" t="s">
        <v>41</v>
      </c>
      <c r="W3" s="4" t="s">
        <v>0</v>
      </c>
      <c r="X3" s="4" t="s">
        <v>41</v>
      </c>
    </row>
    <row r="4" spans="1:24" hidden="1" x14ac:dyDescent="0.25">
      <c r="A4" s="4">
        <v>1</v>
      </c>
      <c r="B4" s="9" t="s">
        <v>43</v>
      </c>
      <c r="C4" s="4">
        <v>2</v>
      </c>
      <c r="D4" s="4" t="s">
        <v>43</v>
      </c>
      <c r="E4" s="4">
        <v>3</v>
      </c>
      <c r="F4" s="4" t="s">
        <v>43</v>
      </c>
      <c r="G4" s="4">
        <v>4</v>
      </c>
      <c r="H4" s="4" t="s">
        <v>43</v>
      </c>
      <c r="I4" s="4">
        <v>5</v>
      </c>
      <c r="J4" s="4" t="s">
        <v>43</v>
      </c>
      <c r="K4" s="4">
        <v>6</v>
      </c>
      <c r="L4" s="4" t="s">
        <v>43</v>
      </c>
      <c r="M4" s="4">
        <v>7</v>
      </c>
      <c r="N4" s="4" t="s">
        <v>43</v>
      </c>
      <c r="O4" s="4">
        <v>8</v>
      </c>
      <c r="P4" s="4" t="s">
        <v>43</v>
      </c>
      <c r="Q4" s="4">
        <v>9</v>
      </c>
      <c r="R4" s="4" t="s">
        <v>43</v>
      </c>
      <c r="S4" s="4">
        <v>10</v>
      </c>
      <c r="T4" s="4" t="s">
        <v>43</v>
      </c>
      <c r="U4" s="4">
        <v>11</v>
      </c>
      <c r="V4" s="5" t="s">
        <v>43</v>
      </c>
      <c r="W4" s="4">
        <v>12</v>
      </c>
      <c r="X4" s="4" t="s">
        <v>43</v>
      </c>
    </row>
    <row r="5" spans="1:24" hidden="1" x14ac:dyDescent="0.25">
      <c r="A5" s="4" t="s">
        <v>0</v>
      </c>
      <c r="B5" s="4" t="s">
        <v>41</v>
      </c>
      <c r="C5" s="4" t="s">
        <v>0</v>
      </c>
      <c r="D5" s="4" t="s">
        <v>41</v>
      </c>
      <c r="E5" s="4" t="s">
        <v>0</v>
      </c>
      <c r="F5" s="4" t="s">
        <v>41</v>
      </c>
      <c r="G5" s="4" t="s">
        <v>0</v>
      </c>
      <c r="H5" s="4" t="s">
        <v>41</v>
      </c>
      <c r="I5" s="4" t="s">
        <v>0</v>
      </c>
      <c r="J5" s="4" t="s">
        <v>41</v>
      </c>
      <c r="K5" s="4" t="s">
        <v>0</v>
      </c>
      <c r="L5" s="4" t="s">
        <v>41</v>
      </c>
      <c r="M5" s="4" t="s">
        <v>0</v>
      </c>
      <c r="N5" s="4" t="s">
        <v>41</v>
      </c>
      <c r="O5" s="4" t="s">
        <v>0</v>
      </c>
      <c r="P5" s="4" t="s">
        <v>41</v>
      </c>
      <c r="Q5" s="4" t="s">
        <v>0</v>
      </c>
      <c r="R5" s="4" t="s">
        <v>41</v>
      </c>
      <c r="S5" s="4" t="s">
        <v>0</v>
      </c>
      <c r="T5" s="4" t="s">
        <v>41</v>
      </c>
      <c r="U5" s="4" t="s">
        <v>0</v>
      </c>
      <c r="V5" s="5" t="s">
        <v>41</v>
      </c>
      <c r="W5" s="4" t="s">
        <v>0</v>
      </c>
      <c r="X5" s="4" t="s">
        <v>41</v>
      </c>
    </row>
    <row r="6" spans="1:24" hidden="1" x14ac:dyDescent="0.25">
      <c r="A6" s="4">
        <v>1</v>
      </c>
      <c r="B6" s="9" t="s">
        <v>44</v>
      </c>
      <c r="C6" s="4">
        <v>2</v>
      </c>
      <c r="D6" s="4" t="s">
        <v>44</v>
      </c>
      <c r="E6" s="4">
        <v>3</v>
      </c>
      <c r="F6" s="4" t="s">
        <v>44</v>
      </c>
      <c r="G6" s="4">
        <v>4</v>
      </c>
      <c r="H6" s="4" t="s">
        <v>44</v>
      </c>
      <c r="I6" s="4">
        <v>5</v>
      </c>
      <c r="J6" s="4" t="s">
        <v>44</v>
      </c>
      <c r="K6" s="4">
        <v>6</v>
      </c>
      <c r="L6" s="4" t="s">
        <v>44</v>
      </c>
      <c r="M6" s="4">
        <v>7</v>
      </c>
      <c r="N6" s="4" t="s">
        <v>44</v>
      </c>
      <c r="O6" s="4">
        <v>8</v>
      </c>
      <c r="P6" s="4" t="s">
        <v>44</v>
      </c>
      <c r="Q6" s="4">
        <v>9</v>
      </c>
      <c r="R6" s="4" t="s">
        <v>44</v>
      </c>
      <c r="S6" s="4">
        <v>10</v>
      </c>
      <c r="T6" s="4" t="s">
        <v>44</v>
      </c>
      <c r="U6" s="4">
        <v>11</v>
      </c>
      <c r="V6" s="5" t="s">
        <v>44</v>
      </c>
      <c r="W6" s="4">
        <v>12</v>
      </c>
      <c r="X6" s="4" t="s">
        <v>44</v>
      </c>
    </row>
    <row r="7" spans="1:24" hidden="1" x14ac:dyDescent="0.25">
      <c r="A7" s="10" t="s">
        <v>0</v>
      </c>
      <c r="B7" s="10" t="s">
        <v>45</v>
      </c>
      <c r="C7" s="10" t="s">
        <v>0</v>
      </c>
      <c r="D7" s="10" t="s">
        <v>45</v>
      </c>
      <c r="E7" s="10" t="s">
        <v>0</v>
      </c>
      <c r="F7" s="10" t="s">
        <v>45</v>
      </c>
      <c r="G7" s="10" t="s">
        <v>0</v>
      </c>
      <c r="H7" s="10" t="s">
        <v>45</v>
      </c>
      <c r="I7" s="10" t="s">
        <v>0</v>
      </c>
      <c r="J7" s="10" t="s">
        <v>45</v>
      </c>
      <c r="K7" s="10" t="s">
        <v>0</v>
      </c>
      <c r="L7" s="10" t="s">
        <v>45</v>
      </c>
      <c r="M7" s="10" t="s">
        <v>0</v>
      </c>
      <c r="N7" s="10" t="s">
        <v>45</v>
      </c>
      <c r="O7" s="10" t="s">
        <v>0</v>
      </c>
      <c r="P7" s="10" t="s">
        <v>45</v>
      </c>
      <c r="Q7" s="10" t="s">
        <v>0</v>
      </c>
      <c r="R7" s="10" t="s">
        <v>45</v>
      </c>
      <c r="S7" s="10" t="s">
        <v>0</v>
      </c>
      <c r="T7" s="10" t="s">
        <v>45</v>
      </c>
      <c r="U7" s="10" t="s">
        <v>0</v>
      </c>
      <c r="V7" s="11" t="s">
        <v>45</v>
      </c>
      <c r="W7" s="10" t="s">
        <v>0</v>
      </c>
      <c r="X7" s="10" t="s">
        <v>45</v>
      </c>
    </row>
    <row r="8" spans="1:24" hidden="1" x14ac:dyDescent="0.25">
      <c r="A8" s="10">
        <v>1</v>
      </c>
      <c r="B8" s="10">
        <v>0</v>
      </c>
      <c r="C8" s="10">
        <v>2</v>
      </c>
      <c r="D8" s="10">
        <v>0</v>
      </c>
      <c r="E8" s="10">
        <v>3</v>
      </c>
      <c r="F8" s="10">
        <v>0</v>
      </c>
      <c r="G8" s="10">
        <v>4</v>
      </c>
      <c r="H8" s="10">
        <v>0</v>
      </c>
      <c r="I8" s="10">
        <v>5</v>
      </c>
      <c r="J8" s="10">
        <v>0</v>
      </c>
      <c r="K8" s="10">
        <v>6</v>
      </c>
      <c r="L8" s="10">
        <v>0</v>
      </c>
      <c r="M8" s="10">
        <v>7</v>
      </c>
      <c r="N8" s="10">
        <v>0</v>
      </c>
      <c r="O8" s="10">
        <v>8</v>
      </c>
      <c r="P8" s="10">
        <v>0</v>
      </c>
      <c r="Q8" s="10">
        <v>9</v>
      </c>
      <c r="R8" s="10">
        <v>0</v>
      </c>
      <c r="S8" s="10">
        <v>10</v>
      </c>
      <c r="T8" s="10">
        <v>0</v>
      </c>
      <c r="U8" s="10">
        <v>11</v>
      </c>
      <c r="V8" s="11">
        <v>0</v>
      </c>
      <c r="W8" s="10">
        <v>12</v>
      </c>
      <c r="X8" s="10">
        <v>0</v>
      </c>
    </row>
    <row r="9" spans="1:24" hidden="1" x14ac:dyDescent="0.25">
      <c r="A9" s="10" t="s">
        <v>0</v>
      </c>
      <c r="B9" s="10" t="s">
        <v>45</v>
      </c>
      <c r="C9" s="10" t="s">
        <v>0</v>
      </c>
      <c r="D9" s="10" t="s">
        <v>45</v>
      </c>
      <c r="E9" s="10" t="s">
        <v>0</v>
      </c>
      <c r="F9" s="10" t="s">
        <v>45</v>
      </c>
      <c r="G9" s="10" t="s">
        <v>0</v>
      </c>
      <c r="H9" s="10" t="s">
        <v>45</v>
      </c>
      <c r="I9" s="10" t="s">
        <v>0</v>
      </c>
      <c r="J9" s="10" t="s">
        <v>45</v>
      </c>
      <c r="K9" s="10" t="s">
        <v>0</v>
      </c>
      <c r="L9" s="10" t="s">
        <v>45</v>
      </c>
      <c r="M9" s="10" t="s">
        <v>0</v>
      </c>
      <c r="N9" s="10" t="s">
        <v>45</v>
      </c>
      <c r="O9" s="10" t="s">
        <v>0</v>
      </c>
      <c r="P9" s="10" t="s">
        <v>45</v>
      </c>
      <c r="Q9" s="10" t="s">
        <v>0</v>
      </c>
      <c r="R9" s="10" t="s">
        <v>45</v>
      </c>
      <c r="S9" s="10" t="s">
        <v>0</v>
      </c>
      <c r="T9" s="10" t="s">
        <v>45</v>
      </c>
      <c r="U9" s="10" t="s">
        <v>0</v>
      </c>
      <c r="V9" s="11" t="s">
        <v>45</v>
      </c>
      <c r="W9" s="10" t="s">
        <v>0</v>
      </c>
      <c r="X9" s="10" t="s">
        <v>45</v>
      </c>
    </row>
    <row r="10" spans="1:24" hidden="1" x14ac:dyDescent="0.25">
      <c r="A10" s="10">
        <v>1</v>
      </c>
      <c r="B10" s="10">
        <v>1</v>
      </c>
      <c r="C10" s="10">
        <v>2</v>
      </c>
      <c r="D10" s="10">
        <v>1</v>
      </c>
      <c r="E10" s="10">
        <v>3</v>
      </c>
      <c r="F10" s="10">
        <v>1</v>
      </c>
      <c r="G10" s="10">
        <v>4</v>
      </c>
      <c r="H10" s="10">
        <v>1</v>
      </c>
      <c r="I10" s="10">
        <v>5</v>
      </c>
      <c r="J10" s="10">
        <v>1</v>
      </c>
      <c r="K10" s="10">
        <v>6</v>
      </c>
      <c r="L10" s="10">
        <v>1</v>
      </c>
      <c r="M10" s="10">
        <v>7</v>
      </c>
      <c r="N10" s="10">
        <v>1</v>
      </c>
      <c r="O10" s="10">
        <v>8</v>
      </c>
      <c r="P10" s="10">
        <v>1</v>
      </c>
      <c r="Q10" s="10">
        <v>9</v>
      </c>
      <c r="R10" s="10">
        <v>1</v>
      </c>
      <c r="S10" s="10">
        <v>10</v>
      </c>
      <c r="T10" s="10">
        <v>1</v>
      </c>
      <c r="U10" s="10">
        <v>11</v>
      </c>
      <c r="V10" s="11">
        <v>1</v>
      </c>
      <c r="W10" s="10">
        <v>12</v>
      </c>
      <c r="X10" s="10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7.5" hidden="1" customHeight="1" x14ac:dyDescent="0.25"/>
    <row r="18" spans="1:25" ht="23.25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"/>
    </row>
    <row r="19" spans="1:25" ht="32.450000000000003" customHeight="1" thickBot="1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"/>
    </row>
    <row r="20" spans="1:25" ht="26.45" customHeight="1" thickTop="1" x14ac:dyDescent="0.25">
      <c r="A20" s="292" t="s">
        <v>10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4"/>
    </row>
    <row r="21" spans="1:25" ht="10.9" customHeight="1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5"/>
    </row>
    <row r="22" spans="1:25" ht="15" customHeight="1" x14ac:dyDescent="0.25">
      <c r="A22" s="295" t="s">
        <v>46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7"/>
    </row>
    <row r="23" spans="1:25" ht="10.9" customHeight="1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8"/>
      <c r="K23" s="17"/>
      <c r="L23" s="17"/>
      <c r="M23" s="17"/>
      <c r="N23" s="17"/>
      <c r="O23" s="17"/>
      <c r="P23" s="17"/>
      <c r="Q23" s="19"/>
      <c r="R23" s="19"/>
      <c r="S23" s="19"/>
      <c r="T23" s="19"/>
      <c r="U23" s="19"/>
      <c r="V23" s="20"/>
    </row>
    <row r="24" spans="1:25" ht="6.75" customHeight="1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8"/>
      <c r="K24" s="17"/>
      <c r="L24" s="17"/>
      <c r="M24" s="17"/>
      <c r="N24" s="17"/>
      <c r="O24" s="17"/>
      <c r="P24" s="17"/>
      <c r="Q24" s="19"/>
      <c r="R24" s="19"/>
      <c r="S24" s="19"/>
      <c r="T24" s="19"/>
      <c r="U24" s="19"/>
      <c r="V24" s="20"/>
    </row>
    <row r="25" spans="1:25" ht="18.75" customHeight="1" x14ac:dyDescent="0.25">
      <c r="A25" s="298" t="s">
        <v>207</v>
      </c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300"/>
    </row>
    <row r="26" spans="1:25" ht="18.75" customHeight="1" thickBot="1" x14ac:dyDescent="0.3">
      <c r="A26" s="301" t="s">
        <v>47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3"/>
    </row>
    <row r="27" spans="1:25" ht="10.15" customHeight="1" thickTop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21"/>
      <c r="O27" s="12"/>
      <c r="P27" s="12"/>
      <c r="Q27" s="12"/>
      <c r="R27" s="12"/>
      <c r="S27" s="12"/>
      <c r="T27" s="12"/>
      <c r="U27" s="1"/>
    </row>
    <row r="28" spans="1:25" ht="10.1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"/>
    </row>
    <row r="29" spans="1:25" ht="24" customHeight="1" x14ac:dyDescent="0.25">
      <c r="A29" s="285" t="s">
        <v>48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</row>
    <row r="30" spans="1:2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"/>
    </row>
    <row r="31" spans="1:25" ht="18" x14ac:dyDescent="0.25">
      <c r="A31" s="291" t="s">
        <v>49</v>
      </c>
      <c r="B31" s="291"/>
      <c r="C31" s="291"/>
      <c r="D31" s="291"/>
      <c r="E31" s="291"/>
      <c r="F31" s="22"/>
      <c r="G31" s="22"/>
      <c r="H31" s="22"/>
      <c r="I31" s="22"/>
      <c r="J31" s="22"/>
      <c r="L31" s="291" t="s">
        <v>50</v>
      </c>
      <c r="M31" s="291"/>
      <c r="N31" s="291"/>
      <c r="O31" s="291"/>
      <c r="P31" s="22"/>
      <c r="Q31" s="1"/>
      <c r="R31" s="1"/>
      <c r="S31" s="1"/>
      <c r="T31" s="1"/>
      <c r="U31" s="1"/>
    </row>
    <row r="32" spans="1:25" s="1" customFormat="1" ht="63.6" customHeight="1" x14ac:dyDescent="0.25">
      <c r="A32" s="266" t="s">
        <v>51</v>
      </c>
      <c r="B32" s="266"/>
      <c r="C32" s="266"/>
      <c r="D32" s="266"/>
      <c r="E32" s="266"/>
      <c r="F32" s="22"/>
      <c r="G32" s="22"/>
      <c r="H32" s="22"/>
      <c r="I32" s="22"/>
      <c r="J32" s="22"/>
      <c r="L32" s="266" t="s">
        <v>52</v>
      </c>
      <c r="M32" s="266"/>
      <c r="N32" s="266"/>
      <c r="O32" s="266"/>
      <c r="P32" s="22"/>
      <c r="W32"/>
      <c r="X32"/>
      <c r="Y32"/>
    </row>
    <row r="33" spans="1:25" s="1" customFormat="1" ht="6.6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L33" s="12"/>
      <c r="M33" s="12"/>
      <c r="N33" s="12"/>
      <c r="O33" s="12"/>
      <c r="W33"/>
      <c r="X33"/>
      <c r="Y33"/>
    </row>
    <row r="34" spans="1:25" s="1" customFormat="1" ht="33" x14ac:dyDescent="0.25">
      <c r="A34" s="23" t="s">
        <v>2</v>
      </c>
      <c r="B34" s="24" t="s">
        <v>53</v>
      </c>
      <c r="C34" s="24" t="s">
        <v>17</v>
      </c>
      <c r="D34" s="24" t="s">
        <v>54</v>
      </c>
      <c r="E34" s="25" t="s">
        <v>55</v>
      </c>
      <c r="F34" s="12"/>
      <c r="G34" s="12"/>
      <c r="H34" s="12"/>
      <c r="I34" s="12"/>
      <c r="J34" s="12"/>
      <c r="L34" s="26" t="s">
        <v>2</v>
      </c>
      <c r="M34" s="24" t="s">
        <v>53</v>
      </c>
      <c r="N34" s="24" t="s">
        <v>31</v>
      </c>
      <c r="O34" s="25" t="s">
        <v>8</v>
      </c>
      <c r="W34"/>
      <c r="X34"/>
      <c r="Y34"/>
    </row>
    <row r="35" spans="1:25" s="1" customFormat="1" ht="16.5" x14ac:dyDescent="0.25">
      <c r="A35" s="27" t="s">
        <v>18</v>
      </c>
      <c r="B35" s="28">
        <v>143</v>
      </c>
      <c r="C35" s="28">
        <v>127</v>
      </c>
      <c r="D35" s="28">
        <v>7</v>
      </c>
      <c r="E35" s="29">
        <v>9</v>
      </c>
      <c r="F35" s="12"/>
      <c r="G35" s="12"/>
      <c r="H35" s="12"/>
      <c r="I35" s="12"/>
      <c r="J35" s="12"/>
      <c r="L35" s="27" t="s">
        <v>18</v>
      </c>
      <c r="M35" s="28">
        <v>143</v>
      </c>
      <c r="N35" s="28">
        <v>120</v>
      </c>
      <c r="O35" s="30">
        <v>23</v>
      </c>
      <c r="W35"/>
      <c r="X35"/>
      <c r="Y35"/>
    </row>
    <row r="36" spans="1:25" s="1" customFormat="1" ht="16.5" x14ac:dyDescent="0.25">
      <c r="A36" s="31" t="s">
        <v>19</v>
      </c>
      <c r="B36" s="32">
        <v>127</v>
      </c>
      <c r="C36" s="32">
        <v>120</v>
      </c>
      <c r="D36" s="32">
        <v>5</v>
      </c>
      <c r="E36" s="33">
        <v>2</v>
      </c>
      <c r="F36" s="12"/>
      <c r="G36" s="12"/>
      <c r="H36" s="12"/>
      <c r="I36" s="12"/>
      <c r="J36" s="12"/>
      <c r="L36" s="31" t="s">
        <v>19</v>
      </c>
      <c r="M36" s="32">
        <v>127</v>
      </c>
      <c r="N36" s="32">
        <v>116</v>
      </c>
      <c r="O36" s="34">
        <v>11</v>
      </c>
      <c r="W36"/>
      <c r="X36"/>
      <c r="Y36"/>
    </row>
    <row r="37" spans="1:25" s="1" customFormat="1" ht="16.5" x14ac:dyDescent="0.25">
      <c r="A37" s="31" t="s">
        <v>20</v>
      </c>
      <c r="B37" s="32">
        <v>229</v>
      </c>
      <c r="C37" s="32">
        <v>199</v>
      </c>
      <c r="D37" s="32">
        <v>8</v>
      </c>
      <c r="E37" s="33">
        <v>22</v>
      </c>
      <c r="F37" s="12"/>
      <c r="G37" s="12"/>
      <c r="H37" s="12"/>
      <c r="I37" s="12"/>
      <c r="J37" s="12"/>
      <c r="L37" s="31" t="s">
        <v>20</v>
      </c>
      <c r="M37" s="32">
        <v>229</v>
      </c>
      <c r="N37" s="32">
        <v>203</v>
      </c>
      <c r="O37" s="34">
        <v>26</v>
      </c>
      <c r="W37"/>
      <c r="X37"/>
      <c r="Y37"/>
    </row>
    <row r="38" spans="1:25" s="1" customFormat="1" ht="16.5" x14ac:dyDescent="0.25">
      <c r="A38" s="31" t="s">
        <v>21</v>
      </c>
      <c r="B38" s="32">
        <v>161</v>
      </c>
      <c r="C38" s="32">
        <v>143</v>
      </c>
      <c r="D38" s="32">
        <v>12</v>
      </c>
      <c r="E38" s="33">
        <v>6</v>
      </c>
      <c r="F38" s="12"/>
      <c r="G38" s="12"/>
      <c r="H38" s="12"/>
      <c r="I38" s="12"/>
      <c r="J38" s="12"/>
      <c r="L38" s="31" t="s">
        <v>21</v>
      </c>
      <c r="M38" s="32">
        <v>161</v>
      </c>
      <c r="N38" s="32">
        <v>145</v>
      </c>
      <c r="O38" s="34">
        <v>16</v>
      </c>
      <c r="W38"/>
      <c r="X38"/>
      <c r="Y38"/>
    </row>
    <row r="39" spans="1:25" s="1" customFormat="1" ht="16.5" x14ac:dyDescent="0.25">
      <c r="A39" s="31" t="s">
        <v>22</v>
      </c>
      <c r="B39" s="32">
        <v>148</v>
      </c>
      <c r="C39" s="32">
        <v>143</v>
      </c>
      <c r="D39" s="32">
        <v>3</v>
      </c>
      <c r="E39" s="33">
        <v>2</v>
      </c>
      <c r="F39" s="12"/>
      <c r="G39" s="12"/>
      <c r="H39" s="12"/>
      <c r="I39" s="12"/>
      <c r="J39" s="12"/>
      <c r="L39" s="31" t="s">
        <v>22</v>
      </c>
      <c r="M39" s="32">
        <v>148</v>
      </c>
      <c r="N39" s="32">
        <v>127</v>
      </c>
      <c r="O39" s="34">
        <v>21</v>
      </c>
      <c r="W39"/>
      <c r="X39"/>
      <c r="Y39"/>
    </row>
    <row r="40" spans="1:25" s="1" customFormat="1" ht="16.5" x14ac:dyDescent="0.25">
      <c r="A40" s="31" t="s">
        <v>23</v>
      </c>
      <c r="B40" s="32">
        <v>0</v>
      </c>
      <c r="C40" s="32">
        <v>0</v>
      </c>
      <c r="D40" s="32">
        <v>0</v>
      </c>
      <c r="E40" s="33">
        <v>0</v>
      </c>
      <c r="F40" s="12"/>
      <c r="G40" s="12"/>
      <c r="H40" s="12"/>
      <c r="I40" s="12"/>
      <c r="J40" s="12"/>
      <c r="L40" s="31" t="s">
        <v>23</v>
      </c>
      <c r="M40" s="32">
        <v>0</v>
      </c>
      <c r="N40" s="32">
        <v>0</v>
      </c>
      <c r="O40" s="34">
        <v>0</v>
      </c>
      <c r="W40"/>
      <c r="X40"/>
      <c r="Y40"/>
    </row>
    <row r="41" spans="1:25" s="1" customFormat="1" ht="16.5" x14ac:dyDescent="0.25">
      <c r="A41" s="31" t="s">
        <v>24</v>
      </c>
      <c r="B41" s="32">
        <v>0</v>
      </c>
      <c r="C41" s="32">
        <v>0</v>
      </c>
      <c r="D41" s="32">
        <v>0</v>
      </c>
      <c r="E41" s="33">
        <v>0</v>
      </c>
      <c r="F41" s="12"/>
      <c r="G41" s="12"/>
      <c r="H41" s="12"/>
      <c r="I41" s="12"/>
      <c r="J41" s="12"/>
      <c r="L41" s="31" t="s">
        <v>24</v>
      </c>
      <c r="M41" s="32">
        <v>0</v>
      </c>
      <c r="N41" s="32">
        <v>0</v>
      </c>
      <c r="O41" s="34">
        <v>0</v>
      </c>
      <c r="W41"/>
      <c r="X41"/>
      <c r="Y41"/>
    </row>
    <row r="42" spans="1:25" s="1" customFormat="1" ht="16.5" x14ac:dyDescent="0.25">
      <c r="A42" s="31" t="s">
        <v>25</v>
      </c>
      <c r="B42" s="32">
        <v>0</v>
      </c>
      <c r="C42" s="32">
        <v>0</v>
      </c>
      <c r="D42" s="32">
        <v>0</v>
      </c>
      <c r="E42" s="33">
        <v>0</v>
      </c>
      <c r="F42" s="12"/>
      <c r="G42" s="12"/>
      <c r="H42" s="12"/>
      <c r="I42" s="12"/>
      <c r="J42" s="12"/>
      <c r="L42" s="31" t="s">
        <v>25</v>
      </c>
      <c r="M42" s="32">
        <v>0</v>
      </c>
      <c r="N42" s="32">
        <v>0</v>
      </c>
      <c r="O42" s="34">
        <v>0</v>
      </c>
      <c r="W42"/>
      <c r="X42"/>
      <c r="Y42"/>
    </row>
    <row r="43" spans="1:25" s="1" customFormat="1" ht="16.5" x14ac:dyDescent="0.25">
      <c r="A43" s="31" t="s">
        <v>33</v>
      </c>
      <c r="B43" s="32">
        <v>0</v>
      </c>
      <c r="C43" s="32">
        <v>0</v>
      </c>
      <c r="D43" s="32">
        <v>0</v>
      </c>
      <c r="E43" s="33">
        <v>0</v>
      </c>
      <c r="F43" s="12"/>
      <c r="G43" s="12"/>
      <c r="H43" s="12"/>
      <c r="I43" s="12"/>
      <c r="J43" s="12"/>
      <c r="L43" s="31" t="s">
        <v>33</v>
      </c>
      <c r="M43" s="32">
        <v>0</v>
      </c>
      <c r="N43" s="32">
        <v>0</v>
      </c>
      <c r="O43" s="34">
        <v>0</v>
      </c>
      <c r="W43"/>
      <c r="X43"/>
      <c r="Y43"/>
    </row>
    <row r="44" spans="1:25" s="1" customFormat="1" ht="16.5" x14ac:dyDescent="0.25">
      <c r="A44" s="31" t="s">
        <v>27</v>
      </c>
      <c r="B44" s="32">
        <v>0</v>
      </c>
      <c r="C44" s="32">
        <v>0</v>
      </c>
      <c r="D44" s="32">
        <v>0</v>
      </c>
      <c r="E44" s="33">
        <v>0</v>
      </c>
      <c r="F44" s="12"/>
      <c r="G44" s="12"/>
      <c r="H44" s="12"/>
      <c r="I44" s="12"/>
      <c r="J44" s="12"/>
      <c r="L44" s="31" t="s">
        <v>27</v>
      </c>
      <c r="M44" s="32">
        <v>0</v>
      </c>
      <c r="N44" s="32">
        <v>0</v>
      </c>
      <c r="O44" s="34">
        <v>0</v>
      </c>
      <c r="W44"/>
      <c r="X44"/>
      <c r="Y44"/>
    </row>
    <row r="45" spans="1:25" s="1" customFormat="1" ht="16.5" x14ac:dyDescent="0.25">
      <c r="A45" s="31" t="s">
        <v>28</v>
      </c>
      <c r="B45" s="32">
        <v>0</v>
      </c>
      <c r="C45" s="32">
        <v>0</v>
      </c>
      <c r="D45" s="32">
        <v>0</v>
      </c>
      <c r="E45" s="33">
        <v>0</v>
      </c>
      <c r="F45" s="12"/>
      <c r="G45" s="12"/>
      <c r="H45" s="12"/>
      <c r="I45" s="12"/>
      <c r="J45" s="12"/>
      <c r="L45" s="31" t="s">
        <v>28</v>
      </c>
      <c r="M45" s="32">
        <v>0</v>
      </c>
      <c r="N45" s="32">
        <v>0</v>
      </c>
      <c r="O45" s="34">
        <v>0</v>
      </c>
      <c r="W45"/>
      <c r="X45"/>
      <c r="Y45"/>
    </row>
    <row r="46" spans="1:25" s="1" customFormat="1" ht="16.5" x14ac:dyDescent="0.25">
      <c r="A46" s="35" t="s">
        <v>29</v>
      </c>
      <c r="B46" s="36">
        <v>0</v>
      </c>
      <c r="C46" s="36">
        <v>0</v>
      </c>
      <c r="D46" s="36">
        <v>0</v>
      </c>
      <c r="E46" s="37">
        <v>0</v>
      </c>
      <c r="F46" s="12"/>
      <c r="G46" s="12"/>
      <c r="H46" s="12"/>
      <c r="I46" s="12"/>
      <c r="J46" s="12"/>
      <c r="L46" s="35" t="s">
        <v>29</v>
      </c>
      <c r="M46" s="36">
        <v>0</v>
      </c>
      <c r="N46" s="36">
        <v>0</v>
      </c>
      <c r="O46" s="38">
        <v>0</v>
      </c>
      <c r="W46"/>
      <c r="X46"/>
      <c r="Y46"/>
    </row>
    <row r="47" spans="1:25" s="1" customFormat="1" ht="16.5" x14ac:dyDescent="0.25">
      <c r="A47" s="26" t="s">
        <v>3</v>
      </c>
      <c r="B47" s="39">
        <f>SUM(B35:B46)</f>
        <v>808</v>
      </c>
      <c r="C47" s="39">
        <f>SUM(C35:C46)</f>
        <v>732</v>
      </c>
      <c r="D47" s="40">
        <f>SUM(D35:D46)</f>
        <v>35</v>
      </c>
      <c r="E47" s="41">
        <f>SUM(E35:E46)</f>
        <v>41</v>
      </c>
      <c r="F47" s="12"/>
      <c r="G47" s="12"/>
      <c r="H47" s="12"/>
      <c r="I47" s="12"/>
      <c r="J47" s="12"/>
      <c r="L47" s="26" t="s">
        <v>3</v>
      </c>
      <c r="M47" s="39">
        <f>SUM(M35:M46)</f>
        <v>808</v>
      </c>
      <c r="N47" s="39">
        <f>SUM(N35:N46)</f>
        <v>711</v>
      </c>
      <c r="O47" s="40">
        <f>SUM(O35:O46)</f>
        <v>97</v>
      </c>
      <c r="W47"/>
      <c r="X47"/>
      <c r="Y47"/>
    </row>
    <row r="48" spans="1:25" ht="16.5" x14ac:dyDescent="0.25">
      <c r="A48" s="42" t="s">
        <v>30</v>
      </c>
      <c r="B48" s="43">
        <f>+B47/B47</f>
        <v>1</v>
      </c>
      <c r="C48" s="43">
        <f>+C47/B47</f>
        <v>0.90594059405940597</v>
      </c>
      <c r="D48" s="43">
        <f>+D47/B47</f>
        <v>4.3316831683168314E-2</v>
      </c>
      <c r="E48" s="44">
        <f>+E47/B47</f>
        <v>5.0742574257425746E-2</v>
      </c>
      <c r="F48" s="12"/>
      <c r="G48" s="12"/>
      <c r="H48" s="12"/>
      <c r="I48" s="12"/>
      <c r="J48" s="12"/>
      <c r="K48" s="1"/>
      <c r="L48" s="42" t="s">
        <v>30</v>
      </c>
      <c r="M48" s="43">
        <f>+M47/M47</f>
        <v>1</v>
      </c>
      <c r="N48" s="43">
        <f>+N47/M47</f>
        <v>0.87995049504950495</v>
      </c>
      <c r="O48" s="44">
        <f>+O47/M47</f>
        <v>0.12004950495049505</v>
      </c>
      <c r="P48" s="1"/>
      <c r="Q48" s="1"/>
      <c r="R48" s="1"/>
      <c r="S48" s="1"/>
      <c r="T48" s="1"/>
      <c r="U48" s="1"/>
    </row>
    <row r="49" spans="1:22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"/>
      <c r="P49" s="1"/>
      <c r="Q49" s="1"/>
      <c r="R49" s="1"/>
      <c r="S49" s="1"/>
      <c r="T49" s="1"/>
      <c r="U49" s="1"/>
    </row>
    <row r="50" spans="1:22" ht="15.75" x14ac:dyDescent="0.25">
      <c r="A50" s="264" t="s">
        <v>56</v>
      </c>
      <c r="B50" s="264"/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12"/>
      <c r="P50" s="45"/>
      <c r="Q50" s="45"/>
      <c r="R50" s="45"/>
      <c r="S50" s="45"/>
      <c r="T50" s="45"/>
      <c r="U50" s="1"/>
    </row>
    <row r="51" spans="1:22" ht="29.45" customHeight="1" x14ac:dyDescent="0.25">
      <c r="A51" s="266" t="s">
        <v>57</v>
      </c>
      <c r="B51" s="266"/>
      <c r="C51" s="266"/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1"/>
      <c r="P51" s="45"/>
      <c r="Q51" s="45"/>
      <c r="R51" s="45"/>
      <c r="S51" s="45"/>
      <c r="T51" s="45"/>
      <c r="U51" s="1"/>
    </row>
    <row r="52" spans="1:22" ht="4.1500000000000004" customHeight="1" x14ac:dyDescent="0.25">
      <c r="A52" s="46"/>
      <c r="B52" s="47"/>
      <c r="C52" s="47"/>
      <c r="D52" s="47"/>
      <c r="E52" s="47"/>
      <c r="F52" s="47"/>
      <c r="G52" s="47"/>
      <c r="H52" s="48"/>
      <c r="I52" s="49"/>
      <c r="J52" s="50"/>
      <c r="K52" s="50"/>
      <c r="L52" s="50"/>
      <c r="M52" s="50"/>
      <c r="N52" s="50"/>
      <c r="P52" s="49"/>
      <c r="Q52" s="50"/>
      <c r="R52" s="50"/>
      <c r="S52" s="50"/>
      <c r="T52" s="50"/>
      <c r="U52" s="50"/>
    </row>
    <row r="53" spans="1:22" ht="35.450000000000003" customHeight="1" x14ac:dyDescent="0.25">
      <c r="A53" s="256" t="s">
        <v>2</v>
      </c>
      <c r="B53" s="244" t="s">
        <v>53</v>
      </c>
      <c r="C53" s="287" t="s">
        <v>58</v>
      </c>
      <c r="D53" s="288"/>
      <c r="E53" s="288"/>
      <c r="F53" s="289"/>
      <c r="G53" s="288" t="s">
        <v>59</v>
      </c>
      <c r="H53" s="288"/>
      <c r="I53" s="288"/>
      <c r="J53" s="288"/>
      <c r="K53" s="287" t="s">
        <v>60</v>
      </c>
      <c r="L53" s="288"/>
      <c r="M53" s="288"/>
      <c r="N53" s="289"/>
      <c r="O53" s="1"/>
      <c r="P53" s="51"/>
      <c r="Q53" s="2"/>
      <c r="R53" s="2"/>
      <c r="S53" s="2"/>
      <c r="T53" s="2"/>
      <c r="U53" s="2"/>
      <c r="V53" s="2"/>
    </row>
    <row r="54" spans="1:22" ht="49.5" x14ac:dyDescent="0.3">
      <c r="A54" s="256"/>
      <c r="B54" s="244" t="s">
        <v>61</v>
      </c>
      <c r="C54" s="52" t="s">
        <v>12</v>
      </c>
      <c r="D54" s="52" t="s">
        <v>62</v>
      </c>
      <c r="E54" s="52" t="s">
        <v>63</v>
      </c>
      <c r="F54" s="52" t="s">
        <v>64</v>
      </c>
      <c r="G54" s="52" t="s">
        <v>12</v>
      </c>
      <c r="H54" s="52" t="s">
        <v>65</v>
      </c>
      <c r="I54" s="52" t="s">
        <v>66</v>
      </c>
      <c r="J54" s="52" t="s">
        <v>67</v>
      </c>
      <c r="K54" s="52" t="s">
        <v>12</v>
      </c>
      <c r="L54" s="52" t="s">
        <v>65</v>
      </c>
      <c r="M54" s="52" t="s">
        <v>66</v>
      </c>
      <c r="N54" s="52" t="s">
        <v>67</v>
      </c>
      <c r="O54" s="1"/>
      <c r="P54" s="2"/>
      <c r="Q54" s="2"/>
      <c r="R54" s="53" t="s">
        <v>68</v>
      </c>
      <c r="S54" s="54">
        <f>+C67+D67+E67+F67</f>
        <v>231</v>
      </c>
      <c r="T54" s="53" t="s">
        <v>69</v>
      </c>
      <c r="U54" s="55">
        <f>+S54/B67</f>
        <v>0.28589108910891087</v>
      </c>
      <c r="V54" s="2"/>
    </row>
    <row r="55" spans="1:22" ht="16.5" x14ac:dyDescent="0.3">
      <c r="A55" s="27" t="s">
        <v>18</v>
      </c>
      <c r="B55" s="56">
        <v>143</v>
      </c>
      <c r="C55" s="28">
        <v>4</v>
      </c>
      <c r="D55" s="28">
        <v>16</v>
      </c>
      <c r="E55" s="28">
        <v>8</v>
      </c>
      <c r="F55" s="29">
        <v>10</v>
      </c>
      <c r="G55" s="57">
        <v>6</v>
      </c>
      <c r="H55" s="28">
        <v>40</v>
      </c>
      <c r="I55" s="28">
        <v>42</v>
      </c>
      <c r="J55" s="58">
        <v>14</v>
      </c>
      <c r="K55" s="59">
        <v>0</v>
      </c>
      <c r="L55" s="28">
        <v>0</v>
      </c>
      <c r="M55" s="28">
        <v>3</v>
      </c>
      <c r="N55" s="29">
        <v>0</v>
      </c>
      <c r="O55" s="1"/>
      <c r="P55" s="2"/>
      <c r="Q55" s="2"/>
      <c r="R55" s="60"/>
      <c r="S55" s="60"/>
      <c r="T55" s="60"/>
      <c r="U55" s="60"/>
      <c r="V55" s="2"/>
    </row>
    <row r="56" spans="1:22" ht="16.5" x14ac:dyDescent="0.3">
      <c r="A56" s="31" t="s">
        <v>19</v>
      </c>
      <c r="B56" s="61">
        <v>127</v>
      </c>
      <c r="C56" s="32">
        <v>2</v>
      </c>
      <c r="D56" s="32">
        <v>9</v>
      </c>
      <c r="E56" s="32">
        <v>7</v>
      </c>
      <c r="F56" s="33">
        <v>8</v>
      </c>
      <c r="G56" s="62">
        <v>4</v>
      </c>
      <c r="H56" s="32">
        <v>45</v>
      </c>
      <c r="I56" s="32">
        <v>39</v>
      </c>
      <c r="J56" s="63">
        <v>5</v>
      </c>
      <c r="K56" s="64">
        <v>2</v>
      </c>
      <c r="L56" s="32">
        <v>6</v>
      </c>
      <c r="M56" s="32">
        <v>0</v>
      </c>
      <c r="N56" s="33">
        <v>0</v>
      </c>
      <c r="O56" s="1"/>
      <c r="P56" s="2"/>
      <c r="Q56" s="2"/>
      <c r="R56" s="60"/>
      <c r="S56" s="60"/>
      <c r="T56" s="60"/>
      <c r="U56" s="60"/>
      <c r="V56" s="2"/>
    </row>
    <row r="57" spans="1:22" ht="16.5" x14ac:dyDescent="0.3">
      <c r="A57" s="31" t="s">
        <v>20</v>
      </c>
      <c r="B57" s="61">
        <v>229</v>
      </c>
      <c r="C57" s="32">
        <v>4</v>
      </c>
      <c r="D57" s="32">
        <v>23</v>
      </c>
      <c r="E57" s="32">
        <v>15</v>
      </c>
      <c r="F57" s="33">
        <v>31</v>
      </c>
      <c r="G57" s="62">
        <v>6</v>
      </c>
      <c r="H57" s="32">
        <v>74</v>
      </c>
      <c r="I57" s="32">
        <v>51</v>
      </c>
      <c r="J57" s="63">
        <v>12</v>
      </c>
      <c r="K57" s="64">
        <v>0</v>
      </c>
      <c r="L57" s="32">
        <v>9</v>
      </c>
      <c r="M57" s="32">
        <v>4</v>
      </c>
      <c r="N57" s="33">
        <v>0</v>
      </c>
      <c r="O57" s="1"/>
      <c r="P57" s="2"/>
      <c r="Q57" s="2"/>
      <c r="R57" s="60"/>
      <c r="S57" s="60"/>
      <c r="T57" s="60"/>
      <c r="U57" s="60"/>
      <c r="V57" s="2"/>
    </row>
    <row r="58" spans="1:22" ht="16.5" x14ac:dyDescent="0.3">
      <c r="A58" s="31" t="s">
        <v>21</v>
      </c>
      <c r="B58" s="61">
        <v>161</v>
      </c>
      <c r="C58" s="32">
        <v>2</v>
      </c>
      <c r="D58" s="32">
        <v>17</v>
      </c>
      <c r="E58" s="32">
        <v>11</v>
      </c>
      <c r="F58" s="33">
        <v>18</v>
      </c>
      <c r="G58" s="62">
        <v>12</v>
      </c>
      <c r="H58" s="32">
        <v>46</v>
      </c>
      <c r="I58" s="32">
        <v>45</v>
      </c>
      <c r="J58" s="63">
        <v>7</v>
      </c>
      <c r="K58" s="64">
        <v>0</v>
      </c>
      <c r="L58" s="32">
        <v>3</v>
      </c>
      <c r="M58" s="32">
        <v>0</v>
      </c>
      <c r="N58" s="33">
        <v>0</v>
      </c>
      <c r="O58" s="1"/>
      <c r="P58" s="2"/>
      <c r="Q58" s="2"/>
      <c r="R58" s="60"/>
      <c r="S58" s="60"/>
      <c r="T58" s="60"/>
      <c r="U58" s="60"/>
      <c r="V58" s="2"/>
    </row>
    <row r="59" spans="1:22" ht="16.5" x14ac:dyDescent="0.3">
      <c r="A59" s="31" t="s">
        <v>22</v>
      </c>
      <c r="B59" s="61">
        <v>0</v>
      </c>
      <c r="C59" s="32">
        <v>1</v>
      </c>
      <c r="D59" s="32">
        <v>18</v>
      </c>
      <c r="E59" s="32">
        <v>7</v>
      </c>
      <c r="F59" s="33">
        <v>20</v>
      </c>
      <c r="G59" s="62">
        <v>10</v>
      </c>
      <c r="H59" s="32">
        <v>52</v>
      </c>
      <c r="I59" s="32">
        <v>32</v>
      </c>
      <c r="J59" s="63">
        <v>1</v>
      </c>
      <c r="K59" s="64">
        <v>1</v>
      </c>
      <c r="L59" s="32">
        <v>6</v>
      </c>
      <c r="M59" s="32">
        <v>0</v>
      </c>
      <c r="N59" s="33">
        <v>0</v>
      </c>
      <c r="O59" s="1"/>
      <c r="P59" s="2"/>
      <c r="Q59" s="2"/>
      <c r="R59" s="60"/>
      <c r="S59" s="60"/>
      <c r="T59" s="60"/>
      <c r="U59" s="60"/>
      <c r="V59" s="2"/>
    </row>
    <row r="60" spans="1:22" ht="18.75" x14ac:dyDescent="0.3">
      <c r="A60" s="31" t="s">
        <v>23</v>
      </c>
      <c r="B60" s="61">
        <v>0</v>
      </c>
      <c r="C60" s="32">
        <v>0</v>
      </c>
      <c r="D60" s="32">
        <v>0</v>
      </c>
      <c r="E60" s="32">
        <v>0</v>
      </c>
      <c r="F60" s="33">
        <v>0</v>
      </c>
      <c r="G60" s="62">
        <v>0</v>
      </c>
      <c r="H60" s="32">
        <v>0</v>
      </c>
      <c r="I60" s="32">
        <v>0</v>
      </c>
      <c r="J60" s="63">
        <v>0</v>
      </c>
      <c r="K60" s="64">
        <v>0</v>
      </c>
      <c r="L60" s="32">
        <v>0</v>
      </c>
      <c r="M60" s="32">
        <v>0</v>
      </c>
      <c r="N60" s="33">
        <v>0</v>
      </c>
      <c r="O60" s="1"/>
      <c r="P60" s="2"/>
      <c r="Q60" s="2"/>
      <c r="R60" s="53" t="s">
        <v>68</v>
      </c>
      <c r="S60" s="54">
        <f>G67+H67+I67+J67</f>
        <v>543</v>
      </c>
      <c r="T60" s="53" t="s">
        <v>69</v>
      </c>
      <c r="U60" s="55">
        <f>+S60/B67</f>
        <v>0.67202970297029707</v>
      </c>
      <c r="V60" s="2"/>
    </row>
    <row r="61" spans="1:22" ht="16.5" x14ac:dyDescent="0.3">
      <c r="A61" s="31" t="s">
        <v>24</v>
      </c>
      <c r="B61" s="61">
        <v>0</v>
      </c>
      <c r="C61" s="32">
        <v>0</v>
      </c>
      <c r="D61" s="32">
        <v>0</v>
      </c>
      <c r="E61" s="32">
        <v>0</v>
      </c>
      <c r="F61" s="33">
        <v>0</v>
      </c>
      <c r="G61" s="62">
        <v>0</v>
      </c>
      <c r="H61" s="32">
        <v>0</v>
      </c>
      <c r="I61" s="32">
        <v>0</v>
      </c>
      <c r="J61" s="63">
        <v>0</v>
      </c>
      <c r="K61" s="64">
        <v>0</v>
      </c>
      <c r="L61" s="32">
        <v>0</v>
      </c>
      <c r="M61" s="32">
        <v>0</v>
      </c>
      <c r="N61" s="33">
        <v>0</v>
      </c>
      <c r="O61" s="1"/>
      <c r="P61" s="2"/>
      <c r="Q61" s="2"/>
      <c r="R61" s="60"/>
      <c r="S61" s="60"/>
      <c r="T61" s="60"/>
      <c r="U61" s="60"/>
      <c r="V61" s="2"/>
    </row>
    <row r="62" spans="1:22" ht="16.5" x14ac:dyDescent="0.3">
      <c r="A62" s="31" t="s">
        <v>25</v>
      </c>
      <c r="B62" s="61">
        <v>0</v>
      </c>
      <c r="C62" s="32">
        <v>0</v>
      </c>
      <c r="D62" s="32">
        <v>0</v>
      </c>
      <c r="E62" s="32">
        <v>0</v>
      </c>
      <c r="F62" s="33">
        <v>0</v>
      </c>
      <c r="G62" s="62">
        <v>0</v>
      </c>
      <c r="H62" s="32">
        <v>0</v>
      </c>
      <c r="I62" s="32">
        <v>0</v>
      </c>
      <c r="J62" s="63">
        <v>0</v>
      </c>
      <c r="K62" s="64">
        <v>0</v>
      </c>
      <c r="L62" s="32">
        <v>0</v>
      </c>
      <c r="M62" s="32">
        <v>0</v>
      </c>
      <c r="N62" s="33">
        <v>0</v>
      </c>
      <c r="O62" s="1"/>
      <c r="P62" s="2"/>
      <c r="Q62" s="2"/>
      <c r="R62" s="60"/>
      <c r="S62" s="60"/>
      <c r="T62" s="60"/>
      <c r="U62" s="60"/>
      <c r="V62" s="2"/>
    </row>
    <row r="63" spans="1:22" ht="16.5" x14ac:dyDescent="0.3">
      <c r="A63" s="31" t="s">
        <v>33</v>
      </c>
      <c r="B63" s="61">
        <v>0</v>
      </c>
      <c r="C63" s="32">
        <v>0</v>
      </c>
      <c r="D63" s="32">
        <v>0</v>
      </c>
      <c r="E63" s="32">
        <v>0</v>
      </c>
      <c r="F63" s="33">
        <v>0</v>
      </c>
      <c r="G63" s="62">
        <v>0</v>
      </c>
      <c r="H63" s="32">
        <v>0</v>
      </c>
      <c r="I63" s="32">
        <v>0</v>
      </c>
      <c r="J63" s="63">
        <v>0</v>
      </c>
      <c r="K63" s="64">
        <v>0</v>
      </c>
      <c r="L63" s="32">
        <v>0</v>
      </c>
      <c r="M63" s="32">
        <v>0</v>
      </c>
      <c r="N63" s="33">
        <v>0</v>
      </c>
      <c r="O63" s="1"/>
      <c r="P63" s="2"/>
      <c r="Q63" s="2"/>
      <c r="R63" s="60"/>
      <c r="S63" s="60"/>
      <c r="T63" s="60"/>
      <c r="U63" s="60"/>
      <c r="V63" s="2"/>
    </row>
    <row r="64" spans="1:22" ht="16.5" x14ac:dyDescent="0.3">
      <c r="A64" s="31" t="s">
        <v>27</v>
      </c>
      <c r="B64" s="61">
        <v>0</v>
      </c>
      <c r="C64" s="32">
        <v>0</v>
      </c>
      <c r="D64" s="32">
        <v>0</v>
      </c>
      <c r="E64" s="32">
        <v>0</v>
      </c>
      <c r="F64" s="33">
        <v>0</v>
      </c>
      <c r="G64" s="62">
        <v>0</v>
      </c>
      <c r="H64" s="32">
        <v>0</v>
      </c>
      <c r="I64" s="32">
        <v>0</v>
      </c>
      <c r="J64" s="63">
        <v>0</v>
      </c>
      <c r="K64" s="64">
        <v>0</v>
      </c>
      <c r="L64" s="32">
        <v>0</v>
      </c>
      <c r="M64" s="32">
        <v>0</v>
      </c>
      <c r="N64" s="33">
        <v>0</v>
      </c>
      <c r="O64" s="1"/>
      <c r="P64" s="2"/>
      <c r="Q64" s="2"/>
      <c r="R64" s="60"/>
      <c r="S64" s="60"/>
      <c r="T64" s="60"/>
      <c r="U64" s="60"/>
      <c r="V64" s="2"/>
    </row>
    <row r="65" spans="1:23" ht="16.5" x14ac:dyDescent="0.3">
      <c r="A65" s="31" t="s">
        <v>28</v>
      </c>
      <c r="B65" s="61">
        <v>0</v>
      </c>
      <c r="C65" s="32">
        <v>0</v>
      </c>
      <c r="D65" s="32">
        <v>0</v>
      </c>
      <c r="E65" s="32">
        <v>0</v>
      </c>
      <c r="F65" s="33">
        <v>0</v>
      </c>
      <c r="G65" s="62">
        <v>0</v>
      </c>
      <c r="H65" s="32">
        <v>0</v>
      </c>
      <c r="I65" s="32">
        <v>0</v>
      </c>
      <c r="J65" s="63">
        <v>0</v>
      </c>
      <c r="K65" s="64">
        <v>0</v>
      </c>
      <c r="L65" s="32">
        <v>0</v>
      </c>
      <c r="M65" s="32">
        <v>0</v>
      </c>
      <c r="N65" s="33">
        <v>0</v>
      </c>
      <c r="O65" s="1"/>
      <c r="P65" s="2"/>
      <c r="Q65" s="2"/>
      <c r="R65" s="60"/>
      <c r="S65" s="60"/>
      <c r="T65" s="60"/>
      <c r="U65" s="60"/>
      <c r="V65" s="2"/>
    </row>
    <row r="66" spans="1:23" ht="16.5" x14ac:dyDescent="0.3">
      <c r="A66" s="35" t="s">
        <v>29</v>
      </c>
      <c r="B66" s="65">
        <v>0</v>
      </c>
      <c r="C66" s="36">
        <v>0</v>
      </c>
      <c r="D66" s="36">
        <v>0</v>
      </c>
      <c r="E66" s="36">
        <v>0</v>
      </c>
      <c r="F66" s="37">
        <v>0</v>
      </c>
      <c r="G66" s="66">
        <v>0</v>
      </c>
      <c r="H66" s="36">
        <v>0</v>
      </c>
      <c r="I66" s="36">
        <v>0</v>
      </c>
      <c r="J66" s="67">
        <v>0</v>
      </c>
      <c r="K66" s="68">
        <v>0</v>
      </c>
      <c r="L66" s="36">
        <v>0</v>
      </c>
      <c r="M66" s="36">
        <v>0</v>
      </c>
      <c r="N66" s="37">
        <v>0</v>
      </c>
      <c r="O66" s="1"/>
      <c r="P66" s="2"/>
      <c r="Q66" s="2"/>
      <c r="R66" s="69"/>
      <c r="S66" s="69"/>
      <c r="T66" s="69"/>
      <c r="U66" s="69"/>
      <c r="V66" s="2"/>
    </row>
    <row r="67" spans="1:23" ht="18.75" x14ac:dyDescent="0.3">
      <c r="A67" s="70" t="s">
        <v>3</v>
      </c>
      <c r="B67" s="71">
        <f t="shared" ref="B67" si="0">SUM(C67:N67)</f>
        <v>808</v>
      </c>
      <c r="C67" s="72">
        <f>SUM(C55:C66)</f>
        <v>13</v>
      </c>
      <c r="D67" s="73">
        <f t="shared" ref="D67:N67" si="1">SUM(D55:D66)</f>
        <v>83</v>
      </c>
      <c r="E67" s="73">
        <f t="shared" si="1"/>
        <v>48</v>
      </c>
      <c r="F67" s="72">
        <f t="shared" si="1"/>
        <v>87</v>
      </c>
      <c r="G67" s="74">
        <f t="shared" si="1"/>
        <v>38</v>
      </c>
      <c r="H67" s="73">
        <f t="shared" si="1"/>
        <v>257</v>
      </c>
      <c r="I67" s="73">
        <f t="shared" si="1"/>
        <v>209</v>
      </c>
      <c r="J67" s="75">
        <f t="shared" si="1"/>
        <v>39</v>
      </c>
      <c r="K67" s="72">
        <f t="shared" si="1"/>
        <v>3</v>
      </c>
      <c r="L67" s="73">
        <f t="shared" si="1"/>
        <v>24</v>
      </c>
      <c r="M67" s="73">
        <f t="shared" si="1"/>
        <v>7</v>
      </c>
      <c r="N67" s="76">
        <f t="shared" si="1"/>
        <v>0</v>
      </c>
      <c r="O67" s="1"/>
      <c r="P67" s="2"/>
      <c r="Q67" s="2"/>
      <c r="R67" s="53" t="s">
        <v>68</v>
      </c>
      <c r="S67" s="54">
        <f>+K67+L67+M67+N67</f>
        <v>34</v>
      </c>
      <c r="T67" s="53" t="s">
        <v>69</v>
      </c>
      <c r="U67" s="55">
        <f>+S67/B67</f>
        <v>4.2079207920792082E-2</v>
      </c>
      <c r="V67" s="2"/>
    </row>
    <row r="68" spans="1:23" x14ac:dyDescent="0.25">
      <c r="A68" s="290" t="s">
        <v>70</v>
      </c>
      <c r="B68" s="290"/>
      <c r="C68" s="290"/>
      <c r="D68" s="290"/>
      <c r="E68" s="290"/>
      <c r="F68" s="290"/>
      <c r="G68" s="290"/>
      <c r="H68" s="290"/>
      <c r="I68" s="290"/>
      <c r="J68" s="290"/>
      <c r="K68" s="290"/>
      <c r="L68" s="290"/>
      <c r="M68" s="290"/>
      <c r="N68" s="290"/>
      <c r="O68" s="290"/>
      <c r="P68" s="290"/>
      <c r="Q68" s="290"/>
      <c r="R68" s="290"/>
      <c r="S68" s="290"/>
      <c r="T68" s="290"/>
      <c r="U68" s="290"/>
      <c r="V68" s="290"/>
    </row>
    <row r="69" spans="1:23" x14ac:dyDescent="0.25">
      <c r="A69" s="290"/>
      <c r="B69" s="290"/>
      <c r="C69" s="290"/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</row>
    <row r="70" spans="1:23" x14ac:dyDescent="0.25">
      <c r="A70" s="7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78"/>
      <c r="Q70" s="12"/>
      <c r="R70" s="12"/>
      <c r="S70" s="12"/>
      <c r="T70" s="12"/>
      <c r="U70" s="1"/>
    </row>
    <row r="71" spans="1:23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"/>
    </row>
    <row r="72" spans="1:23" ht="17.45" customHeight="1" x14ac:dyDescent="0.25">
      <c r="A72" s="291" t="s">
        <v>71</v>
      </c>
      <c r="B72" s="291"/>
      <c r="C72" s="291"/>
      <c r="D72" s="291"/>
      <c r="E72" s="291"/>
      <c r="F72" s="291"/>
      <c r="G72" s="12"/>
      <c r="H72" s="12"/>
      <c r="I72" s="12"/>
      <c r="J72" s="12"/>
      <c r="L72" s="291" t="s">
        <v>72</v>
      </c>
      <c r="M72" s="291"/>
      <c r="N72" s="291"/>
      <c r="O72" s="291"/>
      <c r="P72" s="291"/>
      <c r="Q72" s="291"/>
      <c r="R72" s="291"/>
      <c r="S72" s="291"/>
      <c r="T72" s="291"/>
      <c r="U72" s="291"/>
      <c r="V72" s="291"/>
    </row>
    <row r="73" spans="1:23" ht="48.75" customHeight="1" x14ac:dyDescent="0.25">
      <c r="A73" s="266" t="s">
        <v>73</v>
      </c>
      <c r="B73" s="266"/>
      <c r="C73" s="266"/>
      <c r="D73" s="266"/>
      <c r="E73" s="266"/>
      <c r="F73" s="266"/>
      <c r="G73" s="12"/>
      <c r="H73" s="12"/>
      <c r="I73" s="12"/>
      <c r="J73" s="12"/>
      <c r="K73" s="1"/>
      <c r="L73" s="266" t="s">
        <v>74</v>
      </c>
      <c r="M73" s="266"/>
      <c r="N73" s="266"/>
      <c r="O73" s="266"/>
      <c r="P73" s="266"/>
      <c r="Q73" s="266"/>
      <c r="R73" s="266"/>
      <c r="S73" s="266"/>
      <c r="T73" s="266"/>
      <c r="U73" s="266"/>
      <c r="V73" s="266"/>
    </row>
    <row r="74" spans="1:23" ht="33" x14ac:dyDescent="0.25">
      <c r="A74" s="23" t="s">
        <v>2</v>
      </c>
      <c r="B74" s="24" t="s">
        <v>53</v>
      </c>
      <c r="C74" s="24" t="s">
        <v>75</v>
      </c>
      <c r="D74" s="24" t="s">
        <v>13</v>
      </c>
      <c r="E74" s="24" t="s">
        <v>14</v>
      </c>
      <c r="F74" s="25" t="s">
        <v>15</v>
      </c>
      <c r="G74" s="12"/>
      <c r="H74" s="12"/>
      <c r="I74" s="12"/>
      <c r="J74" s="12"/>
      <c r="K74" s="1"/>
      <c r="L74" s="23" t="s">
        <v>2</v>
      </c>
      <c r="M74" s="24" t="s">
        <v>76</v>
      </c>
      <c r="N74" s="24" t="s">
        <v>40</v>
      </c>
      <c r="O74" s="24" t="s">
        <v>77</v>
      </c>
      <c r="P74" s="24" t="s">
        <v>78</v>
      </c>
      <c r="Q74" s="24" t="s">
        <v>79</v>
      </c>
      <c r="R74" s="24" t="s">
        <v>80</v>
      </c>
      <c r="S74" s="24" t="s">
        <v>39</v>
      </c>
      <c r="T74" s="24" t="s">
        <v>81</v>
      </c>
      <c r="U74" s="24" t="s">
        <v>82</v>
      </c>
      <c r="V74" s="25" t="s">
        <v>6</v>
      </c>
      <c r="W74" s="1"/>
    </row>
    <row r="75" spans="1:23" ht="16.5" x14ac:dyDescent="0.25">
      <c r="A75" s="27" t="s">
        <v>18</v>
      </c>
      <c r="B75" s="79">
        <v>143</v>
      </c>
      <c r="C75" s="79">
        <v>10</v>
      </c>
      <c r="D75" s="79">
        <v>56</v>
      </c>
      <c r="E75" s="79">
        <v>53</v>
      </c>
      <c r="F75" s="30">
        <v>24</v>
      </c>
      <c r="G75" s="12"/>
      <c r="H75" s="12"/>
      <c r="I75" s="12"/>
      <c r="J75" s="12"/>
      <c r="K75" s="1"/>
      <c r="L75" s="27" t="s">
        <v>18</v>
      </c>
      <c r="M75" s="79">
        <v>50</v>
      </c>
      <c r="N75" s="79">
        <v>4</v>
      </c>
      <c r="O75" s="79">
        <v>45</v>
      </c>
      <c r="P75" s="79">
        <v>64</v>
      </c>
      <c r="Q75" s="79">
        <v>5</v>
      </c>
      <c r="R75" s="79">
        <v>23</v>
      </c>
      <c r="S75" s="79">
        <v>12</v>
      </c>
      <c r="T75" s="79">
        <v>4</v>
      </c>
      <c r="U75" s="79">
        <v>8</v>
      </c>
      <c r="V75" s="30">
        <v>5</v>
      </c>
      <c r="W75" s="1"/>
    </row>
    <row r="76" spans="1:23" ht="16.5" x14ac:dyDescent="0.25">
      <c r="A76" s="31" t="s">
        <v>19</v>
      </c>
      <c r="B76" s="80">
        <v>127</v>
      </c>
      <c r="C76" s="80">
        <v>8</v>
      </c>
      <c r="D76" s="80">
        <v>60</v>
      </c>
      <c r="E76" s="80">
        <v>46</v>
      </c>
      <c r="F76" s="34">
        <v>13</v>
      </c>
      <c r="G76" s="12"/>
      <c r="H76" s="12"/>
      <c r="I76" s="12"/>
      <c r="J76" s="12"/>
      <c r="K76" s="1"/>
      <c r="L76" s="31" t="s">
        <v>19</v>
      </c>
      <c r="M76" s="80">
        <v>48</v>
      </c>
      <c r="N76" s="80">
        <v>5</v>
      </c>
      <c r="O76" s="80">
        <v>36</v>
      </c>
      <c r="P76" s="80">
        <v>55</v>
      </c>
      <c r="Q76" s="80">
        <v>7</v>
      </c>
      <c r="R76" s="80">
        <v>17</v>
      </c>
      <c r="S76" s="80">
        <v>15</v>
      </c>
      <c r="T76" s="80">
        <v>8</v>
      </c>
      <c r="U76" s="80">
        <v>14</v>
      </c>
      <c r="V76" s="34">
        <v>2</v>
      </c>
      <c r="W76" s="1"/>
    </row>
    <row r="77" spans="1:23" ht="16.5" x14ac:dyDescent="0.25">
      <c r="A77" s="31" t="s">
        <v>20</v>
      </c>
      <c r="B77" s="80">
        <v>229</v>
      </c>
      <c r="C77" s="80">
        <v>10</v>
      </c>
      <c r="D77" s="80">
        <v>106</v>
      </c>
      <c r="E77" s="80">
        <v>70</v>
      </c>
      <c r="F77" s="34">
        <v>43</v>
      </c>
      <c r="G77" s="12"/>
      <c r="H77" s="12"/>
      <c r="I77" s="12"/>
      <c r="J77" s="12"/>
      <c r="K77" s="1"/>
      <c r="L77" s="31" t="s">
        <v>20</v>
      </c>
      <c r="M77" s="80">
        <v>76</v>
      </c>
      <c r="N77" s="80">
        <v>8</v>
      </c>
      <c r="O77" s="80">
        <v>66</v>
      </c>
      <c r="P77" s="80">
        <v>78</v>
      </c>
      <c r="Q77" s="80">
        <v>12</v>
      </c>
      <c r="R77" s="80">
        <v>33</v>
      </c>
      <c r="S77" s="80">
        <v>34</v>
      </c>
      <c r="T77" s="80">
        <v>30</v>
      </c>
      <c r="U77" s="80">
        <v>5</v>
      </c>
      <c r="V77" s="34">
        <v>15</v>
      </c>
      <c r="W77" s="1"/>
    </row>
    <row r="78" spans="1:23" ht="16.5" x14ac:dyDescent="0.25">
      <c r="A78" s="31" t="s">
        <v>21</v>
      </c>
      <c r="B78" s="80">
        <v>161</v>
      </c>
      <c r="C78" s="80">
        <v>14</v>
      </c>
      <c r="D78" s="80">
        <v>66</v>
      </c>
      <c r="E78" s="80">
        <v>56</v>
      </c>
      <c r="F78" s="34">
        <v>25</v>
      </c>
      <c r="G78" s="12"/>
      <c r="H78" s="12"/>
      <c r="I78" s="12"/>
      <c r="J78" s="12"/>
      <c r="K78" s="1"/>
      <c r="L78" s="31" t="s">
        <v>21</v>
      </c>
      <c r="M78" s="80">
        <v>50</v>
      </c>
      <c r="N78" s="80">
        <v>14</v>
      </c>
      <c r="O78" s="80">
        <v>51</v>
      </c>
      <c r="P78" s="80">
        <v>65</v>
      </c>
      <c r="Q78" s="80">
        <v>5</v>
      </c>
      <c r="R78" s="80">
        <v>26</v>
      </c>
      <c r="S78" s="80">
        <v>20</v>
      </c>
      <c r="T78" s="80">
        <v>19</v>
      </c>
      <c r="U78" s="80">
        <v>6</v>
      </c>
      <c r="V78" s="34">
        <v>19</v>
      </c>
      <c r="W78" s="1"/>
    </row>
    <row r="79" spans="1:23" ht="16.5" x14ac:dyDescent="0.25">
      <c r="A79" s="31" t="s">
        <v>22</v>
      </c>
      <c r="B79" s="80">
        <v>0</v>
      </c>
      <c r="C79" s="80">
        <v>12</v>
      </c>
      <c r="D79" s="80">
        <v>76</v>
      </c>
      <c r="E79" s="80">
        <v>39</v>
      </c>
      <c r="F79" s="34">
        <v>21</v>
      </c>
      <c r="G79" s="12"/>
      <c r="H79" s="12"/>
      <c r="I79" s="12"/>
      <c r="J79" s="12"/>
      <c r="K79" s="1"/>
      <c r="L79" s="31" t="s">
        <v>22</v>
      </c>
      <c r="M79" s="80">
        <v>45</v>
      </c>
      <c r="N79" s="80">
        <v>9</v>
      </c>
      <c r="O79" s="80">
        <v>35</v>
      </c>
      <c r="P79" s="80">
        <v>58</v>
      </c>
      <c r="Q79" s="80">
        <v>5</v>
      </c>
      <c r="R79" s="80">
        <v>35</v>
      </c>
      <c r="S79" s="80">
        <v>26</v>
      </c>
      <c r="T79" s="80">
        <v>15</v>
      </c>
      <c r="U79" s="80">
        <v>16</v>
      </c>
      <c r="V79" s="34">
        <v>10</v>
      </c>
      <c r="W79" s="1"/>
    </row>
    <row r="80" spans="1:23" ht="16.5" x14ac:dyDescent="0.25">
      <c r="A80" s="31" t="s">
        <v>23</v>
      </c>
      <c r="B80" s="80">
        <v>0</v>
      </c>
      <c r="C80" s="80">
        <v>0</v>
      </c>
      <c r="D80" s="80">
        <v>0</v>
      </c>
      <c r="E80" s="80">
        <v>0</v>
      </c>
      <c r="F80" s="34">
        <v>0</v>
      </c>
      <c r="G80" s="12"/>
      <c r="H80" s="12"/>
      <c r="I80" s="12"/>
      <c r="J80" s="12"/>
      <c r="K80" s="1"/>
      <c r="L80" s="31" t="s">
        <v>23</v>
      </c>
      <c r="M80" s="80">
        <v>0</v>
      </c>
      <c r="N80" s="80">
        <v>0</v>
      </c>
      <c r="O80" s="80">
        <v>0</v>
      </c>
      <c r="P80" s="80">
        <v>0</v>
      </c>
      <c r="Q80" s="80">
        <v>0</v>
      </c>
      <c r="R80" s="80">
        <v>0</v>
      </c>
      <c r="S80" s="80">
        <v>0</v>
      </c>
      <c r="T80" s="80">
        <v>0</v>
      </c>
      <c r="U80" s="80">
        <v>0</v>
      </c>
      <c r="V80" s="34">
        <v>0</v>
      </c>
      <c r="W80" s="1"/>
    </row>
    <row r="81" spans="1:23" ht="16.5" x14ac:dyDescent="0.25">
      <c r="A81" s="31" t="s">
        <v>24</v>
      </c>
      <c r="B81" s="80">
        <v>0</v>
      </c>
      <c r="C81" s="80">
        <v>0</v>
      </c>
      <c r="D81" s="80">
        <v>0</v>
      </c>
      <c r="E81" s="80">
        <v>0</v>
      </c>
      <c r="F81" s="34">
        <v>0</v>
      </c>
      <c r="G81" s="12"/>
      <c r="H81" s="12"/>
      <c r="I81" s="12"/>
      <c r="J81" s="12"/>
      <c r="K81" s="1"/>
      <c r="L81" s="31" t="s">
        <v>24</v>
      </c>
      <c r="M81" s="80">
        <v>0</v>
      </c>
      <c r="N81" s="80">
        <v>0</v>
      </c>
      <c r="O81" s="80">
        <v>0</v>
      </c>
      <c r="P81" s="80">
        <v>0</v>
      </c>
      <c r="Q81" s="80">
        <v>0</v>
      </c>
      <c r="R81" s="80">
        <v>0</v>
      </c>
      <c r="S81" s="80">
        <v>0</v>
      </c>
      <c r="T81" s="80">
        <v>0</v>
      </c>
      <c r="U81" s="80">
        <v>0</v>
      </c>
      <c r="V81" s="34">
        <v>0</v>
      </c>
      <c r="W81" s="1"/>
    </row>
    <row r="82" spans="1:23" ht="16.5" x14ac:dyDescent="0.25">
      <c r="A82" s="31" t="s">
        <v>25</v>
      </c>
      <c r="B82" s="80">
        <v>0</v>
      </c>
      <c r="C82" s="80">
        <v>0</v>
      </c>
      <c r="D82" s="80">
        <v>0</v>
      </c>
      <c r="E82" s="80">
        <v>0</v>
      </c>
      <c r="F82" s="34">
        <v>0</v>
      </c>
      <c r="G82" s="12"/>
      <c r="H82" s="12"/>
      <c r="I82" s="12"/>
      <c r="J82" s="12"/>
      <c r="K82" s="1"/>
      <c r="L82" s="31" t="s">
        <v>25</v>
      </c>
      <c r="M82" s="80">
        <v>0</v>
      </c>
      <c r="N82" s="80">
        <v>0</v>
      </c>
      <c r="O82" s="80">
        <v>0</v>
      </c>
      <c r="P82" s="80">
        <v>0</v>
      </c>
      <c r="Q82" s="80">
        <v>0</v>
      </c>
      <c r="R82" s="80">
        <v>0</v>
      </c>
      <c r="S82" s="80">
        <v>0</v>
      </c>
      <c r="T82" s="80">
        <v>0</v>
      </c>
      <c r="U82" s="80">
        <v>0</v>
      </c>
      <c r="V82" s="34">
        <v>0</v>
      </c>
      <c r="W82" s="1"/>
    </row>
    <row r="83" spans="1:23" ht="16.5" x14ac:dyDescent="0.25">
      <c r="A83" s="31" t="s">
        <v>33</v>
      </c>
      <c r="B83" s="80">
        <v>0</v>
      </c>
      <c r="C83" s="80">
        <v>0</v>
      </c>
      <c r="D83" s="80">
        <v>0</v>
      </c>
      <c r="E83" s="80">
        <v>0</v>
      </c>
      <c r="F83" s="34">
        <v>0</v>
      </c>
      <c r="G83" s="12"/>
      <c r="H83" s="12"/>
      <c r="I83" s="12"/>
      <c r="J83" s="12"/>
      <c r="K83" s="1"/>
      <c r="L83" s="31" t="s">
        <v>33</v>
      </c>
      <c r="M83" s="80">
        <v>0</v>
      </c>
      <c r="N83" s="80">
        <v>0</v>
      </c>
      <c r="O83" s="80">
        <v>0</v>
      </c>
      <c r="P83" s="80">
        <v>0</v>
      </c>
      <c r="Q83" s="80">
        <v>0</v>
      </c>
      <c r="R83" s="80">
        <v>0</v>
      </c>
      <c r="S83" s="80">
        <v>0</v>
      </c>
      <c r="T83" s="80">
        <v>0</v>
      </c>
      <c r="U83" s="80">
        <v>0</v>
      </c>
      <c r="V83" s="34">
        <v>0</v>
      </c>
      <c r="W83" s="1"/>
    </row>
    <row r="84" spans="1:23" ht="16.5" x14ac:dyDescent="0.25">
      <c r="A84" s="31" t="s">
        <v>27</v>
      </c>
      <c r="B84" s="80">
        <v>0</v>
      </c>
      <c r="C84" s="80">
        <v>0</v>
      </c>
      <c r="D84" s="80">
        <v>0</v>
      </c>
      <c r="E84" s="80">
        <v>0</v>
      </c>
      <c r="F84" s="34">
        <v>0</v>
      </c>
      <c r="G84" s="12"/>
      <c r="H84" s="12"/>
      <c r="I84" s="12"/>
      <c r="J84" s="12"/>
      <c r="K84" s="1"/>
      <c r="L84" s="31" t="s">
        <v>27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>
        <v>0</v>
      </c>
      <c r="V84" s="34">
        <v>0</v>
      </c>
      <c r="W84" s="1"/>
    </row>
    <row r="85" spans="1:23" ht="16.5" x14ac:dyDescent="0.25">
      <c r="A85" s="31" t="s">
        <v>28</v>
      </c>
      <c r="B85" s="80">
        <v>0</v>
      </c>
      <c r="C85" s="80">
        <v>0</v>
      </c>
      <c r="D85" s="80">
        <v>0</v>
      </c>
      <c r="E85" s="80">
        <v>0</v>
      </c>
      <c r="F85" s="34">
        <v>0</v>
      </c>
      <c r="G85" s="12"/>
      <c r="H85" s="12"/>
      <c r="I85" s="12"/>
      <c r="J85" s="12"/>
      <c r="K85" s="1"/>
      <c r="L85" s="31" t="s">
        <v>28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0</v>
      </c>
      <c r="V85" s="34">
        <v>0</v>
      </c>
      <c r="W85" s="1"/>
    </row>
    <row r="86" spans="1:23" ht="16.5" x14ac:dyDescent="0.25">
      <c r="A86" s="35" t="s">
        <v>29</v>
      </c>
      <c r="B86" s="81">
        <v>0</v>
      </c>
      <c r="C86" s="81">
        <v>0</v>
      </c>
      <c r="D86" s="81">
        <v>0</v>
      </c>
      <c r="E86" s="81">
        <v>0</v>
      </c>
      <c r="F86" s="38">
        <v>0</v>
      </c>
      <c r="G86" s="12"/>
      <c r="H86" s="12"/>
      <c r="I86" s="12"/>
      <c r="J86" s="12"/>
      <c r="K86" s="1"/>
      <c r="L86" s="35" t="s">
        <v>29</v>
      </c>
      <c r="M86" s="81">
        <v>0</v>
      </c>
      <c r="N86" s="81">
        <v>0</v>
      </c>
      <c r="O86" s="81">
        <v>0</v>
      </c>
      <c r="P86" s="81">
        <v>0</v>
      </c>
      <c r="Q86" s="81">
        <v>0</v>
      </c>
      <c r="R86" s="81">
        <v>0</v>
      </c>
      <c r="S86" s="81">
        <v>0</v>
      </c>
      <c r="T86" s="81">
        <v>0</v>
      </c>
      <c r="U86" s="81">
        <v>0</v>
      </c>
      <c r="V86" s="38">
        <v>0</v>
      </c>
      <c r="W86" s="1"/>
    </row>
    <row r="87" spans="1:23" ht="16.5" x14ac:dyDescent="0.25">
      <c r="A87" s="82" t="s">
        <v>3</v>
      </c>
      <c r="B87" s="83">
        <f>SUM(C87:F87)</f>
        <v>808</v>
      </c>
      <c r="C87" s="83">
        <f>SUM(C75:C86)</f>
        <v>54</v>
      </c>
      <c r="D87" s="83">
        <f>SUM(D75:D86)</f>
        <v>364</v>
      </c>
      <c r="E87" s="83">
        <f>SUM(E75:E86)</f>
        <v>264</v>
      </c>
      <c r="F87" s="84">
        <f>SUM(F75:F86)</f>
        <v>126</v>
      </c>
      <c r="G87" s="12"/>
      <c r="H87" s="12"/>
      <c r="I87" s="12"/>
      <c r="J87" s="12"/>
      <c r="K87" s="1"/>
      <c r="L87" s="85" t="s">
        <v>3</v>
      </c>
      <c r="M87" s="86">
        <f>SUM(M75:M86)</f>
        <v>269</v>
      </c>
      <c r="N87" s="86">
        <f>SUM(N75:N86)</f>
        <v>40</v>
      </c>
      <c r="O87" s="86">
        <f>SUM(O75:O86)</f>
        <v>233</v>
      </c>
      <c r="P87" s="86">
        <f t="shared" ref="P87:V87" si="2">SUM(P75:P86)</f>
        <v>320</v>
      </c>
      <c r="Q87" s="86">
        <f t="shared" si="2"/>
        <v>34</v>
      </c>
      <c r="R87" s="86">
        <f t="shared" si="2"/>
        <v>134</v>
      </c>
      <c r="S87" s="86">
        <f t="shared" si="2"/>
        <v>107</v>
      </c>
      <c r="T87" s="86">
        <f t="shared" si="2"/>
        <v>76</v>
      </c>
      <c r="U87" s="86">
        <f t="shared" si="2"/>
        <v>49</v>
      </c>
      <c r="V87" s="87">
        <f t="shared" si="2"/>
        <v>51</v>
      </c>
      <c r="W87" s="1"/>
    </row>
    <row r="88" spans="1:23" ht="16.5" x14ac:dyDescent="0.25">
      <c r="A88" s="88" t="s">
        <v>30</v>
      </c>
      <c r="B88" s="89">
        <f>SUM(C88:F88)</f>
        <v>1</v>
      </c>
      <c r="C88" s="89">
        <f>+C87/B87</f>
        <v>6.6831683168316836E-2</v>
      </c>
      <c r="D88" s="89">
        <f>+D87/B87</f>
        <v>0.45049504950495051</v>
      </c>
      <c r="E88" s="89">
        <f>+E87/B87</f>
        <v>0.32673267326732675</v>
      </c>
      <c r="F88" s="89">
        <f>+F87/B87</f>
        <v>0.15594059405940594</v>
      </c>
      <c r="G88" s="12"/>
      <c r="H88" s="12"/>
      <c r="I88" s="12"/>
      <c r="J88" s="12"/>
      <c r="K88" s="1"/>
      <c r="L88" s="90" t="s">
        <v>30</v>
      </c>
      <c r="M88" s="91">
        <f>+M87/$B$47</f>
        <v>0.33292079207920794</v>
      </c>
      <c r="N88" s="91">
        <f>+N87/$B$47</f>
        <v>4.9504950495049507E-2</v>
      </c>
      <c r="O88" s="91">
        <f t="shared" ref="O88:V88" si="3">+O87/$B$47</f>
        <v>0.28836633663366334</v>
      </c>
      <c r="P88" s="91">
        <f t="shared" si="3"/>
        <v>0.39603960396039606</v>
      </c>
      <c r="Q88" s="91">
        <f t="shared" si="3"/>
        <v>4.2079207920792082E-2</v>
      </c>
      <c r="R88" s="91">
        <f t="shared" si="3"/>
        <v>0.16584158415841585</v>
      </c>
      <c r="S88" s="91">
        <f t="shared" si="3"/>
        <v>0.13242574257425743</v>
      </c>
      <c r="T88" s="91">
        <f t="shared" si="3"/>
        <v>9.405940594059406E-2</v>
      </c>
      <c r="U88" s="91">
        <f t="shared" si="3"/>
        <v>6.0643564356435642E-2</v>
      </c>
      <c r="V88" s="91">
        <f t="shared" si="3"/>
        <v>6.3118811881188119E-2</v>
      </c>
      <c r="W88" s="1"/>
    </row>
    <row r="89" spans="1:23" s="1" customFormat="1" x14ac:dyDescent="0.25">
      <c r="L89" s="92" t="s">
        <v>83</v>
      </c>
    </row>
    <row r="90" spans="1:23" ht="6.6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"/>
      <c r="L90" s="12"/>
      <c r="M90" s="12"/>
      <c r="N90" s="12"/>
      <c r="O90" s="12"/>
      <c r="P90" s="12"/>
      <c r="Q90" s="12"/>
      <c r="R90" s="12"/>
      <c r="S90" s="12"/>
      <c r="T90" s="12"/>
      <c r="U90" s="1"/>
    </row>
    <row r="91" spans="1:23" ht="19.5" x14ac:dyDescent="0.25">
      <c r="A91" s="285" t="s">
        <v>84</v>
      </c>
      <c r="B91" s="286"/>
      <c r="C91" s="286"/>
      <c r="D91" s="286"/>
      <c r="E91" s="286"/>
      <c r="F91" s="286"/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6"/>
      <c r="U91" s="286"/>
      <c r="V91" s="286"/>
    </row>
    <row r="92" spans="1:23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"/>
    </row>
    <row r="93" spans="1:23" x14ac:dyDescent="0.25">
      <c r="A93" s="240" t="s">
        <v>85</v>
      </c>
      <c r="B93" s="240"/>
      <c r="C93" s="240"/>
      <c r="D93" s="240"/>
      <c r="E93" s="240"/>
      <c r="F93" s="240"/>
      <c r="G93" s="240"/>
      <c r="H93" s="240"/>
      <c r="I93" s="12"/>
      <c r="J93" s="12"/>
      <c r="K93" s="12"/>
      <c r="L93" s="12"/>
      <c r="M93" s="12"/>
      <c r="N93" s="12"/>
      <c r="O93" s="12"/>
      <c r="P93" s="12"/>
      <c r="Q93" s="264" t="s">
        <v>86</v>
      </c>
      <c r="R93" s="264"/>
      <c r="S93" s="264"/>
      <c r="T93" s="264"/>
      <c r="U93" s="264"/>
      <c r="V93" s="264"/>
    </row>
    <row r="94" spans="1:23" ht="36" customHeight="1" x14ac:dyDescent="0.25">
      <c r="A94" s="265" t="s">
        <v>87</v>
      </c>
      <c r="B94" s="265"/>
      <c r="C94" s="265"/>
      <c r="D94" s="265"/>
      <c r="E94" s="265"/>
      <c r="F94" s="265"/>
      <c r="G94" s="265"/>
      <c r="H94" s="265"/>
      <c r="I94" s="12"/>
      <c r="J94" s="12"/>
      <c r="K94" s="12"/>
      <c r="L94" s="12"/>
      <c r="M94" s="12"/>
      <c r="N94" s="12"/>
      <c r="O94" s="12"/>
      <c r="P94" s="12"/>
      <c r="Q94" s="266" t="s">
        <v>88</v>
      </c>
      <c r="R94" s="266"/>
      <c r="S94" s="266"/>
      <c r="T94" s="266"/>
      <c r="U94" s="266"/>
      <c r="V94" s="93"/>
    </row>
    <row r="95" spans="1:23" ht="14.45" customHeight="1" x14ac:dyDescent="0.25">
      <c r="A95" s="267" t="s">
        <v>1</v>
      </c>
      <c r="B95" s="270" t="s">
        <v>53</v>
      </c>
      <c r="C95" s="270" t="s">
        <v>89</v>
      </c>
      <c r="D95" s="270"/>
      <c r="E95" s="270" t="s">
        <v>90</v>
      </c>
      <c r="F95" s="270"/>
      <c r="G95" s="270" t="s">
        <v>91</v>
      </c>
      <c r="H95" s="273"/>
      <c r="I95" s="12"/>
      <c r="J95" s="12"/>
      <c r="K95" s="12"/>
      <c r="L95" s="12"/>
      <c r="M95" s="12"/>
      <c r="N95" s="12"/>
      <c r="O95" s="12"/>
      <c r="P95" s="12"/>
      <c r="Q95" s="275" t="s">
        <v>2</v>
      </c>
      <c r="R95" s="278" t="s">
        <v>53</v>
      </c>
      <c r="S95" s="278" t="s">
        <v>92</v>
      </c>
      <c r="T95" s="278" t="s">
        <v>93</v>
      </c>
      <c r="U95" s="281" t="s">
        <v>94</v>
      </c>
    </row>
    <row r="96" spans="1:23" x14ac:dyDescent="0.25">
      <c r="A96" s="268"/>
      <c r="B96" s="271"/>
      <c r="C96" s="271"/>
      <c r="D96" s="271"/>
      <c r="E96" s="271"/>
      <c r="F96" s="271"/>
      <c r="G96" s="271"/>
      <c r="H96" s="274"/>
      <c r="I96" s="12"/>
      <c r="J96" s="12"/>
      <c r="K96" s="12" t="s">
        <v>95</v>
      </c>
      <c r="L96" s="94">
        <f>SUM(C110:D110)</f>
        <v>486</v>
      </c>
      <c r="M96" s="12">
        <f>L96/$M$47</f>
        <v>0.60148514851485146</v>
      </c>
      <c r="N96" s="12"/>
      <c r="O96" s="12"/>
      <c r="P96" s="12"/>
      <c r="Q96" s="276"/>
      <c r="R96" s="279"/>
      <c r="S96" s="279"/>
      <c r="T96" s="279"/>
      <c r="U96" s="282"/>
    </row>
    <row r="97" spans="1:37" ht="16.5" x14ac:dyDescent="0.25">
      <c r="A97" s="269"/>
      <c r="B97" s="272"/>
      <c r="C97" s="95" t="s">
        <v>31</v>
      </c>
      <c r="D97" s="95" t="s">
        <v>8</v>
      </c>
      <c r="E97" s="95" t="s">
        <v>31</v>
      </c>
      <c r="F97" s="95" t="s">
        <v>8</v>
      </c>
      <c r="G97" s="95" t="s">
        <v>31</v>
      </c>
      <c r="H97" s="96" t="s">
        <v>8</v>
      </c>
      <c r="I97" s="12"/>
      <c r="J97" s="12"/>
      <c r="K97" s="12" t="s">
        <v>96</v>
      </c>
      <c r="L97" s="94">
        <f>SUM(E110:F110)</f>
        <v>231</v>
      </c>
      <c r="M97" s="12">
        <f t="shared" ref="M97:M98" si="4">L97/$M$47</f>
        <v>0.28589108910891087</v>
      </c>
      <c r="N97" s="12"/>
      <c r="O97" s="12"/>
      <c r="P97" s="12"/>
      <c r="Q97" s="277"/>
      <c r="R97" s="280"/>
      <c r="S97" s="280"/>
      <c r="T97" s="280"/>
      <c r="U97" s="283"/>
    </row>
    <row r="98" spans="1:37" ht="16.5" x14ac:dyDescent="0.25">
      <c r="A98" s="27" t="s">
        <v>18</v>
      </c>
      <c r="B98" s="97">
        <f t="shared" ref="B98:B109" si="5">SUM(C98:H98)</f>
        <v>143</v>
      </c>
      <c r="C98" s="98">
        <v>5</v>
      </c>
      <c r="D98" s="98">
        <v>82</v>
      </c>
      <c r="E98" s="98">
        <v>11</v>
      </c>
      <c r="F98" s="98">
        <v>30</v>
      </c>
      <c r="G98" s="98">
        <v>0</v>
      </c>
      <c r="H98" s="98">
        <v>15</v>
      </c>
      <c r="I98" s="12"/>
      <c r="J98" s="12"/>
      <c r="K98" s="12" t="s">
        <v>97</v>
      </c>
      <c r="L98" s="94">
        <f>SUM(G110:H110)</f>
        <v>91</v>
      </c>
      <c r="M98" s="12">
        <f t="shared" si="4"/>
        <v>0.11262376237623763</v>
      </c>
      <c r="N98" s="12"/>
      <c r="O98" s="12"/>
      <c r="P98" s="12"/>
      <c r="Q98" s="27" t="s">
        <v>18</v>
      </c>
      <c r="R98" s="99">
        <v>143</v>
      </c>
      <c r="S98" s="79">
        <v>51</v>
      </c>
      <c r="T98" s="79">
        <v>89</v>
      </c>
      <c r="U98" s="30">
        <v>3</v>
      </c>
    </row>
    <row r="99" spans="1:37" ht="16.5" x14ac:dyDescent="0.25">
      <c r="A99" s="31" t="s">
        <v>19</v>
      </c>
      <c r="B99" s="100">
        <f t="shared" si="5"/>
        <v>127</v>
      </c>
      <c r="C99" s="98">
        <v>5</v>
      </c>
      <c r="D99" s="98">
        <v>83</v>
      </c>
      <c r="E99" s="98">
        <v>8</v>
      </c>
      <c r="F99" s="98">
        <v>22</v>
      </c>
      <c r="G99" s="98">
        <v>0</v>
      </c>
      <c r="H99" s="98">
        <v>9</v>
      </c>
      <c r="I99" s="12"/>
      <c r="J99" s="12"/>
      <c r="K99" s="12"/>
      <c r="L99" s="12"/>
      <c r="M99" s="12"/>
      <c r="N99" s="12"/>
      <c r="O99" s="12"/>
      <c r="P99" s="12"/>
      <c r="Q99" s="31" t="s">
        <v>19</v>
      </c>
      <c r="R99" s="101">
        <v>127</v>
      </c>
      <c r="S99" s="80">
        <v>62</v>
      </c>
      <c r="T99" s="80">
        <v>61</v>
      </c>
      <c r="U99" s="34">
        <v>4</v>
      </c>
    </row>
    <row r="100" spans="1:37" ht="16.5" x14ac:dyDescent="0.25">
      <c r="A100" s="31" t="s">
        <v>20</v>
      </c>
      <c r="B100" s="100">
        <f t="shared" si="5"/>
        <v>229</v>
      </c>
      <c r="C100" s="98">
        <v>4</v>
      </c>
      <c r="D100" s="98">
        <v>115</v>
      </c>
      <c r="E100" s="98">
        <v>19</v>
      </c>
      <c r="F100" s="98">
        <v>59</v>
      </c>
      <c r="G100" s="98">
        <v>2</v>
      </c>
      <c r="H100" s="98">
        <v>30</v>
      </c>
      <c r="I100" s="12"/>
      <c r="J100" s="12"/>
      <c r="K100" s="12"/>
      <c r="L100" s="12"/>
      <c r="M100" s="12"/>
      <c r="N100" s="12"/>
      <c r="O100" s="12"/>
      <c r="P100" s="12"/>
      <c r="Q100" s="31" t="s">
        <v>20</v>
      </c>
      <c r="R100" s="101">
        <v>229</v>
      </c>
      <c r="S100" s="80">
        <v>100</v>
      </c>
      <c r="T100" s="80">
        <v>120</v>
      </c>
      <c r="U100" s="34">
        <v>9</v>
      </c>
    </row>
    <row r="101" spans="1:37" ht="16.5" x14ac:dyDescent="0.25">
      <c r="A101" s="31" t="s">
        <v>21</v>
      </c>
      <c r="B101" s="100">
        <f t="shared" si="5"/>
        <v>161</v>
      </c>
      <c r="C101" s="98">
        <v>2</v>
      </c>
      <c r="D101" s="98">
        <v>95</v>
      </c>
      <c r="E101" s="98">
        <v>20</v>
      </c>
      <c r="F101" s="98">
        <v>20</v>
      </c>
      <c r="G101" s="98">
        <v>0</v>
      </c>
      <c r="H101" s="98">
        <v>24</v>
      </c>
      <c r="I101" s="12"/>
      <c r="J101" s="12"/>
      <c r="K101" s="12"/>
      <c r="L101" s="12"/>
      <c r="M101" s="12"/>
      <c r="N101" s="12"/>
      <c r="O101" s="12"/>
      <c r="P101" s="12"/>
      <c r="Q101" s="31" t="s">
        <v>21</v>
      </c>
      <c r="R101" s="101">
        <v>161</v>
      </c>
      <c r="S101" s="80">
        <v>78</v>
      </c>
      <c r="T101" s="80">
        <v>77</v>
      </c>
      <c r="U101" s="34">
        <v>6</v>
      </c>
    </row>
    <row r="102" spans="1:37" ht="16.5" x14ac:dyDescent="0.25">
      <c r="A102" s="31" t="s">
        <v>22</v>
      </c>
      <c r="B102" s="100">
        <f t="shared" si="5"/>
        <v>148</v>
      </c>
      <c r="C102" s="98">
        <v>6</v>
      </c>
      <c r="D102" s="98">
        <v>89</v>
      </c>
      <c r="E102" s="98">
        <v>18</v>
      </c>
      <c r="F102" s="98">
        <v>24</v>
      </c>
      <c r="G102" s="98">
        <v>0</v>
      </c>
      <c r="H102" s="98">
        <v>11</v>
      </c>
      <c r="I102" s="12"/>
      <c r="J102" s="12"/>
      <c r="K102" s="12"/>
      <c r="L102" s="12"/>
      <c r="M102" s="12"/>
      <c r="N102" s="12"/>
      <c r="O102" s="12"/>
      <c r="P102" s="12"/>
      <c r="Q102" s="31" t="s">
        <v>22</v>
      </c>
      <c r="R102" s="101">
        <v>148</v>
      </c>
      <c r="S102" s="80">
        <v>74</v>
      </c>
      <c r="T102" s="80">
        <v>71</v>
      </c>
      <c r="U102" s="34">
        <v>3</v>
      </c>
    </row>
    <row r="103" spans="1:37" ht="16.5" x14ac:dyDescent="0.25">
      <c r="A103" s="31" t="s">
        <v>23</v>
      </c>
      <c r="B103" s="100">
        <f t="shared" si="5"/>
        <v>0</v>
      </c>
      <c r="C103" s="98">
        <v>0</v>
      </c>
      <c r="D103" s="98">
        <v>0</v>
      </c>
      <c r="E103" s="98">
        <v>0</v>
      </c>
      <c r="F103" s="98">
        <v>0</v>
      </c>
      <c r="G103" s="98">
        <v>0</v>
      </c>
      <c r="H103" s="98">
        <v>0</v>
      </c>
      <c r="I103" s="12"/>
      <c r="J103" s="12"/>
      <c r="K103" s="12"/>
      <c r="L103" s="12"/>
      <c r="M103" s="12"/>
      <c r="N103" s="12"/>
      <c r="O103" s="12"/>
      <c r="P103" s="12"/>
      <c r="Q103" s="31" t="s">
        <v>23</v>
      </c>
      <c r="R103" s="101">
        <v>0</v>
      </c>
      <c r="S103" s="80">
        <v>0</v>
      </c>
      <c r="T103" s="80">
        <v>0</v>
      </c>
      <c r="U103" s="34">
        <v>0</v>
      </c>
    </row>
    <row r="104" spans="1:37" ht="16.5" x14ac:dyDescent="0.25">
      <c r="A104" s="31" t="s">
        <v>24</v>
      </c>
      <c r="B104" s="100">
        <f t="shared" si="5"/>
        <v>0</v>
      </c>
      <c r="C104" s="98">
        <v>0</v>
      </c>
      <c r="D104" s="98">
        <v>0</v>
      </c>
      <c r="E104" s="98">
        <v>0</v>
      </c>
      <c r="F104" s="98">
        <v>0</v>
      </c>
      <c r="G104" s="98">
        <v>0</v>
      </c>
      <c r="H104" s="98">
        <v>0</v>
      </c>
      <c r="I104" s="12"/>
      <c r="J104" s="12"/>
      <c r="K104" s="12"/>
      <c r="L104" s="12"/>
      <c r="M104" s="12"/>
      <c r="N104" s="12"/>
      <c r="O104" s="12"/>
      <c r="P104" s="12"/>
      <c r="Q104" s="31" t="s">
        <v>24</v>
      </c>
      <c r="R104" s="101">
        <v>0</v>
      </c>
      <c r="S104" s="80">
        <v>0</v>
      </c>
      <c r="T104" s="80">
        <v>0</v>
      </c>
      <c r="U104" s="34">
        <v>0</v>
      </c>
    </row>
    <row r="105" spans="1:37" ht="16.5" x14ac:dyDescent="0.25">
      <c r="A105" s="31" t="s">
        <v>25</v>
      </c>
      <c r="B105" s="100">
        <f t="shared" si="5"/>
        <v>0</v>
      </c>
      <c r="C105" s="98">
        <v>0</v>
      </c>
      <c r="D105" s="98">
        <v>0</v>
      </c>
      <c r="E105" s="98">
        <v>0</v>
      </c>
      <c r="F105" s="98">
        <v>0</v>
      </c>
      <c r="G105" s="98">
        <v>0</v>
      </c>
      <c r="H105" s="98">
        <v>0</v>
      </c>
      <c r="I105" s="12"/>
      <c r="J105" s="12"/>
      <c r="K105" s="12"/>
      <c r="L105" s="12"/>
      <c r="M105" s="12"/>
      <c r="N105" s="12"/>
      <c r="O105" s="12"/>
      <c r="P105" s="12"/>
      <c r="Q105" s="31" t="s">
        <v>25</v>
      </c>
      <c r="R105" s="101">
        <v>0</v>
      </c>
      <c r="S105" s="80">
        <v>0</v>
      </c>
      <c r="T105" s="80">
        <v>0</v>
      </c>
      <c r="U105" s="34">
        <v>0</v>
      </c>
    </row>
    <row r="106" spans="1:37" ht="16.5" x14ac:dyDescent="0.25">
      <c r="A106" s="31" t="s">
        <v>33</v>
      </c>
      <c r="B106" s="100">
        <f t="shared" si="5"/>
        <v>0</v>
      </c>
      <c r="C106" s="98">
        <v>0</v>
      </c>
      <c r="D106" s="98">
        <v>0</v>
      </c>
      <c r="E106" s="98">
        <v>0</v>
      </c>
      <c r="F106" s="98">
        <v>0</v>
      </c>
      <c r="G106" s="98">
        <v>0</v>
      </c>
      <c r="H106" s="98">
        <v>0</v>
      </c>
      <c r="I106" s="12"/>
      <c r="J106" s="12"/>
      <c r="K106" s="12"/>
      <c r="L106" s="12"/>
      <c r="M106" s="12"/>
      <c r="N106" s="12"/>
      <c r="O106" s="12"/>
      <c r="P106" s="12"/>
      <c r="Q106" s="31" t="s">
        <v>33</v>
      </c>
      <c r="R106" s="101">
        <v>0</v>
      </c>
      <c r="S106" s="80">
        <v>0</v>
      </c>
      <c r="T106" s="80">
        <v>0</v>
      </c>
      <c r="U106" s="34">
        <v>0</v>
      </c>
    </row>
    <row r="107" spans="1:37" ht="16.5" x14ac:dyDescent="0.25">
      <c r="A107" s="31" t="s">
        <v>27</v>
      </c>
      <c r="B107" s="100">
        <f t="shared" si="5"/>
        <v>0</v>
      </c>
      <c r="C107" s="98">
        <v>0</v>
      </c>
      <c r="D107" s="98">
        <v>0</v>
      </c>
      <c r="E107" s="98">
        <v>0</v>
      </c>
      <c r="F107" s="98">
        <v>0</v>
      </c>
      <c r="G107" s="98">
        <v>0</v>
      </c>
      <c r="H107" s="98">
        <v>0</v>
      </c>
      <c r="I107" s="12"/>
      <c r="J107" s="12"/>
      <c r="K107" s="12"/>
      <c r="L107" s="12"/>
      <c r="M107" s="12"/>
      <c r="N107" s="12"/>
      <c r="O107" s="12"/>
      <c r="P107" s="12"/>
      <c r="Q107" s="31" t="s">
        <v>27</v>
      </c>
      <c r="R107" s="101">
        <v>0</v>
      </c>
      <c r="S107" s="80">
        <v>0</v>
      </c>
      <c r="T107" s="80">
        <v>0</v>
      </c>
      <c r="U107" s="34">
        <v>0</v>
      </c>
    </row>
    <row r="108" spans="1:37" ht="16.5" x14ac:dyDescent="0.25">
      <c r="A108" s="31" t="s">
        <v>28</v>
      </c>
      <c r="B108" s="100">
        <f t="shared" si="5"/>
        <v>0</v>
      </c>
      <c r="C108" s="98">
        <v>0</v>
      </c>
      <c r="D108" s="98">
        <v>0</v>
      </c>
      <c r="E108" s="98">
        <v>0</v>
      </c>
      <c r="F108" s="98">
        <v>0</v>
      </c>
      <c r="G108" s="98">
        <v>0</v>
      </c>
      <c r="H108" s="98">
        <v>0</v>
      </c>
      <c r="I108" s="12"/>
      <c r="J108" s="12"/>
      <c r="K108" s="12"/>
      <c r="L108" s="12"/>
      <c r="M108" s="12"/>
      <c r="N108" s="12"/>
      <c r="O108" s="12"/>
      <c r="P108" s="12"/>
      <c r="Q108" s="31" t="s">
        <v>28</v>
      </c>
      <c r="R108" s="101">
        <v>0</v>
      </c>
      <c r="S108" s="80">
        <v>0</v>
      </c>
      <c r="T108" s="80">
        <v>0</v>
      </c>
      <c r="U108" s="34">
        <v>0</v>
      </c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6.5" x14ac:dyDescent="0.25">
      <c r="A109" s="35" t="s">
        <v>29</v>
      </c>
      <c r="B109" s="102">
        <f t="shared" si="5"/>
        <v>0</v>
      </c>
      <c r="C109" s="98">
        <v>0</v>
      </c>
      <c r="D109" s="98">
        <v>0</v>
      </c>
      <c r="E109" s="98">
        <v>0</v>
      </c>
      <c r="F109" s="98">
        <v>0</v>
      </c>
      <c r="G109" s="98">
        <v>0</v>
      </c>
      <c r="H109" s="98">
        <v>0</v>
      </c>
      <c r="I109" s="12"/>
      <c r="J109" s="12"/>
      <c r="K109" s="12"/>
      <c r="L109" s="12"/>
      <c r="M109" s="12"/>
      <c r="N109" s="12"/>
      <c r="O109" s="12"/>
      <c r="P109" s="12"/>
      <c r="Q109" s="35" t="s">
        <v>29</v>
      </c>
      <c r="R109" s="103">
        <v>0</v>
      </c>
      <c r="S109" s="81">
        <v>0</v>
      </c>
      <c r="T109" s="81">
        <v>0</v>
      </c>
      <c r="U109" s="38">
        <v>0</v>
      </c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6.5" x14ac:dyDescent="0.25">
      <c r="A110" s="104" t="s">
        <v>3</v>
      </c>
      <c r="B110" s="105">
        <f>SUM(B98:B109)</f>
        <v>808</v>
      </c>
      <c r="C110" s="105">
        <f>SUM(C98:C109)</f>
        <v>22</v>
      </c>
      <c r="D110" s="105">
        <f>SUM(D98:D109)</f>
        <v>464</v>
      </c>
      <c r="E110" s="105">
        <f t="shared" ref="E110:H110" si="6">SUM(E98:E109)</f>
        <v>76</v>
      </c>
      <c r="F110" s="105">
        <f t="shared" si="6"/>
        <v>155</v>
      </c>
      <c r="G110" s="105">
        <f t="shared" si="6"/>
        <v>2</v>
      </c>
      <c r="H110" s="106">
        <f t="shared" si="6"/>
        <v>89</v>
      </c>
      <c r="I110" s="12"/>
      <c r="J110" s="12"/>
      <c r="K110" s="12"/>
      <c r="L110" s="12"/>
      <c r="M110" s="12"/>
      <c r="N110" s="12"/>
      <c r="O110" s="12"/>
      <c r="P110" s="12"/>
      <c r="Q110" s="107" t="s">
        <v>3</v>
      </c>
      <c r="R110" s="108">
        <f>SUM(S110:U110)</f>
        <v>808</v>
      </c>
      <c r="S110" s="108">
        <f>SUM(S98:S109)</f>
        <v>365</v>
      </c>
      <c r="T110" s="108">
        <f>SUM(T98:T109)</f>
        <v>418</v>
      </c>
      <c r="U110" s="109">
        <f>SUM(U98:U109)</f>
        <v>25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6.5" x14ac:dyDescent="0.25">
      <c r="A111" s="110" t="s">
        <v>30</v>
      </c>
      <c r="B111" s="111">
        <f>+B110/$B$110</f>
        <v>1</v>
      </c>
      <c r="C111" s="111">
        <f>+C110/$B$110</f>
        <v>2.7227722772277228E-2</v>
      </c>
      <c r="D111" s="111">
        <f>+D110/$B$110</f>
        <v>0.57425742574257421</v>
      </c>
      <c r="E111" s="111">
        <f t="shared" ref="E111:H111" si="7">+E110/$B$110</f>
        <v>9.405940594059406E-2</v>
      </c>
      <c r="F111" s="111">
        <f t="shared" si="7"/>
        <v>0.19183168316831684</v>
      </c>
      <c r="G111" s="111">
        <f t="shared" si="7"/>
        <v>2.4752475247524753E-3</v>
      </c>
      <c r="H111" s="111">
        <f t="shared" si="7"/>
        <v>0.11014851485148515</v>
      </c>
      <c r="I111" s="12"/>
      <c r="J111" s="12"/>
      <c r="K111" s="12"/>
      <c r="L111" s="12"/>
      <c r="M111" s="12"/>
      <c r="N111" s="12"/>
      <c r="O111" s="12"/>
      <c r="P111" s="12"/>
      <c r="Q111" s="90" t="s">
        <v>30</v>
      </c>
      <c r="R111" s="91">
        <f>SUM(S111:U111)</f>
        <v>1</v>
      </c>
      <c r="S111" s="91">
        <f>+S110/R110</f>
        <v>0.45173267326732675</v>
      </c>
      <c r="T111" s="91">
        <f>+T110/R110</f>
        <v>0.51732673267326734</v>
      </c>
      <c r="U111" s="91">
        <f>+U110/R110</f>
        <v>3.094059405940594E-2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x14ac:dyDescent="0.25">
      <c r="A112" s="284" t="s">
        <v>98</v>
      </c>
      <c r="B112" s="284"/>
      <c r="C112" s="284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12"/>
      <c r="T112" s="12"/>
      <c r="U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x14ac:dyDescent="0.25">
      <c r="A113" s="263" t="s">
        <v>99</v>
      </c>
      <c r="B113" s="263"/>
      <c r="C113" s="263"/>
      <c r="D113" s="263"/>
      <c r="E113" s="263"/>
      <c r="F113" s="263"/>
      <c r="G113" s="263"/>
      <c r="H113" s="263"/>
      <c r="I113" s="263"/>
      <c r="J113" s="263"/>
      <c r="K113" s="263"/>
      <c r="L113" s="263"/>
      <c r="M113" s="263"/>
      <c r="N113" s="263"/>
      <c r="O113" s="263"/>
      <c r="P113" s="263"/>
      <c r="Q113" s="263"/>
      <c r="R113" s="263"/>
      <c r="S113" s="12"/>
      <c r="T113" s="12"/>
      <c r="U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x14ac:dyDescent="0.25">
      <c r="A114" s="260" t="s">
        <v>100</v>
      </c>
      <c r="B114" s="260"/>
      <c r="C114" s="260"/>
      <c r="D114" s="260"/>
      <c r="E114" s="260"/>
      <c r="F114" s="260"/>
      <c r="G114" s="260"/>
      <c r="H114" s="260"/>
      <c r="I114" s="260"/>
      <c r="J114" s="260"/>
      <c r="K114" s="260"/>
      <c r="L114" s="260"/>
      <c r="M114" s="260"/>
      <c r="N114" s="260"/>
      <c r="O114" s="260"/>
      <c r="P114" s="260"/>
      <c r="Q114" s="260"/>
      <c r="R114" s="260"/>
      <c r="S114" s="12"/>
      <c r="T114" s="12"/>
      <c r="U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4.4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0.9" customHeight="1" x14ac:dyDescent="0.25">
      <c r="A117" s="261" t="s">
        <v>101</v>
      </c>
      <c r="B117" s="261"/>
      <c r="C117" s="261"/>
      <c r="D117" s="261"/>
      <c r="E117" s="261"/>
      <c r="F117" s="261"/>
      <c r="G117" s="261"/>
      <c r="H117" s="261"/>
      <c r="I117" s="261"/>
      <c r="J117" s="261"/>
      <c r="K117" s="261"/>
      <c r="L117" s="261"/>
      <c r="M117" s="261"/>
      <c r="N117" s="261"/>
      <c r="O117" s="261"/>
      <c r="P117" s="261"/>
      <c r="Q117" s="261"/>
      <c r="R117" s="261"/>
      <c r="S117" s="261"/>
      <c r="T117" s="261"/>
      <c r="U117" s="261"/>
      <c r="V117" s="26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0.9" customHeight="1" x14ac:dyDescent="0.25">
      <c r="A118" s="262"/>
      <c r="B118" s="262"/>
      <c r="C118" s="262"/>
      <c r="D118" s="262"/>
      <c r="E118" s="262"/>
      <c r="F118" s="262"/>
      <c r="G118" s="262"/>
      <c r="H118" s="262"/>
      <c r="I118" s="262"/>
      <c r="J118" s="262"/>
      <c r="K118" s="262"/>
      <c r="L118" s="262"/>
      <c r="M118" s="262"/>
      <c r="N118" s="262"/>
      <c r="O118" s="262"/>
      <c r="P118" s="262"/>
      <c r="Q118" s="262"/>
      <c r="R118" s="262"/>
      <c r="S118" s="262"/>
      <c r="T118" s="262"/>
      <c r="U118" s="262"/>
      <c r="V118" s="262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1" customFormat="1" ht="9.6" customHeight="1" x14ac:dyDescent="0.25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R119" s="112"/>
      <c r="S119" s="112"/>
      <c r="T119" s="112"/>
      <c r="U119" s="112"/>
      <c r="V119" s="112"/>
    </row>
    <row r="120" spans="1:37" s="1" customFormat="1" ht="18" customHeight="1" x14ac:dyDescent="0.25">
      <c r="A120" s="240" t="s">
        <v>102</v>
      </c>
      <c r="B120" s="240"/>
      <c r="C120" s="240"/>
      <c r="D120" s="240"/>
      <c r="E120" s="240"/>
      <c r="F120" s="240"/>
      <c r="G120" s="240"/>
      <c r="H120" s="240"/>
      <c r="I120" s="240"/>
      <c r="J120" s="240"/>
      <c r="K120" s="113"/>
    </row>
    <row r="121" spans="1:37" s="1" customFormat="1" ht="18" customHeight="1" x14ac:dyDescent="0.25">
      <c r="A121" s="245" t="s">
        <v>103</v>
      </c>
      <c r="B121" s="245"/>
      <c r="C121" s="245"/>
      <c r="D121" s="245"/>
      <c r="E121" s="245"/>
      <c r="F121" s="245"/>
      <c r="G121" s="245"/>
      <c r="H121" s="245"/>
      <c r="I121" s="245"/>
      <c r="J121" s="245"/>
      <c r="K121" s="113"/>
    </row>
    <row r="122" spans="1:37" s="1" customFormat="1" ht="5.45" customHeight="1" x14ac:dyDescent="0.25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</row>
    <row r="123" spans="1:37" s="1" customFormat="1" ht="18" customHeight="1" x14ac:dyDescent="0.25">
      <c r="A123" s="256" t="s">
        <v>104</v>
      </c>
      <c r="B123" s="256"/>
      <c r="C123" s="256"/>
      <c r="D123" s="256"/>
      <c r="E123" s="256"/>
      <c r="F123" s="256" t="s">
        <v>105</v>
      </c>
      <c r="G123" s="256" t="s">
        <v>106</v>
      </c>
      <c r="H123" s="256" t="s">
        <v>107</v>
      </c>
      <c r="I123" s="256" t="s">
        <v>108</v>
      </c>
      <c r="J123" s="256" t="s">
        <v>109</v>
      </c>
      <c r="K123" s="256" t="s">
        <v>110</v>
      </c>
    </row>
    <row r="124" spans="1:37" s="1" customFormat="1" ht="18" customHeight="1" x14ac:dyDescent="0.25">
      <c r="A124" s="256"/>
      <c r="B124" s="256"/>
      <c r="C124" s="256"/>
      <c r="D124" s="256"/>
      <c r="E124" s="256"/>
      <c r="F124" s="256"/>
      <c r="G124" s="256"/>
      <c r="H124" s="256"/>
      <c r="I124" s="256"/>
      <c r="J124" s="256"/>
      <c r="K124" s="256"/>
    </row>
    <row r="125" spans="1:37" s="1" customFormat="1" ht="18" customHeight="1" x14ac:dyDescent="0.25">
      <c r="A125" s="256"/>
      <c r="B125" s="256"/>
      <c r="C125" s="256"/>
      <c r="D125" s="256"/>
      <c r="E125" s="256"/>
      <c r="F125" s="256"/>
      <c r="G125" s="256"/>
      <c r="H125" s="256"/>
      <c r="I125" s="256"/>
      <c r="J125" s="256"/>
      <c r="K125" s="256"/>
    </row>
    <row r="126" spans="1:37" s="1" customFormat="1" ht="18" customHeight="1" x14ac:dyDescent="0.25">
      <c r="A126" s="257" t="s">
        <v>111</v>
      </c>
      <c r="B126" s="258"/>
      <c r="C126" s="258"/>
      <c r="D126" s="258"/>
      <c r="E126" s="258"/>
      <c r="F126" s="97">
        <f>SUM(G126:K126)</f>
        <v>808</v>
      </c>
      <c r="G126" s="98">
        <v>75</v>
      </c>
      <c r="H126" s="98">
        <v>297</v>
      </c>
      <c r="I126" s="98">
        <v>213</v>
      </c>
      <c r="J126" s="98">
        <v>173</v>
      </c>
      <c r="K126" s="114">
        <v>50</v>
      </c>
    </row>
    <row r="127" spans="1:37" s="1" customFormat="1" ht="18" customHeight="1" x14ac:dyDescent="0.25">
      <c r="A127" s="249" t="s">
        <v>112</v>
      </c>
      <c r="B127" s="259"/>
      <c r="C127" s="259"/>
      <c r="D127" s="259"/>
      <c r="E127" s="259"/>
      <c r="F127" s="100">
        <f>SUM(G127:K127)</f>
        <v>463</v>
      </c>
      <c r="G127" s="115">
        <v>33</v>
      </c>
      <c r="H127" s="115">
        <v>271</v>
      </c>
      <c r="I127" s="115">
        <v>45</v>
      </c>
      <c r="J127" s="115">
        <v>81</v>
      </c>
      <c r="K127" s="116">
        <v>33</v>
      </c>
    </row>
    <row r="128" spans="1:37" s="1" customFormat="1" ht="18" customHeight="1" x14ac:dyDescent="0.25">
      <c r="A128" s="249" t="s">
        <v>113</v>
      </c>
      <c r="B128" s="259"/>
      <c r="C128" s="259"/>
      <c r="D128" s="259"/>
      <c r="E128" s="259"/>
      <c r="F128" s="100">
        <f t="shared" ref="F128:F144" si="8">SUM(G128:K128)</f>
        <v>494</v>
      </c>
      <c r="G128" s="115">
        <v>15</v>
      </c>
      <c r="H128" s="115">
        <v>400</v>
      </c>
      <c r="I128" s="115">
        <v>6</v>
      </c>
      <c r="J128" s="115">
        <v>28</v>
      </c>
      <c r="K128" s="116">
        <v>45</v>
      </c>
    </row>
    <row r="129" spans="1:22" s="1" customFormat="1" ht="18" customHeight="1" x14ac:dyDescent="0.25">
      <c r="A129" s="249" t="s">
        <v>114</v>
      </c>
      <c r="B129" s="259"/>
      <c r="C129" s="259"/>
      <c r="D129" s="259"/>
      <c r="E129" s="259"/>
      <c r="F129" s="100">
        <f t="shared" si="8"/>
        <v>441</v>
      </c>
      <c r="G129" s="115">
        <v>27</v>
      </c>
      <c r="H129" s="115">
        <v>53</v>
      </c>
      <c r="I129" s="115">
        <v>273</v>
      </c>
      <c r="J129" s="115">
        <v>45</v>
      </c>
      <c r="K129" s="116">
        <v>43</v>
      </c>
    </row>
    <row r="130" spans="1:22" s="1" customFormat="1" ht="18" customHeight="1" x14ac:dyDescent="0.25">
      <c r="A130" s="249" t="s">
        <v>115</v>
      </c>
      <c r="B130" s="259"/>
      <c r="C130" s="259"/>
      <c r="D130" s="259"/>
      <c r="E130" s="259"/>
      <c r="F130" s="100">
        <f t="shared" si="8"/>
        <v>272</v>
      </c>
      <c r="G130" s="115">
        <v>37</v>
      </c>
      <c r="H130" s="115">
        <v>80</v>
      </c>
      <c r="I130" s="115">
        <v>63</v>
      </c>
      <c r="J130" s="115">
        <v>57</v>
      </c>
      <c r="K130" s="116">
        <v>35</v>
      </c>
    </row>
    <row r="131" spans="1:22" s="1" customFormat="1" ht="18" customHeight="1" x14ac:dyDescent="0.25">
      <c r="A131" s="249" t="s">
        <v>116</v>
      </c>
      <c r="B131" s="259"/>
      <c r="C131" s="259"/>
      <c r="D131" s="259"/>
      <c r="E131" s="259"/>
      <c r="F131" s="100">
        <f t="shared" si="8"/>
        <v>559</v>
      </c>
      <c r="G131" s="115">
        <v>70</v>
      </c>
      <c r="H131" s="115">
        <v>160</v>
      </c>
      <c r="I131" s="115">
        <v>166</v>
      </c>
      <c r="J131" s="115">
        <v>133</v>
      </c>
      <c r="K131" s="116">
        <v>30</v>
      </c>
    </row>
    <row r="132" spans="1:22" s="1" customFormat="1" ht="18" customHeight="1" x14ac:dyDescent="0.25">
      <c r="A132" s="248" t="s">
        <v>117</v>
      </c>
      <c r="B132" s="248"/>
      <c r="C132" s="248"/>
      <c r="D132" s="248"/>
      <c r="E132" s="249"/>
      <c r="F132" s="100">
        <f t="shared" si="8"/>
        <v>241</v>
      </c>
      <c r="G132" s="115">
        <v>35</v>
      </c>
      <c r="H132" s="115">
        <v>93</v>
      </c>
      <c r="I132" s="115">
        <v>72</v>
      </c>
      <c r="J132" s="115">
        <v>19</v>
      </c>
      <c r="K132" s="116">
        <v>22</v>
      </c>
    </row>
    <row r="133" spans="1:22" s="1" customFormat="1" ht="18" customHeight="1" x14ac:dyDescent="0.25">
      <c r="A133" s="246" t="s">
        <v>118</v>
      </c>
      <c r="B133" s="246"/>
      <c r="C133" s="246"/>
      <c r="D133" s="246"/>
      <c r="E133" s="247"/>
      <c r="F133" s="100">
        <f t="shared" si="8"/>
        <v>92</v>
      </c>
      <c r="G133" s="115">
        <v>0</v>
      </c>
      <c r="H133" s="115">
        <v>84</v>
      </c>
      <c r="I133" s="115">
        <v>0</v>
      </c>
      <c r="J133" s="115">
        <v>0</v>
      </c>
      <c r="K133" s="116">
        <v>8</v>
      </c>
    </row>
    <row r="134" spans="1:22" s="1" customFormat="1" ht="18" customHeight="1" x14ac:dyDescent="0.25">
      <c r="A134" s="248" t="s">
        <v>119</v>
      </c>
      <c r="B134" s="248"/>
      <c r="C134" s="248"/>
      <c r="D134" s="248"/>
      <c r="E134" s="249"/>
      <c r="F134" s="100">
        <f>SUM(G134:K134)</f>
        <v>189</v>
      </c>
      <c r="G134" s="115">
        <v>11</v>
      </c>
      <c r="H134" s="115">
        <v>27</v>
      </c>
      <c r="I134" s="115">
        <v>72</v>
      </c>
      <c r="J134" s="115">
        <v>51</v>
      </c>
      <c r="K134" s="116">
        <v>28</v>
      </c>
    </row>
    <row r="135" spans="1:22" s="1" customFormat="1" ht="28.15" customHeight="1" x14ac:dyDescent="0.25">
      <c r="A135" s="246" t="s">
        <v>120</v>
      </c>
      <c r="B135" s="246"/>
      <c r="C135" s="246"/>
      <c r="D135" s="246"/>
      <c r="E135" s="247"/>
      <c r="F135" s="100">
        <f t="shared" si="8"/>
        <v>58</v>
      </c>
      <c r="G135" s="115">
        <v>4</v>
      </c>
      <c r="H135" s="115">
        <v>22</v>
      </c>
      <c r="I135" s="115">
        <v>9</v>
      </c>
      <c r="J135" s="115">
        <v>12</v>
      </c>
      <c r="K135" s="116">
        <v>11</v>
      </c>
    </row>
    <row r="136" spans="1:22" s="1" customFormat="1" ht="18" customHeight="1" x14ac:dyDescent="0.25">
      <c r="A136" s="248" t="s">
        <v>121</v>
      </c>
      <c r="B136" s="248"/>
      <c r="C136" s="248"/>
      <c r="D136" s="248"/>
      <c r="E136" s="249"/>
      <c r="F136" s="100">
        <f t="shared" si="8"/>
        <v>14</v>
      </c>
      <c r="G136" s="115">
        <v>1</v>
      </c>
      <c r="H136" s="115">
        <v>8</v>
      </c>
      <c r="I136" s="115">
        <v>0</v>
      </c>
      <c r="J136" s="115">
        <v>4</v>
      </c>
      <c r="K136" s="116">
        <v>1</v>
      </c>
    </row>
    <row r="137" spans="1:22" s="1" customFormat="1" ht="28.15" customHeight="1" x14ac:dyDescent="0.25">
      <c r="A137" s="246" t="s">
        <v>122</v>
      </c>
      <c r="B137" s="246"/>
      <c r="C137" s="246"/>
      <c r="D137" s="246"/>
      <c r="E137" s="247"/>
      <c r="F137" s="100">
        <f t="shared" si="8"/>
        <v>3</v>
      </c>
      <c r="G137" s="115">
        <v>1</v>
      </c>
      <c r="H137" s="115">
        <v>1</v>
      </c>
      <c r="I137" s="115">
        <v>0</v>
      </c>
      <c r="J137" s="115">
        <v>1</v>
      </c>
      <c r="K137" s="116">
        <v>0</v>
      </c>
    </row>
    <row r="138" spans="1:22" s="1" customFormat="1" ht="18" customHeight="1" x14ac:dyDescent="0.25">
      <c r="A138" s="248" t="s">
        <v>123</v>
      </c>
      <c r="B138" s="248"/>
      <c r="C138" s="248"/>
      <c r="D138" s="248"/>
      <c r="E138" s="249"/>
      <c r="F138" s="100">
        <f t="shared" si="8"/>
        <v>2</v>
      </c>
      <c r="G138" s="115">
        <v>0</v>
      </c>
      <c r="H138" s="115">
        <v>1</v>
      </c>
      <c r="I138" s="115">
        <v>1</v>
      </c>
      <c r="J138" s="115">
        <v>0</v>
      </c>
      <c r="K138" s="116">
        <v>0</v>
      </c>
    </row>
    <row r="139" spans="1:22" s="1" customFormat="1" ht="18" customHeight="1" x14ac:dyDescent="0.25">
      <c r="A139" s="248" t="s">
        <v>124</v>
      </c>
      <c r="B139" s="248"/>
      <c r="C139" s="248"/>
      <c r="D139" s="248"/>
      <c r="E139" s="249"/>
      <c r="F139" s="100">
        <f t="shared" si="8"/>
        <v>42</v>
      </c>
      <c r="G139" s="115">
        <v>3</v>
      </c>
      <c r="H139" s="115">
        <v>20</v>
      </c>
      <c r="I139" s="115">
        <v>5</v>
      </c>
      <c r="J139" s="115">
        <v>6</v>
      </c>
      <c r="K139" s="116">
        <v>8</v>
      </c>
    </row>
    <row r="140" spans="1:22" s="1" customFormat="1" ht="18" customHeight="1" x14ac:dyDescent="0.25">
      <c r="A140" s="248" t="s">
        <v>125</v>
      </c>
      <c r="B140" s="248"/>
      <c r="C140" s="248"/>
      <c r="D140" s="248"/>
      <c r="E140" s="249"/>
      <c r="F140" s="100">
        <f t="shared" si="8"/>
        <v>299</v>
      </c>
      <c r="G140" s="115">
        <v>24</v>
      </c>
      <c r="H140" s="115">
        <v>181</v>
      </c>
      <c r="I140" s="115">
        <v>58</v>
      </c>
      <c r="J140" s="115">
        <v>33</v>
      </c>
      <c r="K140" s="116">
        <v>3</v>
      </c>
      <c r="R140" s="112"/>
    </row>
    <row r="141" spans="1:22" s="1" customFormat="1" ht="18" customHeight="1" x14ac:dyDescent="0.25">
      <c r="A141" s="248" t="s">
        <v>126</v>
      </c>
      <c r="B141" s="248"/>
      <c r="C141" s="248"/>
      <c r="D141" s="248"/>
      <c r="E141" s="249"/>
      <c r="F141" s="100">
        <f t="shared" si="8"/>
        <v>18</v>
      </c>
      <c r="G141" s="115">
        <v>0</v>
      </c>
      <c r="H141" s="115">
        <v>9</v>
      </c>
      <c r="I141" s="115">
        <v>7</v>
      </c>
      <c r="J141" s="115">
        <v>2</v>
      </c>
      <c r="K141" s="116">
        <v>0</v>
      </c>
      <c r="R141" s="112"/>
    </row>
    <row r="142" spans="1:22" s="1" customFormat="1" ht="18" customHeight="1" x14ac:dyDescent="0.25">
      <c r="A142" s="246" t="s">
        <v>127</v>
      </c>
      <c r="B142" s="246"/>
      <c r="C142" s="246"/>
      <c r="D142" s="246"/>
      <c r="E142" s="247"/>
      <c r="F142" s="100">
        <f t="shared" si="8"/>
        <v>37</v>
      </c>
      <c r="G142" s="115">
        <v>7</v>
      </c>
      <c r="H142" s="115">
        <v>8</v>
      </c>
      <c r="I142" s="115">
        <v>19</v>
      </c>
      <c r="J142" s="115">
        <v>3</v>
      </c>
      <c r="K142" s="116">
        <v>0</v>
      </c>
      <c r="R142" s="112"/>
      <c r="S142" s="113"/>
      <c r="T142" s="113"/>
      <c r="U142" s="113"/>
      <c r="V142" s="113"/>
    </row>
    <row r="143" spans="1:22" s="1" customFormat="1" ht="18" customHeight="1" x14ac:dyDescent="0.25">
      <c r="A143" s="248" t="s">
        <v>128</v>
      </c>
      <c r="B143" s="248"/>
      <c r="C143" s="248"/>
      <c r="D143" s="248"/>
      <c r="E143" s="249"/>
      <c r="F143" s="100">
        <f t="shared" si="8"/>
        <v>77</v>
      </c>
      <c r="G143" s="115">
        <v>13</v>
      </c>
      <c r="H143" s="115">
        <v>39</v>
      </c>
      <c r="I143" s="115">
        <v>19</v>
      </c>
      <c r="J143" s="115">
        <v>6</v>
      </c>
      <c r="K143" s="116">
        <v>0</v>
      </c>
      <c r="R143" s="112"/>
      <c r="S143" s="113"/>
      <c r="T143" s="113"/>
      <c r="U143" s="113"/>
      <c r="V143" s="113"/>
    </row>
    <row r="144" spans="1:22" s="1" customFormat="1" ht="18" customHeight="1" x14ac:dyDescent="0.25">
      <c r="A144" s="250" t="s">
        <v>129</v>
      </c>
      <c r="B144" s="250"/>
      <c r="C144" s="250"/>
      <c r="D144" s="250"/>
      <c r="E144" s="251"/>
      <c r="F144" s="102">
        <f t="shared" si="8"/>
        <v>417</v>
      </c>
      <c r="G144" s="117">
        <v>49</v>
      </c>
      <c r="H144" s="117">
        <v>195</v>
      </c>
      <c r="I144" s="117">
        <v>136</v>
      </c>
      <c r="J144" s="117">
        <v>30</v>
      </c>
      <c r="K144" s="118">
        <v>7</v>
      </c>
      <c r="R144" s="112"/>
      <c r="S144" s="113"/>
      <c r="T144" s="113"/>
      <c r="U144" s="113"/>
      <c r="V144" s="113"/>
    </row>
    <row r="145" spans="1:22" s="1" customFormat="1" ht="18" customHeight="1" x14ac:dyDescent="0.25">
      <c r="A145" s="252" t="s">
        <v>3</v>
      </c>
      <c r="B145" s="252"/>
      <c r="C145" s="252"/>
      <c r="D145" s="252"/>
      <c r="E145" s="253"/>
      <c r="F145" s="119">
        <f>SUM(F126:F144)</f>
        <v>4526</v>
      </c>
      <c r="G145" s="119">
        <f t="shared" ref="G145:K145" si="9">SUM(G126:G144)</f>
        <v>405</v>
      </c>
      <c r="H145" s="119">
        <f t="shared" si="9"/>
        <v>1949</v>
      </c>
      <c r="I145" s="119">
        <f t="shared" si="9"/>
        <v>1164</v>
      </c>
      <c r="J145" s="119">
        <f t="shared" si="9"/>
        <v>684</v>
      </c>
      <c r="K145" s="119">
        <f t="shared" si="9"/>
        <v>324</v>
      </c>
      <c r="R145" s="112"/>
      <c r="S145" s="113"/>
      <c r="T145" s="113"/>
      <c r="U145" s="113"/>
      <c r="V145" s="113"/>
    </row>
    <row r="146" spans="1:22" s="1" customFormat="1" ht="18" customHeight="1" x14ac:dyDescent="0.25">
      <c r="A146" s="254" t="s">
        <v>30</v>
      </c>
      <c r="B146" s="254"/>
      <c r="C146" s="254"/>
      <c r="D146" s="254"/>
      <c r="E146" s="255"/>
      <c r="F146" s="120">
        <f>+F145/F145</f>
        <v>1</v>
      </c>
      <c r="G146" s="121">
        <f>+G145/$F$145</f>
        <v>8.9482987185152449E-2</v>
      </c>
      <c r="H146" s="121">
        <f>+H145/$F$145</f>
        <v>0.43062306672558548</v>
      </c>
      <c r="I146" s="121">
        <f>+I145/$F$145</f>
        <v>0.25718073353954929</v>
      </c>
      <c r="J146" s="121">
        <f>+J145/$F$145</f>
        <v>0.15112682280159082</v>
      </c>
      <c r="K146" s="121">
        <f>+K145/$F$145</f>
        <v>7.1586389748121967E-2</v>
      </c>
      <c r="R146" s="112"/>
      <c r="S146" s="113"/>
      <c r="T146" s="113"/>
      <c r="U146" s="113"/>
      <c r="V146" s="113"/>
    </row>
    <row r="147" spans="1:22" s="1" customFormat="1" ht="18" customHeight="1" x14ac:dyDescent="0.25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R147" s="112"/>
      <c r="S147" s="113"/>
      <c r="T147" s="113"/>
      <c r="U147" s="113"/>
      <c r="V147" s="113"/>
    </row>
    <row r="148" spans="1:22" s="1" customFormat="1" ht="18" customHeight="1" x14ac:dyDescent="0.25">
      <c r="B148" s="240" t="s">
        <v>130</v>
      </c>
      <c r="C148" s="240"/>
      <c r="D148" s="240"/>
      <c r="E148" s="240"/>
      <c r="F148" s="240"/>
      <c r="G148" s="240"/>
      <c r="H148" s="112"/>
      <c r="I148" s="112"/>
      <c r="J148" s="112"/>
      <c r="K148" s="112"/>
      <c r="L148" s="112"/>
      <c r="M148" s="112"/>
      <c r="R148" s="112"/>
      <c r="S148" s="113"/>
      <c r="T148" s="113"/>
      <c r="U148" s="113"/>
      <c r="V148" s="113"/>
    </row>
    <row r="149" spans="1:22" s="1" customFormat="1" ht="18" customHeight="1" x14ac:dyDescent="0.25">
      <c r="A149" s="245" t="s">
        <v>131</v>
      </c>
      <c r="B149" s="245"/>
      <c r="C149" s="245"/>
      <c r="D149" s="245"/>
      <c r="E149" s="245"/>
      <c r="F149" s="245"/>
      <c r="G149" s="245"/>
      <c r="H149" s="112"/>
      <c r="I149" s="112"/>
      <c r="J149" s="112"/>
      <c r="K149" s="112"/>
      <c r="L149" s="112"/>
      <c r="M149" s="112"/>
      <c r="N149" s="112"/>
      <c r="O149" s="112"/>
      <c r="R149" s="112"/>
      <c r="S149" s="122"/>
      <c r="T149" s="122"/>
      <c r="U149" s="122"/>
      <c r="V149" s="122"/>
    </row>
    <row r="150" spans="1:22" s="1" customFormat="1" ht="6.6" customHeight="1" x14ac:dyDescent="0.25">
      <c r="C150" s="123" t="s">
        <v>106</v>
      </c>
      <c r="D150" s="123" t="s">
        <v>107</v>
      </c>
      <c r="E150" s="123" t="s">
        <v>108</v>
      </c>
      <c r="F150" s="123" t="s">
        <v>109</v>
      </c>
      <c r="G150" s="123" t="s">
        <v>110</v>
      </c>
      <c r="H150" s="112"/>
      <c r="I150" s="112"/>
      <c r="J150" s="112"/>
      <c r="K150" s="112"/>
      <c r="L150" s="112"/>
      <c r="M150" s="112"/>
      <c r="N150" s="112"/>
      <c r="O150" s="112"/>
      <c r="R150" s="112"/>
      <c r="S150" s="122"/>
      <c r="T150" s="122"/>
      <c r="U150" s="122"/>
      <c r="V150" s="122"/>
    </row>
    <row r="151" spans="1:22" s="1" customFormat="1" ht="4.1500000000000004" customHeight="1" x14ac:dyDescent="0.25">
      <c r="A151" s="243" t="s">
        <v>1</v>
      </c>
      <c r="B151" s="244" t="s">
        <v>105</v>
      </c>
      <c r="C151" s="244" t="s">
        <v>106</v>
      </c>
      <c r="D151" s="244" t="s">
        <v>107</v>
      </c>
      <c r="E151" s="244" t="s">
        <v>108</v>
      </c>
      <c r="F151" s="244" t="s">
        <v>109</v>
      </c>
      <c r="G151" s="239" t="s">
        <v>110</v>
      </c>
      <c r="H151" s="112"/>
      <c r="I151" s="112"/>
      <c r="J151" s="112"/>
      <c r="K151" s="112"/>
      <c r="L151" s="112"/>
      <c r="M151" s="112"/>
      <c r="N151" s="112"/>
      <c r="O151" s="112"/>
      <c r="R151" s="112"/>
      <c r="S151" s="122"/>
      <c r="T151" s="122"/>
      <c r="U151" s="122"/>
      <c r="V151" s="122"/>
    </row>
    <row r="152" spans="1:22" s="1" customFormat="1" ht="18" customHeight="1" x14ac:dyDescent="0.25">
      <c r="A152" s="243"/>
      <c r="B152" s="244"/>
      <c r="C152" s="244"/>
      <c r="D152" s="244"/>
      <c r="E152" s="244"/>
      <c r="F152" s="244"/>
      <c r="G152" s="239"/>
      <c r="H152" s="112"/>
      <c r="I152" s="112"/>
      <c r="J152" s="112"/>
      <c r="K152" s="112"/>
      <c r="L152" s="112"/>
      <c r="M152" s="112"/>
      <c r="N152" s="112"/>
      <c r="O152" s="112"/>
      <c r="R152" s="112"/>
      <c r="S152" s="122"/>
      <c r="T152" s="122"/>
      <c r="U152" s="122"/>
      <c r="V152" s="122"/>
    </row>
    <row r="153" spans="1:22" s="1" customFormat="1" ht="18" customHeight="1" x14ac:dyDescent="0.25">
      <c r="A153" s="243"/>
      <c r="B153" s="244"/>
      <c r="C153" s="244"/>
      <c r="D153" s="244"/>
      <c r="E153" s="244"/>
      <c r="F153" s="244"/>
      <c r="G153" s="239"/>
      <c r="H153" s="112"/>
      <c r="I153" s="112"/>
      <c r="J153" s="112"/>
      <c r="K153" s="112"/>
      <c r="L153" s="112"/>
      <c r="M153" s="112"/>
      <c r="N153" s="112"/>
      <c r="O153" s="112"/>
      <c r="R153" s="112"/>
      <c r="S153" s="122"/>
      <c r="T153" s="122"/>
      <c r="U153" s="122"/>
      <c r="V153" s="122"/>
    </row>
    <row r="154" spans="1:22" s="1" customFormat="1" ht="18" customHeight="1" x14ac:dyDescent="0.25">
      <c r="A154" s="124" t="s">
        <v>18</v>
      </c>
      <c r="B154" s="125">
        <f>SUM(C154:G154)</f>
        <v>752</v>
      </c>
      <c r="C154" s="126">
        <v>82</v>
      </c>
      <c r="D154" s="126">
        <v>342</v>
      </c>
      <c r="E154" s="126">
        <v>207</v>
      </c>
      <c r="F154" s="126">
        <v>121</v>
      </c>
      <c r="G154" s="127">
        <v>0</v>
      </c>
      <c r="H154" s="112"/>
      <c r="I154" s="112"/>
      <c r="J154" s="112"/>
      <c r="K154" s="112"/>
      <c r="L154" s="112"/>
      <c r="M154" s="112"/>
      <c r="N154" s="112"/>
      <c r="O154" s="112"/>
      <c r="R154" s="112"/>
      <c r="S154" s="122"/>
      <c r="T154" s="122"/>
      <c r="U154" s="122"/>
      <c r="V154" s="122"/>
    </row>
    <row r="155" spans="1:22" s="1" customFormat="1" ht="18" customHeight="1" x14ac:dyDescent="0.25">
      <c r="A155" s="128" t="s">
        <v>19</v>
      </c>
      <c r="B155" s="129">
        <f>SUM(C155:G155)</f>
        <v>684</v>
      </c>
      <c r="C155" s="130">
        <v>56</v>
      </c>
      <c r="D155" s="130">
        <v>362</v>
      </c>
      <c r="E155" s="130">
        <v>144</v>
      </c>
      <c r="F155" s="130">
        <v>122</v>
      </c>
      <c r="G155" s="131">
        <v>0</v>
      </c>
      <c r="H155" s="112"/>
      <c r="I155" s="112"/>
      <c r="J155" s="112"/>
      <c r="K155" s="112"/>
      <c r="L155" s="112"/>
      <c r="M155" s="112"/>
      <c r="N155" s="112"/>
      <c r="O155" s="112"/>
      <c r="R155" s="112"/>
      <c r="S155" s="122"/>
      <c r="T155" s="122"/>
      <c r="U155" s="122"/>
      <c r="V155" s="122"/>
    </row>
    <row r="156" spans="1:22" s="1" customFormat="1" ht="18" customHeight="1" x14ac:dyDescent="0.25">
      <c r="A156" s="128" t="s">
        <v>20</v>
      </c>
      <c r="B156" s="129">
        <f t="shared" ref="B156:B165" si="10">SUM(C156:G156)</f>
        <v>1270</v>
      </c>
      <c r="C156" s="130">
        <v>126</v>
      </c>
      <c r="D156" s="130">
        <v>463</v>
      </c>
      <c r="E156" s="130">
        <v>284</v>
      </c>
      <c r="F156" s="130">
        <v>132</v>
      </c>
      <c r="G156" s="131">
        <v>265</v>
      </c>
      <c r="H156" s="112"/>
      <c r="I156" s="112"/>
      <c r="J156" s="112"/>
      <c r="K156" s="112"/>
      <c r="L156" s="112"/>
      <c r="M156" s="112"/>
      <c r="N156" s="112"/>
      <c r="O156" s="112"/>
      <c r="R156" s="112"/>
      <c r="S156" s="122"/>
      <c r="T156" s="122"/>
      <c r="U156" s="122"/>
      <c r="V156" s="122"/>
    </row>
    <row r="157" spans="1:22" s="1" customFormat="1" ht="18" customHeight="1" x14ac:dyDescent="0.25">
      <c r="A157" s="128" t="s">
        <v>21</v>
      </c>
      <c r="B157" s="129">
        <f t="shared" si="10"/>
        <v>958</v>
      </c>
      <c r="C157" s="130">
        <v>83</v>
      </c>
      <c r="D157" s="130">
        <v>389</v>
      </c>
      <c r="E157" s="130">
        <v>259</v>
      </c>
      <c r="F157" s="130">
        <v>168</v>
      </c>
      <c r="G157" s="131">
        <v>59</v>
      </c>
      <c r="H157" s="112"/>
      <c r="I157" s="112"/>
      <c r="J157" s="112"/>
      <c r="K157" s="112"/>
      <c r="L157" s="112"/>
      <c r="M157" s="112"/>
      <c r="N157" s="112"/>
      <c r="O157" s="112"/>
      <c r="R157" s="112"/>
      <c r="S157" s="122"/>
      <c r="T157" s="122"/>
      <c r="U157" s="122"/>
      <c r="V157" s="122"/>
    </row>
    <row r="158" spans="1:22" s="1" customFormat="1" ht="18" customHeight="1" x14ac:dyDescent="0.25">
      <c r="A158" s="128" t="s">
        <v>22</v>
      </c>
      <c r="B158" s="129">
        <f t="shared" si="10"/>
        <v>862</v>
      </c>
      <c r="C158" s="130">
        <v>58</v>
      </c>
      <c r="D158" s="130">
        <v>393</v>
      </c>
      <c r="E158" s="130">
        <v>270</v>
      </c>
      <c r="F158" s="130">
        <v>141</v>
      </c>
      <c r="G158" s="131">
        <v>0</v>
      </c>
      <c r="H158" s="112"/>
      <c r="I158" s="112"/>
      <c r="J158" s="112"/>
      <c r="K158" s="112"/>
      <c r="L158" s="112"/>
      <c r="M158" s="112"/>
      <c r="N158" s="112"/>
      <c r="O158" s="112"/>
      <c r="R158" s="112"/>
      <c r="S158" s="122"/>
      <c r="T158" s="122"/>
      <c r="U158" s="122"/>
      <c r="V158" s="122"/>
    </row>
    <row r="159" spans="1:22" s="1" customFormat="1" ht="18" customHeight="1" x14ac:dyDescent="0.25">
      <c r="A159" s="128" t="s">
        <v>23</v>
      </c>
      <c r="B159" s="129">
        <f t="shared" si="10"/>
        <v>0</v>
      </c>
      <c r="C159" s="130">
        <v>0</v>
      </c>
      <c r="D159" s="130">
        <v>0</v>
      </c>
      <c r="E159" s="130">
        <v>0</v>
      </c>
      <c r="F159" s="130">
        <v>0</v>
      </c>
      <c r="G159" s="131">
        <v>0</v>
      </c>
      <c r="R159" s="112"/>
      <c r="S159" s="122"/>
      <c r="T159" s="122"/>
      <c r="U159" s="122"/>
      <c r="V159" s="122"/>
    </row>
    <row r="160" spans="1:22" s="1" customFormat="1" ht="18" customHeight="1" x14ac:dyDescent="0.25">
      <c r="A160" s="128" t="s">
        <v>24</v>
      </c>
      <c r="B160" s="129">
        <f t="shared" si="10"/>
        <v>0</v>
      </c>
      <c r="C160" s="130">
        <v>0</v>
      </c>
      <c r="D160" s="130">
        <v>0</v>
      </c>
      <c r="E160" s="130">
        <v>0</v>
      </c>
      <c r="F160" s="130">
        <v>0</v>
      </c>
      <c r="G160" s="131">
        <v>0</v>
      </c>
      <c r="R160" s="112"/>
      <c r="S160" s="122"/>
      <c r="T160" s="122"/>
      <c r="U160" s="122"/>
      <c r="V160" s="122"/>
    </row>
    <row r="161" spans="1:38" s="1" customFormat="1" ht="18" customHeight="1" x14ac:dyDescent="0.25">
      <c r="A161" s="128" t="s">
        <v>25</v>
      </c>
      <c r="B161" s="129">
        <f t="shared" si="10"/>
        <v>0</v>
      </c>
      <c r="C161" s="130">
        <v>0</v>
      </c>
      <c r="D161" s="130">
        <v>0</v>
      </c>
      <c r="E161" s="130">
        <v>0</v>
      </c>
      <c r="F161" s="130">
        <v>0</v>
      </c>
      <c r="G161" s="131">
        <v>0</v>
      </c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22"/>
      <c r="T161" s="122"/>
      <c r="U161" s="122"/>
      <c r="V161" s="122"/>
    </row>
    <row r="162" spans="1:38" s="1" customFormat="1" ht="18" customHeight="1" x14ac:dyDescent="0.25">
      <c r="A162" s="128" t="s">
        <v>26</v>
      </c>
      <c r="B162" s="129">
        <f t="shared" si="10"/>
        <v>0</v>
      </c>
      <c r="C162" s="130">
        <v>0</v>
      </c>
      <c r="D162" s="130">
        <v>0</v>
      </c>
      <c r="E162" s="130">
        <v>0</v>
      </c>
      <c r="F162" s="130">
        <v>0</v>
      </c>
      <c r="G162" s="131">
        <v>0</v>
      </c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</row>
    <row r="163" spans="1:38" s="1" customFormat="1" ht="18" customHeight="1" x14ac:dyDescent="0.25">
      <c r="A163" s="128" t="s">
        <v>27</v>
      </c>
      <c r="B163" s="129">
        <f t="shared" si="10"/>
        <v>0</v>
      </c>
      <c r="C163" s="130">
        <v>0</v>
      </c>
      <c r="D163" s="130">
        <v>0</v>
      </c>
      <c r="E163" s="130">
        <v>0</v>
      </c>
      <c r="F163" s="130">
        <v>0</v>
      </c>
      <c r="G163" s="131">
        <v>0</v>
      </c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</row>
    <row r="164" spans="1:38" s="1" customFormat="1" ht="18" customHeight="1" x14ac:dyDescent="0.25">
      <c r="A164" s="128" t="s">
        <v>28</v>
      </c>
      <c r="B164" s="129">
        <f t="shared" si="10"/>
        <v>0</v>
      </c>
      <c r="C164" s="130">
        <v>0</v>
      </c>
      <c r="D164" s="130">
        <v>0</v>
      </c>
      <c r="E164" s="130">
        <v>0</v>
      </c>
      <c r="F164" s="130">
        <v>0</v>
      </c>
      <c r="G164" s="131">
        <v>0</v>
      </c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</row>
    <row r="165" spans="1:38" s="1" customFormat="1" ht="18" customHeight="1" x14ac:dyDescent="0.25">
      <c r="A165" s="132" t="s">
        <v>29</v>
      </c>
      <c r="B165" s="133">
        <f t="shared" si="10"/>
        <v>0</v>
      </c>
      <c r="C165" s="134">
        <v>0</v>
      </c>
      <c r="D165" s="134">
        <v>0</v>
      </c>
      <c r="E165" s="134">
        <v>0</v>
      </c>
      <c r="F165" s="134">
        <v>0</v>
      </c>
      <c r="G165" s="135">
        <v>0</v>
      </c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</row>
    <row r="166" spans="1:38" s="1" customFormat="1" ht="18" customHeight="1" x14ac:dyDescent="0.25">
      <c r="A166" s="104" t="s">
        <v>3</v>
      </c>
      <c r="B166" s="105">
        <f>SUM(B154:B165)</f>
        <v>4526</v>
      </c>
      <c r="C166" s="105">
        <f>SUM(C154:C165)</f>
        <v>405</v>
      </c>
      <c r="D166" s="105">
        <f t="shared" ref="D166:F166" si="11">SUM(D154:D165)</f>
        <v>1949</v>
      </c>
      <c r="E166" s="105">
        <f t="shared" si="11"/>
        <v>1164</v>
      </c>
      <c r="F166" s="105">
        <f t="shared" si="11"/>
        <v>684</v>
      </c>
      <c r="G166" s="106">
        <f>SUM(G154:G165)</f>
        <v>324</v>
      </c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</row>
    <row r="167" spans="1:38" s="1" customFormat="1" ht="18" customHeight="1" x14ac:dyDescent="0.25">
      <c r="A167" s="110" t="s">
        <v>30</v>
      </c>
      <c r="B167" s="111">
        <f>+B166/B166</f>
        <v>1</v>
      </c>
      <c r="C167" s="111">
        <f>+C166/$B$166</f>
        <v>8.9482987185152449E-2</v>
      </c>
      <c r="D167" s="111">
        <f>+D166/$B$166</f>
        <v>0.43062306672558548</v>
      </c>
      <c r="E167" s="111">
        <f>+E166/$B$166</f>
        <v>0.25718073353954929</v>
      </c>
      <c r="F167" s="111">
        <f>+F166/$B$166</f>
        <v>0.15112682280159082</v>
      </c>
      <c r="G167" s="111">
        <f>+G166/$B$166</f>
        <v>7.1586389748121967E-2</v>
      </c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</row>
    <row r="168" spans="1:38" s="1" customFormat="1" ht="10.15" customHeight="1" x14ac:dyDescent="0.25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</row>
    <row r="169" spans="1:38" s="1" customFormat="1" ht="10.15" customHeight="1" x14ac:dyDescent="0.25">
      <c r="A169" s="136"/>
      <c r="B169" s="136"/>
      <c r="C169" s="136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</row>
    <row r="170" spans="1:38" x14ac:dyDescent="0.25">
      <c r="A170" s="136"/>
      <c r="B170" s="136"/>
      <c r="C170" s="136"/>
      <c r="D170" s="240" t="s">
        <v>132</v>
      </c>
      <c r="E170" s="240"/>
      <c r="F170" s="240"/>
      <c r="G170" s="240"/>
      <c r="H170" s="240"/>
      <c r="I170" s="240"/>
      <c r="J170" s="240"/>
      <c r="K170" s="240"/>
      <c r="L170" s="240"/>
      <c r="M170" s="240"/>
      <c r="N170" s="240"/>
      <c r="O170" s="240"/>
      <c r="P170" s="240"/>
      <c r="Q170" s="240"/>
      <c r="R170" s="240"/>
      <c r="S170" s="137"/>
      <c r="T170" s="136"/>
      <c r="U170" s="138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9.899999999999999" customHeight="1" x14ac:dyDescent="0.25">
      <c r="A171" s="136"/>
      <c r="B171" s="136"/>
      <c r="C171" s="136"/>
      <c r="D171" s="241" t="s">
        <v>133</v>
      </c>
      <c r="E171" s="241"/>
      <c r="F171" s="241"/>
      <c r="G171" s="241"/>
      <c r="H171" s="241"/>
      <c r="I171" s="241"/>
      <c r="J171" s="241"/>
      <c r="K171" s="241"/>
      <c r="L171" s="241"/>
      <c r="M171" s="241"/>
      <c r="N171" s="241"/>
      <c r="O171" s="241"/>
      <c r="P171" s="241"/>
      <c r="Q171" s="241"/>
      <c r="R171" s="241"/>
      <c r="S171" s="136"/>
      <c r="T171" s="136"/>
      <c r="U171" s="138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28.15" customHeight="1" x14ac:dyDescent="0.25">
      <c r="A172" s="136"/>
      <c r="B172" s="136"/>
      <c r="C172" s="136"/>
      <c r="D172" s="139" t="s">
        <v>1</v>
      </c>
      <c r="E172" s="140" t="s">
        <v>18</v>
      </c>
      <c r="F172" s="140" t="s">
        <v>19</v>
      </c>
      <c r="G172" s="140" t="s">
        <v>20</v>
      </c>
      <c r="H172" s="140" t="s">
        <v>21</v>
      </c>
      <c r="I172" s="140" t="s">
        <v>22</v>
      </c>
      <c r="J172" s="140" t="s">
        <v>23</v>
      </c>
      <c r="K172" s="140" t="s">
        <v>24</v>
      </c>
      <c r="L172" s="140" t="s">
        <v>25</v>
      </c>
      <c r="M172" s="140" t="s">
        <v>33</v>
      </c>
      <c r="N172" s="140" t="s">
        <v>27</v>
      </c>
      <c r="O172" s="140" t="s">
        <v>28</v>
      </c>
      <c r="P172" s="140" t="s">
        <v>29</v>
      </c>
      <c r="Q172" s="141" t="s">
        <v>3</v>
      </c>
      <c r="R172" s="142" t="s">
        <v>30</v>
      </c>
      <c r="S172" s="12"/>
      <c r="T172" s="12"/>
      <c r="U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28.15" customHeight="1" x14ac:dyDescent="0.25">
      <c r="A173" s="136"/>
      <c r="B173" s="136"/>
      <c r="C173" s="136"/>
      <c r="D173" s="143" t="s">
        <v>5</v>
      </c>
      <c r="E173" s="144">
        <v>123</v>
      </c>
      <c r="F173" s="144">
        <v>121</v>
      </c>
      <c r="G173" s="144">
        <v>210</v>
      </c>
      <c r="H173" s="144">
        <v>136</v>
      </c>
      <c r="I173" s="144">
        <v>138</v>
      </c>
      <c r="J173" s="144">
        <v>0</v>
      </c>
      <c r="K173" s="144">
        <v>0</v>
      </c>
      <c r="L173" s="144">
        <v>0</v>
      </c>
      <c r="M173" s="144">
        <v>0</v>
      </c>
      <c r="N173" s="144">
        <v>0</v>
      </c>
      <c r="O173" s="144">
        <v>0</v>
      </c>
      <c r="P173" s="144">
        <v>0</v>
      </c>
      <c r="Q173" s="145">
        <f>SUM(E173:P173)</f>
        <v>728</v>
      </c>
      <c r="R173" s="146">
        <f>+Q173/$B$47</f>
        <v>0.90099009900990101</v>
      </c>
      <c r="S173" s="147"/>
      <c r="T173" s="147"/>
      <c r="U173" s="147"/>
      <c r="V173" s="147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28.15" customHeight="1" x14ac:dyDescent="0.25">
      <c r="A174" s="136"/>
      <c r="B174" s="136"/>
      <c r="C174" s="136"/>
      <c r="D174" s="143" t="s">
        <v>134</v>
      </c>
      <c r="E174" s="144">
        <v>113</v>
      </c>
      <c r="F174" s="144">
        <v>101</v>
      </c>
      <c r="G174" s="144">
        <v>196</v>
      </c>
      <c r="H174" s="144">
        <v>135</v>
      </c>
      <c r="I174" s="144">
        <v>131</v>
      </c>
      <c r="J174" s="144">
        <v>0</v>
      </c>
      <c r="K174" s="144">
        <v>0</v>
      </c>
      <c r="L174" s="144">
        <v>0</v>
      </c>
      <c r="M174" s="144">
        <v>0</v>
      </c>
      <c r="N174" s="144">
        <v>0</v>
      </c>
      <c r="O174" s="144">
        <v>0</v>
      </c>
      <c r="P174" s="144">
        <v>0</v>
      </c>
      <c r="Q174" s="145">
        <f>SUM(E174:P174)</f>
        <v>676</v>
      </c>
      <c r="R174" s="146">
        <f>+Q174/$B$47</f>
        <v>0.8366336633663366</v>
      </c>
      <c r="S174" s="148"/>
      <c r="T174" s="148"/>
      <c r="U174" s="148"/>
      <c r="V174" s="148"/>
    </row>
    <row r="175" spans="1:38" ht="19.5" x14ac:dyDescent="0.25">
      <c r="A175" s="136"/>
      <c r="B175" s="136"/>
      <c r="C175" s="136"/>
      <c r="D175" s="112"/>
      <c r="E175" s="112"/>
      <c r="F175" s="112"/>
      <c r="G175" s="112"/>
      <c r="H175" s="112"/>
      <c r="I175" s="112"/>
      <c r="J175" s="1"/>
      <c r="K175" s="1"/>
      <c r="L175" s="3"/>
      <c r="M175" s="112"/>
      <c r="N175" s="112"/>
      <c r="O175" s="112"/>
      <c r="P175" s="112"/>
      <c r="Q175" s="112"/>
      <c r="R175" s="112"/>
      <c r="S175" s="149"/>
      <c r="T175" s="149"/>
      <c r="U175" s="149"/>
      <c r="V175" s="149"/>
    </row>
    <row r="176" spans="1:38" ht="19.5" x14ac:dyDescent="0.25">
      <c r="A176" s="112"/>
      <c r="B176" s="112"/>
      <c r="C176" s="112"/>
      <c r="D176" s="112"/>
      <c r="E176" s="112"/>
      <c r="F176" s="112"/>
      <c r="G176" s="112"/>
      <c r="H176" s="112"/>
      <c r="I176" s="112"/>
      <c r="J176" s="1"/>
      <c r="K176" s="1"/>
      <c r="L176" s="3"/>
      <c r="M176" s="112"/>
      <c r="N176" s="112"/>
      <c r="O176" s="112"/>
      <c r="P176" s="112"/>
      <c r="Q176" s="112"/>
      <c r="R176" s="112"/>
      <c r="S176" s="149"/>
      <c r="T176" s="149"/>
      <c r="U176" s="149"/>
      <c r="V176" s="149"/>
    </row>
    <row r="177" spans="1:25" ht="19.5" x14ac:dyDescent="0.25">
      <c r="P177" s="112"/>
      <c r="Q177" s="112"/>
      <c r="R177" s="112"/>
      <c r="S177" s="149"/>
      <c r="T177" s="149"/>
      <c r="U177" s="149"/>
      <c r="V177" s="149"/>
    </row>
    <row r="178" spans="1:25" ht="19.5" x14ac:dyDescent="0.25">
      <c r="P178" s="112"/>
      <c r="Q178" s="112"/>
      <c r="R178" s="112"/>
      <c r="S178" s="149"/>
      <c r="T178" s="149"/>
      <c r="U178" s="149"/>
      <c r="V178" s="149"/>
    </row>
    <row r="179" spans="1:25" ht="19.5" x14ac:dyDescent="0.25">
      <c r="P179" s="112"/>
      <c r="Q179" s="112"/>
      <c r="R179" s="112"/>
      <c r="S179" s="149"/>
      <c r="T179" s="149"/>
      <c r="U179" s="149"/>
      <c r="V179" s="149"/>
    </row>
    <row r="180" spans="1:25" ht="19.5" x14ac:dyDescent="0.25">
      <c r="P180" s="112"/>
      <c r="Q180" s="112"/>
      <c r="R180" s="112"/>
      <c r="S180" s="149"/>
      <c r="T180" s="149"/>
      <c r="U180" s="149"/>
      <c r="V180" s="149"/>
    </row>
    <row r="181" spans="1:25" ht="19.5" x14ac:dyDescent="0.25">
      <c r="P181" s="112"/>
      <c r="Q181" s="112"/>
      <c r="R181" s="112"/>
      <c r="S181" s="149"/>
      <c r="T181" s="149"/>
      <c r="U181" s="149"/>
      <c r="V181" s="149"/>
    </row>
    <row r="182" spans="1:25" ht="19.5" x14ac:dyDescent="0.25">
      <c r="A182" s="112"/>
      <c r="B182" s="112"/>
      <c r="C182" s="112"/>
      <c r="D182" s="112"/>
      <c r="E182" s="112"/>
      <c r="F182" s="112"/>
      <c r="G182" s="112"/>
      <c r="H182" s="112"/>
      <c r="I182" s="112"/>
      <c r="J182" s="1"/>
      <c r="K182" s="1"/>
      <c r="L182" s="3"/>
      <c r="M182" s="112"/>
      <c r="N182" s="112"/>
      <c r="O182" s="112"/>
      <c r="P182" s="112"/>
      <c r="Q182" s="112"/>
      <c r="R182" s="112"/>
      <c r="S182" s="149"/>
      <c r="T182" s="149"/>
      <c r="U182" s="149"/>
      <c r="V182" s="149"/>
    </row>
    <row r="183" spans="1:25" ht="19.5" x14ac:dyDescent="0.25">
      <c r="A183" s="112"/>
      <c r="B183" s="112"/>
      <c r="C183" s="112"/>
      <c r="D183" s="112"/>
      <c r="E183" s="112"/>
      <c r="F183" s="112"/>
      <c r="G183" s="112"/>
      <c r="H183" s="112"/>
      <c r="I183" s="112"/>
      <c r="J183" s="150"/>
      <c r="K183" s="150"/>
      <c r="L183" s="150"/>
      <c r="M183" s="112"/>
      <c r="N183" s="112"/>
      <c r="O183" s="112"/>
      <c r="P183" s="112"/>
      <c r="Q183" s="112"/>
      <c r="R183" s="112"/>
      <c r="S183" s="151"/>
      <c r="T183" s="151"/>
      <c r="U183" s="151"/>
      <c r="V183" s="151"/>
    </row>
    <row r="184" spans="1:25" ht="19.5" x14ac:dyDescent="0.25">
      <c r="A184" s="112"/>
      <c r="B184" s="112"/>
      <c r="C184" s="112"/>
      <c r="D184" s="112"/>
      <c r="E184" s="112"/>
      <c r="F184" s="112"/>
      <c r="G184" s="112"/>
      <c r="H184" s="112"/>
      <c r="I184" s="112"/>
      <c r="J184" s="3"/>
      <c r="K184" s="3"/>
      <c r="L184" s="152"/>
      <c r="M184" s="112"/>
      <c r="N184" s="112"/>
      <c r="O184" s="112"/>
      <c r="P184" s="112"/>
      <c r="Q184" s="112"/>
      <c r="R184" s="112"/>
      <c r="S184" s="153"/>
      <c r="T184" s="153"/>
      <c r="U184" s="153"/>
      <c r="V184" s="153"/>
    </row>
    <row r="185" spans="1:25" ht="19.5" x14ac:dyDescent="0.25">
      <c r="A185" s="112"/>
      <c r="B185" s="112"/>
      <c r="C185" s="112"/>
      <c r="D185" s="112"/>
      <c r="E185" s="112"/>
      <c r="F185" s="112"/>
      <c r="G185" s="112"/>
      <c r="H185" s="112"/>
      <c r="I185" s="112"/>
      <c r="J185" s="12"/>
      <c r="K185" s="12"/>
      <c r="L185" s="12"/>
      <c r="M185" s="112"/>
      <c r="N185" s="112"/>
      <c r="O185" s="112"/>
      <c r="P185" s="112"/>
      <c r="Q185" s="112"/>
      <c r="R185" s="112"/>
      <c r="S185" s="12"/>
      <c r="T185" s="12"/>
      <c r="U185" s="1"/>
    </row>
    <row r="186" spans="1:25" ht="19.5" x14ac:dyDescent="0.25">
      <c r="A186" s="112"/>
      <c r="B186" s="112"/>
      <c r="C186" s="112"/>
      <c r="D186" s="112"/>
      <c r="E186" s="112"/>
      <c r="F186" s="112"/>
      <c r="G186" s="112"/>
      <c r="H186" s="112"/>
      <c r="I186" s="112"/>
      <c r="J186" s="154"/>
      <c r="K186" s="154"/>
      <c r="L186" s="154"/>
      <c r="M186" s="112"/>
      <c r="N186" s="112"/>
      <c r="O186" s="112"/>
      <c r="P186" s="112"/>
      <c r="Q186" s="112"/>
      <c r="R186" s="112"/>
      <c r="S186" s="138"/>
      <c r="T186" s="138"/>
      <c r="U186" s="138"/>
      <c r="V186" s="138"/>
    </row>
    <row r="187" spans="1:25" ht="15" customHeight="1" x14ac:dyDescent="0.25">
      <c r="A187" s="112"/>
      <c r="B187" s="112"/>
      <c r="C187" s="112"/>
      <c r="D187" s="112"/>
      <c r="E187" s="112"/>
      <c r="F187" s="112"/>
      <c r="G187" s="112"/>
      <c r="H187" s="112"/>
      <c r="I187" s="112"/>
      <c r="J187" s="155"/>
      <c r="K187" s="155"/>
      <c r="L187" s="156"/>
      <c r="M187" s="112"/>
      <c r="N187" s="112"/>
      <c r="O187" s="112"/>
      <c r="P187" s="112"/>
      <c r="Q187" s="112"/>
      <c r="R187" s="112"/>
      <c r="S187" s="12"/>
      <c r="T187" s="12"/>
      <c r="U187" s="1"/>
    </row>
    <row r="188" spans="1:25" ht="15.75" customHeight="1" x14ac:dyDescent="0.25">
      <c r="A188" s="112"/>
      <c r="B188" s="112"/>
      <c r="C188" s="112"/>
      <c r="D188" s="112"/>
      <c r="E188" s="112"/>
      <c r="F188" s="112"/>
      <c r="G188" s="112"/>
      <c r="H188" s="112"/>
      <c r="I188" s="112"/>
      <c r="J188" s="1"/>
      <c r="K188" s="1"/>
      <c r="L188" s="156"/>
      <c r="M188" s="112"/>
      <c r="N188" s="112"/>
      <c r="O188" s="112"/>
      <c r="P188" s="112"/>
      <c r="Q188" s="112"/>
      <c r="R188" s="112"/>
      <c r="S188" s="12"/>
      <c r="T188" s="12"/>
      <c r="U188" s="1"/>
    </row>
    <row r="189" spans="1:25" ht="15" customHeight="1" x14ac:dyDescent="0.25">
      <c r="A189" s="112"/>
      <c r="B189" s="112"/>
      <c r="C189" s="112"/>
      <c r="D189" s="112"/>
      <c r="E189" s="112"/>
      <c r="F189" s="112"/>
      <c r="G189" s="112"/>
      <c r="H189" s="112"/>
      <c r="I189" s="112"/>
      <c r="J189" s="1"/>
      <c r="K189" s="1"/>
      <c r="L189" s="157"/>
      <c r="M189" s="112"/>
      <c r="N189" s="112"/>
      <c r="O189" s="112"/>
      <c r="P189" s="112"/>
      <c r="Q189" s="112"/>
      <c r="R189" s="112"/>
      <c r="S189" s="12"/>
      <c r="T189" s="12"/>
      <c r="U189" s="1"/>
    </row>
    <row r="190" spans="1:25" ht="15" customHeight="1" x14ac:dyDescent="0.25">
      <c r="A190" s="12"/>
      <c r="B190" s="12"/>
      <c r="C190" s="12"/>
      <c r="D190" s="12"/>
      <c r="E190" s="12"/>
      <c r="F190" s="12"/>
      <c r="G190" s="12"/>
      <c r="H190" s="156"/>
      <c r="I190" s="1"/>
      <c r="J190" s="1"/>
      <c r="K190" s="1"/>
      <c r="L190" s="158"/>
      <c r="M190" s="112"/>
      <c r="N190" s="112"/>
      <c r="O190" s="112"/>
      <c r="P190" s="112"/>
      <c r="Q190" s="112"/>
      <c r="R190" s="112"/>
      <c r="S190" s="1"/>
      <c r="T190" s="1"/>
      <c r="U190" s="1"/>
    </row>
    <row r="191" spans="1:25" s="1" customFormat="1" ht="15" customHeight="1" x14ac:dyDescent="0.25">
      <c r="A191" s="12"/>
      <c r="B191" s="12"/>
      <c r="C191" s="12"/>
      <c r="D191" s="12"/>
      <c r="E191" s="12"/>
      <c r="F191" s="12"/>
      <c r="G191" s="12"/>
      <c r="H191" s="242"/>
      <c r="L191" s="12"/>
      <c r="M191" s="112"/>
      <c r="N191" s="112"/>
      <c r="O191" s="112"/>
      <c r="P191" s="112"/>
      <c r="Q191" s="112"/>
      <c r="R191" s="112"/>
      <c r="W191"/>
      <c r="X191"/>
      <c r="Y191"/>
    </row>
    <row r="192" spans="1:25" s="1" customFormat="1" ht="19.5" x14ac:dyDescent="0.25">
      <c r="A192" s="12"/>
      <c r="B192" s="12"/>
      <c r="C192" s="12"/>
      <c r="D192" s="12"/>
      <c r="E192" s="12"/>
      <c r="F192" s="12"/>
      <c r="G192" s="12"/>
      <c r="H192" s="242"/>
      <c r="L192" s="12"/>
      <c r="M192" s="112"/>
      <c r="N192" s="112"/>
      <c r="O192" s="112"/>
      <c r="P192" s="112"/>
      <c r="Q192" s="112"/>
      <c r="R192" s="112"/>
      <c r="W192"/>
      <c r="X192"/>
      <c r="Y192"/>
    </row>
    <row r="193" spans="1:25" s="1" customFormat="1" ht="19.5" x14ac:dyDescent="0.25">
      <c r="A193" s="12"/>
      <c r="B193" s="12"/>
      <c r="C193" s="12"/>
      <c r="D193" s="12"/>
      <c r="E193" s="12"/>
      <c r="F193" s="12"/>
      <c r="G193" s="12"/>
      <c r="H193" s="159"/>
      <c r="L193" s="12"/>
      <c r="M193" s="112"/>
      <c r="N193" s="112"/>
      <c r="O193" s="112"/>
      <c r="P193" s="112"/>
      <c r="Q193" s="112"/>
      <c r="R193" s="112"/>
      <c r="W193"/>
      <c r="X193"/>
      <c r="Y193"/>
    </row>
    <row r="194" spans="1:25" s="1" customFormat="1" ht="19.5" x14ac:dyDescent="0.25">
      <c r="A194" s="12"/>
      <c r="B194" s="12"/>
      <c r="C194" s="12"/>
      <c r="D194" s="12"/>
      <c r="E194" s="12"/>
      <c r="F194" s="12"/>
      <c r="G194" s="12"/>
      <c r="H194" s="159"/>
      <c r="L194" s="12"/>
      <c r="M194" s="112"/>
      <c r="N194" s="112"/>
      <c r="O194" s="112"/>
      <c r="P194" s="112"/>
      <c r="Q194" s="112"/>
      <c r="R194" s="112"/>
      <c r="W194"/>
      <c r="X194"/>
      <c r="Y194"/>
    </row>
    <row r="195" spans="1:25" s="1" customFormat="1" ht="19.5" x14ac:dyDescent="0.25">
      <c r="A195" s="12"/>
      <c r="B195" s="12"/>
      <c r="C195" s="12"/>
      <c r="D195" s="12"/>
      <c r="E195" s="12"/>
      <c r="F195" s="12"/>
      <c r="G195" s="12"/>
      <c r="H195" s="159"/>
      <c r="L195" s="12"/>
      <c r="M195" s="112"/>
      <c r="N195" s="112"/>
      <c r="O195" s="112"/>
      <c r="P195" s="112"/>
      <c r="Q195" s="112"/>
      <c r="R195" s="112"/>
      <c r="W195"/>
      <c r="X195"/>
      <c r="Y195"/>
    </row>
    <row r="196" spans="1:25" s="1" customFormat="1" ht="19.5" x14ac:dyDescent="0.25">
      <c r="A196" s="12"/>
      <c r="B196" s="12"/>
      <c r="C196" s="12"/>
      <c r="D196" s="12"/>
      <c r="E196" s="12"/>
      <c r="F196" s="12"/>
      <c r="G196" s="12"/>
      <c r="H196" s="159"/>
      <c r="L196" s="12"/>
      <c r="M196" s="112"/>
      <c r="N196" s="112"/>
      <c r="O196" s="112"/>
      <c r="P196" s="112"/>
      <c r="Q196" s="112"/>
      <c r="R196" s="112"/>
      <c r="W196"/>
      <c r="X196"/>
      <c r="Y196"/>
    </row>
    <row r="197" spans="1:25" s="1" customFormat="1" ht="19.5" x14ac:dyDescent="0.25">
      <c r="A197" s="12"/>
      <c r="B197" s="12"/>
      <c r="C197" s="12"/>
      <c r="D197" s="12"/>
      <c r="E197" s="12"/>
      <c r="F197" s="12"/>
      <c r="G197" s="12"/>
      <c r="H197" s="159"/>
      <c r="L197" s="12"/>
      <c r="M197" s="112"/>
      <c r="N197" s="112"/>
      <c r="O197" s="112"/>
      <c r="P197" s="112"/>
      <c r="Q197" s="112"/>
      <c r="R197" s="112"/>
      <c r="W197"/>
      <c r="X197"/>
      <c r="Y197"/>
    </row>
    <row r="198" spans="1:25" s="1" customFormat="1" ht="19.5" x14ac:dyDescent="0.25">
      <c r="A198" s="12"/>
      <c r="B198" s="12"/>
      <c r="C198" s="12"/>
      <c r="D198" s="12"/>
      <c r="E198" s="12"/>
      <c r="F198" s="12"/>
      <c r="G198" s="12"/>
      <c r="H198" s="159"/>
      <c r="L198" s="12"/>
      <c r="M198" s="112"/>
      <c r="N198" s="112"/>
      <c r="O198" s="112"/>
      <c r="P198" s="112"/>
      <c r="Q198" s="112"/>
      <c r="R198" s="112"/>
      <c r="W198"/>
      <c r="X198"/>
      <c r="Y198"/>
    </row>
    <row r="199" spans="1:25" s="1" customFormat="1" ht="19.5" x14ac:dyDescent="0.25">
      <c r="A199" s="12"/>
      <c r="B199" s="12"/>
      <c r="C199" s="12"/>
      <c r="D199" s="12"/>
      <c r="E199" s="12"/>
      <c r="F199" s="12"/>
      <c r="G199" s="12"/>
      <c r="H199" s="159"/>
      <c r="L199" s="12"/>
      <c r="M199" s="112"/>
      <c r="N199" s="112"/>
      <c r="O199" s="112"/>
      <c r="P199" s="112"/>
      <c r="Q199" s="112"/>
      <c r="R199" s="112"/>
      <c r="W199"/>
      <c r="X199"/>
      <c r="Y199"/>
    </row>
    <row r="200" spans="1:25" s="1" customFormat="1" ht="19.5" x14ac:dyDescent="0.25">
      <c r="A200" s="12"/>
      <c r="B200" s="12"/>
      <c r="C200" s="12"/>
      <c r="D200" s="12"/>
      <c r="E200" s="12"/>
      <c r="F200" s="12"/>
      <c r="G200" s="12"/>
      <c r="H200" s="159"/>
      <c r="L200" s="12"/>
      <c r="M200" s="112"/>
      <c r="N200" s="112"/>
      <c r="O200" s="112"/>
      <c r="P200" s="112"/>
      <c r="Q200" s="112"/>
      <c r="R200" s="112"/>
      <c r="W200"/>
      <c r="X200"/>
      <c r="Y200"/>
    </row>
    <row r="201" spans="1:25" s="1" customFormat="1" ht="19.5" x14ac:dyDescent="0.25">
      <c r="A201" s="12"/>
      <c r="B201" s="12"/>
      <c r="C201" s="12"/>
      <c r="D201" s="12"/>
      <c r="E201" s="12"/>
      <c r="F201" s="12"/>
      <c r="G201" s="12"/>
      <c r="H201" s="159"/>
      <c r="L201" s="12"/>
      <c r="M201" s="112"/>
      <c r="N201" s="112"/>
      <c r="O201" s="112"/>
      <c r="P201" s="112"/>
      <c r="Q201" s="112"/>
      <c r="R201" s="112"/>
      <c r="W201"/>
      <c r="X201"/>
      <c r="Y201"/>
    </row>
    <row r="202" spans="1:25" s="1" customFormat="1" ht="19.5" x14ac:dyDescent="0.25">
      <c r="A202" s="12"/>
      <c r="B202" s="12"/>
      <c r="C202" s="12"/>
      <c r="D202" s="12"/>
      <c r="E202" s="12"/>
      <c r="F202" s="12"/>
      <c r="G202" s="12"/>
      <c r="H202" s="159"/>
      <c r="L202" s="12"/>
      <c r="M202" s="112"/>
      <c r="N202" s="112"/>
      <c r="O202" s="112"/>
      <c r="P202" s="112"/>
      <c r="Q202" s="112"/>
      <c r="R202" s="112"/>
      <c r="W202"/>
      <c r="X202"/>
      <c r="Y202"/>
    </row>
    <row r="203" spans="1:25" s="1" customFormat="1" ht="19.5" x14ac:dyDescent="0.25">
      <c r="A203" s="12"/>
      <c r="B203" s="12"/>
      <c r="C203" s="12"/>
      <c r="D203" s="12"/>
      <c r="E203" s="12"/>
      <c r="F203" s="12"/>
      <c r="G203" s="12"/>
      <c r="H203" s="159"/>
      <c r="L203" s="12"/>
      <c r="M203" s="112"/>
      <c r="N203" s="112"/>
      <c r="O203" s="112"/>
      <c r="P203" s="112"/>
      <c r="Q203" s="112"/>
      <c r="R203" s="112"/>
      <c r="W203"/>
      <c r="X203"/>
      <c r="Y203"/>
    </row>
    <row r="204" spans="1:25" s="1" customFormat="1" ht="19.5" x14ac:dyDescent="0.25">
      <c r="A204" s="12"/>
      <c r="B204" s="12"/>
      <c r="C204" s="12"/>
      <c r="D204" s="12"/>
      <c r="E204" s="12"/>
      <c r="F204" s="12"/>
      <c r="G204" s="12"/>
      <c r="H204" s="159"/>
      <c r="L204" s="12"/>
      <c r="M204" s="112"/>
      <c r="N204" s="112"/>
      <c r="O204" s="112"/>
      <c r="P204" s="112"/>
      <c r="Q204" s="112"/>
      <c r="R204" s="112"/>
      <c r="W204"/>
      <c r="X204"/>
      <c r="Y204"/>
    </row>
    <row r="205" spans="1:25" s="1" customFormat="1" ht="19.5" x14ac:dyDescent="0.25">
      <c r="A205" s="12"/>
      <c r="B205" s="12"/>
      <c r="C205" s="12"/>
      <c r="D205" s="12"/>
      <c r="E205" s="12"/>
      <c r="F205" s="12"/>
      <c r="G205" s="12"/>
      <c r="H205" s="160"/>
      <c r="L205" s="12"/>
      <c r="M205" s="112"/>
      <c r="N205" s="112"/>
      <c r="O205" s="112"/>
      <c r="P205" s="112"/>
      <c r="Q205" s="112"/>
      <c r="R205" s="112"/>
      <c r="W205"/>
      <c r="X205"/>
      <c r="Y205"/>
    </row>
    <row r="206" spans="1:25" s="1" customFormat="1" ht="19.5" x14ac:dyDescent="0.25">
      <c r="A206" s="12"/>
      <c r="B206" s="12"/>
      <c r="C206" s="12"/>
      <c r="D206" s="12"/>
      <c r="E206" s="12"/>
      <c r="F206" s="12"/>
      <c r="G206" s="12"/>
      <c r="H206" s="161"/>
      <c r="L206" s="12"/>
      <c r="M206" s="112"/>
      <c r="N206" s="112"/>
      <c r="O206" s="112"/>
      <c r="P206" s="112"/>
      <c r="Q206" s="112"/>
      <c r="R206" s="112"/>
      <c r="W206"/>
      <c r="X206"/>
      <c r="Y206"/>
    </row>
    <row r="207" spans="1:25" s="1" customFormat="1" x14ac:dyDescent="0.25">
      <c r="A207" s="12"/>
      <c r="B207" s="12"/>
      <c r="C207" s="12"/>
      <c r="D207" s="12"/>
      <c r="E207" s="12"/>
      <c r="F207" s="12"/>
      <c r="G207" s="12"/>
      <c r="W207"/>
      <c r="X207"/>
      <c r="Y207"/>
    </row>
    <row r="208" spans="1:25" s="1" customFormat="1" x14ac:dyDescent="0.25">
      <c r="A208" s="12"/>
      <c r="B208" s="12"/>
      <c r="C208" s="12"/>
      <c r="D208" s="12"/>
      <c r="E208" s="12"/>
      <c r="F208" s="12"/>
      <c r="G208" s="12"/>
      <c r="U208"/>
      <c r="W208"/>
      <c r="X208"/>
      <c r="Y208"/>
    </row>
    <row r="209" spans="1:25" s="1" customFormat="1" x14ac:dyDescent="0.25">
      <c r="A209" s="12"/>
      <c r="B209" s="12"/>
      <c r="C209" s="12"/>
      <c r="D209" s="12"/>
      <c r="E209" s="12"/>
      <c r="F209" s="12"/>
      <c r="G209" s="12"/>
      <c r="U209"/>
      <c r="W209"/>
      <c r="X209"/>
      <c r="Y209"/>
    </row>
    <row r="210" spans="1:25" s="1" customFormat="1" x14ac:dyDescent="0.25">
      <c r="A210" s="12"/>
      <c r="B210" s="12"/>
      <c r="C210" s="12"/>
      <c r="D210" s="12"/>
      <c r="E210" s="12"/>
      <c r="F210" s="12"/>
      <c r="G210" s="12"/>
      <c r="U210"/>
      <c r="W210"/>
      <c r="X210"/>
      <c r="Y210"/>
    </row>
    <row r="211" spans="1:25" s="1" customFormat="1" x14ac:dyDescent="0.25">
      <c r="A211" s="12"/>
      <c r="B211" s="12"/>
      <c r="C211" s="12"/>
      <c r="D211" s="12"/>
      <c r="E211" s="12"/>
      <c r="F211" s="12"/>
      <c r="G211" s="12"/>
      <c r="U211"/>
      <c r="W211"/>
      <c r="X211"/>
      <c r="Y211"/>
    </row>
    <row r="212" spans="1:25" s="1" customFormat="1" x14ac:dyDescent="0.25">
      <c r="A212" s="12"/>
      <c r="B212" s="12"/>
      <c r="C212" s="12"/>
      <c r="D212" s="12"/>
      <c r="E212" s="12"/>
      <c r="F212" s="12"/>
      <c r="G212" s="12"/>
      <c r="U212"/>
      <c r="W212"/>
      <c r="X212"/>
      <c r="Y212"/>
    </row>
    <row r="213" spans="1:25" s="1" customFormat="1" x14ac:dyDescent="0.25">
      <c r="A213" s="12"/>
      <c r="B213" s="12"/>
      <c r="C213" s="12"/>
      <c r="D213" s="12"/>
      <c r="E213" s="12"/>
      <c r="F213" s="12"/>
      <c r="G213" s="12"/>
      <c r="U213"/>
      <c r="W213"/>
      <c r="X213"/>
      <c r="Y213"/>
    </row>
    <row r="214" spans="1:25" s="1" customFormat="1" x14ac:dyDescent="0.25">
      <c r="A214" s="12"/>
      <c r="B214" s="12"/>
      <c r="C214" s="12"/>
      <c r="D214" s="12"/>
      <c r="E214" s="12"/>
      <c r="F214" s="12"/>
      <c r="G214" s="12"/>
      <c r="U214"/>
      <c r="W214"/>
      <c r="X214"/>
      <c r="Y214"/>
    </row>
    <row r="215" spans="1:25" s="1" customFormat="1" x14ac:dyDescent="0.25">
      <c r="A215" s="12"/>
      <c r="B215" s="12"/>
      <c r="C215" s="12"/>
      <c r="D215" s="12"/>
      <c r="E215" s="12"/>
      <c r="F215" s="12"/>
      <c r="G215" s="12"/>
      <c r="U215"/>
      <c r="W215"/>
      <c r="X215"/>
      <c r="Y215"/>
    </row>
    <row r="216" spans="1:25" s="1" customFormat="1" x14ac:dyDescent="0.25">
      <c r="A216" s="12"/>
      <c r="B216" s="12"/>
      <c r="C216" s="12"/>
      <c r="D216" s="12"/>
      <c r="E216" s="12"/>
      <c r="F216" s="12"/>
      <c r="G216" s="12"/>
      <c r="U216"/>
      <c r="W216"/>
      <c r="X216"/>
      <c r="Y216"/>
    </row>
  </sheetData>
  <mergeCells count="82">
    <mergeCell ref="A31:E31"/>
    <mergeCell ref="L31:O31"/>
    <mergeCell ref="A20:V20"/>
    <mergeCell ref="A22:V22"/>
    <mergeCell ref="A25:V25"/>
    <mergeCell ref="A26:V26"/>
    <mergeCell ref="A29:V29"/>
    <mergeCell ref="A91:V91"/>
    <mergeCell ref="A32:E32"/>
    <mergeCell ref="L32:O32"/>
    <mergeCell ref="A50:N50"/>
    <mergeCell ref="A51:N51"/>
    <mergeCell ref="A53:A54"/>
    <mergeCell ref="B53:B54"/>
    <mergeCell ref="C53:F53"/>
    <mergeCell ref="G53:J53"/>
    <mergeCell ref="K53:N53"/>
    <mergeCell ref="A68:V69"/>
    <mergeCell ref="A72:F72"/>
    <mergeCell ref="L72:V72"/>
    <mergeCell ref="A73:F73"/>
    <mergeCell ref="L73:V73"/>
    <mergeCell ref="A113:R113"/>
    <mergeCell ref="A93:H93"/>
    <mergeCell ref="Q93:V93"/>
    <mergeCell ref="A94:H94"/>
    <mergeCell ref="Q94:U94"/>
    <mergeCell ref="A95:A97"/>
    <mergeCell ref="B95:B97"/>
    <mergeCell ref="C95:D96"/>
    <mergeCell ref="E95:F96"/>
    <mergeCell ref="G95:H96"/>
    <mergeCell ref="Q95:Q97"/>
    <mergeCell ref="R95:R97"/>
    <mergeCell ref="S95:S97"/>
    <mergeCell ref="T95:T97"/>
    <mergeCell ref="U95:U97"/>
    <mergeCell ref="A112:R112"/>
    <mergeCell ref="A114:R114"/>
    <mergeCell ref="A117:V118"/>
    <mergeCell ref="A120:J120"/>
    <mergeCell ref="A121:J121"/>
    <mergeCell ref="A123:E125"/>
    <mergeCell ref="F123:F125"/>
    <mergeCell ref="G123:G125"/>
    <mergeCell ref="H123:H125"/>
    <mergeCell ref="I123:I125"/>
    <mergeCell ref="J123:J125"/>
    <mergeCell ref="A136:E136"/>
    <mergeCell ref="K123:K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49:G149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E146"/>
    <mergeCell ref="B148:G148"/>
    <mergeCell ref="G151:G153"/>
    <mergeCell ref="D170:R170"/>
    <mergeCell ref="D171:R171"/>
    <mergeCell ref="H191:H192"/>
    <mergeCell ref="A151:A153"/>
    <mergeCell ref="B151:B153"/>
    <mergeCell ref="C151:C153"/>
    <mergeCell ref="D151:D153"/>
    <mergeCell ref="E151:E153"/>
    <mergeCell ref="F151:F153"/>
  </mergeCells>
  <conditionalFormatting sqref="B67">
    <cfRule type="cellIs" dxfId="7" priority="8" operator="notEqual">
      <formula>$M$47</formula>
    </cfRule>
  </conditionalFormatting>
  <conditionalFormatting sqref="B110">
    <cfRule type="expression" dxfId="6" priority="7">
      <formula>$B$110&lt;&gt;$M$47</formula>
    </cfRule>
  </conditionalFormatting>
  <conditionalFormatting sqref="B47">
    <cfRule type="expression" dxfId="5" priority="6">
      <formula>$B$47&lt;&gt;$M$47</formula>
    </cfRule>
  </conditionalFormatting>
  <conditionalFormatting sqref="B87">
    <cfRule type="expression" dxfId="4" priority="5">
      <formula>$B$87&lt;&gt;$M$47</formula>
    </cfRule>
  </conditionalFormatting>
  <conditionalFormatting sqref="R110">
    <cfRule type="expression" dxfId="3" priority="4">
      <formula>$R$110&lt;&gt;$M$47</formula>
    </cfRule>
  </conditionalFormatting>
  <conditionalFormatting sqref="F126">
    <cfRule type="cellIs" dxfId="2" priority="3" operator="notEqual">
      <formula>$M$47</formula>
    </cfRule>
  </conditionalFormatting>
  <conditionalFormatting sqref="F133">
    <cfRule type="expression" dxfId="1" priority="2">
      <formula>$F$133&lt;&gt;$H$133+$K$133</formula>
    </cfRule>
  </conditionalFormatting>
  <conditionalFormatting sqref="B166">
    <cfRule type="expression" dxfId="0" priority="1">
      <formula>$B$166&lt;&gt;$F$145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9" man="1"/>
    <brk id="69" max="21" man="1"/>
    <brk id="115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5:AV110"/>
  <sheetViews>
    <sheetView view="pageBreakPreview" topLeftCell="A4" zoomScale="50" zoomScaleNormal="80" zoomScaleSheetLayoutView="50" workbookViewId="0">
      <selection activeCell="K42" sqref="K42"/>
    </sheetView>
  </sheetViews>
  <sheetFormatPr baseColWidth="10" defaultColWidth="11.42578125" defaultRowHeight="16.5" x14ac:dyDescent="0.3"/>
  <cols>
    <col min="1" max="1" width="14.42578125" style="162" customWidth="1"/>
    <col min="2" max="3" width="13.7109375" style="162" customWidth="1"/>
    <col min="4" max="4" width="10.7109375" style="162" customWidth="1"/>
    <col min="5" max="15" width="15.140625" style="162" customWidth="1"/>
    <col min="16" max="16" width="14.28515625" style="162" customWidth="1"/>
    <col min="17" max="18" width="10.7109375" style="162" customWidth="1"/>
    <col min="19" max="19" width="2.85546875" style="162" customWidth="1"/>
    <col min="20" max="20" width="2.42578125" style="162" customWidth="1"/>
    <col min="21" max="21" width="12.5703125" style="162" customWidth="1"/>
    <col min="22" max="23" width="12.140625" style="162" customWidth="1"/>
    <col min="24" max="28" width="10.7109375" style="162" customWidth="1"/>
    <col min="29" max="34" width="3.7109375" style="162" customWidth="1"/>
    <col min="35" max="35" width="11.42578125" style="162"/>
    <col min="36" max="36" width="10" style="162" customWidth="1"/>
    <col min="37" max="37" width="11.28515625" style="162" customWidth="1"/>
    <col min="38" max="38" width="14.28515625" style="162" customWidth="1"/>
    <col min="39" max="47" width="7.140625" style="162" customWidth="1"/>
    <col min="48" max="16384" width="11.42578125" style="162"/>
  </cols>
  <sheetData>
    <row r="5" spans="1:48" s="170" customFormat="1" ht="26.25" customHeight="1" x14ac:dyDescent="0.35">
      <c r="A5" s="174" t="s">
        <v>10</v>
      </c>
      <c r="B5" s="172"/>
      <c r="C5" s="172"/>
      <c r="D5" s="172"/>
      <c r="E5" s="172"/>
      <c r="F5" s="172"/>
      <c r="G5" s="172"/>
      <c r="H5" s="172"/>
      <c r="I5" s="172"/>
      <c r="J5" s="173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</row>
    <row r="6" spans="1:48" ht="7.5" customHeight="1" x14ac:dyDescent="0.3"/>
    <row r="7" spans="1:48" ht="7.5" customHeight="1" x14ac:dyDescent="0.3">
      <c r="A7" s="318"/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</row>
    <row r="8" spans="1:48" ht="27.75" customHeight="1" x14ac:dyDescent="0.3">
      <c r="A8" s="320" t="s">
        <v>206</v>
      </c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</row>
    <row r="9" spans="1:48" ht="23.25" customHeight="1" x14ac:dyDescent="0.3">
      <c r="A9" s="322" t="s">
        <v>208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</row>
    <row r="10" spans="1:48" ht="7.5" customHeight="1" x14ac:dyDescent="0.3">
      <c r="A10" s="238"/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7"/>
      <c r="O10" s="237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</row>
    <row r="11" spans="1:48" ht="20.25" customHeight="1" x14ac:dyDescent="0.3"/>
    <row r="12" spans="1:48" ht="23.25" customHeight="1" thickBot="1" x14ac:dyDescent="0.35">
      <c r="A12" s="331" t="s">
        <v>205</v>
      </c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235"/>
      <c r="S12" s="235"/>
      <c r="T12" s="175"/>
      <c r="U12" s="330" t="s">
        <v>204</v>
      </c>
      <c r="V12" s="330"/>
      <c r="W12" s="330"/>
      <c r="X12" s="330"/>
      <c r="Y12" s="330"/>
      <c r="Z12" s="330"/>
      <c r="AA12" s="330"/>
    </row>
    <row r="13" spans="1:48" ht="12.75" customHeight="1" x14ac:dyDescent="0.3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75"/>
      <c r="S13" s="175"/>
      <c r="T13" s="175"/>
      <c r="U13" s="198"/>
    </row>
    <row r="14" spans="1:48" ht="22.5" customHeight="1" x14ac:dyDescent="0.3">
      <c r="A14" s="324" t="s">
        <v>38</v>
      </c>
      <c r="B14" s="326" t="s">
        <v>203</v>
      </c>
      <c r="C14" s="327"/>
      <c r="D14" s="308" t="s">
        <v>18</v>
      </c>
      <c r="E14" s="308" t="s">
        <v>19</v>
      </c>
      <c r="F14" s="308" t="s">
        <v>20</v>
      </c>
      <c r="G14" s="308" t="s">
        <v>21</v>
      </c>
      <c r="H14" s="308" t="s">
        <v>22</v>
      </c>
      <c r="I14" s="308" t="s">
        <v>23</v>
      </c>
      <c r="J14" s="308" t="s">
        <v>24</v>
      </c>
      <c r="K14" s="308" t="s">
        <v>25</v>
      </c>
      <c r="L14" s="308" t="s">
        <v>26</v>
      </c>
      <c r="M14" s="308" t="s">
        <v>27</v>
      </c>
      <c r="N14" s="308" t="s">
        <v>28</v>
      </c>
      <c r="O14" s="332" t="s">
        <v>29</v>
      </c>
      <c r="P14" s="334" t="s">
        <v>3</v>
      </c>
      <c r="Q14" s="336" t="s">
        <v>4</v>
      </c>
      <c r="S14" s="234"/>
      <c r="T14" s="234"/>
      <c r="U14" s="324" t="s">
        <v>9</v>
      </c>
      <c r="V14" s="308"/>
      <c r="W14" s="308"/>
      <c r="X14" s="308" t="s">
        <v>202</v>
      </c>
      <c r="Y14" s="308"/>
      <c r="Z14" s="308" t="s">
        <v>4</v>
      </c>
      <c r="AA14" s="339"/>
      <c r="AB14" s="234"/>
    </row>
    <row r="15" spans="1:48" ht="23.25" customHeight="1" x14ac:dyDescent="0.3">
      <c r="A15" s="325"/>
      <c r="B15" s="328"/>
      <c r="C15" s="32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33"/>
      <c r="P15" s="335"/>
      <c r="Q15" s="337"/>
      <c r="S15" s="234"/>
      <c r="T15" s="234"/>
      <c r="U15" s="338"/>
      <c r="V15" s="309"/>
      <c r="W15" s="309"/>
      <c r="X15" s="309"/>
      <c r="Y15" s="309"/>
      <c r="Z15" s="309"/>
      <c r="AA15" s="340"/>
      <c r="AB15" s="234"/>
    </row>
    <row r="16" spans="1:48" ht="23.25" customHeight="1" x14ac:dyDescent="0.3">
      <c r="A16" s="210">
        <v>1</v>
      </c>
      <c r="B16" s="305" t="s">
        <v>201</v>
      </c>
      <c r="C16" s="306"/>
      <c r="D16" s="209">
        <v>264</v>
      </c>
      <c r="E16" s="209">
        <v>231</v>
      </c>
      <c r="F16" s="209">
        <v>562</v>
      </c>
      <c r="G16" s="209">
        <v>698</v>
      </c>
      <c r="H16" s="209">
        <v>324</v>
      </c>
      <c r="I16" s="209"/>
      <c r="J16" s="209"/>
      <c r="K16" s="209"/>
      <c r="L16" s="209"/>
      <c r="M16" s="209"/>
      <c r="N16" s="209"/>
      <c r="O16" s="208"/>
      <c r="P16" s="207">
        <f>SUM(D16:O16)</f>
        <v>2079</v>
      </c>
      <c r="Q16" s="206">
        <f t="shared" ref="Q16:Q57" si="0">+P16/$P$58</f>
        <v>5.6784660766961655E-2</v>
      </c>
      <c r="S16" s="222"/>
      <c r="T16" s="221"/>
      <c r="U16" s="231" t="s">
        <v>34</v>
      </c>
      <c r="V16" s="230"/>
      <c r="W16" s="229" t="s">
        <v>200</v>
      </c>
      <c r="X16" s="233">
        <v>704</v>
      </c>
      <c r="Y16" s="232"/>
      <c r="Z16" s="310">
        <f t="shared" ref="Z16:Z23" si="1">+X16/$X$24</f>
        <v>1.9228668196219819E-2</v>
      </c>
      <c r="AA16" s="311"/>
      <c r="AB16" s="219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</row>
    <row r="17" spans="1:47" ht="23.25" customHeight="1" x14ac:dyDescent="0.3">
      <c r="A17" s="210">
        <v>2</v>
      </c>
      <c r="B17" s="305" t="s">
        <v>199</v>
      </c>
      <c r="C17" s="306"/>
      <c r="D17" s="209">
        <v>110</v>
      </c>
      <c r="E17" s="209">
        <v>84</v>
      </c>
      <c r="F17" s="209">
        <v>322</v>
      </c>
      <c r="G17" s="209">
        <v>321</v>
      </c>
      <c r="H17" s="209">
        <v>199</v>
      </c>
      <c r="I17" s="209"/>
      <c r="J17" s="209"/>
      <c r="K17" s="209"/>
      <c r="L17" s="209"/>
      <c r="M17" s="209"/>
      <c r="N17" s="209"/>
      <c r="O17" s="208"/>
      <c r="P17" s="207">
        <f t="shared" ref="P17:P57" si="2">SUM(D17:O17)</f>
        <v>1036</v>
      </c>
      <c r="Q17" s="206">
        <f t="shared" si="0"/>
        <v>2.8296733311482573E-2</v>
      </c>
      <c r="S17" s="222"/>
      <c r="T17" s="221"/>
      <c r="U17" s="231" t="s">
        <v>35</v>
      </c>
      <c r="V17" s="230"/>
      <c r="W17" s="229" t="s">
        <v>198</v>
      </c>
      <c r="X17" s="228">
        <v>4248</v>
      </c>
      <c r="Y17" s="227"/>
      <c r="Z17" s="312">
        <f t="shared" si="1"/>
        <v>0.1160275319567355</v>
      </c>
      <c r="AA17" s="313"/>
      <c r="AB17" s="219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</row>
    <row r="18" spans="1:47" ht="23.25" customHeight="1" x14ac:dyDescent="0.3">
      <c r="A18" s="210">
        <v>3</v>
      </c>
      <c r="B18" s="305" t="s">
        <v>197</v>
      </c>
      <c r="C18" s="306"/>
      <c r="D18" s="209">
        <v>35</v>
      </c>
      <c r="E18" s="209">
        <v>76</v>
      </c>
      <c r="F18" s="209">
        <v>93</v>
      </c>
      <c r="G18" s="209">
        <v>140</v>
      </c>
      <c r="H18" s="209">
        <v>209</v>
      </c>
      <c r="I18" s="209"/>
      <c r="J18" s="209"/>
      <c r="K18" s="209"/>
      <c r="L18" s="209"/>
      <c r="M18" s="209"/>
      <c r="N18" s="209"/>
      <c r="O18" s="208"/>
      <c r="P18" s="207">
        <f t="shared" si="2"/>
        <v>553</v>
      </c>
      <c r="Q18" s="206">
        <f t="shared" si="0"/>
        <v>1.5104337375723807E-2</v>
      </c>
      <c r="S18" s="222"/>
      <c r="T18" s="221"/>
      <c r="U18" s="231" t="s">
        <v>11</v>
      </c>
      <c r="V18" s="230"/>
      <c r="W18" s="229" t="s">
        <v>196</v>
      </c>
      <c r="X18" s="228">
        <v>2544</v>
      </c>
      <c r="Y18" s="227"/>
      <c r="Z18" s="312">
        <f t="shared" si="1"/>
        <v>6.9485414618157978E-2</v>
      </c>
      <c r="AA18" s="313"/>
      <c r="AB18" s="219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</row>
    <row r="19" spans="1:47" ht="23.25" customHeight="1" x14ac:dyDescent="0.3">
      <c r="A19" s="210">
        <v>4</v>
      </c>
      <c r="B19" s="305" t="s">
        <v>195</v>
      </c>
      <c r="C19" s="306"/>
      <c r="D19" s="209">
        <v>50</v>
      </c>
      <c r="E19" s="209">
        <v>37</v>
      </c>
      <c r="F19" s="209">
        <v>499</v>
      </c>
      <c r="G19" s="209">
        <v>371</v>
      </c>
      <c r="H19" s="209">
        <v>382</v>
      </c>
      <c r="I19" s="209"/>
      <c r="J19" s="209"/>
      <c r="K19" s="209"/>
      <c r="L19" s="209"/>
      <c r="M19" s="209"/>
      <c r="N19" s="209"/>
      <c r="O19" s="208"/>
      <c r="P19" s="207">
        <f t="shared" si="2"/>
        <v>1339</v>
      </c>
      <c r="Q19" s="206">
        <f t="shared" si="0"/>
        <v>3.6572708401616957E-2</v>
      </c>
      <c r="S19" s="222"/>
      <c r="T19" s="221"/>
      <c r="U19" s="231" t="s">
        <v>194</v>
      </c>
      <c r="V19" s="230"/>
      <c r="W19" s="229" t="s">
        <v>193</v>
      </c>
      <c r="X19" s="228">
        <v>2151</v>
      </c>
      <c r="Y19" s="227"/>
      <c r="Z19" s="312">
        <f t="shared" si="1"/>
        <v>5.8751229105211404E-2</v>
      </c>
      <c r="AA19" s="313"/>
      <c r="AB19" s="219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</row>
    <row r="20" spans="1:47" ht="23.25" customHeight="1" x14ac:dyDescent="0.3">
      <c r="A20" s="210">
        <v>5</v>
      </c>
      <c r="B20" s="305" t="s">
        <v>192</v>
      </c>
      <c r="C20" s="306"/>
      <c r="D20" s="209">
        <v>9</v>
      </c>
      <c r="E20" s="209">
        <v>14</v>
      </c>
      <c r="F20" s="209">
        <v>522</v>
      </c>
      <c r="G20" s="209">
        <v>147</v>
      </c>
      <c r="H20" s="209">
        <v>92</v>
      </c>
      <c r="I20" s="209"/>
      <c r="J20" s="209"/>
      <c r="K20" s="209"/>
      <c r="L20" s="209"/>
      <c r="M20" s="209"/>
      <c r="N20" s="209"/>
      <c r="O20" s="208"/>
      <c r="P20" s="207">
        <f t="shared" si="2"/>
        <v>784</v>
      </c>
      <c r="Q20" s="206">
        <f t="shared" si="0"/>
        <v>2.1413744127608433E-2</v>
      </c>
      <c r="S20" s="222"/>
      <c r="T20" s="221"/>
      <c r="U20" s="231" t="s">
        <v>36</v>
      </c>
      <c r="V20" s="230"/>
      <c r="W20" s="229" t="s">
        <v>191</v>
      </c>
      <c r="X20" s="228">
        <v>6126</v>
      </c>
      <c r="Y20" s="227"/>
      <c r="Z20" s="312">
        <f t="shared" si="1"/>
        <v>0.16732218944608326</v>
      </c>
      <c r="AA20" s="313"/>
      <c r="AB20" s="219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</row>
    <row r="21" spans="1:47" ht="23.25" customHeight="1" x14ac:dyDescent="0.3">
      <c r="A21" s="210">
        <v>6</v>
      </c>
      <c r="B21" s="305" t="s">
        <v>190</v>
      </c>
      <c r="C21" s="306"/>
      <c r="D21" s="209">
        <v>255</v>
      </c>
      <c r="E21" s="209">
        <v>256</v>
      </c>
      <c r="F21" s="209">
        <v>201</v>
      </c>
      <c r="G21" s="209">
        <v>573</v>
      </c>
      <c r="H21" s="209">
        <v>209</v>
      </c>
      <c r="I21" s="209"/>
      <c r="J21" s="209"/>
      <c r="K21" s="209"/>
      <c r="L21" s="209"/>
      <c r="M21" s="209"/>
      <c r="N21" s="209"/>
      <c r="O21" s="208"/>
      <c r="P21" s="207">
        <f t="shared" si="2"/>
        <v>1494</v>
      </c>
      <c r="Q21" s="206">
        <f t="shared" si="0"/>
        <v>4.0806293018682396E-2</v>
      </c>
      <c r="S21" s="222"/>
      <c r="T21" s="221"/>
      <c r="U21" s="231" t="s">
        <v>37</v>
      </c>
      <c r="V21" s="230"/>
      <c r="W21" s="229" t="s">
        <v>189</v>
      </c>
      <c r="X21" s="228">
        <v>17895</v>
      </c>
      <c r="Y21" s="227"/>
      <c r="Z21" s="312">
        <f t="shared" si="1"/>
        <v>0.48877417240249099</v>
      </c>
      <c r="AA21" s="313"/>
      <c r="AB21" s="219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</row>
    <row r="22" spans="1:47" ht="23.25" customHeight="1" x14ac:dyDescent="0.3">
      <c r="A22" s="210">
        <v>7</v>
      </c>
      <c r="B22" s="305" t="s">
        <v>188</v>
      </c>
      <c r="C22" s="306"/>
      <c r="D22" s="209">
        <v>82</v>
      </c>
      <c r="E22" s="209">
        <v>122</v>
      </c>
      <c r="F22" s="209">
        <v>205</v>
      </c>
      <c r="G22" s="209">
        <v>145</v>
      </c>
      <c r="H22" s="209">
        <v>311</v>
      </c>
      <c r="I22" s="209"/>
      <c r="J22" s="209"/>
      <c r="K22" s="209"/>
      <c r="L22" s="209"/>
      <c r="M22" s="209"/>
      <c r="N22" s="209"/>
      <c r="O22" s="208"/>
      <c r="P22" s="207">
        <f t="shared" si="2"/>
        <v>865</v>
      </c>
      <c r="Q22" s="206">
        <f t="shared" si="0"/>
        <v>2.362613350813941E-2</v>
      </c>
      <c r="S22" s="222"/>
      <c r="T22" s="221"/>
      <c r="U22" s="231" t="s">
        <v>187</v>
      </c>
      <c r="V22" s="230"/>
      <c r="W22" s="229" t="s">
        <v>186</v>
      </c>
      <c r="X22" s="228">
        <v>2799</v>
      </c>
      <c r="Y22" s="227"/>
      <c r="Z22" s="312">
        <f t="shared" si="1"/>
        <v>7.6450344149459198E-2</v>
      </c>
      <c r="AA22" s="313"/>
      <c r="AB22" s="219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</row>
    <row r="23" spans="1:47" ht="23.25" customHeight="1" x14ac:dyDescent="0.3">
      <c r="A23" s="210">
        <v>8</v>
      </c>
      <c r="B23" s="305" t="s">
        <v>185</v>
      </c>
      <c r="C23" s="306"/>
      <c r="D23" s="209">
        <v>33</v>
      </c>
      <c r="E23" s="209">
        <v>25</v>
      </c>
      <c r="F23" s="209">
        <v>160</v>
      </c>
      <c r="G23" s="209">
        <v>19</v>
      </c>
      <c r="H23" s="209">
        <v>303</v>
      </c>
      <c r="I23" s="209"/>
      <c r="J23" s="209"/>
      <c r="K23" s="209"/>
      <c r="L23" s="209"/>
      <c r="M23" s="209"/>
      <c r="N23" s="209"/>
      <c r="O23" s="208"/>
      <c r="P23" s="207">
        <f t="shared" si="2"/>
        <v>540</v>
      </c>
      <c r="Q23" s="206">
        <f t="shared" si="0"/>
        <v>1.4749262536873156E-2</v>
      </c>
      <c r="S23" s="222"/>
      <c r="T23" s="221"/>
      <c r="U23" s="231" t="s">
        <v>32</v>
      </c>
      <c r="V23" s="230"/>
      <c r="W23" s="229"/>
      <c r="X23" s="228">
        <v>145</v>
      </c>
      <c r="Y23" s="227"/>
      <c r="Z23" s="312">
        <f t="shared" si="1"/>
        <v>3.9604501256418657E-3</v>
      </c>
      <c r="AA23" s="313"/>
      <c r="AB23" s="219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</row>
    <row r="24" spans="1:47" ht="23.25" customHeight="1" x14ac:dyDescent="0.3">
      <c r="A24" s="210">
        <v>9</v>
      </c>
      <c r="B24" s="305" t="s">
        <v>184</v>
      </c>
      <c r="C24" s="306"/>
      <c r="D24" s="209">
        <v>50</v>
      </c>
      <c r="E24" s="209">
        <v>33</v>
      </c>
      <c r="F24" s="209">
        <v>245</v>
      </c>
      <c r="G24" s="209">
        <v>137</v>
      </c>
      <c r="H24" s="209">
        <v>194</v>
      </c>
      <c r="I24" s="209"/>
      <c r="J24" s="209"/>
      <c r="K24" s="209"/>
      <c r="L24" s="209"/>
      <c r="M24" s="209"/>
      <c r="N24" s="209"/>
      <c r="O24" s="208"/>
      <c r="P24" s="207">
        <f t="shared" si="2"/>
        <v>659</v>
      </c>
      <c r="Q24" s="206">
        <f t="shared" si="0"/>
        <v>1.7999562984813724E-2</v>
      </c>
      <c r="S24" s="222"/>
      <c r="T24" s="221"/>
      <c r="U24" s="226" t="s">
        <v>3</v>
      </c>
      <c r="V24" s="225"/>
      <c r="W24" s="224"/>
      <c r="X24" s="223">
        <f>+SUM(X16:X23)</f>
        <v>36612</v>
      </c>
      <c r="Y24" s="223"/>
      <c r="Z24" s="314">
        <v>1</v>
      </c>
      <c r="AA24" s="315"/>
      <c r="AB24" s="219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</row>
    <row r="25" spans="1:47" ht="23.25" customHeight="1" x14ac:dyDescent="0.3">
      <c r="A25" s="210">
        <v>10</v>
      </c>
      <c r="B25" s="305" t="s">
        <v>183</v>
      </c>
      <c r="C25" s="306"/>
      <c r="D25" s="209">
        <v>69</v>
      </c>
      <c r="E25" s="209">
        <v>52</v>
      </c>
      <c r="F25" s="209">
        <v>407</v>
      </c>
      <c r="G25" s="209">
        <v>143</v>
      </c>
      <c r="H25" s="209">
        <v>487</v>
      </c>
      <c r="I25" s="209"/>
      <c r="J25" s="209"/>
      <c r="K25" s="209"/>
      <c r="L25" s="209"/>
      <c r="M25" s="209"/>
      <c r="N25" s="209"/>
      <c r="O25" s="208"/>
      <c r="P25" s="207">
        <f t="shared" si="2"/>
        <v>1158</v>
      </c>
      <c r="Q25" s="206">
        <f t="shared" si="0"/>
        <v>3.1628974106850213E-2</v>
      </c>
      <c r="S25" s="222"/>
      <c r="T25" s="221"/>
      <c r="AB25" s="219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</row>
    <row r="26" spans="1:47" ht="23.25" customHeight="1" x14ac:dyDescent="0.3">
      <c r="A26" s="210">
        <v>11</v>
      </c>
      <c r="B26" s="305" t="s">
        <v>182</v>
      </c>
      <c r="C26" s="306"/>
      <c r="D26" s="209">
        <v>12</v>
      </c>
      <c r="E26" s="209">
        <v>24</v>
      </c>
      <c r="F26" s="209">
        <v>263</v>
      </c>
      <c r="G26" s="209">
        <v>149</v>
      </c>
      <c r="H26" s="209">
        <v>158</v>
      </c>
      <c r="I26" s="209"/>
      <c r="J26" s="209"/>
      <c r="K26" s="209"/>
      <c r="L26" s="209"/>
      <c r="M26" s="209"/>
      <c r="N26" s="209"/>
      <c r="O26" s="208"/>
      <c r="P26" s="207">
        <f t="shared" si="2"/>
        <v>606</v>
      </c>
      <c r="Q26" s="206">
        <f t="shared" si="0"/>
        <v>1.6551950180268764E-2</v>
      </c>
      <c r="S26" s="222"/>
      <c r="T26" s="221"/>
      <c r="AB26" s="219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</row>
    <row r="27" spans="1:47" ht="23.25" customHeight="1" x14ac:dyDescent="0.3">
      <c r="A27" s="210">
        <v>12</v>
      </c>
      <c r="B27" s="305" t="s">
        <v>181</v>
      </c>
      <c r="C27" s="306"/>
      <c r="D27" s="209">
        <v>65</v>
      </c>
      <c r="E27" s="209">
        <v>244</v>
      </c>
      <c r="F27" s="209">
        <v>227</v>
      </c>
      <c r="G27" s="209">
        <v>255</v>
      </c>
      <c r="H27" s="209">
        <v>366</v>
      </c>
      <c r="I27" s="209"/>
      <c r="J27" s="209"/>
      <c r="K27" s="209"/>
      <c r="L27" s="209"/>
      <c r="M27" s="209"/>
      <c r="N27" s="209"/>
      <c r="O27" s="208"/>
      <c r="P27" s="207">
        <f t="shared" si="2"/>
        <v>1157</v>
      </c>
      <c r="Q27" s="206">
        <f t="shared" si="0"/>
        <v>3.1601660657707857E-2</v>
      </c>
      <c r="S27" s="222"/>
      <c r="T27" s="221"/>
      <c r="V27" s="163"/>
      <c r="W27" s="163"/>
      <c r="X27" s="163"/>
      <c r="Y27" s="163"/>
      <c r="Z27" s="163"/>
      <c r="AA27" s="163"/>
      <c r="AB27" s="219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</row>
    <row r="28" spans="1:47" ht="23.25" customHeight="1" x14ac:dyDescent="0.3">
      <c r="A28" s="210">
        <v>13</v>
      </c>
      <c r="B28" s="305" t="s">
        <v>180</v>
      </c>
      <c r="C28" s="306"/>
      <c r="D28" s="209">
        <v>74</v>
      </c>
      <c r="E28" s="209">
        <v>43</v>
      </c>
      <c r="F28" s="209">
        <v>115</v>
      </c>
      <c r="G28" s="209">
        <v>272</v>
      </c>
      <c r="H28" s="209">
        <v>122</v>
      </c>
      <c r="I28" s="209"/>
      <c r="J28" s="209"/>
      <c r="K28" s="209"/>
      <c r="L28" s="209"/>
      <c r="M28" s="209"/>
      <c r="N28" s="209"/>
      <c r="O28" s="208"/>
      <c r="P28" s="207">
        <f t="shared" si="2"/>
        <v>626</v>
      </c>
      <c r="Q28" s="206">
        <f t="shared" si="0"/>
        <v>1.7098219163115918E-2</v>
      </c>
      <c r="S28" s="222"/>
      <c r="T28" s="221"/>
      <c r="V28" s="220"/>
      <c r="W28" s="220"/>
      <c r="X28" s="220"/>
      <c r="Y28" s="220"/>
      <c r="Z28" s="163"/>
      <c r="AA28" s="163"/>
      <c r="AB28" s="219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</row>
    <row r="29" spans="1:47" ht="23.25" customHeight="1" x14ac:dyDescent="0.3">
      <c r="A29" s="210">
        <v>14</v>
      </c>
      <c r="B29" s="305" t="s">
        <v>179</v>
      </c>
      <c r="C29" s="306"/>
      <c r="D29" s="209">
        <v>71</v>
      </c>
      <c r="E29" s="209">
        <v>57</v>
      </c>
      <c r="F29" s="209">
        <v>275</v>
      </c>
      <c r="G29" s="209">
        <v>87</v>
      </c>
      <c r="H29" s="209">
        <v>269</v>
      </c>
      <c r="I29" s="209"/>
      <c r="J29" s="209"/>
      <c r="K29" s="209"/>
      <c r="L29" s="209"/>
      <c r="M29" s="209"/>
      <c r="N29" s="209"/>
      <c r="O29" s="208"/>
      <c r="P29" s="207">
        <f t="shared" si="2"/>
        <v>759</v>
      </c>
      <c r="Q29" s="206">
        <f t="shared" si="0"/>
        <v>2.0730907899049491E-2</v>
      </c>
      <c r="S29" s="218"/>
      <c r="T29" s="217"/>
      <c r="U29" s="213"/>
      <c r="V29" s="213"/>
      <c r="W29" s="213"/>
      <c r="X29" s="213"/>
      <c r="Y29" s="213"/>
      <c r="AB29" s="216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</row>
    <row r="30" spans="1:47" ht="23.25" customHeight="1" x14ac:dyDescent="0.3">
      <c r="A30" s="210">
        <v>15</v>
      </c>
      <c r="B30" s="305" t="s">
        <v>178</v>
      </c>
      <c r="C30" s="306"/>
      <c r="D30" s="209">
        <v>86</v>
      </c>
      <c r="E30" s="209">
        <v>54</v>
      </c>
      <c r="F30" s="209">
        <v>370</v>
      </c>
      <c r="G30" s="209">
        <v>340</v>
      </c>
      <c r="H30" s="209">
        <v>310</v>
      </c>
      <c r="I30" s="209"/>
      <c r="J30" s="209"/>
      <c r="K30" s="209"/>
      <c r="L30" s="209"/>
      <c r="M30" s="209"/>
      <c r="N30" s="209"/>
      <c r="O30" s="208"/>
      <c r="P30" s="207">
        <f t="shared" si="2"/>
        <v>1160</v>
      </c>
      <c r="Q30" s="206">
        <f t="shared" si="0"/>
        <v>3.1683601005134926E-2</v>
      </c>
      <c r="S30" s="215"/>
      <c r="T30" s="214"/>
      <c r="U30" s="213"/>
      <c r="V30" s="213"/>
      <c r="W30" s="213"/>
      <c r="X30" s="213"/>
      <c r="Y30" s="213"/>
      <c r="AB30" s="212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</row>
    <row r="31" spans="1:47" ht="23.25" customHeight="1" x14ac:dyDescent="0.3">
      <c r="A31" s="210">
        <v>16</v>
      </c>
      <c r="B31" s="305" t="s">
        <v>177</v>
      </c>
      <c r="C31" s="306"/>
      <c r="D31" s="209">
        <v>9</v>
      </c>
      <c r="E31" s="209">
        <v>68</v>
      </c>
      <c r="F31" s="209">
        <v>356</v>
      </c>
      <c r="G31" s="209">
        <v>253</v>
      </c>
      <c r="H31" s="209">
        <v>618</v>
      </c>
      <c r="I31" s="209"/>
      <c r="J31" s="209"/>
      <c r="K31" s="209"/>
      <c r="L31" s="209"/>
      <c r="M31" s="209"/>
      <c r="N31" s="209"/>
      <c r="O31" s="208"/>
      <c r="P31" s="207">
        <f t="shared" si="2"/>
        <v>1304</v>
      </c>
      <c r="Q31" s="206">
        <f t="shared" si="0"/>
        <v>3.5616737681634439E-2</v>
      </c>
      <c r="S31" s="175"/>
      <c r="T31" s="175"/>
      <c r="AB31" s="175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</row>
    <row r="32" spans="1:47" ht="23.25" customHeight="1" x14ac:dyDescent="0.3">
      <c r="A32" s="210">
        <v>17</v>
      </c>
      <c r="B32" s="305" t="s">
        <v>176</v>
      </c>
      <c r="C32" s="306"/>
      <c r="D32" s="209">
        <v>29</v>
      </c>
      <c r="E32" s="209">
        <v>205</v>
      </c>
      <c r="F32" s="209">
        <v>103</v>
      </c>
      <c r="G32" s="209">
        <v>54</v>
      </c>
      <c r="H32" s="209">
        <v>339</v>
      </c>
      <c r="I32" s="209"/>
      <c r="J32" s="209"/>
      <c r="K32" s="209"/>
      <c r="L32" s="209"/>
      <c r="M32" s="209"/>
      <c r="N32" s="209"/>
      <c r="O32" s="208"/>
      <c r="P32" s="207">
        <f t="shared" si="2"/>
        <v>730</v>
      </c>
      <c r="Q32" s="206">
        <f t="shared" si="0"/>
        <v>1.9938817873921117E-2</v>
      </c>
      <c r="S32" s="175"/>
      <c r="T32" s="175"/>
      <c r="AB32" s="175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</row>
    <row r="33" spans="1:47" ht="23.25" customHeight="1" x14ac:dyDescent="0.3">
      <c r="A33" s="210">
        <v>18</v>
      </c>
      <c r="B33" s="305" t="s">
        <v>175</v>
      </c>
      <c r="C33" s="306"/>
      <c r="D33" s="209">
        <v>20</v>
      </c>
      <c r="E33" s="209">
        <v>45</v>
      </c>
      <c r="F33" s="209">
        <v>242</v>
      </c>
      <c r="G33" s="209">
        <v>61</v>
      </c>
      <c r="H33" s="209">
        <v>178</v>
      </c>
      <c r="I33" s="209"/>
      <c r="J33" s="209"/>
      <c r="K33" s="209"/>
      <c r="L33" s="209"/>
      <c r="M33" s="209"/>
      <c r="N33" s="209"/>
      <c r="O33" s="208"/>
      <c r="P33" s="207">
        <f t="shared" si="2"/>
        <v>546</v>
      </c>
      <c r="Q33" s="206">
        <f t="shared" si="0"/>
        <v>1.4913143231727303E-2</v>
      </c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</row>
    <row r="34" spans="1:47" ht="23.25" customHeight="1" x14ac:dyDescent="0.3">
      <c r="A34" s="210">
        <v>19</v>
      </c>
      <c r="B34" s="305" t="s">
        <v>174</v>
      </c>
      <c r="C34" s="306"/>
      <c r="D34" s="209">
        <v>129</v>
      </c>
      <c r="E34" s="209">
        <v>136</v>
      </c>
      <c r="F34" s="209">
        <v>177</v>
      </c>
      <c r="G34" s="209">
        <v>225</v>
      </c>
      <c r="H34" s="209">
        <v>413</v>
      </c>
      <c r="I34" s="209"/>
      <c r="J34" s="209"/>
      <c r="K34" s="209"/>
      <c r="L34" s="209"/>
      <c r="M34" s="209"/>
      <c r="N34" s="209"/>
      <c r="O34" s="208"/>
      <c r="P34" s="207">
        <f t="shared" si="2"/>
        <v>1080</v>
      </c>
      <c r="Q34" s="206">
        <f t="shared" si="0"/>
        <v>2.9498525073746312E-2</v>
      </c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</row>
    <row r="35" spans="1:47" ht="23.25" customHeight="1" x14ac:dyDescent="0.3">
      <c r="A35" s="210">
        <v>20</v>
      </c>
      <c r="B35" s="305" t="s">
        <v>173</v>
      </c>
      <c r="C35" s="306"/>
      <c r="D35" s="209">
        <v>47</v>
      </c>
      <c r="E35" s="209">
        <v>83</v>
      </c>
      <c r="F35" s="209">
        <v>235</v>
      </c>
      <c r="G35" s="209">
        <v>115</v>
      </c>
      <c r="H35" s="209">
        <v>380</v>
      </c>
      <c r="I35" s="209"/>
      <c r="J35" s="209"/>
      <c r="K35" s="209"/>
      <c r="L35" s="209"/>
      <c r="M35" s="209"/>
      <c r="N35" s="209"/>
      <c r="O35" s="208"/>
      <c r="P35" s="207">
        <f t="shared" si="2"/>
        <v>860</v>
      </c>
      <c r="Q35" s="206">
        <f t="shared" si="0"/>
        <v>2.3489566262427618E-2</v>
      </c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</row>
    <row r="36" spans="1:47" ht="23.25" customHeight="1" x14ac:dyDescent="0.3">
      <c r="A36" s="210">
        <v>21</v>
      </c>
      <c r="B36" s="305" t="s">
        <v>172</v>
      </c>
      <c r="C36" s="306"/>
      <c r="D36" s="209">
        <v>0</v>
      </c>
      <c r="E36" s="209">
        <v>77</v>
      </c>
      <c r="F36" s="209">
        <v>62</v>
      </c>
      <c r="G36" s="209">
        <v>0</v>
      </c>
      <c r="H36" s="209">
        <v>47</v>
      </c>
      <c r="I36" s="209"/>
      <c r="J36" s="209"/>
      <c r="K36" s="209"/>
      <c r="L36" s="209"/>
      <c r="M36" s="209"/>
      <c r="N36" s="209"/>
      <c r="O36" s="208"/>
      <c r="P36" s="207">
        <f t="shared" si="2"/>
        <v>186</v>
      </c>
      <c r="Q36" s="206">
        <f t="shared" si="0"/>
        <v>5.0803015404785315E-3</v>
      </c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</row>
    <row r="37" spans="1:47" ht="23.25" customHeight="1" x14ac:dyDescent="0.3">
      <c r="A37" s="210">
        <v>22</v>
      </c>
      <c r="B37" s="305" t="s">
        <v>171</v>
      </c>
      <c r="C37" s="306"/>
      <c r="D37" s="209">
        <v>67</v>
      </c>
      <c r="E37" s="209">
        <v>113</v>
      </c>
      <c r="F37" s="209">
        <v>239</v>
      </c>
      <c r="G37" s="209">
        <v>243</v>
      </c>
      <c r="H37" s="209">
        <v>74</v>
      </c>
      <c r="I37" s="209"/>
      <c r="J37" s="209"/>
      <c r="K37" s="209"/>
      <c r="L37" s="209"/>
      <c r="M37" s="209"/>
      <c r="N37" s="209"/>
      <c r="O37" s="208"/>
      <c r="P37" s="207">
        <f t="shared" si="2"/>
        <v>736</v>
      </c>
      <c r="Q37" s="206">
        <f t="shared" si="0"/>
        <v>2.0102698568775265E-2</v>
      </c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</row>
    <row r="38" spans="1:47" ht="23.25" customHeight="1" x14ac:dyDescent="0.3">
      <c r="A38" s="210">
        <v>23</v>
      </c>
      <c r="B38" s="305" t="s">
        <v>170</v>
      </c>
      <c r="C38" s="306"/>
      <c r="D38" s="211"/>
      <c r="E38" s="211"/>
      <c r="F38" s="211"/>
      <c r="G38" s="211"/>
      <c r="H38" s="211"/>
      <c r="I38" s="209"/>
      <c r="J38" s="209"/>
      <c r="K38" s="209"/>
      <c r="L38" s="209"/>
      <c r="M38" s="209"/>
      <c r="N38" s="209"/>
      <c r="O38" s="208"/>
      <c r="P38" s="207">
        <f t="shared" si="2"/>
        <v>0</v>
      </c>
      <c r="Q38" s="206">
        <f t="shared" si="0"/>
        <v>0</v>
      </c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</row>
    <row r="39" spans="1:47" ht="23.25" customHeight="1" x14ac:dyDescent="0.3">
      <c r="A39" s="210">
        <v>24</v>
      </c>
      <c r="B39" s="305" t="s">
        <v>169</v>
      </c>
      <c r="C39" s="306"/>
      <c r="D39" s="209">
        <v>107</v>
      </c>
      <c r="E39" s="209">
        <v>76</v>
      </c>
      <c r="F39" s="209">
        <v>157</v>
      </c>
      <c r="G39" s="209">
        <v>48</v>
      </c>
      <c r="H39" s="209">
        <v>96</v>
      </c>
      <c r="I39" s="209"/>
      <c r="J39" s="209"/>
      <c r="K39" s="209"/>
      <c r="L39" s="209"/>
      <c r="M39" s="209"/>
      <c r="N39" s="209"/>
      <c r="O39" s="208"/>
      <c r="P39" s="207">
        <f t="shared" si="2"/>
        <v>484</v>
      </c>
      <c r="Q39" s="206">
        <f t="shared" si="0"/>
        <v>1.3219709384901124E-2</v>
      </c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</row>
    <row r="40" spans="1:47" ht="23.25" customHeight="1" x14ac:dyDescent="0.3">
      <c r="A40" s="210">
        <v>25</v>
      </c>
      <c r="B40" s="305" t="s">
        <v>168</v>
      </c>
      <c r="C40" s="306"/>
      <c r="D40" s="209">
        <v>18</v>
      </c>
      <c r="E40" s="209">
        <v>102</v>
      </c>
      <c r="F40" s="209">
        <v>114</v>
      </c>
      <c r="G40" s="209">
        <v>95</v>
      </c>
      <c r="H40" s="209">
        <v>36</v>
      </c>
      <c r="I40" s="209"/>
      <c r="J40" s="209"/>
      <c r="K40" s="209"/>
      <c r="L40" s="209"/>
      <c r="M40" s="209"/>
      <c r="N40" s="209"/>
      <c r="O40" s="208"/>
      <c r="P40" s="207">
        <f t="shared" si="2"/>
        <v>365</v>
      </c>
      <c r="Q40" s="206">
        <f t="shared" si="0"/>
        <v>9.9694089369605585E-3</v>
      </c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</row>
    <row r="41" spans="1:47" ht="23.25" customHeight="1" x14ac:dyDescent="0.3">
      <c r="A41" s="210">
        <v>26</v>
      </c>
      <c r="B41" s="305" t="s">
        <v>167</v>
      </c>
      <c r="C41" s="306"/>
      <c r="D41" s="209">
        <v>15</v>
      </c>
      <c r="E41" s="209">
        <v>40</v>
      </c>
      <c r="F41" s="209">
        <v>147</v>
      </c>
      <c r="G41" s="209">
        <v>195</v>
      </c>
      <c r="H41" s="209">
        <v>90</v>
      </c>
      <c r="I41" s="209"/>
      <c r="J41" s="209"/>
      <c r="K41" s="209"/>
      <c r="L41" s="209"/>
      <c r="M41" s="209"/>
      <c r="N41" s="209"/>
      <c r="O41" s="208"/>
      <c r="P41" s="207">
        <f t="shared" si="2"/>
        <v>487</v>
      </c>
      <c r="Q41" s="206">
        <f t="shared" si="0"/>
        <v>1.3301649732328199E-2</v>
      </c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</row>
    <row r="42" spans="1:47" ht="23.25" customHeight="1" x14ac:dyDescent="0.3">
      <c r="A42" s="210">
        <v>27</v>
      </c>
      <c r="B42" s="305" t="s">
        <v>166</v>
      </c>
      <c r="C42" s="306"/>
      <c r="D42" s="209">
        <v>61</v>
      </c>
      <c r="E42" s="209">
        <v>141</v>
      </c>
      <c r="F42" s="209">
        <v>179</v>
      </c>
      <c r="G42" s="209">
        <v>8</v>
      </c>
      <c r="H42" s="209">
        <v>130</v>
      </c>
      <c r="I42" s="209"/>
      <c r="J42" s="209"/>
      <c r="K42" s="209"/>
      <c r="L42" s="209"/>
      <c r="M42" s="209"/>
      <c r="N42" s="209"/>
      <c r="O42" s="208"/>
      <c r="P42" s="207">
        <f t="shared" si="2"/>
        <v>519</v>
      </c>
      <c r="Q42" s="206">
        <f t="shared" si="0"/>
        <v>1.4175680104883645E-2</v>
      </c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</row>
    <row r="43" spans="1:47" ht="23.25" customHeight="1" x14ac:dyDescent="0.3">
      <c r="A43" s="210">
        <v>28</v>
      </c>
      <c r="B43" s="305" t="s">
        <v>165</v>
      </c>
      <c r="C43" s="306"/>
      <c r="D43" s="209">
        <v>0</v>
      </c>
      <c r="E43" s="209">
        <v>0</v>
      </c>
      <c r="F43" s="209">
        <v>1251</v>
      </c>
      <c r="G43" s="209">
        <v>302</v>
      </c>
      <c r="H43" s="211"/>
      <c r="I43" s="209"/>
      <c r="J43" s="209"/>
      <c r="K43" s="209"/>
      <c r="L43" s="209"/>
      <c r="M43" s="209"/>
      <c r="N43" s="209"/>
      <c r="O43" s="208"/>
      <c r="P43" s="207">
        <f t="shared" si="2"/>
        <v>1553</v>
      </c>
      <c r="Q43" s="206">
        <f t="shared" si="0"/>
        <v>4.24177865180815E-2</v>
      </c>
      <c r="AJ43" s="164"/>
      <c r="AK43" s="164"/>
      <c r="AL43" s="164"/>
      <c r="AM43" s="164"/>
      <c r="AN43" s="164"/>
      <c r="AO43" s="164"/>
      <c r="AP43" s="164"/>
      <c r="AQ43" s="164"/>
      <c r="AR43" s="164"/>
      <c r="AS43" s="164"/>
      <c r="AT43" s="164"/>
      <c r="AU43" s="164"/>
    </row>
    <row r="44" spans="1:47" ht="23.25" customHeight="1" x14ac:dyDescent="0.3">
      <c r="A44" s="210">
        <v>29</v>
      </c>
      <c r="B44" s="305" t="s">
        <v>164</v>
      </c>
      <c r="C44" s="306"/>
      <c r="D44" s="209">
        <v>0</v>
      </c>
      <c r="E44" s="209">
        <v>0</v>
      </c>
      <c r="F44" s="209">
        <v>978</v>
      </c>
      <c r="G44" s="209">
        <v>507</v>
      </c>
      <c r="H44" s="211"/>
      <c r="I44" s="209"/>
      <c r="J44" s="209"/>
      <c r="K44" s="209"/>
      <c r="L44" s="209"/>
      <c r="M44" s="209"/>
      <c r="N44" s="209"/>
      <c r="O44" s="208"/>
      <c r="P44" s="207">
        <f t="shared" si="2"/>
        <v>1485</v>
      </c>
      <c r="Q44" s="206">
        <f t="shared" si="0"/>
        <v>4.0560471976401183E-2</v>
      </c>
      <c r="AJ44" s="164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</row>
    <row r="45" spans="1:47" ht="23.25" customHeight="1" x14ac:dyDescent="0.3">
      <c r="A45" s="210">
        <v>30</v>
      </c>
      <c r="B45" s="305" t="s">
        <v>163</v>
      </c>
      <c r="C45" s="306"/>
      <c r="D45" s="209">
        <v>24</v>
      </c>
      <c r="E45" s="209">
        <v>0</v>
      </c>
      <c r="F45" s="209">
        <v>714</v>
      </c>
      <c r="G45" s="209">
        <v>400</v>
      </c>
      <c r="H45" s="211"/>
      <c r="I45" s="209"/>
      <c r="J45" s="209"/>
      <c r="K45" s="209"/>
      <c r="L45" s="209"/>
      <c r="M45" s="209"/>
      <c r="N45" s="209"/>
      <c r="O45" s="208"/>
      <c r="P45" s="207">
        <f t="shared" si="2"/>
        <v>1138</v>
      </c>
      <c r="Q45" s="206">
        <f t="shared" si="0"/>
        <v>3.108270512400306E-2</v>
      </c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</row>
    <row r="46" spans="1:47" ht="23.25" customHeight="1" x14ac:dyDescent="0.3">
      <c r="A46" s="210">
        <v>31</v>
      </c>
      <c r="B46" s="305" t="s">
        <v>162</v>
      </c>
      <c r="C46" s="306"/>
      <c r="D46" s="209">
        <v>0</v>
      </c>
      <c r="E46" s="209">
        <v>0</v>
      </c>
      <c r="F46" s="209">
        <v>1283</v>
      </c>
      <c r="G46" s="209">
        <v>272</v>
      </c>
      <c r="H46" s="211"/>
      <c r="I46" s="209"/>
      <c r="J46" s="209"/>
      <c r="K46" s="209"/>
      <c r="L46" s="209"/>
      <c r="M46" s="209"/>
      <c r="N46" s="209"/>
      <c r="O46" s="208"/>
      <c r="P46" s="207">
        <f t="shared" si="2"/>
        <v>1555</v>
      </c>
      <c r="Q46" s="206">
        <f t="shared" si="0"/>
        <v>4.247241341636622E-2</v>
      </c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</row>
    <row r="47" spans="1:47" ht="23.25" customHeight="1" x14ac:dyDescent="0.3">
      <c r="A47" s="210">
        <v>32</v>
      </c>
      <c r="B47" s="305" t="s">
        <v>161</v>
      </c>
      <c r="C47" s="306"/>
      <c r="D47" s="209">
        <v>13</v>
      </c>
      <c r="E47" s="209">
        <v>6</v>
      </c>
      <c r="F47" s="209">
        <v>315</v>
      </c>
      <c r="G47" s="209">
        <v>98</v>
      </c>
      <c r="H47" s="209">
        <v>153</v>
      </c>
      <c r="I47" s="209"/>
      <c r="J47" s="209"/>
      <c r="K47" s="209"/>
      <c r="L47" s="209"/>
      <c r="M47" s="209"/>
      <c r="N47" s="209"/>
      <c r="O47" s="208"/>
      <c r="P47" s="207">
        <f t="shared" si="2"/>
        <v>585</v>
      </c>
      <c r="Q47" s="206">
        <f t="shared" si="0"/>
        <v>1.5978367748279251E-2</v>
      </c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</row>
    <row r="48" spans="1:47" ht="23.25" customHeight="1" x14ac:dyDescent="0.3">
      <c r="A48" s="210">
        <v>33</v>
      </c>
      <c r="B48" s="305" t="s">
        <v>160</v>
      </c>
      <c r="C48" s="306"/>
      <c r="D48" s="209">
        <v>112</v>
      </c>
      <c r="E48" s="209">
        <v>123</v>
      </c>
      <c r="F48" s="209">
        <v>509</v>
      </c>
      <c r="G48" s="209">
        <v>167</v>
      </c>
      <c r="H48" s="209">
        <v>280</v>
      </c>
      <c r="I48" s="209"/>
      <c r="J48" s="209"/>
      <c r="K48" s="209"/>
      <c r="L48" s="209"/>
      <c r="M48" s="209"/>
      <c r="N48" s="209"/>
      <c r="O48" s="208"/>
      <c r="P48" s="207">
        <f t="shared" si="2"/>
        <v>1191</v>
      </c>
      <c r="Q48" s="206">
        <f t="shared" si="0"/>
        <v>3.2530317928548019E-2</v>
      </c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</row>
    <row r="49" spans="1:47" ht="23.25" customHeight="1" x14ac:dyDescent="0.3">
      <c r="A49" s="210">
        <v>34</v>
      </c>
      <c r="B49" s="305" t="s">
        <v>159</v>
      </c>
      <c r="C49" s="306"/>
      <c r="D49" s="209">
        <v>31</v>
      </c>
      <c r="E49" s="209">
        <v>59</v>
      </c>
      <c r="F49" s="209">
        <v>80</v>
      </c>
      <c r="G49" s="209">
        <v>54</v>
      </c>
      <c r="H49" s="209">
        <v>120</v>
      </c>
      <c r="I49" s="209"/>
      <c r="J49" s="209"/>
      <c r="K49" s="209"/>
      <c r="L49" s="209"/>
      <c r="M49" s="209"/>
      <c r="N49" s="209"/>
      <c r="O49" s="208"/>
      <c r="P49" s="207">
        <f t="shared" si="2"/>
        <v>344</v>
      </c>
      <c r="Q49" s="206">
        <f t="shared" si="0"/>
        <v>9.3958265049710471E-3</v>
      </c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</row>
    <row r="50" spans="1:47" ht="23.25" customHeight="1" x14ac:dyDescent="0.3">
      <c r="A50" s="210">
        <v>35</v>
      </c>
      <c r="B50" s="305" t="s">
        <v>158</v>
      </c>
      <c r="C50" s="306"/>
      <c r="D50" s="209">
        <v>24</v>
      </c>
      <c r="E50" s="209">
        <v>52</v>
      </c>
      <c r="F50" s="209">
        <v>99</v>
      </c>
      <c r="G50" s="209">
        <v>134</v>
      </c>
      <c r="H50" s="209">
        <v>42</v>
      </c>
      <c r="I50" s="209"/>
      <c r="J50" s="209"/>
      <c r="K50" s="209"/>
      <c r="L50" s="209"/>
      <c r="M50" s="209"/>
      <c r="N50" s="209"/>
      <c r="O50" s="208"/>
      <c r="P50" s="207">
        <f t="shared" si="2"/>
        <v>351</v>
      </c>
      <c r="Q50" s="206">
        <f t="shared" si="0"/>
        <v>9.5870206489675515E-3</v>
      </c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</row>
    <row r="51" spans="1:47" ht="23.25" customHeight="1" x14ac:dyDescent="0.3">
      <c r="A51" s="210">
        <v>36</v>
      </c>
      <c r="B51" s="305" t="s">
        <v>157</v>
      </c>
      <c r="C51" s="306"/>
      <c r="D51" s="209">
        <v>94</v>
      </c>
      <c r="E51" s="209">
        <v>41</v>
      </c>
      <c r="F51" s="209">
        <v>187</v>
      </c>
      <c r="G51" s="209">
        <v>276</v>
      </c>
      <c r="H51" s="209">
        <v>214</v>
      </c>
      <c r="I51" s="209"/>
      <c r="J51" s="209"/>
      <c r="K51" s="209"/>
      <c r="L51" s="209"/>
      <c r="M51" s="209"/>
      <c r="N51" s="209"/>
      <c r="O51" s="208"/>
      <c r="P51" s="207">
        <f t="shared" si="2"/>
        <v>812</v>
      </c>
      <c r="Q51" s="206">
        <f t="shared" si="0"/>
        <v>2.217852070359445E-2</v>
      </c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</row>
    <row r="52" spans="1:47" ht="23.25" customHeight="1" x14ac:dyDescent="0.3">
      <c r="A52" s="210">
        <v>37</v>
      </c>
      <c r="B52" s="305" t="s">
        <v>156</v>
      </c>
      <c r="C52" s="306"/>
      <c r="D52" s="209">
        <v>58</v>
      </c>
      <c r="E52" s="209">
        <v>186</v>
      </c>
      <c r="F52" s="209">
        <v>95</v>
      </c>
      <c r="G52" s="209">
        <v>130</v>
      </c>
      <c r="H52" s="209">
        <v>111</v>
      </c>
      <c r="I52" s="209"/>
      <c r="J52" s="209"/>
      <c r="K52" s="209"/>
      <c r="L52" s="209"/>
      <c r="M52" s="209"/>
      <c r="N52" s="209"/>
      <c r="O52" s="208"/>
      <c r="P52" s="207">
        <f t="shared" si="2"/>
        <v>580</v>
      </c>
      <c r="Q52" s="206">
        <f t="shared" si="0"/>
        <v>1.5841800502567463E-2</v>
      </c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/>
    </row>
    <row r="53" spans="1:47" ht="23.25" customHeight="1" x14ac:dyDescent="0.3">
      <c r="A53" s="210">
        <v>38</v>
      </c>
      <c r="B53" s="305" t="s">
        <v>155</v>
      </c>
      <c r="C53" s="306"/>
      <c r="D53" s="209">
        <v>5</v>
      </c>
      <c r="E53" s="209">
        <v>108</v>
      </c>
      <c r="F53" s="209">
        <v>196</v>
      </c>
      <c r="G53" s="209">
        <v>218</v>
      </c>
      <c r="H53" s="209">
        <v>168</v>
      </c>
      <c r="I53" s="209"/>
      <c r="J53" s="209"/>
      <c r="K53" s="209"/>
      <c r="L53" s="209"/>
      <c r="M53" s="209"/>
      <c r="N53" s="209"/>
      <c r="O53" s="208"/>
      <c r="P53" s="207">
        <f t="shared" si="2"/>
        <v>695</v>
      </c>
      <c r="Q53" s="206">
        <f t="shared" si="0"/>
        <v>1.8982847153938599E-2</v>
      </c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</row>
    <row r="54" spans="1:47" ht="21" customHeight="1" x14ac:dyDescent="0.3">
      <c r="A54" s="210">
        <v>39</v>
      </c>
      <c r="B54" s="305" t="s">
        <v>154</v>
      </c>
      <c r="C54" s="306"/>
      <c r="D54" s="209">
        <v>105</v>
      </c>
      <c r="E54" s="209">
        <v>83</v>
      </c>
      <c r="F54" s="209">
        <v>121</v>
      </c>
      <c r="G54" s="209">
        <v>97</v>
      </c>
      <c r="H54" s="209">
        <v>84</v>
      </c>
      <c r="I54" s="209"/>
      <c r="J54" s="209"/>
      <c r="K54" s="209"/>
      <c r="L54" s="209"/>
      <c r="M54" s="209"/>
      <c r="N54" s="209"/>
      <c r="O54" s="208"/>
      <c r="P54" s="207">
        <f t="shared" si="2"/>
        <v>490</v>
      </c>
      <c r="Q54" s="206">
        <f t="shared" si="0"/>
        <v>1.3383590079755271E-2</v>
      </c>
      <c r="AJ54" s="164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164"/>
    </row>
    <row r="55" spans="1:47" ht="21" customHeight="1" x14ac:dyDescent="0.3">
      <c r="A55" s="210">
        <v>40</v>
      </c>
      <c r="B55" s="305" t="s">
        <v>153</v>
      </c>
      <c r="C55" s="306"/>
      <c r="D55" s="209">
        <v>161</v>
      </c>
      <c r="E55" s="209">
        <v>109</v>
      </c>
      <c r="F55" s="209">
        <v>351</v>
      </c>
      <c r="G55" s="209">
        <v>502</v>
      </c>
      <c r="H55" s="209">
        <v>516</v>
      </c>
      <c r="I55" s="209"/>
      <c r="J55" s="209"/>
      <c r="K55" s="209"/>
      <c r="L55" s="209"/>
      <c r="M55" s="209"/>
      <c r="N55" s="209"/>
      <c r="O55" s="208"/>
      <c r="P55" s="207">
        <f t="shared" si="2"/>
        <v>1639</v>
      </c>
      <c r="Q55" s="206">
        <f t="shared" si="0"/>
        <v>4.4766743144324266E-2</v>
      </c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</row>
    <row r="56" spans="1:47" ht="21" customHeight="1" x14ac:dyDescent="0.3">
      <c r="A56" s="210">
        <v>41</v>
      </c>
      <c r="B56" s="305" t="s">
        <v>152</v>
      </c>
      <c r="C56" s="306"/>
      <c r="D56" s="209">
        <v>21</v>
      </c>
      <c r="E56" s="209">
        <v>32</v>
      </c>
      <c r="F56" s="209">
        <v>261</v>
      </c>
      <c r="G56" s="209">
        <v>164</v>
      </c>
      <c r="H56" s="209">
        <v>107</v>
      </c>
      <c r="I56" s="209"/>
      <c r="J56" s="209"/>
      <c r="K56" s="209"/>
      <c r="L56" s="209"/>
      <c r="M56" s="209"/>
      <c r="N56" s="209"/>
      <c r="O56" s="208"/>
      <c r="P56" s="207">
        <f t="shared" si="2"/>
        <v>585</v>
      </c>
      <c r="Q56" s="206">
        <f t="shared" si="0"/>
        <v>1.5978367748279251E-2</v>
      </c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</row>
    <row r="57" spans="1:47" ht="21" customHeight="1" x14ac:dyDescent="0.3">
      <c r="A57" s="210">
        <v>42</v>
      </c>
      <c r="B57" s="305" t="s">
        <v>151</v>
      </c>
      <c r="C57" s="306"/>
      <c r="D57" s="209">
        <v>116</v>
      </c>
      <c r="E57" s="209">
        <v>138</v>
      </c>
      <c r="F57" s="209">
        <v>528</v>
      </c>
      <c r="G57" s="209">
        <v>278</v>
      </c>
      <c r="H57" s="209">
        <v>437</v>
      </c>
      <c r="I57" s="209"/>
      <c r="J57" s="209"/>
      <c r="K57" s="209"/>
      <c r="L57" s="209"/>
      <c r="M57" s="209"/>
      <c r="N57" s="209"/>
      <c r="O57" s="208"/>
      <c r="P57" s="207">
        <f t="shared" si="2"/>
        <v>1497</v>
      </c>
      <c r="Q57" s="206">
        <f t="shared" si="0"/>
        <v>4.0888233366109472E-2</v>
      </c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/>
      <c r="AU57" s="164"/>
    </row>
    <row r="58" spans="1:47" ht="21" customHeight="1" x14ac:dyDescent="0.3">
      <c r="A58" s="316" t="s">
        <v>3</v>
      </c>
      <c r="B58" s="317"/>
      <c r="C58" s="317"/>
      <c r="D58" s="205">
        <f>+SUM(D16:D57)</f>
        <v>2531</v>
      </c>
      <c r="E58" s="205">
        <f t="shared" ref="E58:N58" si="3">+SUM(E16:E57)</f>
        <v>3375</v>
      </c>
      <c r="F58" s="205">
        <f t="shared" si="3"/>
        <v>13445</v>
      </c>
      <c r="G58" s="205">
        <f t="shared" si="3"/>
        <v>8693</v>
      </c>
      <c r="H58" s="205">
        <f t="shared" si="3"/>
        <v>8568</v>
      </c>
      <c r="I58" s="205">
        <f t="shared" si="3"/>
        <v>0</v>
      </c>
      <c r="J58" s="205">
        <f t="shared" si="3"/>
        <v>0</v>
      </c>
      <c r="K58" s="205">
        <f t="shared" si="3"/>
        <v>0</v>
      </c>
      <c r="L58" s="205">
        <f t="shared" si="3"/>
        <v>0</v>
      </c>
      <c r="M58" s="205">
        <f t="shared" si="3"/>
        <v>0</v>
      </c>
      <c r="N58" s="205">
        <f t="shared" si="3"/>
        <v>0</v>
      </c>
      <c r="O58" s="204">
        <f t="shared" ref="D58:P58" si="4">+SUM(O16:O57)</f>
        <v>0</v>
      </c>
      <c r="P58" s="203">
        <f t="shared" si="4"/>
        <v>36612</v>
      </c>
      <c r="Q58" s="202">
        <v>1</v>
      </c>
    </row>
    <row r="59" spans="1:47" ht="21" customHeight="1" x14ac:dyDescent="0.3">
      <c r="A59" s="201" t="s">
        <v>209</v>
      </c>
      <c r="B59" s="201"/>
      <c r="C59" s="201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199"/>
    </row>
    <row r="60" spans="1:47" ht="21" customHeight="1" x14ac:dyDescent="0.3">
      <c r="A60" s="201"/>
      <c r="B60" s="201"/>
      <c r="C60" s="201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199"/>
    </row>
    <row r="61" spans="1:47" ht="21" customHeight="1" x14ac:dyDescent="0.3">
      <c r="L61" s="171"/>
      <c r="M61" s="171"/>
      <c r="V61" s="171"/>
      <c r="W61" s="171"/>
      <c r="X61" s="171"/>
      <c r="Y61" s="171"/>
      <c r="Z61" s="171"/>
    </row>
    <row r="62" spans="1:47" ht="27" customHeight="1" thickBot="1" x14ac:dyDescent="0.35">
      <c r="A62" s="343" t="s">
        <v>150</v>
      </c>
      <c r="B62" s="343"/>
      <c r="C62" s="343"/>
      <c r="D62" s="343"/>
      <c r="E62" s="343"/>
      <c r="F62" s="343"/>
      <c r="G62" s="343"/>
      <c r="H62" s="343"/>
      <c r="U62" s="331" t="s">
        <v>149</v>
      </c>
      <c r="V62" s="331"/>
      <c r="W62" s="331"/>
      <c r="X62" s="331"/>
      <c r="Y62" s="331"/>
      <c r="Z62" s="331"/>
    </row>
    <row r="63" spans="1:47" ht="11.25" customHeight="1" thickBot="1" x14ac:dyDescent="0.35">
      <c r="A63" s="198"/>
      <c r="B63" s="198"/>
      <c r="C63" s="198"/>
      <c r="D63" s="198"/>
      <c r="E63" s="198"/>
      <c r="F63" s="198"/>
      <c r="G63" s="198"/>
      <c r="H63" s="198"/>
      <c r="U63" s="331"/>
      <c r="V63" s="331"/>
      <c r="W63" s="331"/>
      <c r="X63" s="331"/>
      <c r="Y63" s="331"/>
      <c r="Z63" s="331"/>
    </row>
    <row r="64" spans="1:47" ht="27" customHeight="1" x14ac:dyDescent="0.3">
      <c r="A64" s="341" t="s">
        <v>2</v>
      </c>
      <c r="B64" s="341" t="s">
        <v>3</v>
      </c>
      <c r="C64" s="341" t="s">
        <v>148</v>
      </c>
      <c r="D64" s="341"/>
      <c r="E64" s="341" t="s">
        <v>147</v>
      </c>
      <c r="F64" s="341"/>
      <c r="G64" s="341" t="s">
        <v>146</v>
      </c>
      <c r="H64" s="341"/>
      <c r="K64" s="171"/>
      <c r="L64" s="171"/>
      <c r="M64" s="171"/>
      <c r="U64" s="198"/>
      <c r="V64" s="198"/>
      <c r="W64" s="198"/>
      <c r="X64" s="198"/>
      <c r="Y64" s="198"/>
      <c r="Z64" s="198"/>
    </row>
    <row r="65" spans="1:26" ht="57.75" customHeight="1" x14ac:dyDescent="0.3">
      <c r="A65" s="342"/>
      <c r="B65" s="342"/>
      <c r="C65" s="342"/>
      <c r="D65" s="342"/>
      <c r="E65" s="342"/>
      <c r="F65" s="342"/>
      <c r="G65" s="342"/>
      <c r="H65" s="342"/>
      <c r="K65" s="171"/>
      <c r="L65" s="171"/>
      <c r="M65" s="171"/>
      <c r="U65" s="197" t="s">
        <v>2</v>
      </c>
      <c r="V65" s="197" t="s">
        <v>3</v>
      </c>
      <c r="W65" s="341" t="s">
        <v>7</v>
      </c>
      <c r="X65" s="341"/>
      <c r="Y65" s="341" t="s">
        <v>8</v>
      </c>
      <c r="Z65" s="341"/>
    </row>
    <row r="66" spans="1:26" ht="23.25" customHeight="1" x14ac:dyDescent="0.3">
      <c r="A66" s="190" t="s">
        <v>18</v>
      </c>
      <c r="B66" s="196">
        <f t="shared" ref="B66:B77" si="5">+SUM(C66:J66)</f>
        <v>2531</v>
      </c>
      <c r="C66" s="307">
        <f t="shared" ref="C66:C77" si="6">C86</f>
        <v>1200</v>
      </c>
      <c r="D66" s="307"/>
      <c r="E66" s="307">
        <f t="shared" ref="E66:E77" si="7">E86+G86+I86</f>
        <v>799</v>
      </c>
      <c r="F66" s="307"/>
      <c r="G66" s="307">
        <f t="shared" ref="G66:G77" si="8">K86+M86</f>
        <v>532</v>
      </c>
      <c r="H66" s="307"/>
      <c r="K66" s="171"/>
      <c r="L66" s="171"/>
      <c r="M66" s="171"/>
      <c r="U66" s="190" t="s">
        <v>18</v>
      </c>
      <c r="V66" s="196">
        <f t="shared" ref="V66:V77" si="9">+W66+Y66</f>
        <v>2531</v>
      </c>
      <c r="W66" s="344">
        <v>1236</v>
      </c>
      <c r="X66" s="344"/>
      <c r="Y66" s="344">
        <v>1295</v>
      </c>
      <c r="Z66" s="345"/>
    </row>
    <row r="67" spans="1:26" ht="23.25" customHeight="1" x14ac:dyDescent="0.3">
      <c r="A67" s="189" t="s">
        <v>19</v>
      </c>
      <c r="B67" s="187">
        <f t="shared" si="5"/>
        <v>3375</v>
      </c>
      <c r="C67" s="307">
        <f t="shared" si="6"/>
        <v>1119</v>
      </c>
      <c r="D67" s="307"/>
      <c r="E67" s="307">
        <f t="shared" si="7"/>
        <v>1737</v>
      </c>
      <c r="F67" s="307"/>
      <c r="G67" s="307">
        <f t="shared" si="8"/>
        <v>519</v>
      </c>
      <c r="H67" s="307"/>
      <c r="K67" s="171"/>
      <c r="L67" s="171"/>
      <c r="M67" s="171"/>
      <c r="U67" s="189" t="s">
        <v>19</v>
      </c>
      <c r="V67" s="187">
        <f t="shared" si="9"/>
        <v>3375</v>
      </c>
      <c r="W67" s="344">
        <v>1803</v>
      </c>
      <c r="X67" s="344"/>
      <c r="Y67" s="304">
        <v>1572</v>
      </c>
      <c r="Z67" s="346"/>
    </row>
    <row r="68" spans="1:26" ht="23.25" customHeight="1" x14ac:dyDescent="0.3">
      <c r="A68" s="189" t="s">
        <v>20</v>
      </c>
      <c r="B68" s="187">
        <f t="shared" si="5"/>
        <v>13445</v>
      </c>
      <c r="C68" s="307">
        <f t="shared" si="6"/>
        <v>2576</v>
      </c>
      <c r="D68" s="307"/>
      <c r="E68" s="307">
        <f t="shared" si="7"/>
        <v>9110</v>
      </c>
      <c r="F68" s="307"/>
      <c r="G68" s="307">
        <f t="shared" si="8"/>
        <v>1759</v>
      </c>
      <c r="H68" s="307"/>
      <c r="K68" s="171"/>
      <c r="L68" s="171"/>
      <c r="M68" s="171"/>
      <c r="U68" s="189" t="s">
        <v>20</v>
      </c>
      <c r="V68" s="187">
        <f t="shared" si="9"/>
        <v>13445</v>
      </c>
      <c r="W68" s="304">
        <v>8741</v>
      </c>
      <c r="X68" s="346"/>
      <c r="Y68" s="304">
        <v>4704</v>
      </c>
      <c r="Z68" s="346"/>
    </row>
    <row r="69" spans="1:26" ht="23.25" customHeight="1" x14ac:dyDescent="0.3">
      <c r="A69" s="189" t="s">
        <v>21</v>
      </c>
      <c r="B69" s="187">
        <f t="shared" si="5"/>
        <v>8693</v>
      </c>
      <c r="C69" s="307">
        <f t="shared" si="6"/>
        <v>1056</v>
      </c>
      <c r="D69" s="307"/>
      <c r="E69" s="307">
        <f t="shared" si="7"/>
        <v>5963</v>
      </c>
      <c r="F69" s="307"/>
      <c r="G69" s="307">
        <f t="shared" si="8"/>
        <v>1674</v>
      </c>
      <c r="H69" s="307"/>
      <c r="K69" s="171"/>
      <c r="L69" s="171"/>
      <c r="M69" s="171"/>
      <c r="U69" s="189" t="s">
        <v>21</v>
      </c>
      <c r="V69" s="187">
        <f t="shared" si="9"/>
        <v>8693</v>
      </c>
      <c r="W69" s="304">
        <v>4956</v>
      </c>
      <c r="X69" s="346"/>
      <c r="Y69" s="304">
        <v>3737</v>
      </c>
      <c r="Z69" s="346"/>
    </row>
    <row r="70" spans="1:26" ht="23.25" customHeight="1" x14ac:dyDescent="0.3">
      <c r="A70" s="189" t="s">
        <v>22</v>
      </c>
      <c r="B70" s="187">
        <f t="shared" si="5"/>
        <v>8568</v>
      </c>
      <c r="C70" s="307">
        <f t="shared" si="6"/>
        <v>1667</v>
      </c>
      <c r="D70" s="307"/>
      <c r="E70" s="307">
        <f t="shared" si="7"/>
        <v>4225</v>
      </c>
      <c r="F70" s="307"/>
      <c r="G70" s="307">
        <f t="shared" si="8"/>
        <v>2676</v>
      </c>
      <c r="H70" s="307"/>
      <c r="K70" s="171"/>
      <c r="L70" s="171"/>
      <c r="M70" s="171"/>
      <c r="U70" s="189" t="s">
        <v>22</v>
      </c>
      <c r="V70" s="187">
        <f t="shared" si="9"/>
        <v>8568</v>
      </c>
      <c r="W70" s="304">
        <v>4670</v>
      </c>
      <c r="X70" s="346"/>
      <c r="Y70" s="304">
        <v>3898</v>
      </c>
      <c r="Z70" s="346"/>
    </row>
    <row r="71" spans="1:26" ht="23.25" customHeight="1" x14ac:dyDescent="0.3">
      <c r="A71" s="189" t="s">
        <v>23</v>
      </c>
      <c r="B71" s="187">
        <f t="shared" si="5"/>
        <v>0</v>
      </c>
      <c r="C71" s="307">
        <f t="shared" si="6"/>
        <v>0</v>
      </c>
      <c r="D71" s="307"/>
      <c r="E71" s="307">
        <f t="shared" si="7"/>
        <v>0</v>
      </c>
      <c r="F71" s="307"/>
      <c r="G71" s="307">
        <f t="shared" si="8"/>
        <v>0</v>
      </c>
      <c r="H71" s="307"/>
      <c r="K71" s="171"/>
      <c r="L71" s="171"/>
      <c r="M71" s="171"/>
      <c r="U71" s="189" t="s">
        <v>23</v>
      </c>
      <c r="V71" s="187">
        <f t="shared" si="9"/>
        <v>0</v>
      </c>
      <c r="W71" s="304">
        <v>0</v>
      </c>
      <c r="X71" s="346"/>
      <c r="Y71" s="304">
        <v>0</v>
      </c>
      <c r="Z71" s="346"/>
    </row>
    <row r="72" spans="1:26" ht="23.25" customHeight="1" x14ac:dyDescent="0.3">
      <c r="A72" s="189" t="s">
        <v>24</v>
      </c>
      <c r="B72" s="187">
        <f t="shared" si="5"/>
        <v>0</v>
      </c>
      <c r="C72" s="307">
        <f t="shared" si="6"/>
        <v>0</v>
      </c>
      <c r="D72" s="307"/>
      <c r="E72" s="307">
        <f t="shared" si="7"/>
        <v>0</v>
      </c>
      <c r="F72" s="307"/>
      <c r="G72" s="307">
        <f t="shared" si="8"/>
        <v>0</v>
      </c>
      <c r="H72" s="307"/>
      <c r="K72" s="171"/>
      <c r="L72" s="171"/>
      <c r="M72" s="171"/>
      <c r="U72" s="189" t="s">
        <v>24</v>
      </c>
      <c r="V72" s="187">
        <f t="shared" si="9"/>
        <v>0</v>
      </c>
      <c r="W72" s="304">
        <v>0</v>
      </c>
      <c r="X72" s="346"/>
      <c r="Y72" s="304">
        <v>0</v>
      </c>
      <c r="Z72" s="346"/>
    </row>
    <row r="73" spans="1:26" ht="23.25" customHeight="1" x14ac:dyDescent="0.3">
      <c r="A73" s="189" t="s">
        <v>25</v>
      </c>
      <c r="B73" s="187">
        <f t="shared" si="5"/>
        <v>0</v>
      </c>
      <c r="C73" s="307">
        <f t="shared" si="6"/>
        <v>0</v>
      </c>
      <c r="D73" s="307"/>
      <c r="E73" s="307">
        <f t="shared" si="7"/>
        <v>0</v>
      </c>
      <c r="F73" s="307"/>
      <c r="G73" s="307">
        <f t="shared" si="8"/>
        <v>0</v>
      </c>
      <c r="H73" s="307"/>
      <c r="K73" s="171"/>
      <c r="L73" s="171"/>
      <c r="M73" s="171"/>
      <c r="U73" s="189" t="s">
        <v>25</v>
      </c>
      <c r="V73" s="187">
        <f t="shared" si="9"/>
        <v>0</v>
      </c>
      <c r="W73" s="304">
        <v>0</v>
      </c>
      <c r="X73" s="346"/>
      <c r="Y73" s="304">
        <v>0</v>
      </c>
      <c r="Z73" s="346"/>
    </row>
    <row r="74" spans="1:26" ht="23.25" customHeight="1" x14ac:dyDescent="0.3">
      <c r="A74" s="189" t="s">
        <v>33</v>
      </c>
      <c r="B74" s="187">
        <f t="shared" si="5"/>
        <v>0</v>
      </c>
      <c r="C74" s="307">
        <f t="shared" si="6"/>
        <v>0</v>
      </c>
      <c r="D74" s="307"/>
      <c r="E74" s="307">
        <f t="shared" si="7"/>
        <v>0</v>
      </c>
      <c r="F74" s="307"/>
      <c r="G74" s="307">
        <f t="shared" si="8"/>
        <v>0</v>
      </c>
      <c r="H74" s="307"/>
      <c r="K74" s="171"/>
      <c r="L74" s="171"/>
      <c r="M74" s="171"/>
      <c r="U74" s="189" t="s">
        <v>33</v>
      </c>
      <c r="V74" s="187">
        <f t="shared" si="9"/>
        <v>0</v>
      </c>
      <c r="W74" s="304">
        <v>0</v>
      </c>
      <c r="X74" s="346"/>
      <c r="Y74" s="304">
        <v>0</v>
      </c>
      <c r="Z74" s="346"/>
    </row>
    <row r="75" spans="1:26" ht="23.25" customHeight="1" x14ac:dyDescent="0.3">
      <c r="A75" s="189" t="s">
        <v>27</v>
      </c>
      <c r="B75" s="187">
        <f t="shared" si="5"/>
        <v>0</v>
      </c>
      <c r="C75" s="307">
        <f t="shared" si="6"/>
        <v>0</v>
      </c>
      <c r="D75" s="307"/>
      <c r="E75" s="307">
        <f t="shared" si="7"/>
        <v>0</v>
      </c>
      <c r="F75" s="307"/>
      <c r="G75" s="307">
        <f t="shared" si="8"/>
        <v>0</v>
      </c>
      <c r="H75" s="307"/>
      <c r="K75" s="171"/>
      <c r="L75" s="171"/>
      <c r="M75" s="171"/>
      <c r="U75" s="189" t="s">
        <v>27</v>
      </c>
      <c r="V75" s="187">
        <f t="shared" si="9"/>
        <v>0</v>
      </c>
      <c r="W75" s="304">
        <v>0</v>
      </c>
      <c r="X75" s="346"/>
      <c r="Y75" s="304">
        <v>0</v>
      </c>
      <c r="Z75" s="346"/>
    </row>
    <row r="76" spans="1:26" ht="23.25" customHeight="1" x14ac:dyDescent="0.3">
      <c r="A76" s="189" t="s">
        <v>28</v>
      </c>
      <c r="B76" s="187">
        <f t="shared" si="5"/>
        <v>0</v>
      </c>
      <c r="C76" s="307">
        <f t="shared" si="6"/>
        <v>0</v>
      </c>
      <c r="D76" s="307"/>
      <c r="E76" s="307">
        <f t="shared" si="7"/>
        <v>0</v>
      </c>
      <c r="F76" s="307"/>
      <c r="G76" s="307">
        <f t="shared" si="8"/>
        <v>0</v>
      </c>
      <c r="H76" s="307"/>
      <c r="K76" s="171"/>
      <c r="L76" s="171"/>
      <c r="M76" s="171"/>
      <c r="U76" s="189" t="s">
        <v>28</v>
      </c>
      <c r="V76" s="187">
        <f t="shared" si="9"/>
        <v>0</v>
      </c>
      <c r="W76" s="304">
        <v>0</v>
      </c>
      <c r="X76" s="346"/>
      <c r="Y76" s="304">
        <v>0</v>
      </c>
      <c r="Z76" s="346"/>
    </row>
    <row r="77" spans="1:26" ht="23.25" customHeight="1" x14ac:dyDescent="0.3">
      <c r="A77" s="188" t="s">
        <v>29</v>
      </c>
      <c r="B77" s="195">
        <f t="shared" si="5"/>
        <v>0</v>
      </c>
      <c r="C77" s="347">
        <f t="shared" si="6"/>
        <v>0</v>
      </c>
      <c r="D77" s="347"/>
      <c r="E77" s="347">
        <f t="shared" si="7"/>
        <v>0</v>
      </c>
      <c r="F77" s="347"/>
      <c r="G77" s="347">
        <f t="shared" si="8"/>
        <v>0</v>
      </c>
      <c r="H77" s="347"/>
      <c r="K77" s="171"/>
      <c r="L77" s="171"/>
      <c r="M77" s="171"/>
      <c r="U77" s="188" t="s">
        <v>29</v>
      </c>
      <c r="V77" s="195">
        <f t="shared" si="9"/>
        <v>0</v>
      </c>
      <c r="W77" s="304">
        <v>0</v>
      </c>
      <c r="X77" s="346"/>
      <c r="Y77" s="304">
        <v>0</v>
      </c>
      <c r="Z77" s="346"/>
    </row>
    <row r="78" spans="1:26" ht="23.25" customHeight="1" x14ac:dyDescent="0.3">
      <c r="A78" s="183" t="s">
        <v>3</v>
      </c>
      <c r="B78" s="182">
        <f>+SUM(B66:B77)</f>
        <v>36612</v>
      </c>
      <c r="C78" s="350">
        <f>+SUM(C66:C77)</f>
        <v>7618</v>
      </c>
      <c r="D78" s="350"/>
      <c r="E78" s="350">
        <f>+SUM(E66:E77)</f>
        <v>21834</v>
      </c>
      <c r="F78" s="350"/>
      <c r="G78" s="350">
        <f>+SUM(G66:G77)</f>
        <v>7160</v>
      </c>
      <c r="H78" s="350"/>
      <c r="K78" s="171"/>
      <c r="L78" s="171"/>
      <c r="M78" s="171"/>
      <c r="U78" s="183" t="s">
        <v>3</v>
      </c>
      <c r="V78" s="182">
        <f>+SUM(V66:V77)</f>
        <v>36612</v>
      </c>
      <c r="W78" s="350">
        <f>+SUM(W66:W77)</f>
        <v>21406</v>
      </c>
      <c r="X78" s="350"/>
      <c r="Y78" s="350">
        <f>+SUM(Y66:Y77)</f>
        <v>15206</v>
      </c>
      <c r="Z78" s="351"/>
    </row>
    <row r="79" spans="1:26" ht="15.75" customHeight="1" x14ac:dyDescent="0.3">
      <c r="A79" s="181" t="s">
        <v>135</v>
      </c>
      <c r="B79" s="180">
        <v>1</v>
      </c>
      <c r="C79" s="348">
        <f>+C78/B78</f>
        <v>0.20807385556648095</v>
      </c>
      <c r="D79" s="348"/>
      <c r="E79" s="348">
        <f>+E78/B78</f>
        <v>0.59636184857423791</v>
      </c>
      <c r="F79" s="348"/>
      <c r="G79" s="348">
        <f>+G78/B78</f>
        <v>0.19556429585928112</v>
      </c>
      <c r="H79" s="348"/>
      <c r="K79" s="171"/>
      <c r="L79" s="171"/>
      <c r="M79" s="171"/>
      <c r="U79" s="181" t="s">
        <v>136</v>
      </c>
      <c r="V79" s="180">
        <v>1</v>
      </c>
      <c r="W79" s="348">
        <f>+W78/V78</f>
        <v>0.58467169234130889</v>
      </c>
      <c r="X79" s="348"/>
      <c r="Y79" s="348">
        <f>+Y78/V78</f>
        <v>0.41532830765869116</v>
      </c>
      <c r="Z79" s="349"/>
    </row>
    <row r="80" spans="1:26" ht="23.25" customHeight="1" x14ac:dyDescent="0.3">
      <c r="A80" s="179"/>
      <c r="B80" s="177"/>
      <c r="C80" s="177"/>
      <c r="D80" s="177"/>
      <c r="E80" s="177"/>
      <c r="F80" s="177"/>
      <c r="G80" s="177"/>
      <c r="H80" s="177"/>
      <c r="I80" s="177"/>
      <c r="J80" s="177"/>
      <c r="K80" s="171"/>
      <c r="L80" s="171"/>
      <c r="M80" s="171"/>
      <c r="U80" s="179"/>
      <c r="V80" s="177"/>
      <c r="W80" s="177"/>
      <c r="X80" s="177"/>
      <c r="Y80" s="177"/>
      <c r="Z80" s="177"/>
    </row>
    <row r="81" spans="1:28" ht="23.25" customHeight="1" x14ac:dyDescent="0.3">
      <c r="A81" s="179"/>
      <c r="B81" s="177"/>
      <c r="C81" s="177"/>
      <c r="D81" s="177"/>
      <c r="E81" s="177"/>
      <c r="F81" s="177"/>
      <c r="G81" s="177"/>
      <c r="H81" s="177"/>
      <c r="I81" s="177"/>
      <c r="J81" s="177"/>
      <c r="K81" s="171"/>
      <c r="L81" s="171"/>
      <c r="M81" s="171"/>
      <c r="U81" s="179"/>
      <c r="V81" s="177"/>
      <c r="W81" s="177"/>
      <c r="X81" s="177"/>
      <c r="Y81" s="177"/>
      <c r="Z81" s="177"/>
    </row>
    <row r="82" spans="1:28" ht="23.25" customHeight="1" x14ac:dyDescent="0.3">
      <c r="A82" s="165"/>
    </row>
    <row r="83" spans="1:28" ht="23.25" customHeight="1" thickBot="1" x14ac:dyDescent="0.35">
      <c r="A83" s="354" t="s">
        <v>145</v>
      </c>
      <c r="B83" s="354"/>
      <c r="C83" s="354"/>
      <c r="D83" s="354"/>
      <c r="E83" s="354"/>
      <c r="F83" s="354"/>
      <c r="G83" s="354"/>
      <c r="H83" s="354"/>
      <c r="I83" s="354"/>
      <c r="J83" s="354"/>
      <c r="K83" s="354"/>
      <c r="L83" s="354"/>
      <c r="M83" s="354"/>
      <c r="N83" s="354"/>
    </row>
    <row r="84" spans="1:28" ht="23.25" customHeight="1" thickTop="1" x14ac:dyDescent="0.3">
      <c r="A84" s="165"/>
      <c r="N84" s="194"/>
    </row>
    <row r="85" spans="1:28" ht="94.5" customHeight="1" x14ac:dyDescent="0.3">
      <c r="A85" s="193" t="s">
        <v>2</v>
      </c>
      <c r="B85" s="192" t="s">
        <v>3</v>
      </c>
      <c r="C85" s="352" t="s">
        <v>144</v>
      </c>
      <c r="D85" s="353"/>
      <c r="E85" s="352" t="s">
        <v>143</v>
      </c>
      <c r="F85" s="353"/>
      <c r="G85" s="352" t="s">
        <v>142</v>
      </c>
      <c r="H85" s="353"/>
      <c r="I85" s="352" t="s">
        <v>141</v>
      </c>
      <c r="J85" s="353"/>
      <c r="K85" s="352" t="s">
        <v>140</v>
      </c>
      <c r="L85" s="353"/>
      <c r="M85" s="352" t="s">
        <v>139</v>
      </c>
      <c r="N85" s="353"/>
      <c r="O85" s="191"/>
      <c r="W85" s="169"/>
      <c r="X85" s="169"/>
      <c r="Y85" s="169"/>
      <c r="Z85" s="169"/>
      <c r="AA85" s="169"/>
      <c r="AB85" s="184"/>
    </row>
    <row r="86" spans="1:28" ht="23.25" customHeight="1" x14ac:dyDescent="0.3">
      <c r="A86" s="190" t="s">
        <v>18</v>
      </c>
      <c r="B86" s="187">
        <f t="shared" ref="B86:B97" si="10">+SUM(C86:P86)</f>
        <v>2531</v>
      </c>
      <c r="C86" s="304">
        <v>1200</v>
      </c>
      <c r="D86" s="304"/>
      <c r="E86" s="304">
        <v>451</v>
      </c>
      <c r="F86" s="304"/>
      <c r="G86" s="304">
        <v>267</v>
      </c>
      <c r="H86" s="304"/>
      <c r="I86" s="304">
        <v>81</v>
      </c>
      <c r="J86" s="304"/>
      <c r="K86" s="304">
        <v>333</v>
      </c>
      <c r="L86" s="304"/>
      <c r="M86" s="304">
        <v>199</v>
      </c>
      <c r="N86" s="346"/>
      <c r="W86" s="169"/>
      <c r="X86" s="169"/>
      <c r="Y86" s="169"/>
      <c r="Z86" s="169"/>
      <c r="AA86" s="169"/>
      <c r="AB86" s="184"/>
    </row>
    <row r="87" spans="1:28" ht="23.25" customHeight="1" x14ac:dyDescent="0.3">
      <c r="A87" s="189" t="s">
        <v>19</v>
      </c>
      <c r="B87" s="187">
        <f t="shared" si="10"/>
        <v>3375</v>
      </c>
      <c r="C87" s="304">
        <v>1119</v>
      </c>
      <c r="D87" s="304"/>
      <c r="E87" s="304">
        <v>1255</v>
      </c>
      <c r="F87" s="304"/>
      <c r="G87" s="304">
        <v>376</v>
      </c>
      <c r="H87" s="304"/>
      <c r="I87" s="304">
        <v>106</v>
      </c>
      <c r="J87" s="304"/>
      <c r="K87" s="304">
        <v>322</v>
      </c>
      <c r="L87" s="304"/>
      <c r="M87" s="304">
        <v>197</v>
      </c>
      <c r="N87" s="304"/>
      <c r="W87" s="169"/>
      <c r="X87" s="169"/>
      <c r="Y87" s="169"/>
      <c r="Z87" s="169"/>
      <c r="AA87" s="169"/>
      <c r="AB87" s="184"/>
    </row>
    <row r="88" spans="1:28" ht="23.25" customHeight="1" x14ac:dyDescent="0.3">
      <c r="A88" s="189" t="s">
        <v>20</v>
      </c>
      <c r="B88" s="187">
        <f t="shared" si="10"/>
        <v>13445</v>
      </c>
      <c r="C88" s="304">
        <v>2576</v>
      </c>
      <c r="D88" s="304"/>
      <c r="E88" s="304">
        <v>6184</v>
      </c>
      <c r="F88" s="304"/>
      <c r="G88" s="304">
        <v>2777</v>
      </c>
      <c r="H88" s="304"/>
      <c r="I88" s="304">
        <v>149</v>
      </c>
      <c r="J88" s="304"/>
      <c r="K88" s="304">
        <v>1412</v>
      </c>
      <c r="L88" s="304"/>
      <c r="M88" s="304">
        <v>347</v>
      </c>
      <c r="N88" s="304"/>
      <c r="W88" s="169"/>
      <c r="X88" s="169"/>
      <c r="Y88" s="169"/>
      <c r="Z88" s="169"/>
      <c r="AA88" s="169"/>
      <c r="AB88" s="184"/>
    </row>
    <row r="89" spans="1:28" ht="23.25" customHeight="1" x14ac:dyDescent="0.3">
      <c r="A89" s="189" t="s">
        <v>21</v>
      </c>
      <c r="B89" s="187">
        <f t="shared" si="10"/>
        <v>8693</v>
      </c>
      <c r="C89" s="304">
        <v>1056</v>
      </c>
      <c r="D89" s="304"/>
      <c r="E89" s="304">
        <v>2540</v>
      </c>
      <c r="F89" s="304"/>
      <c r="G89" s="304">
        <v>3213</v>
      </c>
      <c r="H89" s="304"/>
      <c r="I89" s="304">
        <v>210</v>
      </c>
      <c r="J89" s="304"/>
      <c r="K89" s="304">
        <v>1315</v>
      </c>
      <c r="L89" s="304"/>
      <c r="M89" s="304">
        <v>359</v>
      </c>
      <c r="N89" s="304"/>
      <c r="W89" s="169"/>
      <c r="X89" s="169"/>
      <c r="Y89" s="169"/>
      <c r="Z89" s="169"/>
      <c r="AA89" s="169"/>
      <c r="AB89" s="184"/>
    </row>
    <row r="90" spans="1:28" ht="23.25" customHeight="1" x14ac:dyDescent="0.3">
      <c r="A90" s="189" t="s">
        <v>22</v>
      </c>
      <c r="B90" s="187">
        <f t="shared" si="10"/>
        <v>8568</v>
      </c>
      <c r="C90" s="304">
        <v>1667</v>
      </c>
      <c r="D90" s="304"/>
      <c r="E90" s="304">
        <v>1938</v>
      </c>
      <c r="F90" s="304"/>
      <c r="G90" s="304">
        <v>2097</v>
      </c>
      <c r="H90" s="304"/>
      <c r="I90" s="304">
        <v>190</v>
      </c>
      <c r="J90" s="304"/>
      <c r="K90" s="304">
        <v>1911</v>
      </c>
      <c r="L90" s="304"/>
      <c r="M90" s="304">
        <v>765</v>
      </c>
      <c r="N90" s="304"/>
      <c r="W90" s="169"/>
      <c r="X90" s="169"/>
      <c r="Y90" s="169"/>
      <c r="Z90" s="169"/>
      <c r="AA90" s="169"/>
      <c r="AB90" s="184"/>
    </row>
    <row r="91" spans="1:28" ht="23.25" customHeight="1" x14ac:dyDescent="0.3">
      <c r="A91" s="189" t="s">
        <v>23</v>
      </c>
      <c r="B91" s="187">
        <f t="shared" si="10"/>
        <v>0</v>
      </c>
      <c r="C91" s="304">
        <v>0</v>
      </c>
      <c r="D91" s="304"/>
      <c r="E91" s="304">
        <v>0</v>
      </c>
      <c r="F91" s="304"/>
      <c r="G91" s="304">
        <v>0</v>
      </c>
      <c r="H91" s="304"/>
      <c r="I91" s="304">
        <v>0</v>
      </c>
      <c r="J91" s="304"/>
      <c r="K91" s="304">
        <v>0</v>
      </c>
      <c r="L91" s="304"/>
      <c r="M91" s="304">
        <v>0</v>
      </c>
      <c r="N91" s="304"/>
      <c r="W91" s="169"/>
      <c r="X91" s="169"/>
      <c r="Y91" s="169"/>
      <c r="Z91" s="169"/>
      <c r="AA91" s="169"/>
      <c r="AB91" s="184"/>
    </row>
    <row r="92" spans="1:28" ht="23.25" customHeight="1" x14ac:dyDescent="0.3">
      <c r="A92" s="189" t="s">
        <v>24</v>
      </c>
      <c r="B92" s="187">
        <f t="shared" si="10"/>
        <v>0</v>
      </c>
      <c r="C92" s="304">
        <v>0</v>
      </c>
      <c r="D92" s="304"/>
      <c r="E92" s="304">
        <v>0</v>
      </c>
      <c r="F92" s="304"/>
      <c r="G92" s="304">
        <v>0</v>
      </c>
      <c r="H92" s="304"/>
      <c r="I92" s="304">
        <v>0</v>
      </c>
      <c r="J92" s="304"/>
      <c r="K92" s="304">
        <v>0</v>
      </c>
      <c r="L92" s="304"/>
      <c r="M92" s="304">
        <v>0</v>
      </c>
      <c r="N92" s="304"/>
      <c r="W92" s="169"/>
      <c r="X92" s="169"/>
      <c r="Y92" s="169"/>
      <c r="Z92" s="169"/>
      <c r="AA92" s="169"/>
      <c r="AB92" s="184"/>
    </row>
    <row r="93" spans="1:28" ht="23.25" customHeight="1" x14ac:dyDescent="0.3">
      <c r="A93" s="189" t="s">
        <v>25</v>
      </c>
      <c r="B93" s="187">
        <f t="shared" si="10"/>
        <v>0</v>
      </c>
      <c r="C93" s="304">
        <v>0</v>
      </c>
      <c r="D93" s="304"/>
      <c r="E93" s="304">
        <v>0</v>
      </c>
      <c r="F93" s="304"/>
      <c r="G93" s="304">
        <v>0</v>
      </c>
      <c r="H93" s="304"/>
      <c r="I93" s="304">
        <v>0</v>
      </c>
      <c r="J93" s="304"/>
      <c r="K93" s="304">
        <v>0</v>
      </c>
      <c r="L93" s="304"/>
      <c r="M93" s="304">
        <v>0</v>
      </c>
      <c r="N93" s="304"/>
      <c r="W93" s="169"/>
      <c r="X93" s="169"/>
      <c r="Y93" s="169"/>
      <c r="Z93" s="169"/>
      <c r="AA93" s="169"/>
      <c r="AB93" s="184"/>
    </row>
    <row r="94" spans="1:28" ht="23.25" customHeight="1" x14ac:dyDescent="0.3">
      <c r="A94" s="189" t="s">
        <v>33</v>
      </c>
      <c r="B94" s="187">
        <f t="shared" si="10"/>
        <v>0</v>
      </c>
      <c r="C94" s="304">
        <v>0</v>
      </c>
      <c r="D94" s="304"/>
      <c r="E94" s="304">
        <v>0</v>
      </c>
      <c r="F94" s="304"/>
      <c r="G94" s="304">
        <v>0</v>
      </c>
      <c r="H94" s="304"/>
      <c r="I94" s="304">
        <v>0</v>
      </c>
      <c r="J94" s="304"/>
      <c r="K94" s="304">
        <v>0</v>
      </c>
      <c r="L94" s="304"/>
      <c r="M94" s="304">
        <v>0</v>
      </c>
      <c r="N94" s="304"/>
      <c r="W94" s="169"/>
      <c r="X94" s="169"/>
      <c r="Y94" s="169"/>
      <c r="Z94" s="169"/>
      <c r="AA94" s="169"/>
      <c r="AB94" s="184"/>
    </row>
    <row r="95" spans="1:28" ht="23.25" customHeight="1" x14ac:dyDescent="0.3">
      <c r="A95" s="189" t="s">
        <v>27</v>
      </c>
      <c r="B95" s="187">
        <f t="shared" si="10"/>
        <v>0</v>
      </c>
      <c r="C95" s="304">
        <v>0</v>
      </c>
      <c r="D95" s="304"/>
      <c r="E95" s="304">
        <v>0</v>
      </c>
      <c r="F95" s="304"/>
      <c r="G95" s="304">
        <v>0</v>
      </c>
      <c r="H95" s="304"/>
      <c r="I95" s="304">
        <v>0</v>
      </c>
      <c r="J95" s="304"/>
      <c r="K95" s="304">
        <v>0</v>
      </c>
      <c r="L95" s="304"/>
      <c r="M95" s="304">
        <v>0</v>
      </c>
      <c r="N95" s="304"/>
      <c r="W95" s="169"/>
      <c r="X95" s="169"/>
      <c r="Y95" s="169"/>
      <c r="Z95" s="169"/>
      <c r="AA95" s="169"/>
      <c r="AB95" s="184"/>
    </row>
    <row r="96" spans="1:28" ht="23.25" customHeight="1" x14ac:dyDescent="0.3">
      <c r="A96" s="189" t="s">
        <v>28</v>
      </c>
      <c r="B96" s="187">
        <f t="shared" si="10"/>
        <v>0</v>
      </c>
      <c r="C96" s="304">
        <v>0</v>
      </c>
      <c r="D96" s="304"/>
      <c r="E96" s="304">
        <v>0</v>
      </c>
      <c r="F96" s="304"/>
      <c r="G96" s="304">
        <v>0</v>
      </c>
      <c r="H96" s="304"/>
      <c r="I96" s="304">
        <v>0</v>
      </c>
      <c r="J96" s="304"/>
      <c r="K96" s="304">
        <v>0</v>
      </c>
      <c r="L96" s="304"/>
      <c r="M96" s="304">
        <v>0</v>
      </c>
      <c r="N96" s="304"/>
      <c r="W96" s="169"/>
      <c r="X96" s="169"/>
      <c r="Y96" s="169"/>
      <c r="Z96" s="169"/>
      <c r="AA96" s="169"/>
      <c r="AB96" s="184"/>
    </row>
    <row r="97" spans="1:28" ht="23.25" customHeight="1" x14ac:dyDescent="0.3">
      <c r="A97" s="188" t="s">
        <v>29</v>
      </c>
      <c r="B97" s="187">
        <f t="shared" si="10"/>
        <v>0</v>
      </c>
      <c r="C97" s="186">
        <v>0</v>
      </c>
      <c r="D97" s="185"/>
      <c r="E97" s="186">
        <v>0</v>
      </c>
      <c r="F97" s="185"/>
      <c r="G97" s="186">
        <v>0</v>
      </c>
      <c r="H97" s="185"/>
      <c r="I97" s="186">
        <v>0</v>
      </c>
      <c r="J97" s="185"/>
      <c r="K97" s="186">
        <v>0</v>
      </c>
      <c r="L97" s="185"/>
      <c r="M97" s="304">
        <v>0</v>
      </c>
      <c r="N97" s="346"/>
      <c r="W97" s="169"/>
      <c r="X97" s="169"/>
      <c r="Y97" s="169"/>
      <c r="Z97" s="169"/>
      <c r="AA97" s="169"/>
      <c r="AB97" s="184"/>
    </row>
    <row r="98" spans="1:28" ht="23.25" customHeight="1" x14ac:dyDescent="0.3">
      <c r="A98" s="183" t="s">
        <v>3</v>
      </c>
      <c r="B98" s="182">
        <f>+SUM(B86:B97)</f>
        <v>36612</v>
      </c>
      <c r="C98" s="350">
        <f>+SUM(C86:C97)</f>
        <v>7618</v>
      </c>
      <c r="D98" s="350"/>
      <c r="E98" s="350">
        <f>+SUM(E86:E97)</f>
        <v>12368</v>
      </c>
      <c r="F98" s="350"/>
      <c r="G98" s="350">
        <f>+SUM(G86:G97)</f>
        <v>8730</v>
      </c>
      <c r="H98" s="350"/>
      <c r="I98" s="350">
        <f>+SUM(I86:I97)</f>
        <v>736</v>
      </c>
      <c r="J98" s="350"/>
      <c r="K98" s="350">
        <f>+SUM(K86:K97)</f>
        <v>5293</v>
      </c>
      <c r="L98" s="350"/>
      <c r="M98" s="350">
        <f>+SUM(M86:M97)</f>
        <v>1867</v>
      </c>
      <c r="N98" s="351"/>
      <c r="W98" s="168"/>
      <c r="X98" s="168"/>
      <c r="Y98" s="168"/>
      <c r="Z98" s="168"/>
      <c r="AA98" s="168"/>
    </row>
    <row r="99" spans="1:28" ht="23.25" customHeight="1" x14ac:dyDescent="0.3">
      <c r="A99" s="181" t="s">
        <v>135</v>
      </c>
      <c r="B99" s="180">
        <v>1</v>
      </c>
      <c r="C99" s="348">
        <f>+C98/$B$98</f>
        <v>0.20807385556648095</v>
      </c>
      <c r="D99" s="348"/>
      <c r="E99" s="348">
        <f>+E98/$B$98</f>
        <v>0.33781273899268</v>
      </c>
      <c r="F99" s="348"/>
      <c r="G99" s="348">
        <f>+G98/$B$98</f>
        <v>0.23844641101278269</v>
      </c>
      <c r="H99" s="348"/>
      <c r="I99" s="348">
        <f>+I98/$B$98</f>
        <v>2.0102698568775265E-2</v>
      </c>
      <c r="J99" s="348"/>
      <c r="K99" s="348">
        <f>+K98/$B$98</f>
        <v>0.14457008631049928</v>
      </c>
      <c r="L99" s="348"/>
      <c r="M99" s="348">
        <f>+M98/$B$98</f>
        <v>5.0994209548781817E-2</v>
      </c>
      <c r="N99" s="349"/>
      <c r="W99" s="168"/>
      <c r="X99" s="168"/>
      <c r="Y99" s="168"/>
      <c r="Z99" s="168"/>
      <c r="AA99" s="168"/>
    </row>
    <row r="100" spans="1:28" ht="12.75" customHeight="1" x14ac:dyDescent="0.3">
      <c r="A100" s="179"/>
      <c r="B100" s="177"/>
      <c r="C100" s="177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W100" s="168"/>
      <c r="X100" s="168"/>
      <c r="Y100" s="168"/>
      <c r="Z100" s="168"/>
      <c r="AA100" s="168"/>
    </row>
    <row r="101" spans="1:28" ht="12.75" customHeight="1" x14ac:dyDescent="0.3">
      <c r="K101" s="177"/>
      <c r="L101" s="177"/>
      <c r="M101" s="177"/>
      <c r="N101" s="177"/>
      <c r="O101" s="177"/>
      <c r="P101" s="177"/>
      <c r="W101" s="168"/>
      <c r="X101" s="168"/>
      <c r="Y101" s="168"/>
      <c r="Z101" s="168"/>
      <c r="AA101" s="168"/>
    </row>
    <row r="102" spans="1:28" ht="23.25" customHeight="1" x14ac:dyDescent="0.3">
      <c r="A102" s="178" t="s">
        <v>138</v>
      </c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W102" s="168"/>
      <c r="X102" s="168"/>
      <c r="Y102" s="168"/>
      <c r="Z102" s="168"/>
      <c r="AA102" s="168"/>
    </row>
    <row r="103" spans="1:28" ht="20.25" customHeight="1" x14ac:dyDescent="0.3">
      <c r="A103" s="176" t="s">
        <v>137</v>
      </c>
      <c r="B103" s="167"/>
      <c r="C103" s="167"/>
      <c r="D103" s="167"/>
      <c r="E103" s="167"/>
      <c r="F103" s="167"/>
      <c r="G103" s="167"/>
      <c r="H103" s="166"/>
    </row>
    <row r="104" spans="1:28" ht="20.25" customHeight="1" x14ac:dyDescent="0.3">
      <c r="A104" s="176" t="s">
        <v>16</v>
      </c>
      <c r="B104" s="167"/>
      <c r="C104" s="167"/>
      <c r="D104" s="167"/>
      <c r="E104" s="167"/>
      <c r="F104" s="167"/>
      <c r="G104" s="167"/>
      <c r="H104" s="166"/>
    </row>
    <row r="110" spans="1:28" ht="18.75" customHeight="1" x14ac:dyDescent="0.3"/>
  </sheetData>
  <mergeCells count="241">
    <mergeCell ref="A83:N83"/>
    <mergeCell ref="C99:D99"/>
    <mergeCell ref="E99:F99"/>
    <mergeCell ref="G99:H99"/>
    <mergeCell ref="I99:J99"/>
    <mergeCell ref="K99:L99"/>
    <mergeCell ref="M99:N99"/>
    <mergeCell ref="C98:D98"/>
    <mergeCell ref="E98:F98"/>
    <mergeCell ref="G98:H98"/>
    <mergeCell ref="M94:N94"/>
    <mergeCell ref="M93:N93"/>
    <mergeCell ref="M92:N92"/>
    <mergeCell ref="M91:N91"/>
    <mergeCell ref="M90:N90"/>
    <mergeCell ref="M89:N89"/>
    <mergeCell ref="I98:J98"/>
    <mergeCell ref="K98:L98"/>
    <mergeCell ref="M98:N98"/>
    <mergeCell ref="M97:N97"/>
    <mergeCell ref="M96:N96"/>
    <mergeCell ref="M95:N95"/>
    <mergeCell ref="C85:D85"/>
    <mergeCell ref="E85:F85"/>
    <mergeCell ref="C86:D86"/>
    <mergeCell ref="E86:F86"/>
    <mergeCell ref="G86:H86"/>
    <mergeCell ref="I86:J86"/>
    <mergeCell ref="K86:L86"/>
    <mergeCell ref="M86:N86"/>
    <mergeCell ref="C88:D88"/>
    <mergeCell ref="E88:F88"/>
    <mergeCell ref="C87:D87"/>
    <mergeCell ref="E87:F87"/>
    <mergeCell ref="G87:H87"/>
    <mergeCell ref="I87:J87"/>
    <mergeCell ref="K87:L87"/>
    <mergeCell ref="G89:H89"/>
    <mergeCell ref="I89:J89"/>
    <mergeCell ref="K89:L89"/>
    <mergeCell ref="G85:H85"/>
    <mergeCell ref="I85:J85"/>
    <mergeCell ref="K85:L85"/>
    <mergeCell ref="M85:N85"/>
    <mergeCell ref="M88:N88"/>
    <mergeCell ref="M87:N87"/>
    <mergeCell ref="C79:D79"/>
    <mergeCell ref="E79:F79"/>
    <mergeCell ref="G79:H79"/>
    <mergeCell ref="W79:X79"/>
    <mergeCell ref="Y79:Z79"/>
    <mergeCell ref="C78:D78"/>
    <mergeCell ref="E78:F78"/>
    <mergeCell ref="G78:H78"/>
    <mergeCell ref="W78:X78"/>
    <mergeCell ref="Y78:Z78"/>
    <mergeCell ref="Y75:Z75"/>
    <mergeCell ref="C74:D74"/>
    <mergeCell ref="E74:F74"/>
    <mergeCell ref="G74:H74"/>
    <mergeCell ref="Y74:Z74"/>
    <mergeCell ref="C77:D77"/>
    <mergeCell ref="E77:F77"/>
    <mergeCell ref="G77:H77"/>
    <mergeCell ref="Y77:Z77"/>
    <mergeCell ref="C76:D76"/>
    <mergeCell ref="E76:F76"/>
    <mergeCell ref="G76:H76"/>
    <mergeCell ref="Y76:Z76"/>
    <mergeCell ref="W74:X74"/>
    <mergeCell ref="W75:X75"/>
    <mergeCell ref="W76:X76"/>
    <mergeCell ref="W77:X77"/>
    <mergeCell ref="Y71:Z71"/>
    <mergeCell ref="C70:D70"/>
    <mergeCell ref="E70:F70"/>
    <mergeCell ref="G70:H70"/>
    <mergeCell ref="Y70:Z70"/>
    <mergeCell ref="C73:D73"/>
    <mergeCell ref="E73:F73"/>
    <mergeCell ref="G73:H73"/>
    <mergeCell ref="Y73:Z73"/>
    <mergeCell ref="C72:D72"/>
    <mergeCell ref="E72:F72"/>
    <mergeCell ref="G72:H72"/>
    <mergeCell ref="Y72:Z72"/>
    <mergeCell ref="W71:X71"/>
    <mergeCell ref="W72:X72"/>
    <mergeCell ref="W73:X73"/>
    <mergeCell ref="W70:X70"/>
    <mergeCell ref="Y67:Z67"/>
    <mergeCell ref="W67:X67"/>
    <mergeCell ref="C69:D69"/>
    <mergeCell ref="E69:F69"/>
    <mergeCell ref="G69:H69"/>
    <mergeCell ref="Y69:Z69"/>
    <mergeCell ref="C68:D68"/>
    <mergeCell ref="E68:F68"/>
    <mergeCell ref="G68:H68"/>
    <mergeCell ref="Y68:Z68"/>
    <mergeCell ref="W68:X68"/>
    <mergeCell ref="W69:X69"/>
    <mergeCell ref="A64:A65"/>
    <mergeCell ref="B64:B65"/>
    <mergeCell ref="C64:D65"/>
    <mergeCell ref="A62:H62"/>
    <mergeCell ref="E64:F65"/>
    <mergeCell ref="G64:H65"/>
    <mergeCell ref="W65:X65"/>
    <mergeCell ref="Y65:Z65"/>
    <mergeCell ref="C66:D66"/>
    <mergeCell ref="E66:F66"/>
    <mergeCell ref="G66:H66"/>
    <mergeCell ref="W66:X66"/>
    <mergeCell ref="Y66:Z66"/>
    <mergeCell ref="U62:Z63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A58:C58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  <mergeCell ref="M14:M15"/>
    <mergeCell ref="N14:N15"/>
    <mergeCell ref="U12:AA12"/>
    <mergeCell ref="A12:Q12"/>
    <mergeCell ref="O14:O15"/>
    <mergeCell ref="P14:P15"/>
    <mergeCell ref="Q14:Q15"/>
    <mergeCell ref="U14:W15"/>
    <mergeCell ref="X14:Y15"/>
    <mergeCell ref="Z14:AA15"/>
    <mergeCell ref="I14:I15"/>
    <mergeCell ref="J14:J15"/>
    <mergeCell ref="K14:K15"/>
    <mergeCell ref="L14:L15"/>
    <mergeCell ref="Z16:AA16"/>
    <mergeCell ref="B17:C17"/>
    <mergeCell ref="Z17:AA17"/>
    <mergeCell ref="B18:C18"/>
    <mergeCell ref="Z18:AA18"/>
    <mergeCell ref="B19:C19"/>
    <mergeCell ref="G88:H88"/>
    <mergeCell ref="I88:J88"/>
    <mergeCell ref="K88:L88"/>
    <mergeCell ref="Z19:AA19"/>
    <mergeCell ref="B20:C20"/>
    <mergeCell ref="Z20:AA20"/>
    <mergeCell ref="B21:C21"/>
    <mergeCell ref="Z21:AA21"/>
    <mergeCell ref="B22:C22"/>
    <mergeCell ref="Z22:AA22"/>
    <mergeCell ref="B23:C23"/>
    <mergeCell ref="Z23:AA23"/>
    <mergeCell ref="Z24:AA24"/>
    <mergeCell ref="B25:C25"/>
    <mergeCell ref="B26:C26"/>
    <mergeCell ref="B27:C27"/>
    <mergeCell ref="B28:C28"/>
    <mergeCell ref="B29:C29"/>
    <mergeCell ref="B41:C41"/>
    <mergeCell ref="B42:C42"/>
    <mergeCell ref="B43:C43"/>
    <mergeCell ref="B44:C44"/>
    <mergeCell ref="B45:C45"/>
    <mergeCell ref="B16:C16"/>
    <mergeCell ref="B30:C30"/>
    <mergeCell ref="B31:C31"/>
    <mergeCell ref="B32:C32"/>
    <mergeCell ref="B24:C24"/>
    <mergeCell ref="B33:C33"/>
    <mergeCell ref="B34:C34"/>
    <mergeCell ref="B35:C35"/>
    <mergeCell ref="B36:C36"/>
    <mergeCell ref="B37:C37"/>
    <mergeCell ref="B38:C38"/>
    <mergeCell ref="B39:C39"/>
    <mergeCell ref="B40:C40"/>
    <mergeCell ref="B46:C46"/>
    <mergeCell ref="C90:D90"/>
    <mergeCell ref="E90:F90"/>
    <mergeCell ref="G90:H90"/>
    <mergeCell ref="I90:J90"/>
    <mergeCell ref="K90:L90"/>
    <mergeCell ref="C91:D91"/>
    <mergeCell ref="E91:F91"/>
    <mergeCell ref="G91:H91"/>
    <mergeCell ref="I91:J91"/>
    <mergeCell ref="K91:L91"/>
    <mergeCell ref="B47:C47"/>
    <mergeCell ref="B48:C48"/>
    <mergeCell ref="C67:D67"/>
    <mergeCell ref="E67:F67"/>
    <mergeCell ref="G67:H67"/>
    <mergeCell ref="C71:D71"/>
    <mergeCell ref="E71:F71"/>
    <mergeCell ref="G71:H71"/>
    <mergeCell ref="C75:D75"/>
    <mergeCell ref="E75:F75"/>
    <mergeCell ref="G75:H75"/>
    <mergeCell ref="C89:D89"/>
    <mergeCell ref="E89:F89"/>
    <mergeCell ref="C92:D92"/>
    <mergeCell ref="E92:F92"/>
    <mergeCell ref="G92:H92"/>
    <mergeCell ref="I92:J92"/>
    <mergeCell ref="K92:L92"/>
    <mergeCell ref="C93:D93"/>
    <mergeCell ref="E93:F93"/>
    <mergeCell ref="G93:H93"/>
    <mergeCell ref="I93:J93"/>
    <mergeCell ref="K93:L93"/>
    <mergeCell ref="C96:D96"/>
    <mergeCell ref="E96:F96"/>
    <mergeCell ref="G96:H96"/>
    <mergeCell ref="I96:J96"/>
    <mergeCell ref="K96:L96"/>
    <mergeCell ref="C94:D94"/>
    <mergeCell ref="E94:F94"/>
    <mergeCell ref="G94:H94"/>
    <mergeCell ref="I94:J94"/>
    <mergeCell ref="K94:L94"/>
    <mergeCell ref="C95:D95"/>
    <mergeCell ref="E95:F95"/>
    <mergeCell ref="G95:H95"/>
    <mergeCell ref="I95:J95"/>
    <mergeCell ref="K95:L95"/>
  </mergeCells>
  <printOptions horizontalCentered="1"/>
  <pageMargins left="0" right="0" top="0.47244094488188981" bottom="0.39370078740157483" header="0.27559055118110237" footer="0.31496062992125984"/>
  <pageSetup paperSize="9" scale="40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60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ER-Casos</vt:lpstr>
      <vt:lpstr>ER-Acciones</vt:lpstr>
      <vt:lpstr>'ER-Acciones'!Área_de_impresión</vt:lpstr>
      <vt:lpstr>'ER-Casos'!Área_de_impresión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2019-06-14T01:19:43Z</dcterms:modified>
</cp:coreProperties>
</file>