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GENARO\Estadísticas para web\2019\ENERO\Boletines y Resúmenes estadísticos\"/>
    </mc:Choice>
  </mc:AlternateContent>
  <bookViews>
    <workbookView xWindow="-120" yWindow="-120" windowWidth="29040" windowHeight="15840" tabRatio="744"/>
  </bookViews>
  <sheets>
    <sheet name="Feminicidio" sheetId="19" r:id="rId1"/>
    <sheet name="Tentativa" sheetId="17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A" localSheetId="0">#REF!</definedName>
    <definedName name="A" localSheetId="1">#REF!</definedName>
    <definedName name="A">#REF!</definedName>
    <definedName name="AAA" localSheetId="0">[1]Casos!#REF!</definedName>
    <definedName name="AAA" localSheetId="1">[1]Casos!#REF!</definedName>
    <definedName name="AAA">[1]Casos!#REF!</definedName>
    <definedName name="aaaaaa" localSheetId="0">#REF!</definedName>
    <definedName name="aaaaaa" localSheetId="1">#REF!</definedName>
    <definedName name="aaaaaa">#REF!</definedName>
    <definedName name="AB" localSheetId="0">#REF!</definedName>
    <definedName name="AB" localSheetId="1">#REF!</definedName>
    <definedName name="AB">#REF!</definedName>
    <definedName name="ABAN" localSheetId="0">#REF!</definedName>
    <definedName name="ABAN" localSheetId="1">#REF!</definedName>
    <definedName name="ABAN">#REF!</definedName>
    <definedName name="ABANCAY" localSheetId="0">#REF!</definedName>
    <definedName name="ABANCAY" localSheetId="1">#REF!</definedName>
    <definedName name="ABANCAY">#REF!</definedName>
    <definedName name="AMES">'[2]Base 2012'!$E$1</definedName>
    <definedName name="AÑO" localSheetId="0">#REF!</definedName>
    <definedName name="AÑO" localSheetId="1">#REF!</definedName>
    <definedName name="AÑO">#REF!</definedName>
    <definedName name="AÑOS" localSheetId="0">#REF!</definedName>
    <definedName name="AÑOS" localSheetId="1">#REF!</definedName>
    <definedName name="AÑOS">#REF!</definedName>
    <definedName name="_xlnm.Print_Area" localSheetId="0">Feminicidio!$A$1:$T$166</definedName>
    <definedName name="_xlnm.Print_Area" localSheetId="1">Tentativa!$A$1:$T$157</definedName>
    <definedName name="AUTORIA" localSheetId="0">#REF!</definedName>
    <definedName name="AUTORIA" localSheetId="1">#REF!</definedName>
    <definedName name="AUTORIA">#REF!</definedName>
    <definedName name="CEM" localSheetId="0">#REF!</definedName>
    <definedName name="CEM" localSheetId="1">#REF!</definedName>
    <definedName name="CEM">#REF!</definedName>
    <definedName name="conocimiento_caso" localSheetId="0">#REF!</definedName>
    <definedName name="conocimiento_caso" localSheetId="1">#REF!</definedName>
    <definedName name="conocimiento_caso">#REF!</definedName>
    <definedName name="D" localSheetId="0">#REF!</definedName>
    <definedName name="D" localSheetId="1">#REF!</definedName>
    <definedName name="D">#REF!</definedName>
    <definedName name="DDD" localSheetId="0">[1]Casos!#REF!</definedName>
    <definedName name="DDD" localSheetId="1">[1]Casos!#REF!</definedName>
    <definedName name="DDD">[1]Casos!#REF!</definedName>
    <definedName name="DE" localSheetId="0">#REF!</definedName>
    <definedName name="DE" localSheetId="1">#REF!</definedName>
    <definedName name="DE">#REF!</definedName>
    <definedName name="DEPA" localSheetId="0">#REF!</definedName>
    <definedName name="DEPA" localSheetId="1">#REF!</definedName>
    <definedName name="DEPA">#REF!</definedName>
    <definedName name="dia" localSheetId="0">#REF!</definedName>
    <definedName name="dia" localSheetId="1">#REF!</definedName>
    <definedName name="dia">#REF!</definedName>
    <definedName name="DIST" localSheetId="0">[3]Casos!#REF!</definedName>
    <definedName name="DIST" localSheetId="1">[3]Casos!#REF!</definedName>
    <definedName name="DIST">[4]Casos!#REF!</definedName>
    <definedName name="DISTRITO" localSheetId="0">#REF!</definedName>
    <definedName name="DISTRITO" localSheetId="1">#REF!</definedName>
    <definedName name="DISTRITO">#REF!</definedName>
    <definedName name="DPTO" localSheetId="0">[3]Casos!#REF!</definedName>
    <definedName name="DPTO" localSheetId="1">[3]Casos!#REF!</definedName>
    <definedName name="DPTO">[4]Casos!#REF!</definedName>
    <definedName name="DR" localSheetId="0">#REF!</definedName>
    <definedName name="DR" localSheetId="1">#REF!</definedName>
    <definedName name="DR">#REF!</definedName>
    <definedName name="E" localSheetId="0">#REF!</definedName>
    <definedName name="E" localSheetId="1">#REF!</definedName>
    <definedName name="E">#REF!</definedName>
    <definedName name="EEE" localSheetId="0">[1]Casos!#REF!</definedName>
    <definedName name="EEE" localSheetId="1">[1]Casos!#REF!</definedName>
    <definedName name="EEE">[1]Casos!#REF!</definedName>
    <definedName name="GÉNERO" localSheetId="0">#REF!</definedName>
    <definedName name="GÉNERO" localSheetId="1">#REF!</definedName>
    <definedName name="GÉNERO">#REF!</definedName>
    <definedName name="genero1" localSheetId="0">#REF!</definedName>
    <definedName name="genero1" localSheetId="1">#REF!</definedName>
    <definedName name="genero1">#REF!</definedName>
    <definedName name="GENRO" localSheetId="0">#REF!</definedName>
    <definedName name="GENRO" localSheetId="1">#REF!</definedName>
    <definedName name="GENRO">#REF!</definedName>
    <definedName name="GENRO21" localSheetId="0">#REF!</definedName>
    <definedName name="GENRO21" localSheetId="1">#REF!</definedName>
    <definedName name="GENRO21">#REF!</definedName>
    <definedName name="GGGGG">'[5]Base 2012'!$B$1</definedName>
    <definedName name="GGGGGGGGGG">'[5]Base 2012'!$D$1</definedName>
    <definedName name="GRADO" localSheetId="0">#REF!</definedName>
    <definedName name="GRADO" localSheetId="1">#REF!</definedName>
    <definedName name="GRADO">#REF!</definedName>
    <definedName name="HIJOS" localSheetId="0">#REF!</definedName>
    <definedName name="HIJOS" localSheetId="1">#REF!</definedName>
    <definedName name="HIJOS">#REF!</definedName>
    <definedName name="HOMICIDIO" localSheetId="0">#REF!</definedName>
    <definedName name="HOMICIDIO" localSheetId="1">#REF!</definedName>
    <definedName name="HOMICIDIO">#REF!</definedName>
    <definedName name="HOMICIDIO1" localSheetId="0">#REF!</definedName>
    <definedName name="HOMICIDIO1" localSheetId="1">#REF!</definedName>
    <definedName name="HOMICIDIO1">#REF!</definedName>
    <definedName name="J" localSheetId="0">[6]Casos!#REF!</definedName>
    <definedName name="J" localSheetId="1">[6]Casos!#REF!</definedName>
    <definedName name="J">[7]Casos!#REF!</definedName>
    <definedName name="JULIO" localSheetId="0">[8]Casos!#REF!</definedName>
    <definedName name="JULIO">[8]Casos!#REF!</definedName>
    <definedName name="LABOR" localSheetId="0">#REF!</definedName>
    <definedName name="LABOR" localSheetId="1">#REF!</definedName>
    <definedName name="LABOR">#REF!</definedName>
    <definedName name="LUGAR" localSheetId="0">#REF!</definedName>
    <definedName name="LUGAR" localSheetId="1">#REF!</definedName>
    <definedName name="LUGAR">#REF!</definedName>
    <definedName name="Marca_temporal" localSheetId="0">#REF!</definedName>
    <definedName name="Marca_temporal" localSheetId="1">#REF!</definedName>
    <definedName name="Marca_temporal">#REF!</definedName>
    <definedName name="MEDIDAS" localSheetId="0">#REF!</definedName>
    <definedName name="MEDIDAS" localSheetId="1">#REF!</definedName>
    <definedName name="MEDIDAS">#REF!</definedName>
    <definedName name="Mes" localSheetId="0">[9]Participantes!#REF!</definedName>
    <definedName name="Mes" localSheetId="1">[9]Participantes!#REF!</definedName>
    <definedName name="Mes">[9]Participantes!#REF!</definedName>
    <definedName name="N" localSheetId="0">#REF!</definedName>
    <definedName name="N" localSheetId="1">#REF!</definedName>
    <definedName name="N">#REF!</definedName>
    <definedName name="NDDDSFDSF" localSheetId="0">#REF!</definedName>
    <definedName name="NDDDSFDSF" localSheetId="1">#REF!</definedName>
    <definedName name="NDDDSFDSF">#REF!</definedName>
    <definedName name="Nro_de_oficio" localSheetId="0">#REF!</definedName>
    <definedName name="Nro_de_oficio" localSheetId="1">#REF!</definedName>
    <definedName name="Nro_de_oficio">#REF!</definedName>
    <definedName name="OK" localSheetId="0">#REF!</definedName>
    <definedName name="OK" localSheetId="1">#REF!</definedName>
    <definedName name="OK">#REF!</definedName>
    <definedName name="PROV" localSheetId="0">[3]Casos!#REF!</definedName>
    <definedName name="PROV" localSheetId="1">[3]Casos!#REF!</definedName>
    <definedName name="PROV">[4]Casos!#REF!</definedName>
    <definedName name="PROVINCIA" localSheetId="0">#REF!</definedName>
    <definedName name="PROVINCIA" localSheetId="1">#REF!</definedName>
    <definedName name="PROVINCIA">#REF!</definedName>
    <definedName name="RESPUESTA" localSheetId="0">#REF!</definedName>
    <definedName name="RESPUESTA" localSheetId="1">#REF!</definedName>
    <definedName name="RESPUESTA">#REF!</definedName>
    <definedName name="RITA" localSheetId="0">[1]Casos!#REF!</definedName>
    <definedName name="RITA" localSheetId="1">[1]Casos!#REF!</definedName>
    <definedName name="RITA">[1]Casos!#REF!</definedName>
    <definedName name="S" localSheetId="0">#REF!</definedName>
    <definedName name="S" localSheetId="1">#REF!</definedName>
    <definedName name="S">#REF!</definedName>
    <definedName name="SEXO" localSheetId="0">#REF!</definedName>
    <definedName name="SEXO" localSheetId="1">#REF!</definedName>
    <definedName name="SEXO">#REF!</definedName>
    <definedName name="SITUACION" localSheetId="0">#REF!</definedName>
    <definedName name="SITUACION" localSheetId="1">#REF!</definedName>
    <definedName name="SITUACION">#REF!</definedName>
    <definedName name="SS" localSheetId="0">#REF!</definedName>
    <definedName name="SS" localSheetId="1">#REF!</definedName>
    <definedName name="SS">#REF!</definedName>
    <definedName name="SSS" localSheetId="0">[10]Casos!#REF!</definedName>
    <definedName name="SSS" localSheetId="1">[10]Casos!#REF!</definedName>
    <definedName name="SSS">[10]Casos!#REF!</definedName>
    <definedName name="SSSS" localSheetId="0">#REF!</definedName>
    <definedName name="SSSS" localSheetId="1">#REF!</definedName>
    <definedName name="SSSS">#REF!</definedName>
    <definedName name="SSSSSSS" localSheetId="0">#REF!</definedName>
    <definedName name="SSSSSSS" localSheetId="1">#REF!</definedName>
    <definedName name="SSSSSSS">#REF!</definedName>
    <definedName name="SSSSSSSSSS">'[11]Base 2012'!$E$1</definedName>
    <definedName name="SSSSSSSSSSS" localSheetId="0">#REF!</definedName>
    <definedName name="SSSSSSSSSSS" localSheetId="1">#REF!</definedName>
    <definedName name="SSSSSSSSSSS">#REF!</definedName>
    <definedName name="SSSSSSSSSSSSSS" localSheetId="0">#REF!</definedName>
    <definedName name="SSSSSSSSSSSSSS" localSheetId="1">#REF!</definedName>
    <definedName name="SSSSSSSSSSSSSS">#REF!</definedName>
    <definedName name="SSSSSSSSSSSSSSSSSS" localSheetId="0">#REF!</definedName>
    <definedName name="SSSSSSSSSSSSSSSSSS" localSheetId="1">#REF!</definedName>
    <definedName name="SSSSSSSSSSSSSSSSSS">#REF!</definedName>
    <definedName name="SSSSSSSSSSSSSSSSSSSSSSSSSSSSSS" localSheetId="0">#REF!</definedName>
    <definedName name="SSSSSSSSSSSSSSSSSSSSSSSSSSSSSS" localSheetId="1">#REF!</definedName>
    <definedName name="SSSSSSSSSSSSSSSSSSSSSSSSSSSSSS">#REF!</definedName>
    <definedName name="Tabla1" localSheetId="0">#REF!</definedName>
    <definedName name="Tabla1" localSheetId="1">#REF!</definedName>
    <definedName name="Tabla1">#REF!</definedName>
    <definedName name="VINCULO" localSheetId="0">#REF!</definedName>
    <definedName name="VINCULO" localSheetId="1">#REF!</definedName>
    <definedName name="VINCULO">#REF!</definedName>
    <definedName name="VINCULO_A" localSheetId="0">#REF!</definedName>
    <definedName name="VINCULO_A" localSheetId="1">#REF!</definedName>
    <definedName name="VINCULO_A">#REF!</definedName>
    <definedName name="XX" localSheetId="0">[12]Casos!#REF!</definedName>
    <definedName name="XX" localSheetId="1">[12]Casos!#REF!</definedName>
    <definedName name="XX">[12]Casos!#REF!</definedName>
    <definedName name="ZONA" localSheetId="0">[3]Casos!#REF!</definedName>
    <definedName name="ZONA" localSheetId="1">[3]Casos!#REF!</definedName>
    <definedName name="ZONA">[4]Casos!#REF!</definedName>
  </definedNames>
  <calcPr calcId="162913"/>
</workbook>
</file>

<file path=xl/calcChain.xml><?xml version="1.0" encoding="utf-8"?>
<calcChain xmlns="http://schemas.openxmlformats.org/spreadsheetml/2006/main">
  <c r="M161" i="19" l="1"/>
  <c r="O160" i="19" s="1"/>
  <c r="D158" i="19"/>
  <c r="E157" i="19" s="1"/>
  <c r="O157" i="19"/>
  <c r="O156" i="19"/>
  <c r="O154" i="19"/>
  <c r="C151" i="19"/>
  <c r="D149" i="19" s="1"/>
  <c r="D150" i="19"/>
  <c r="L149" i="19"/>
  <c r="M148" i="19"/>
  <c r="D148" i="19"/>
  <c r="D147" i="19"/>
  <c r="H149" i="19" s="1"/>
  <c r="D146" i="19"/>
  <c r="M140" i="19"/>
  <c r="O137" i="19" s="1"/>
  <c r="O139" i="19"/>
  <c r="O138" i="19"/>
  <c r="F138" i="19"/>
  <c r="G137" i="19" s="1"/>
  <c r="O136" i="19"/>
  <c r="O134" i="19"/>
  <c r="F129" i="19"/>
  <c r="L128" i="19"/>
  <c r="H128" i="19"/>
  <c r="L127" i="19"/>
  <c r="C136" i="19" s="1"/>
  <c r="H127" i="19"/>
  <c r="L126" i="19"/>
  <c r="H126" i="19"/>
  <c r="L125" i="19"/>
  <c r="C137" i="19" s="1"/>
  <c r="H125" i="19"/>
  <c r="L124" i="19"/>
  <c r="H124" i="19"/>
  <c r="L123" i="19"/>
  <c r="L129" i="19" s="1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29" i="19" s="1"/>
  <c r="H106" i="19"/>
  <c r="O104" i="19"/>
  <c r="Q103" i="19" s="1"/>
  <c r="C100" i="19"/>
  <c r="M146" i="19" s="1"/>
  <c r="D99" i="19"/>
  <c r="H100" i="19" s="1"/>
  <c r="D97" i="19"/>
  <c r="O96" i="19"/>
  <c r="Q94" i="19" s="1"/>
  <c r="D96" i="19"/>
  <c r="Q95" i="19"/>
  <c r="D95" i="19"/>
  <c r="D94" i="19"/>
  <c r="Q93" i="19"/>
  <c r="D93" i="19"/>
  <c r="H93" i="19" s="1"/>
  <c r="M86" i="19"/>
  <c r="O85" i="19" s="1"/>
  <c r="F86" i="19"/>
  <c r="E86" i="19"/>
  <c r="D86" i="19"/>
  <c r="H85" i="19"/>
  <c r="O84" i="19"/>
  <c r="H84" i="19"/>
  <c r="O83" i="19"/>
  <c r="H83" i="19"/>
  <c r="O82" i="19"/>
  <c r="H82" i="19"/>
  <c r="H81" i="19"/>
  <c r="O80" i="19"/>
  <c r="H80" i="19"/>
  <c r="O79" i="19"/>
  <c r="H79" i="19"/>
  <c r="O78" i="19"/>
  <c r="H78" i="19"/>
  <c r="O77" i="19"/>
  <c r="H77" i="19"/>
  <c r="H76" i="19"/>
  <c r="H75" i="19"/>
  <c r="H74" i="19"/>
  <c r="H73" i="19"/>
  <c r="M72" i="19"/>
  <c r="O69" i="19" s="1"/>
  <c r="H72" i="19"/>
  <c r="O71" i="19"/>
  <c r="H71" i="19"/>
  <c r="H70" i="19"/>
  <c r="H69" i="19"/>
  <c r="O68" i="19"/>
  <c r="H68" i="19"/>
  <c r="O67" i="19"/>
  <c r="H67" i="19"/>
  <c r="O66" i="19"/>
  <c r="H66" i="19"/>
  <c r="O65" i="19"/>
  <c r="H65" i="19"/>
  <c r="O64" i="19"/>
  <c r="H64" i="19"/>
  <c r="O63" i="19"/>
  <c r="H63" i="19"/>
  <c r="H62" i="19"/>
  <c r="H61" i="19"/>
  <c r="H86" i="19" s="1"/>
  <c r="H60" i="19"/>
  <c r="O57" i="19"/>
  <c r="Q53" i="19" s="1"/>
  <c r="L57" i="19"/>
  <c r="M55" i="19" s="1"/>
  <c r="Q55" i="19"/>
  <c r="Q54" i="19"/>
  <c r="K45" i="19"/>
  <c r="L29" i="19"/>
  <c r="K29" i="19"/>
  <c r="M29" i="19" s="1"/>
  <c r="M28" i="19"/>
  <c r="M27" i="19"/>
  <c r="M26" i="19"/>
  <c r="M25" i="19"/>
  <c r="M24" i="19"/>
  <c r="M23" i="19"/>
  <c r="M22" i="19"/>
  <c r="M21" i="19"/>
  <c r="M20" i="19"/>
  <c r="M19" i="19"/>
  <c r="M18" i="19"/>
  <c r="M126" i="19" l="1"/>
  <c r="M125" i="19"/>
  <c r="M124" i="19"/>
  <c r="D136" i="19"/>
  <c r="O72" i="19"/>
  <c r="H96" i="19"/>
  <c r="M128" i="19"/>
  <c r="D151" i="19"/>
  <c r="Q96" i="19"/>
  <c r="D137" i="19"/>
  <c r="O140" i="19"/>
  <c r="Q57" i="19"/>
  <c r="G136" i="19"/>
  <c r="M56" i="19"/>
  <c r="O70" i="19"/>
  <c r="M127" i="19"/>
  <c r="M147" i="19"/>
  <c r="M149" i="19" s="1"/>
  <c r="Q56" i="19"/>
  <c r="D100" i="19"/>
  <c r="C135" i="19"/>
  <c r="O158" i="19"/>
  <c r="O161" i="19" s="1"/>
  <c r="O81" i="19"/>
  <c r="O86" i="19" s="1"/>
  <c r="Q100" i="19"/>
  <c r="G135" i="19"/>
  <c r="O155" i="19"/>
  <c r="O159" i="19"/>
  <c r="M53" i="19"/>
  <c r="M54" i="19"/>
  <c r="Q101" i="19"/>
  <c r="M123" i="19"/>
  <c r="O135" i="19"/>
  <c r="E156" i="19"/>
  <c r="E158" i="19" s="1"/>
  <c r="Q102" i="19"/>
  <c r="D98" i="19"/>
  <c r="M57" i="19" l="1"/>
  <c r="H138" i="19"/>
  <c r="Q104" i="19"/>
  <c r="C138" i="19"/>
  <c r="D135" i="19"/>
  <c r="D138" i="19" s="1"/>
  <c r="M129" i="19"/>
  <c r="M154" i="17" l="1"/>
  <c r="O153" i="17"/>
  <c r="O152" i="17"/>
  <c r="O151" i="17"/>
  <c r="C151" i="17"/>
  <c r="D149" i="17" s="1"/>
  <c r="D151" i="17" s="1"/>
  <c r="O150" i="17"/>
  <c r="O154" i="17" s="1"/>
  <c r="D150" i="17"/>
  <c r="O149" i="17"/>
  <c r="O148" i="17"/>
  <c r="D148" i="17"/>
  <c r="C144" i="17"/>
  <c r="L143" i="17"/>
  <c r="M140" i="17"/>
  <c r="D140" i="17"/>
  <c r="F132" i="17"/>
  <c r="H127" i="17" s="1"/>
  <c r="H131" i="17"/>
  <c r="H130" i="17"/>
  <c r="H129" i="17"/>
  <c r="H128" i="17"/>
  <c r="H123" i="17"/>
  <c r="H122" i="17"/>
  <c r="H121" i="17"/>
  <c r="H120" i="17"/>
  <c r="L117" i="17"/>
  <c r="H117" i="17"/>
  <c r="L116" i="17"/>
  <c r="L115" i="17"/>
  <c r="H115" i="17"/>
  <c r="L114" i="17"/>
  <c r="H114" i="17"/>
  <c r="L113" i="17"/>
  <c r="H111" i="17"/>
  <c r="H110" i="17"/>
  <c r="H109" i="17"/>
  <c r="H108" i="17"/>
  <c r="H103" i="17"/>
  <c r="H102" i="17"/>
  <c r="H101" i="17"/>
  <c r="H100" i="17"/>
  <c r="H95" i="17"/>
  <c r="H94" i="17"/>
  <c r="O92" i="17"/>
  <c r="Q91" i="17" s="1"/>
  <c r="C90" i="17"/>
  <c r="D143" i="17" s="1"/>
  <c r="D89" i="17"/>
  <c r="H90" i="17" s="1"/>
  <c r="D88" i="17"/>
  <c r="O85" i="17"/>
  <c r="Q83" i="17" s="1"/>
  <c r="Q85" i="17" s="1"/>
  <c r="D85" i="17"/>
  <c r="Q84" i="17"/>
  <c r="D84" i="17"/>
  <c r="M76" i="17"/>
  <c r="O71" i="17" s="1"/>
  <c r="O75" i="17"/>
  <c r="F75" i="17"/>
  <c r="E75" i="17"/>
  <c r="D75" i="17"/>
  <c r="H74" i="17"/>
  <c r="H73" i="17"/>
  <c r="O72" i="17"/>
  <c r="H72" i="17"/>
  <c r="H71" i="17"/>
  <c r="H70" i="17"/>
  <c r="H69" i="17"/>
  <c r="O68" i="17"/>
  <c r="H68" i="17"/>
  <c r="H67" i="17"/>
  <c r="H66" i="17"/>
  <c r="O65" i="17"/>
  <c r="H65" i="17"/>
  <c r="H64" i="17"/>
  <c r="H63" i="17"/>
  <c r="H62" i="17"/>
  <c r="H61" i="17"/>
  <c r="O60" i="17"/>
  <c r="Q58" i="17" s="1"/>
  <c r="Q60" i="17" s="1"/>
  <c r="L60" i="17"/>
  <c r="M59" i="17" s="1"/>
  <c r="H60" i="17"/>
  <c r="Q59" i="17"/>
  <c r="H59" i="17"/>
  <c r="H58" i="17"/>
  <c r="H57" i="17"/>
  <c r="H56" i="17"/>
  <c r="H55" i="17"/>
  <c r="H75" i="17" s="1"/>
  <c r="H54" i="17"/>
  <c r="H53" i="17"/>
  <c r="H52" i="17"/>
  <c r="H51" i="17"/>
  <c r="H50" i="17"/>
  <c r="H49" i="17"/>
  <c r="K44" i="17"/>
  <c r="K45" i="17" s="1"/>
  <c r="L30" i="17"/>
  <c r="K30" i="17"/>
  <c r="M30" i="17" s="1"/>
  <c r="M29" i="17"/>
  <c r="M28" i="17"/>
  <c r="M27" i="17"/>
  <c r="M26" i="17"/>
  <c r="M25" i="17"/>
  <c r="M24" i="17"/>
  <c r="M23" i="17"/>
  <c r="M22" i="17"/>
  <c r="M21" i="17"/>
  <c r="M20" i="17"/>
  <c r="M19" i="17"/>
  <c r="M18" i="17"/>
  <c r="H142" i="17" l="1"/>
  <c r="D141" i="17"/>
  <c r="M141" i="17"/>
  <c r="M58" i="17"/>
  <c r="M60" i="17" s="1"/>
  <c r="O70" i="17"/>
  <c r="D83" i="17"/>
  <c r="H97" i="17"/>
  <c r="H132" i="17" s="1"/>
  <c r="H105" i="17"/>
  <c r="H113" i="17"/>
  <c r="L118" i="17"/>
  <c r="H125" i="17"/>
  <c r="Q89" i="17"/>
  <c r="Q92" i="17" s="1"/>
  <c r="H96" i="17"/>
  <c r="H124" i="17"/>
  <c r="D142" i="17"/>
  <c r="O66" i="17"/>
  <c r="O76" i="17" s="1"/>
  <c r="O74" i="17"/>
  <c r="D86" i="17"/>
  <c r="Q90" i="17"/>
  <c r="H98" i="17"/>
  <c r="H106" i="17"/>
  <c r="H116" i="17"/>
  <c r="H126" i="17"/>
  <c r="D139" i="17"/>
  <c r="D144" i="17" s="1"/>
  <c r="M142" i="17"/>
  <c r="O69" i="17"/>
  <c r="O73" i="17"/>
  <c r="H104" i="17"/>
  <c r="H112" i="17"/>
  <c r="H118" i="17"/>
  <c r="O67" i="17"/>
  <c r="D87" i="17"/>
  <c r="H86" i="17" s="1"/>
  <c r="H99" i="17"/>
  <c r="H107" i="17"/>
  <c r="H119" i="17"/>
  <c r="M139" i="17"/>
  <c r="M143" i="17" s="1"/>
  <c r="M116" i="17" l="1"/>
  <c r="M113" i="17"/>
  <c r="M115" i="17"/>
  <c r="D90" i="17"/>
  <c r="H83" i="17"/>
  <c r="M114" i="17"/>
  <c r="M117" i="17"/>
  <c r="M118" i="17" l="1"/>
</calcChain>
</file>

<file path=xl/sharedStrings.xml><?xml version="1.0" encoding="utf-8"?>
<sst xmlns="http://schemas.openxmlformats.org/spreadsheetml/2006/main" count="461" uniqueCount="257">
  <si>
    <t>Total</t>
  </si>
  <si>
    <t>%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</si>
  <si>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</si>
  <si>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</si>
  <si>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</si>
  <si>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</si>
  <si>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</si>
  <si>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</si>
  <si>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</si>
  <si>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</si>
  <si>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</si>
  <si>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</si>
  <si>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</si>
  <si>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</si>
  <si>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Arequipa</t>
  </si>
  <si>
    <t>Var. %</t>
  </si>
  <si>
    <t>Sin datos</t>
  </si>
  <si>
    <t>N°</t>
  </si>
  <si>
    <t>Departamento</t>
  </si>
  <si>
    <t>Callao</t>
  </si>
  <si>
    <t>La Libertad</t>
  </si>
  <si>
    <t>Piura</t>
  </si>
  <si>
    <t>Cusco</t>
  </si>
  <si>
    <t>Puno</t>
  </si>
  <si>
    <t>Cajamarca</t>
  </si>
  <si>
    <t>Ica</t>
  </si>
  <si>
    <t>San Martin</t>
  </si>
  <si>
    <t>Lambayeque</t>
  </si>
  <si>
    <t>Ancash</t>
  </si>
  <si>
    <t>Ayacucho</t>
  </si>
  <si>
    <t>Loreto</t>
  </si>
  <si>
    <t>Ucayali</t>
  </si>
  <si>
    <t>Amazonas</t>
  </si>
  <si>
    <t>Tacna</t>
  </si>
  <si>
    <t>Huancavelica</t>
  </si>
  <si>
    <t>Moquegua</t>
  </si>
  <si>
    <t>Pasco</t>
  </si>
  <si>
    <t>Tumbes</t>
  </si>
  <si>
    <t>Años</t>
  </si>
  <si>
    <t>Periodo: Enero 2019</t>
  </si>
  <si>
    <t>Grupo de edad</t>
  </si>
  <si>
    <t>Apurimac</t>
  </si>
  <si>
    <t>Huanuco</t>
  </si>
  <si>
    <t>Junin</t>
  </si>
  <si>
    <t>Madre de Dios</t>
  </si>
  <si>
    <t>Si</t>
  </si>
  <si>
    <t>No</t>
  </si>
  <si>
    <t>0 - 5 años</t>
  </si>
  <si>
    <t>6 - 11 años</t>
  </si>
  <si>
    <t>Vinculo</t>
  </si>
  <si>
    <t>Conocido</t>
  </si>
  <si>
    <t>Familiar</t>
  </si>
  <si>
    <t>Pareja</t>
  </si>
  <si>
    <t>Desconocido</t>
  </si>
  <si>
    <t>Otro</t>
  </si>
  <si>
    <t>Situación Laboral</t>
  </si>
  <si>
    <t>Conviviente</t>
  </si>
  <si>
    <t>Ex conviviente</t>
  </si>
  <si>
    <t>Ninguno</t>
  </si>
  <si>
    <t>Mes / año</t>
  </si>
  <si>
    <r>
      <t xml:space="preserve">2019 </t>
    </r>
    <r>
      <rPr>
        <b/>
        <vertAlign val="superscript"/>
        <sz val="9"/>
        <color theme="1"/>
        <rFont val="Arial"/>
        <family val="2"/>
      </rPr>
      <t>a/</t>
    </r>
  </si>
  <si>
    <t>Área</t>
  </si>
  <si>
    <r>
      <t xml:space="preserve">2019 </t>
    </r>
    <r>
      <rPr>
        <b/>
        <vertAlign val="superscript"/>
        <sz val="9"/>
        <color theme="0"/>
        <rFont val="Arial"/>
        <family val="2"/>
      </rPr>
      <t>a/</t>
    </r>
  </si>
  <si>
    <t>Urbana</t>
  </si>
  <si>
    <t>Rural</t>
  </si>
  <si>
    <t>Acumulado
2009 - 2018</t>
  </si>
  <si>
    <t>Lima Metropolitana</t>
  </si>
  <si>
    <t>Lima Provincia</t>
  </si>
  <si>
    <t>Lugar del hecho</t>
  </si>
  <si>
    <t>Casa de ambos</t>
  </si>
  <si>
    <t>Casa de familiar</t>
  </si>
  <si>
    <t>Niñas y adolescentes</t>
  </si>
  <si>
    <t>Estaba gestando</t>
  </si>
  <si>
    <t>Adultas</t>
  </si>
  <si>
    <t>60 años a más</t>
  </si>
  <si>
    <t>Adultas mayores</t>
  </si>
  <si>
    <t>Número de hijos/as</t>
  </si>
  <si>
    <t>1 a 3 hijos/as</t>
  </si>
  <si>
    <t>De 4 hijos/as a más</t>
  </si>
  <si>
    <t>Vinculo relacional</t>
  </si>
  <si>
    <t>Ex enamorado</t>
  </si>
  <si>
    <t>Padre</t>
  </si>
  <si>
    <t>Padrastro</t>
  </si>
  <si>
    <t>Hermano</t>
  </si>
  <si>
    <t>Hijastro</t>
  </si>
  <si>
    <t>Hijo</t>
  </si>
  <si>
    <t>Abuelo</t>
  </si>
  <si>
    <t>Cuñado</t>
  </si>
  <si>
    <t>Suegro</t>
  </si>
  <si>
    <t>Yerno</t>
  </si>
  <si>
    <t>Compañero de trabajo</t>
  </si>
  <si>
    <t>Ex pareja</t>
  </si>
  <si>
    <t>15 - 17 años</t>
  </si>
  <si>
    <t>18 - 29 años</t>
  </si>
  <si>
    <t>30 - 59 años</t>
  </si>
  <si>
    <t>Adulto</t>
  </si>
  <si>
    <t>Situación después del hecho</t>
  </si>
  <si>
    <t>Detenido (sin sentencia)</t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</si>
  <si>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</si>
  <si>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</si>
  <si>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t>SECCIÓN I: MAGNITUD DE LOS CASOS DE TENTATIVA DE FEMINICIDIO ATENDIDOS POR LOS CENTROS EMERGENCIA MUJER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</si>
  <si>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</si>
  <si>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</si>
  <si>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</si>
  <si>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</si>
  <si>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Información al 31 de enero de 2019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</si>
  <si>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Enero 2009 - Enero 2019</t>
    </r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</si>
  <si>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</si>
  <si>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t xml:space="preserve">2019 </t>
    </r>
    <r>
      <rPr>
        <b/>
        <vertAlign val="superscript"/>
        <sz val="9"/>
        <color theme="0"/>
        <rFont val="Arial"/>
        <family val="2"/>
      </rPr>
      <t>1/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</si>
  <si>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</si>
  <si>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</si>
  <si>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</si>
  <si>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</si>
  <si>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</si>
  <si>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</si>
  <si>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</si>
  <si>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</si>
  <si>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</si>
  <si>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</si>
  <si>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</si>
  <si>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</si>
  <si>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</si>
  <si>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</si>
  <si>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</si>
  <si>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t>Cónyuge</t>
  </si>
  <si>
    <t>Enamorado</t>
  </si>
  <si>
    <t>Novio</t>
  </si>
  <si>
    <t>Ex cónyuge</t>
  </si>
  <si>
    <t>Ex novio</t>
  </si>
  <si>
    <r>
      <t xml:space="preserve">Progenitor de su hijo/a </t>
    </r>
    <r>
      <rPr>
        <b/>
        <sz val="7"/>
        <color theme="1"/>
        <rFont val="Arial"/>
        <family val="2"/>
      </rPr>
      <t>(sin convivencia con la pareja)</t>
    </r>
  </si>
  <si>
    <t>Hermanastro</t>
  </si>
  <si>
    <t>Nieto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</si>
  <si>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</si>
  <si>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Bisabuelo</t>
  </si>
  <si>
    <t>Tío</t>
  </si>
  <si>
    <t>Sobrino</t>
  </si>
  <si>
    <t>Bisnieto</t>
  </si>
  <si>
    <t>Tío-abuelo</t>
  </si>
  <si>
    <t>Primo</t>
  </si>
  <si>
    <t>Sobrino-nieto</t>
  </si>
  <si>
    <t>Otra familiar</t>
  </si>
  <si>
    <t>Vecino</t>
  </si>
  <si>
    <t>Concuñado</t>
  </si>
  <si>
    <t>Docente</t>
  </si>
  <si>
    <t>Compañero de estudio</t>
  </si>
  <si>
    <t>Empleador de trabajo</t>
  </si>
  <si>
    <t>Empleado de trabajo</t>
  </si>
  <si>
    <r>
      <t xml:space="preserve">Habita en el mismo hogar </t>
    </r>
    <r>
      <rPr>
        <b/>
        <vertAlign val="superscript"/>
        <sz val="9"/>
        <color theme="1"/>
        <rFont val="Arial"/>
        <family val="2"/>
      </rPr>
      <t>1/</t>
    </r>
  </si>
  <si>
    <r>
      <rPr>
        <b/>
        <sz val="7.5"/>
        <color theme="1"/>
        <rFont val="Calibri"/>
        <family val="2"/>
        <scheme val="minor"/>
      </rPr>
      <t xml:space="preserve">1/ </t>
    </r>
    <r>
      <rPr>
        <sz val="7.5"/>
        <color theme="1"/>
        <rFont val="Calibri"/>
        <family val="2"/>
        <scheme val="minor"/>
      </rPr>
      <t>Sin mediar relaciones contractuales o laborales</t>
    </r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</si>
  <si>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</si>
  <si>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</si>
  <si>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</si>
  <si>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</si>
  <si>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</si>
  <si>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</si>
  <si>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</si>
  <si>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</si>
  <si>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</si>
  <si>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</si>
  <si>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</si>
  <si>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</si>
  <si>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</si>
  <si>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</si>
  <si>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</si>
  <si>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</si>
  <si>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</si>
  <si>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</si>
  <si>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</si>
  <si>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basan en situaciones de violencia validados como tentativa de feminicidio por los/as profesionales de atención de los Centros Emergencia Mujer.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</si>
  <si>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</si>
  <si>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</si>
  <si>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</si>
  <si>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</si>
  <si>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</si>
  <si>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</si>
  <si>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</si>
  <si>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</si>
  <si>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t>Feminicidio</t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</si>
  <si>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Lima cuyo hecho ocurrió en el año 2018, y que el CEM toma conocimiento en el mes de enero del 2019.</t>
    </r>
  </si>
  <si>
    <t>a/ Casos reportados al 31 de enero de 2019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</si>
  <si>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</si>
  <si>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t>Urbana marginal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</si>
  <si>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2009 - 2019</t>
    </r>
  </si>
  <si>
    <t>Se desconoce</t>
  </si>
  <si>
    <t>Acumulado
2009 - 2019</t>
  </si>
  <si>
    <t>2019 (*)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</si>
  <si>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</si>
  <si>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Modalidad</t>
  </si>
  <si>
    <t>Junín</t>
  </si>
  <si>
    <t>Acuchillamiento</t>
  </si>
  <si>
    <t>Aplastamiento</t>
  </si>
  <si>
    <t>Asfixia / estrangulamiento</t>
  </si>
  <si>
    <t>Decapitación</t>
  </si>
  <si>
    <t>Disparo de bala</t>
  </si>
  <si>
    <t>Envenenamiento</t>
  </si>
  <si>
    <t>Huánuco</t>
  </si>
  <si>
    <t>Golpes diversos</t>
  </si>
  <si>
    <t>Quemadura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</si>
  <si>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</si>
  <si>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Calle - vía pública</t>
  </si>
  <si>
    <t>Casa de la víctima</t>
  </si>
  <si>
    <t>Casa del agresor</t>
  </si>
  <si>
    <t>Centro de labores de la víctima</t>
  </si>
  <si>
    <t>Hotel / hostal</t>
  </si>
  <si>
    <t>Lugar desolado (lejano)</t>
  </si>
  <si>
    <t>Otros</t>
  </si>
  <si>
    <t>(*) Casos reportados al 31 de enero del 2019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</si>
  <si>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</si>
  <si>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</si>
  <si>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</si>
  <si>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t>0 a 5 años</t>
  </si>
  <si>
    <t>6 a 11 años</t>
  </si>
  <si>
    <t>12 a 14 años</t>
  </si>
  <si>
    <t>Sin información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</si>
  <si>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</si>
  <si>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</si>
  <si>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</si>
  <si>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</si>
  <si>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</si>
  <si>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t>Esposo</t>
  </si>
  <si>
    <t>Pareja sexual sin hijos</t>
  </si>
  <si>
    <t>Enamorado/novio que no es pareja sexual</t>
  </si>
  <si>
    <t>Ex esposo</t>
  </si>
  <si>
    <t>Progenitor de su hijo pero no han vivido juntos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</si>
  <si>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</si>
  <si>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t>Otro familiar</t>
  </si>
  <si>
    <t>Amigo/ Vecino</t>
  </si>
  <si>
    <t>Pretendiente</t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</si>
  <si>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</si>
  <si>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víctima de feminicidio previamente antes de que ocurra el hecho</t>
    </r>
  </si>
  <si>
    <t>Escenario</t>
  </si>
  <si>
    <t>Medidas</t>
  </si>
  <si>
    <t>Intimo</t>
  </si>
  <si>
    <t>Denuncia (policial o fiscal)</t>
  </si>
  <si>
    <t>No intimo</t>
  </si>
  <si>
    <t>Separación</t>
  </si>
  <si>
    <t>Se fue a vivir a otro lugar</t>
  </si>
  <si>
    <t>Logro medidas de protección</t>
  </si>
  <si>
    <t>*) Casos reportados al 31 de enero del 2019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</si>
  <si>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</si>
  <si>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</si>
  <si>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</si>
  <si>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t>Alcohol / drogas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</si>
  <si>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</si>
  <si>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</si>
  <si>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Situación laboral</t>
  </si>
  <si>
    <t>Libre / en investigación</t>
  </si>
  <si>
    <t>Si cuenta con ocupación</t>
  </si>
  <si>
    <t>Prisionero</t>
  </si>
  <si>
    <t>No cuenta con ocupación</t>
  </si>
  <si>
    <t>Prófugo</t>
  </si>
  <si>
    <t>Cometió suicidio</t>
  </si>
  <si>
    <t>Sentenciado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</si>
  <si>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fallecida, víctima de feminicidio.</t>
    </r>
  </si>
  <si>
    <r>
      <t xml:space="preserve">1/ </t>
    </r>
    <r>
      <rPr>
        <i/>
        <sz val="9"/>
        <color theme="1"/>
        <rFont val="Calibri"/>
        <family val="2"/>
        <scheme val="minor"/>
      </rPr>
      <t>Según Resolución de la Dirección Ejecutiva N° 003-2019-MIMP/PNCVFS-DE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</si>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</sst>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4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b/>
      <sz val="11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i/>
      <sz val="10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8"/>
      <color theme="0"/>
      <name val="Arial"/>
      <family val="2"/>
    </font>
    <font>
      <b/>
      <vertAlign val="superscript"/>
      <sz val="16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1"/>
      <color rgb="FFC00000"/>
      <name val="Arial"/>
      <family val="2"/>
    </font>
    <font>
      <b/>
      <u/>
      <sz val="11"/>
      <color theme="1"/>
      <name val="Calibri"/>
      <family val="2"/>
      <scheme val="minor"/>
    </font>
    <font>
      <b/>
      <sz val="7.5"/>
      <color theme="0"/>
      <name val="Arial"/>
      <family val="2"/>
    </font>
    <font>
      <i/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9"/>
      <color rgb="FFC00000"/>
      <name val="Arial"/>
      <family val="2"/>
    </font>
    <font>
      <b/>
      <sz val="7"/>
      <color theme="1"/>
      <name val="Arial"/>
      <family val="2"/>
    </font>
    <font>
      <sz val="7.5"/>
      <color theme="1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i/>
      <sz val="9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sz val="10"/>
      <color rgb="FFC00000"/>
      <name val="Arial"/>
      <family val="2"/>
    </font>
    <font>
      <sz val="9"/>
      <color indexed="8"/>
      <name val="Arial"/>
      <family val="2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37">
    <xf numFmtId="0" fontId="0" fillId="0" borderId="0" xfId="0"/>
    <xf numFmtId="9" fontId="8" fillId="4" borderId="1" xfId="3" applyFont="1" applyFill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8" fillId="4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9" fontId="6" fillId="0" borderId="0" xfId="3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9" fontId="7" fillId="0" borderId="0" xfId="3" applyFont="1" applyAlignment="1">
      <alignment horizontal="center" vertical="center"/>
    </xf>
    <xf numFmtId="0" fontId="8" fillId="4" borderId="0" xfId="0" applyFont="1" applyFill="1" applyAlignment="1">
      <alignment horizontal="right" vertical="center" wrapText="1"/>
    </xf>
    <xf numFmtId="0" fontId="6" fillId="7" borderId="0" xfId="0" applyFont="1" applyFill="1" applyAlignment="1">
      <alignment vertical="center"/>
    </xf>
    <xf numFmtId="0" fontId="7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3" fontId="7" fillId="0" borderId="0" xfId="3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6" fillId="8" borderId="0" xfId="2" applyFont="1" applyFill="1" applyAlignment="1">
      <alignment vertical="center"/>
    </xf>
    <xf numFmtId="0" fontId="7" fillId="8" borderId="0" xfId="2" applyFont="1" applyFill="1" applyAlignment="1">
      <alignment vertical="center"/>
    </xf>
    <xf numFmtId="0" fontId="7" fillId="8" borderId="0" xfId="2" applyFont="1" applyFill="1" applyAlignment="1">
      <alignment horizontal="center" vertical="center"/>
    </xf>
    <xf numFmtId="0" fontId="6" fillId="9" borderId="0" xfId="2" applyFont="1" applyFill="1" applyAlignment="1">
      <alignment vertical="center"/>
    </xf>
    <xf numFmtId="0" fontId="7" fillId="9" borderId="0" xfId="2" applyFont="1" applyFill="1" applyAlignment="1">
      <alignment vertical="center"/>
    </xf>
    <xf numFmtId="0" fontId="7" fillId="9" borderId="0" xfId="2" applyFont="1" applyFill="1" applyAlignment="1">
      <alignment horizontal="center" vertical="center"/>
    </xf>
    <xf numFmtId="9" fontId="7" fillId="0" borderId="0" xfId="2" applyNumberFormat="1" applyFont="1" applyAlignment="1">
      <alignment horizontal="center" vertical="center"/>
    </xf>
    <xf numFmtId="9" fontId="7" fillId="8" borderId="0" xfId="2" applyNumberFormat="1" applyFont="1" applyFill="1" applyAlignment="1">
      <alignment horizontal="center" vertical="center"/>
    </xf>
    <xf numFmtId="9" fontId="7" fillId="9" borderId="0" xfId="2" applyNumberFormat="1" applyFont="1" applyFill="1" applyAlignment="1">
      <alignment horizontal="center" vertical="center"/>
    </xf>
    <xf numFmtId="0" fontId="6" fillId="5" borderId="0" xfId="2" applyFont="1" applyFill="1" applyAlignment="1">
      <alignment vertical="center"/>
    </xf>
    <xf numFmtId="0" fontId="7" fillId="5" borderId="0" xfId="2" applyFont="1" applyFill="1" applyAlignment="1">
      <alignment vertical="center"/>
    </xf>
    <xf numFmtId="0" fontId="7" fillId="5" borderId="0" xfId="2" applyFont="1" applyFill="1" applyAlignment="1">
      <alignment horizontal="center" vertical="center"/>
    </xf>
    <xf numFmtId="1" fontId="7" fillId="0" borderId="0" xfId="3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3" fontId="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7" fillId="7" borderId="0" xfId="0" applyFont="1" applyFill="1" applyAlignment="1">
      <alignment vertical="center"/>
    </xf>
    <xf numFmtId="9" fontId="8" fillId="0" borderId="0" xfId="3" applyFont="1" applyAlignment="1">
      <alignment horizontal="right" vertical="center"/>
    </xf>
    <xf numFmtId="3" fontId="8" fillId="4" borderId="1" xfId="3" applyNumberFormat="1" applyFont="1" applyFill="1" applyBorder="1" applyAlignment="1">
      <alignment horizontal="center" vertical="center"/>
    </xf>
    <xf numFmtId="3" fontId="8" fillId="4" borderId="1" xfId="3" applyNumberFormat="1" applyFont="1" applyFill="1" applyBorder="1" applyAlignment="1">
      <alignment horizontal="right" vertical="center"/>
    </xf>
    <xf numFmtId="9" fontId="8" fillId="0" borderId="0" xfId="3" applyFont="1" applyAlignment="1">
      <alignment horizontal="center" vertical="center"/>
    </xf>
    <xf numFmtId="3" fontId="8" fillId="0" borderId="0" xfId="3" applyNumberFormat="1" applyFont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8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164" fontId="7" fillId="0" borderId="0" xfId="3" applyNumberFormat="1" applyFont="1" applyAlignment="1">
      <alignment horizontal="center" vertical="center"/>
    </xf>
    <xf numFmtId="9" fontId="24" fillId="0" borderId="0" xfId="0" applyNumberFormat="1" applyFont="1" applyAlignment="1">
      <alignment horizontal="left" vertical="center"/>
    </xf>
    <xf numFmtId="0" fontId="10" fillId="4" borderId="1" xfId="0" applyFont="1" applyFill="1" applyBorder="1" applyAlignment="1">
      <alignment vertical="center"/>
    </xf>
    <xf numFmtId="164" fontId="8" fillId="4" borderId="1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9" borderId="0" xfId="0" applyFont="1" applyFill="1" applyAlignment="1">
      <alignment horizontal="center" vertical="center"/>
    </xf>
    <xf numFmtId="9" fontId="7" fillId="9" borderId="0" xfId="3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9" fontId="7" fillId="8" borderId="0" xfId="3" applyFont="1" applyFill="1" applyAlignment="1">
      <alignment horizontal="center" vertical="center"/>
    </xf>
    <xf numFmtId="0" fontId="6" fillId="8" borderId="0" xfId="2" applyFont="1" applyFill="1" applyAlignment="1">
      <alignment horizontal="left" vertical="center"/>
    </xf>
    <xf numFmtId="0" fontId="7" fillId="8" borderId="0" xfId="2" applyFont="1" applyFill="1" applyAlignment="1">
      <alignment horizontal="left" vertical="center"/>
    </xf>
    <xf numFmtId="0" fontId="6" fillId="10" borderId="0" xfId="2" applyFont="1" applyFill="1" applyAlignment="1">
      <alignment vertical="center"/>
    </xf>
    <xf numFmtId="0" fontId="7" fillId="10" borderId="0" xfId="2" applyFont="1" applyFill="1" applyAlignment="1">
      <alignment vertical="center"/>
    </xf>
    <xf numFmtId="0" fontId="7" fillId="10" borderId="0" xfId="2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9" fontId="7" fillId="10" borderId="0" xfId="3" applyFont="1" applyFill="1" applyAlignment="1">
      <alignment horizontal="center" vertical="center"/>
    </xf>
    <xf numFmtId="9" fontId="7" fillId="10" borderId="0" xfId="2" applyNumberFormat="1" applyFont="1" applyFill="1" applyAlignment="1">
      <alignment horizontal="center" vertical="center"/>
    </xf>
    <xf numFmtId="9" fontId="7" fillId="5" borderId="0" xfId="2" applyNumberFormat="1" applyFont="1" applyFill="1" applyAlignment="1">
      <alignment horizontal="center" vertical="center"/>
    </xf>
    <xf numFmtId="0" fontId="6" fillId="11" borderId="0" xfId="2" applyFont="1" applyFill="1" applyAlignment="1">
      <alignment vertical="center"/>
    </xf>
    <xf numFmtId="0" fontId="7" fillId="11" borderId="0" xfId="0" applyFont="1" applyFill="1" applyAlignment="1">
      <alignment horizontal="center" vertical="center"/>
    </xf>
    <xf numFmtId="9" fontId="7" fillId="11" borderId="0" xfId="0" applyNumberFormat="1" applyFont="1" applyFill="1" applyAlignment="1">
      <alignment horizontal="center" vertical="center"/>
    </xf>
    <xf numFmtId="9" fontId="8" fillId="4" borderId="1" xfId="0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9" fontId="7" fillId="5" borderId="0" xfId="3" applyFont="1" applyFill="1" applyAlignment="1">
      <alignment horizontal="center" vertical="center"/>
    </xf>
    <xf numFmtId="9" fontId="7" fillId="0" borderId="0" xfId="0" applyNumberFormat="1" applyFont="1" applyAlignment="1">
      <alignment vertical="center"/>
    </xf>
    <xf numFmtId="9" fontId="8" fillId="0" borderId="0" xfId="0" applyNumberFormat="1" applyFont="1" applyAlignment="1">
      <alignment vertical="center"/>
    </xf>
    <xf numFmtId="0" fontId="7" fillId="11" borderId="0" xfId="2" applyFont="1" applyFill="1" applyAlignment="1">
      <alignment vertical="center"/>
    </xf>
    <xf numFmtId="0" fontId="7" fillId="11" borderId="0" xfId="2" applyFont="1" applyFill="1" applyAlignment="1">
      <alignment horizontal="center" vertical="center"/>
    </xf>
    <xf numFmtId="9" fontId="7" fillId="11" borderId="0" xfId="3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9" fontId="19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7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vertical="center"/>
    </xf>
    <xf numFmtId="1" fontId="8" fillId="4" borderId="1" xfId="3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8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9" fontId="7" fillId="0" borderId="0" xfId="3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9" fontId="8" fillId="4" borderId="1" xfId="3" applyFont="1" applyFill="1" applyBorder="1" applyAlignment="1">
      <alignment horizontal="center" vertical="center"/>
    </xf>
    <xf numFmtId="9" fontId="6" fillId="0" borderId="0" xfId="3" applyFont="1" applyAlignment="1">
      <alignment horizontal="center" vertical="center"/>
    </xf>
    <xf numFmtId="0" fontId="28" fillId="0" borderId="0" xfId="0" applyFont="1" applyAlignment="1">
      <alignment horizontal="left" vertical="top" wrapText="1"/>
    </xf>
    <xf numFmtId="0" fontId="8" fillId="4" borderId="1" xfId="0" applyFont="1" applyFill="1" applyBorder="1" applyAlignment="1">
      <alignment horizontal="center" vertical="center"/>
    </xf>
    <xf numFmtId="9" fontId="7" fillId="0" borderId="0" xfId="3" applyFont="1" applyAlignment="1">
      <alignment horizontal="center" vertical="center"/>
    </xf>
    <xf numFmtId="9" fontId="8" fillId="4" borderId="1" xfId="3" applyFont="1" applyFill="1" applyBorder="1" applyAlignment="1">
      <alignment horizontal="center" vertical="center"/>
    </xf>
    <xf numFmtId="9" fontId="6" fillId="0" borderId="0" xfId="3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9" fontId="7" fillId="0" borderId="3" xfId="3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9" fontId="8" fillId="4" borderId="1" xfId="3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8" fillId="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9" fontId="7" fillId="0" borderId="0" xfId="3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 shrinkToFit="1"/>
    </xf>
    <xf numFmtId="0" fontId="21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6" borderId="0" xfId="0" applyFont="1" applyFill="1" applyAlignment="1">
      <alignment horizontal="justify" vertical="center" wrapText="1"/>
    </xf>
    <xf numFmtId="0" fontId="5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2" fillId="6" borderId="0" xfId="0" applyFont="1" applyFill="1" applyAlignment="1">
      <alignment horizontal="justify" vertical="center" wrapText="1"/>
    </xf>
    <xf numFmtId="0" fontId="5" fillId="3" borderId="0" xfId="0" applyFont="1" applyFill="1" applyAlignment="1">
      <alignment vertic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13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12" borderId="0" xfId="0" applyFont="1" applyFill="1" applyAlignment="1">
      <alignment vertical="center" wrapText="1"/>
    </xf>
    <xf numFmtId="0" fontId="6" fillId="0" borderId="0" xfId="0" applyFont="1"/>
    <xf numFmtId="0" fontId="8" fillId="12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/>
    </xf>
    <xf numFmtId="0" fontId="7" fillId="12" borderId="0" xfId="0" applyFont="1" applyFill="1" applyAlignment="1">
      <alignment horizontal="center" vertical="center"/>
    </xf>
    <xf numFmtId="0" fontId="7" fillId="12" borderId="0" xfId="0" applyFont="1" applyFill="1"/>
    <xf numFmtId="0" fontId="31" fillId="4" borderId="1" xfId="0" applyFont="1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right"/>
    </xf>
    <xf numFmtId="0" fontId="7" fillId="0" borderId="0" xfId="0" applyFont="1" applyAlignment="1">
      <alignment horizontal="right" vertic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wrapText="1"/>
    </xf>
    <xf numFmtId="0" fontId="34" fillId="12" borderId="0" xfId="0" applyFont="1" applyFill="1" applyAlignment="1">
      <alignment horizontal="left" vertical="top" wrapText="1"/>
    </xf>
    <xf numFmtId="3" fontId="8" fillId="4" borderId="1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vertical="top"/>
    </xf>
    <xf numFmtId="0" fontId="36" fillId="0" borderId="0" xfId="0" applyFont="1" applyAlignment="1">
      <alignment horizontal="left" vertical="top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9" fontId="7" fillId="0" borderId="3" xfId="3" applyFont="1" applyBorder="1" applyAlignment="1">
      <alignment horizontal="center" vertical="center"/>
    </xf>
    <xf numFmtId="9" fontId="8" fillId="4" borderId="0" xfId="3" applyFont="1" applyFill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8" fillId="4" borderId="1" xfId="0" applyFont="1" applyFill="1" applyBorder="1" applyAlignment="1">
      <alignment horizontal="center"/>
    </xf>
    <xf numFmtId="3" fontId="8" fillId="4" borderId="1" xfId="3" applyNumberFormat="1" applyFont="1" applyFill="1" applyBorder="1" applyAlignment="1">
      <alignment horizontal="center"/>
    </xf>
    <xf numFmtId="9" fontId="8" fillId="4" borderId="1" xfId="3" applyFont="1" applyFill="1" applyBorder="1" applyAlignment="1">
      <alignment horizontal="center"/>
    </xf>
    <xf numFmtId="9" fontId="8" fillId="0" borderId="0" xfId="3" applyFont="1" applyAlignment="1">
      <alignment horizontal="right"/>
    </xf>
    <xf numFmtId="0" fontId="8" fillId="4" borderId="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wrapText="1"/>
    </xf>
    <xf numFmtId="0" fontId="8" fillId="4" borderId="0" xfId="0" applyFont="1" applyFill="1" applyAlignment="1">
      <alignment horizontal="center" wrapText="1"/>
    </xf>
    <xf numFmtId="9" fontId="7" fillId="0" borderId="0" xfId="3" applyFont="1" applyAlignment="1">
      <alignment horizontal="center"/>
    </xf>
    <xf numFmtId="9" fontId="37" fillId="0" borderId="0" xfId="0" applyNumberFormat="1" applyFont="1" applyAlignment="1">
      <alignment horizontal="left"/>
    </xf>
    <xf numFmtId="0" fontId="10" fillId="4" borderId="1" xfId="0" applyFont="1" applyFill="1" applyBorder="1"/>
    <xf numFmtId="0" fontId="8" fillId="4" borderId="1" xfId="0" applyFont="1" applyFill="1" applyBorder="1" applyAlignment="1">
      <alignment horizontal="center" wrapText="1"/>
    </xf>
    <xf numFmtId="9" fontId="8" fillId="4" borderId="1" xfId="3" applyFont="1" applyFill="1" applyBorder="1" applyAlignment="1">
      <alignment horizontal="center" wrapText="1"/>
    </xf>
    <xf numFmtId="0" fontId="14" fillId="0" borderId="0" xfId="0" applyFont="1" applyAlignment="1">
      <alignment vertical="top"/>
    </xf>
    <xf numFmtId="9" fontId="8" fillId="0" borderId="0" xfId="3" applyFont="1" applyAlignment="1">
      <alignment horizontal="center"/>
    </xf>
    <xf numFmtId="0" fontId="8" fillId="4" borderId="1" xfId="0" applyFont="1" applyFill="1" applyBorder="1"/>
    <xf numFmtId="0" fontId="8" fillId="4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7" fillId="8" borderId="0" xfId="0" applyFont="1" applyFill="1" applyAlignment="1">
      <alignment horizontal="center"/>
    </xf>
    <xf numFmtId="9" fontId="7" fillId="8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9" fontId="7" fillId="9" borderId="0" xfId="3" applyFont="1" applyFill="1" applyAlignment="1">
      <alignment horizontal="center"/>
    </xf>
    <xf numFmtId="0" fontId="10" fillId="0" borderId="0" xfId="0" applyFont="1"/>
    <xf numFmtId="0" fontId="6" fillId="9" borderId="0" xfId="2" applyFont="1" applyFill="1" applyAlignment="1">
      <alignment horizontal="left" vertical="center"/>
    </xf>
    <xf numFmtId="0" fontId="7" fillId="9" borderId="0" xfId="2" applyFont="1" applyFill="1" applyAlignment="1">
      <alignment horizontal="left" vertical="center"/>
    </xf>
    <xf numFmtId="0" fontId="6" fillId="6" borderId="0" xfId="2" applyFont="1" applyFill="1" applyAlignment="1">
      <alignment vertical="center"/>
    </xf>
    <xf numFmtId="0" fontId="7" fillId="6" borderId="0" xfId="2" applyFont="1" applyFill="1" applyAlignment="1">
      <alignment vertical="center"/>
    </xf>
    <xf numFmtId="0" fontId="7" fillId="6" borderId="0" xfId="2" applyFont="1" applyFill="1" applyAlignment="1">
      <alignment horizontal="center" vertical="center"/>
    </xf>
    <xf numFmtId="0" fontId="7" fillId="6" borderId="0" xfId="0" applyFont="1" applyFill="1" applyAlignment="1">
      <alignment horizontal="center"/>
    </xf>
    <xf numFmtId="9" fontId="7" fillId="6" borderId="0" xfId="3" applyFont="1" applyFill="1" applyAlignment="1">
      <alignment horizontal="center"/>
    </xf>
    <xf numFmtId="0" fontId="6" fillId="13" borderId="0" xfId="2" applyFont="1" applyFill="1" applyAlignment="1">
      <alignment vertical="center"/>
    </xf>
    <xf numFmtId="0" fontId="7" fillId="13" borderId="0" xfId="2" applyFont="1" applyFill="1" applyAlignment="1">
      <alignment vertical="center"/>
    </xf>
    <xf numFmtId="0" fontId="7" fillId="13" borderId="0" xfId="2" applyFont="1" applyFill="1" applyAlignment="1">
      <alignment horizontal="center" vertical="center"/>
    </xf>
    <xf numFmtId="0" fontId="7" fillId="13" borderId="0" xfId="0" applyFont="1" applyFill="1" applyAlignment="1">
      <alignment horizontal="center"/>
    </xf>
    <xf numFmtId="9" fontId="7" fillId="13" borderId="0" xfId="3" applyFont="1" applyFill="1" applyAlignment="1">
      <alignment horizontal="center"/>
    </xf>
    <xf numFmtId="9" fontId="7" fillId="6" borderId="0" xfId="2" applyNumberFormat="1" applyFont="1" applyFill="1" applyAlignment="1">
      <alignment horizontal="center" vertical="center"/>
    </xf>
    <xf numFmtId="9" fontId="7" fillId="0" borderId="0" xfId="0" applyNumberFormat="1" applyFont="1"/>
    <xf numFmtId="9" fontId="7" fillId="13" borderId="0" xfId="2" applyNumberFormat="1" applyFont="1" applyFill="1" applyAlignment="1">
      <alignment horizontal="center" vertical="center"/>
    </xf>
    <xf numFmtId="0" fontId="6" fillId="12" borderId="0" xfId="2" applyFont="1" applyFill="1" applyAlignment="1">
      <alignment vertical="center"/>
    </xf>
    <xf numFmtId="0" fontId="7" fillId="12" borderId="0" xfId="2" applyFont="1" applyFill="1" applyAlignment="1">
      <alignment vertical="center"/>
    </xf>
    <xf numFmtId="0" fontId="7" fillId="12" borderId="0" xfId="2" applyFont="1" applyFill="1" applyAlignment="1">
      <alignment horizontal="center" vertical="center"/>
    </xf>
    <xf numFmtId="9" fontId="7" fillId="12" borderId="0" xfId="3" applyFont="1" applyFill="1" applyAlignment="1">
      <alignment horizontal="center" vertical="center"/>
    </xf>
    <xf numFmtId="0" fontId="7" fillId="5" borderId="0" xfId="0" applyFont="1" applyFill="1" applyAlignment="1">
      <alignment horizontal="center"/>
    </xf>
    <xf numFmtId="9" fontId="7" fillId="5" borderId="0" xfId="0" applyNumberFormat="1" applyFont="1" applyFill="1" applyAlignment="1">
      <alignment horizontal="center"/>
    </xf>
    <xf numFmtId="9" fontId="8" fillId="0" borderId="0" xfId="0" applyNumberFormat="1" applyFont="1"/>
    <xf numFmtId="9" fontId="7" fillId="5" borderId="0" xfId="3" applyFont="1" applyFill="1" applyAlignment="1">
      <alignment horizontal="center"/>
    </xf>
    <xf numFmtId="0" fontId="6" fillId="0" borderId="0" xfId="2" applyFont="1" applyAlignment="1">
      <alignment vertical="center"/>
    </xf>
    <xf numFmtId="9" fontId="7" fillId="0" borderId="0" xfId="0" applyNumberFormat="1" applyFont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9" fontId="8" fillId="4" borderId="1" xfId="0" applyNumberFormat="1" applyFont="1" applyFill="1" applyBorder="1" applyAlignment="1">
      <alignment horizontal="center"/>
    </xf>
    <xf numFmtId="0" fontId="6" fillId="12" borderId="0" xfId="2" applyFont="1" applyFill="1" applyAlignment="1">
      <alignment horizontal="left" wrapText="1"/>
    </xf>
    <xf numFmtId="0" fontId="6" fillId="12" borderId="0" xfId="2" applyFont="1" applyFill="1" applyAlignment="1">
      <alignment wrapText="1"/>
    </xf>
    <xf numFmtId="0" fontId="6" fillId="12" borderId="0" xfId="2" applyFont="1" applyFill="1" applyAlignment="1">
      <alignment horizontal="left" vertical="center" wrapText="1"/>
    </xf>
    <xf numFmtId="0" fontId="6" fillId="12" borderId="0" xfId="2" applyFont="1" applyFill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" fontId="7" fillId="0" borderId="0" xfId="0" applyNumberFormat="1" applyFont="1" applyAlignment="1">
      <alignment horizontal="center"/>
    </xf>
    <xf numFmtId="0" fontId="7" fillId="0" borderId="0" xfId="2" applyFont="1" applyAlignment="1">
      <alignment horizontal="center" vertical="center"/>
    </xf>
    <xf numFmtId="9" fontId="6" fillId="0" borderId="0" xfId="3" applyFont="1" applyAlignment="1">
      <alignment horizontal="center"/>
    </xf>
    <xf numFmtId="1" fontId="7" fillId="0" borderId="0" xfId="2" applyNumberFormat="1" applyFont="1" applyAlignment="1">
      <alignment horizontal="center" vertical="center"/>
    </xf>
    <xf numFmtId="9" fontId="6" fillId="0" borderId="0" xfId="3" applyFont="1"/>
    <xf numFmtId="1" fontId="8" fillId="4" borderId="1" xfId="0" applyNumberFormat="1" applyFont="1" applyFill="1" applyBorder="1" applyAlignment="1">
      <alignment horizontal="center"/>
    </xf>
    <xf numFmtId="0" fontId="8" fillId="4" borderId="0" xfId="0" applyFont="1" applyFill="1"/>
    <xf numFmtId="0" fontId="11" fillId="0" borderId="0" xfId="0" applyFont="1" applyAlignment="1">
      <alignment horizontal="right"/>
    </xf>
    <xf numFmtId="9" fontId="19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1" fontId="8" fillId="4" borderId="1" xfId="3" applyNumberFormat="1" applyFont="1" applyFill="1" applyBorder="1" applyAlignment="1">
      <alignment horizontal="center"/>
    </xf>
    <xf numFmtId="9" fontId="8" fillId="4" borderId="1" xfId="3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/>
    </xf>
    <xf numFmtId="0" fontId="39" fillId="0" borderId="0" xfId="0" applyFont="1" applyAlignment="1">
      <alignment horizontal="left" vertical="center"/>
    </xf>
    <xf numFmtId="0" fontId="11" fillId="0" borderId="0" xfId="0" applyFont="1"/>
  </cellXfs>
  <cellStyles count="14">
    <cellStyle name="Normal" xfId="0" builtinId="0"/>
    <cellStyle name="Normal 2" xfId="1"/>
    <cellStyle name="Normal 2 2" xfId="2"/>
    <cellStyle name="Normal 2 2 2" xfId="13"/>
    <cellStyle name="Normal 2 2 3" xfId="7"/>
    <cellStyle name="Normal 2 3" xfId="11"/>
    <cellStyle name="Normal 2 3 2" xfId="6"/>
    <cellStyle name="Normal 3 2" xfId="12"/>
    <cellStyle name="Porcentaje" xfId="3" builtinId="5"/>
    <cellStyle name="Porcentaje 10" xfId="9"/>
    <cellStyle name="Porcentaje 2" xfId="4"/>
    <cellStyle name="Porcentaje 3 2" xfId="8"/>
    <cellStyle name="Porcentual 2" xfId="5"/>
    <cellStyle name="Porcentual 2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F-46B0-BAED-91776A02E3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1F-46B0-BAED-91776A02E3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1F-46B0-BAED-91776A02E3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1F-46B0-BAED-91776A02E3BD}"/>
              </c:ext>
            </c:extLst>
          </c:dPt>
          <c:dLbls>
            <c:dLbl>
              <c:idx val="0"/>
              <c:layout>
                <c:manualLayout>
                  <c:x val="-7.7993205765714932E-2"/>
                  <c:y val="4.27980291960040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49AB353-7C3F-42A4-AF4C-233850E53F3B}" type="CATEGORYNAME">
                      <a:rPr lang="en-US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sz="800" b="1">
                        <a:solidFill>
                          <a:schemeClr val="tx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8AFDEB68-481B-483E-A6E5-33E41A444C15}" type="VALUE">
                      <a:rPr lang="en-US" baseline="0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388E3406-C9FE-4440-ACE3-96E79B6E4DAA}" type="PERCENTAGE">
                      <a:rPr lang="en-US" baseline="0"/>
                      <a:pPr>
                        <a:defRPr sz="800" b="1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8819918566344"/>
                      <c:h val="0.1833090736600957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51F-46B0-BAED-91776A02E3BD}"/>
                </c:ext>
              </c:extLst>
            </c:dLbl>
            <c:dLbl>
              <c:idx val="1"/>
              <c:layout>
                <c:manualLayout>
                  <c:x val="0.12964964538380677"/>
                  <c:y val="-7.267886276617228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1F-46B0-BAED-91776A02E3BD}"/>
                </c:ext>
              </c:extLst>
            </c:dLbl>
            <c:dLbl>
              <c:idx val="2"/>
              <c:layout>
                <c:manualLayout>
                  <c:x val="7.0700490621408915E-3"/>
                  <c:y val="2.9578113836509537E-3"/>
                </c:manualLayout>
              </c:layout>
              <c:tx>
                <c:rich>
                  <a:bodyPr/>
                  <a:lstStyle/>
                  <a:p>
                    <a:fld id="{BD080EBB-6BD0-4AF2-8F47-818C6B08778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fld id="{C1C24EFC-7D24-4468-BC7B-035D9E729D4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, </a:t>
                    </a:r>
                    <a:fld id="{2C24024F-393D-44BA-99DC-EC5DF73249AF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38092977451172"/>
                      <c:h val="0.1684207689918160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51F-46B0-BAED-91776A02E3BD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51F-46B0-BAED-91776A02E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Feminicidio!$B$106:$B$108</c:f>
              <c:strCache>
                <c:ptCount val="3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</c:strCache>
            </c:strRef>
          </c:cat>
          <c:val>
            <c:numRef>
              <c:f>Feminicidio!$F$106:$F$108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1F-46B0-BAED-91776A02E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5170523154420549"/>
          <c:w val="0.65776367699888583"/>
          <c:h val="0.748294768455794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E-4652-AA18-88B2518DC4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7E-4652-AA18-88B2518DC4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7E-4652-AA18-88B2518DC4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E-4652-AA18-88B2518DC48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7E-4652-AA18-88B2518DC4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7E-4652-AA18-88B2518DC488}"/>
              </c:ext>
            </c:extLst>
          </c:dPt>
          <c:dLbls>
            <c:dLbl>
              <c:idx val="0"/>
              <c:layout>
                <c:manualLayout>
                  <c:x val="-0.10541813321347028"/>
                  <c:y val="-0.1213200831087886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2653A6-07AE-44EC-A0AE-AD1BC08F9198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6A88E9D5-0F5E-4106-ABC7-6CF89F98493B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E6A869C0-E480-41E9-8D97-9100BCEE05BF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5942745311"/>
                      <c:h val="0.221609646344038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C7E-4652-AA18-88B2518DC488}"/>
                </c:ext>
              </c:extLst>
            </c:dLbl>
            <c:dLbl>
              <c:idx val="1"/>
              <c:layout>
                <c:manualLayout>
                  <c:x val="0.15533218219219178"/>
                  <c:y val="1.08321860227106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C7E-4652-AA18-88B2518DC488}"/>
                </c:ext>
              </c:extLst>
            </c:dLbl>
            <c:dLbl>
              <c:idx val="2"/>
              <c:layout>
                <c:manualLayout>
                  <c:x val="-6.1278923879699694E-2"/>
                  <c:y val="7.95250929023752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C7E-4652-AA18-88B2518DC488}"/>
                </c:ext>
              </c:extLst>
            </c:dLbl>
            <c:dLbl>
              <c:idx val="3"/>
              <c:layout>
                <c:manualLayout>
                  <c:x val="-0.17140582367898521"/>
                  <c:y val="-3.7911762675244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432570746967975"/>
                      <c:h val="0.18821478467111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C7E-4652-AA18-88B2518DC488}"/>
                </c:ext>
              </c:extLst>
            </c:dLbl>
            <c:dLbl>
              <c:idx val="4"/>
              <c:layout>
                <c:manualLayout>
                  <c:x val="0.19659402989871863"/>
                  <c:y val="-0.118749441574475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C7E-4652-AA18-88B2518DC488}"/>
                </c:ext>
              </c:extLst>
            </c:dLbl>
            <c:dLbl>
              <c:idx val="5"/>
              <c:layout>
                <c:manualLayout>
                  <c:x val="-2.0300605281568365E-2"/>
                  <c:y val="4.011935891056600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67F67B-175D-4642-8894-D3ED9F4EB7E8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98D65235-A63E-4D00-B30E-9C7FFD2389D7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3E8E6D33-F494-4D6D-A9F6-AAAF8802A13F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10769538448354"/>
                      <c:h val="0.204892924444011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6C7E-4652-AA18-88B2518DC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Feminicidio!$K$123:$K$128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Feminicidio!$L$123:$L$128</c:f>
              <c:numCache>
                <c:formatCode>General</c:formatCode>
                <c:ptCount val="6"/>
                <c:pt idx="0">
                  <c:v>7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7E-4652-AA18-88B2518D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Feminicidio!$L$145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E-4B7F-A449-847C52C3CF33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3E-4B7F-A449-847C52C3CF33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3E-4B7F-A449-847C52C3CF33}"/>
              </c:ext>
            </c:extLst>
          </c:dPt>
          <c:dLbls>
            <c:dLbl>
              <c:idx val="0"/>
              <c:layout>
                <c:manualLayout>
                  <c:x val="-0.18319613968961615"/>
                  <c:y val="0.1592701776171306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CC7848-7BC7-4C69-A6CF-F1FB6B1B9681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EABAC365-2420-48BF-B36C-924D7147DA7F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D9F3B9C5-CDCA-4AF4-866B-D2618CDC0877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802047051"/>
                      <c:h val="0.208278310961988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23E-4B7F-A449-847C52C3CF33}"/>
                </c:ext>
              </c:extLst>
            </c:dLbl>
            <c:dLbl>
              <c:idx val="1"/>
              <c:layout>
                <c:manualLayout>
                  <c:x val="7.0783638257780723E-2"/>
                  <c:y val="-0.2955993298908627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1025CAB-7950-4F99-9792-7B23A0D46083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8BBBED74-C3DB-4B93-BF39-82B564066AF3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90D30A31-49C1-4BE4-A340-F9C9CB03FB06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23E-4B7F-A449-847C52C3CF33}"/>
                </c:ext>
              </c:extLst>
            </c:dLbl>
            <c:dLbl>
              <c:idx val="2"/>
              <c:layout>
                <c:manualLayout>
                  <c:x val="2.7341251723719918E-2"/>
                  <c:y val="1.53773901217239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91667D-53F6-4DA7-8D8D-77DA5EAFD191}" type="CATEGORYNAME">
                      <a:rPr lang="en-US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, </a:t>
                    </a:r>
                  </a:p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A7567BB3-CDEF-46F1-89B3-D92FEA2E3906}" type="VALU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r>
                      <a:rPr lang="en-US" baseline="0"/>
                      <a:t>, </a:t>
                    </a:r>
                    <a:fld id="{284AF525-6900-4056-AE71-A74864D7C15A}" type="PERCENTAGE">
                      <a:rPr lang="en-US" baseline="0"/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131579570720008"/>
                      <c:h val="0.2656247329905005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23E-4B7F-A449-847C52C3C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Feminicidio!$K$146:$K$148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Feminicidio!$L$146:$L$148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3E-4B7F-A449-847C52C3C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Feminicidio!$K$33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1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9-4B8A-98B2-5722237E7B1D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A9-4B8A-98B2-5722237E7B1D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A9-4B8A-98B2-5722237E7B1D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A9-4B8A-98B2-5722237E7B1D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A9-4B8A-98B2-5722237E7B1D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A9-4B8A-98B2-5722237E7B1D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A9-4B8A-98B2-5722237E7B1D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A9-4B8A-98B2-5722237E7B1D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A9-4B8A-98B2-5722237E7B1D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A9-4B8A-98B2-5722237E7B1D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2A9-4B8A-98B2-5722237E7B1D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7030A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0E69101-DD25-4358-9D22-07B00C1922DB}" type="VALUE">
                      <a:rPr lang="en-US" sz="900" b="1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rgbClr val="7030A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[VALOR]</a:t>
                    </a:fld>
                    <a:endParaRPr lang="es-PE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2A9-4B8A-98B2-5722237E7B1D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79A70B30-33BF-4CE4-BD28-69D3FE796488}" type="VALUE">
                      <a:rPr lang="en-US" sz="1400"/>
                      <a:pPr/>
                      <a:t>[VALOR]</a:t>
                    </a:fld>
                    <a:endParaRPr lang="es-PE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A9-4B8A-98B2-5722237E7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Feminicidio!$I$34:$I$44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 a/</c:v>
                </c:pt>
              </c:strCache>
            </c:strRef>
          </c:cat>
          <c:val>
            <c:numRef>
              <c:f>Feminicidio!$K$34:$K$44</c:f>
              <c:numCache>
                <c:formatCode>General</c:formatCode>
                <c:ptCount val="11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149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A9-4B8A-98B2-5722237E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57567392"/>
        <c:axId val="357567000"/>
      </c:barChart>
      <c:catAx>
        <c:axId val="3575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7567000"/>
        <c:crosses val="autoZero"/>
        <c:auto val="1"/>
        <c:lblAlgn val="ctr"/>
        <c:lblOffset val="100"/>
        <c:noMultiLvlLbl val="0"/>
      </c:catAx>
      <c:valAx>
        <c:axId val="357567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75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7860114219390918"/>
          <c:y val="2.96957846712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2459541803505721E-2"/>
          <c:y val="0.15537643408057891"/>
          <c:w val="0.93754045819649423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Tentativa!$J$33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rgbClr val="00B0F0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00B0F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62-486F-A616-D40FB9138DC8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62-486F-A616-D40FB9138DC8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62-486F-A616-D40FB9138DC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F62-486F-A616-D40FB9138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Tentativa!$I$34:$I$44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 a/</c:v>
                </c:pt>
              </c:strCache>
            </c:strRef>
          </c:cat>
          <c:val>
            <c:numRef>
              <c:f>Tentativa!$K$34:$K$44</c:f>
              <c:numCache>
                <c:formatCode>#,##0</c:formatCode>
                <c:ptCount val="11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304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62-486F-A616-D40FB9138D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168564176"/>
        <c:axId val="168564568"/>
        <c:axId val="0"/>
      </c:bar3DChart>
      <c:catAx>
        <c:axId val="1685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8564568"/>
        <c:crosses val="autoZero"/>
        <c:auto val="1"/>
        <c:lblAlgn val="ctr"/>
        <c:lblOffset val="100"/>
        <c:noMultiLvlLbl val="0"/>
      </c:catAx>
      <c:valAx>
        <c:axId val="168564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85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3129770702403135"/>
          <c:w val="1"/>
          <c:h val="0.86870229297596868"/>
        </c:manualLayout>
      </c:layout>
      <c:pie3DChart>
        <c:varyColors val="1"/>
        <c:ser>
          <c:idx val="0"/>
          <c:order val="0"/>
          <c:spPr>
            <a:solidFill>
              <a:srgbClr val="FFFF00"/>
            </a:solidFill>
            <a:ln w="12700">
              <a:solidFill>
                <a:sysClr val="windowText" lastClr="000000"/>
              </a:solidFill>
            </a:ln>
          </c:spPr>
          <c:dPt>
            <c:idx val="0"/>
            <c:bubble3D val="0"/>
            <c:explosion val="6"/>
            <c:spPr>
              <a:solidFill>
                <a:schemeClr val="accent4">
                  <a:lumMod val="20000"/>
                  <a:lumOff val="8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4B8-4B6C-9EC3-42DB5DC9853F}"/>
              </c:ext>
            </c:extLst>
          </c:dPt>
          <c:dPt>
            <c:idx val="1"/>
            <c:bubble3D val="0"/>
            <c:explosion val="5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4B8-4B6C-9EC3-42DB5DC9853F}"/>
              </c:ext>
            </c:extLst>
          </c:dPt>
          <c:dPt>
            <c:idx val="2"/>
            <c:bubble3D val="0"/>
            <c:explosion val="7"/>
            <c:spPr>
              <a:solidFill>
                <a:schemeClr val="accent2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4B8-4B6C-9EC3-42DB5DC9853F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B8-4B6C-9EC3-42DB5DC9853F}"/>
              </c:ext>
            </c:extLst>
          </c:dPt>
          <c:dLbls>
            <c:dLbl>
              <c:idx val="0"/>
              <c:layout>
                <c:manualLayout>
                  <c:x val="-0.14607427818971455"/>
                  <c:y val="0.2244452764346866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655274727159428"/>
                      <c:h val="0.165989760591349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4B8-4B6C-9EC3-42DB5DC9853F}"/>
                </c:ext>
              </c:extLst>
            </c:dLbl>
            <c:dLbl>
              <c:idx val="1"/>
              <c:layout>
                <c:manualLayout>
                  <c:x val="0.24449507105193452"/>
                  <c:y val="-0.172250437758286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59981350097922"/>
                      <c:h val="0.208771795649362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4B8-4B6C-9EC3-42DB5DC9853F}"/>
                </c:ext>
              </c:extLst>
            </c:dLbl>
            <c:dLbl>
              <c:idx val="2"/>
              <c:layout>
                <c:manualLayout>
                  <c:x val="-0.17073156400645123"/>
                  <c:y val="1.04163794966379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84694312478592"/>
                      <c:h val="9.9498078665764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4B8-4B6C-9EC3-42DB5DC9853F}"/>
                </c:ext>
              </c:extLst>
            </c:dLbl>
            <c:dLbl>
              <c:idx val="3"/>
              <c:layout>
                <c:manualLayout>
                  <c:x val="0.20510906317908426"/>
                  <c:y val="-4.27709187988392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33595931069044"/>
                      <c:h val="8.66472384099658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4B8-4B6C-9EC3-42DB5DC985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Tentativa!$B$94:$B$97</c:f>
              <c:strCache>
                <c:ptCount val="4"/>
                <c:pt idx="0">
                  <c:v>Cónyuge</c:v>
                </c:pt>
                <c:pt idx="1">
                  <c:v>Conviviente</c:v>
                </c:pt>
                <c:pt idx="2">
                  <c:v>Enamorado</c:v>
                </c:pt>
                <c:pt idx="3">
                  <c:v>Novio</c:v>
                </c:pt>
              </c:strCache>
            </c:strRef>
          </c:cat>
          <c:val>
            <c:numRef>
              <c:f>Tentativa!$F$94:$F$97</c:f>
              <c:numCache>
                <c:formatCode>General</c:formatCode>
                <c:ptCount val="4"/>
                <c:pt idx="0">
                  <c:v>4</c:v>
                </c:pt>
                <c:pt idx="1">
                  <c:v>20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B8-4B6C-9EC3-42DB5DC9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6.606125833823856E-2"/>
          <c:w val="1"/>
          <c:h val="0.93393874166176138"/>
        </c:manualLayout>
      </c:layout>
      <c:pie3DChart>
        <c:varyColors val="1"/>
        <c:ser>
          <c:idx val="0"/>
          <c:order val="0"/>
          <c:spPr>
            <a:ln w="12700">
              <a:solidFill>
                <a:sysClr val="windowText" lastClr="000000"/>
              </a:solidFill>
            </a:ln>
          </c:spPr>
          <c:dPt>
            <c:idx val="0"/>
            <c:bubble3D val="0"/>
            <c:explosion val="4"/>
            <c:spPr>
              <a:solidFill>
                <a:schemeClr val="accent5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44-4F55-87B7-CCC41AAEC27D}"/>
              </c:ext>
            </c:extLst>
          </c:dPt>
          <c:dPt>
            <c:idx val="1"/>
            <c:bubble3D val="0"/>
            <c:explosion val="3"/>
            <c:spPr>
              <a:solidFill>
                <a:schemeClr val="accent2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944-4F55-87B7-CCC41AAEC27D}"/>
              </c:ext>
            </c:extLst>
          </c:dPt>
          <c:dPt>
            <c:idx val="2"/>
            <c:bubble3D val="0"/>
            <c:explosion val="6"/>
            <c:spPr>
              <a:solidFill>
                <a:schemeClr val="accent3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944-4F55-87B7-CCC41AAEC27D}"/>
              </c:ext>
            </c:extLst>
          </c:dPt>
          <c:dPt>
            <c:idx val="3"/>
            <c:bubble3D val="0"/>
            <c:explosion val="7"/>
            <c:spPr>
              <a:solidFill>
                <a:schemeClr val="accent4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44-4F55-87B7-CCC41AAEC27D}"/>
              </c:ext>
            </c:extLst>
          </c:dPt>
          <c:dPt>
            <c:idx val="4"/>
            <c:bubble3D val="0"/>
            <c:explosion val="5"/>
            <c:spPr>
              <a:solidFill>
                <a:schemeClr val="accent5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44-4F55-87B7-CCC41AAEC2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2700">
                <a:solidFill>
                  <a:sysClr val="windowText" lastClr="000000"/>
                </a:solidFill>
              </a:ln>
              <a:effectLst/>
              <a:sp3d contourW="12700"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944-4F55-87B7-CCC41AAEC27D}"/>
              </c:ext>
            </c:extLst>
          </c:dPt>
          <c:dLbls>
            <c:dLbl>
              <c:idx val="0"/>
              <c:layout>
                <c:manualLayout>
                  <c:x val="-0.27488113046458795"/>
                  <c:y val="-2.39431918785122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870869334865712"/>
                      <c:h val="0.19942020934955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944-4F55-87B7-CCC41AAEC27D}"/>
                </c:ext>
              </c:extLst>
            </c:dLbl>
            <c:dLbl>
              <c:idx val="1"/>
              <c:layout>
                <c:manualLayout>
                  <c:x val="0.22588959921092705"/>
                  <c:y val="3.226387418195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38184852673123"/>
                      <c:h val="0.20238425885743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944-4F55-87B7-CCC41AAEC27D}"/>
                </c:ext>
              </c:extLst>
            </c:dLbl>
            <c:dLbl>
              <c:idx val="2"/>
              <c:layout>
                <c:manualLayout>
                  <c:x val="-9.2798142824705582E-2"/>
                  <c:y val="0.106073362296564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18523978551174"/>
                      <c:h val="9.48570801843841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944-4F55-87B7-CCC41AAEC27D}"/>
                </c:ext>
              </c:extLst>
            </c:dLbl>
            <c:dLbl>
              <c:idx val="3"/>
              <c:layout>
                <c:manualLayout>
                  <c:x val="-8.7766886994518234E-2"/>
                  <c:y val="2.00417562890873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7659908028267"/>
                      <c:h val="9.667661916086586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944-4F55-87B7-CCC41AAEC27D}"/>
                </c:ext>
              </c:extLst>
            </c:dLbl>
            <c:dLbl>
              <c:idx val="4"/>
              <c:layout>
                <c:manualLayout>
                  <c:x val="0.22198593475589504"/>
                  <c:y val="1.50313172168155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69392233551693"/>
                      <c:h val="8.61708725423204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944-4F55-87B7-CCC41AAEC27D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944-4F55-87B7-CCC41AAEC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Tentativa!$K$113:$K$117</c:f>
              <c:strCache>
                <c:ptCount val="5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</c:strCache>
            </c:strRef>
          </c:cat>
          <c:val>
            <c:numRef>
              <c:f>Tentativa!$L$113:$L$117</c:f>
              <c:numCache>
                <c:formatCode>General</c:formatCode>
                <c:ptCount val="5"/>
                <c:pt idx="0">
                  <c:v>25</c:v>
                </c:pt>
                <c:pt idx="1">
                  <c:v>13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44-4F55-87B7-CCC41AAEC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1046679100130621E-2"/>
          <c:y val="0.18139563749127746"/>
          <c:w val="0.94331330164140281"/>
          <c:h val="0.81860436250872259"/>
        </c:manualLayout>
      </c:layout>
      <c:pie3DChart>
        <c:varyColors val="1"/>
        <c:ser>
          <c:idx val="0"/>
          <c:order val="0"/>
          <c:tx>
            <c:strRef>
              <c:f>Tentativa!$L$138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explosion val="4"/>
            <c:spPr>
              <a:solidFill>
                <a:srgbClr val="30549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8E-4E47-84B9-BB399752BCCF}"/>
              </c:ext>
            </c:extLst>
          </c:dPt>
          <c:dPt>
            <c:idx val="1"/>
            <c:bubble3D val="0"/>
            <c:explosion val="5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8E-4E47-84B9-BB399752BCCF}"/>
              </c:ext>
            </c:extLst>
          </c:dPt>
          <c:dPt>
            <c:idx val="2"/>
            <c:bubble3D val="0"/>
            <c:explosion val="3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8E-4E47-84B9-BB399752BCCF}"/>
              </c:ext>
            </c:extLst>
          </c:dPt>
          <c:dPt>
            <c:idx val="3"/>
            <c:bubble3D val="0"/>
            <c:explosion val="4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8E-4E47-84B9-BB399752BCCF}"/>
              </c:ext>
            </c:extLst>
          </c:dPt>
          <c:dLbls>
            <c:dLbl>
              <c:idx val="0"/>
              <c:layout>
                <c:manualLayout>
                  <c:x val="-0.15160372096667604"/>
                  <c:y val="-5.02544737889726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58E-4E47-84B9-BB399752BCCF}"/>
                </c:ext>
              </c:extLst>
            </c:dLbl>
            <c:dLbl>
              <c:idx val="1"/>
              <c:layout>
                <c:manualLayout>
                  <c:x val="0.10461481520429129"/>
                  <c:y val="1.72624402540347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58E-4E47-84B9-BB399752BCCF}"/>
                </c:ext>
              </c:extLst>
            </c:dLbl>
            <c:dLbl>
              <c:idx val="2"/>
              <c:layout>
                <c:manualLayout>
                  <c:x val="-7.3515690804700801E-2"/>
                  <c:y val="-1.7391102524656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80408221756913"/>
                      <c:h val="0.165467752946239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58E-4E47-84B9-BB399752BCCF}"/>
                </c:ext>
              </c:extLst>
            </c:dLbl>
            <c:dLbl>
              <c:idx val="3"/>
              <c:layout>
                <c:manualLayout>
                  <c:x val="0.41220618724631763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30370643003906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58E-4E47-84B9-BB399752B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Tentativa!$K$139:$K$142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Tentativa!$L$139:$L$142</c:f>
              <c:numCache>
                <c:formatCode>General</c:formatCode>
                <c:ptCount val="4"/>
                <c:pt idx="0">
                  <c:v>23</c:v>
                </c:pt>
                <c:pt idx="1">
                  <c:v>16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8E-4E47-84B9-BB399752B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6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5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7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118</xdr:row>
      <xdr:rowOff>104775</xdr:rowOff>
    </xdr:from>
    <xdr:to>
      <xdr:col>19</xdr:col>
      <xdr:colOff>0</xdr:colOff>
      <xdr:row>129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9344992-D77C-4AA3-8E4E-30C38609CD30}"/>
            </a:ext>
          </a:extLst>
        </xdr:cNvPr>
        <xdr:cNvSpPr/>
      </xdr:nvSpPr>
      <xdr:spPr>
        <a:xfrm>
          <a:off x="4543426" y="20373975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10580</xdr:colOff>
      <xdr:row>0</xdr:row>
      <xdr:rowOff>43393</xdr:rowOff>
    </xdr:from>
    <xdr:to>
      <xdr:col>3</xdr:col>
      <xdr:colOff>539436</xdr:colOff>
      <xdr:row>3</xdr:row>
      <xdr:rowOff>70527</xdr:rowOff>
    </xdr:to>
    <xdr:pic>
      <xdr:nvPicPr>
        <xdr:cNvPr id="3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48F4DB7A-CE5E-499D-91ED-1ED9FB24D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8680" y="43393"/>
          <a:ext cx="2252881" cy="48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842C421-EF97-41F4-A469-9A8383A952CA}"/>
            </a:ext>
          </a:extLst>
        </xdr:cNvPr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71962</xdr:colOff>
      <xdr:row>46</xdr:row>
      <xdr:rowOff>164043</xdr:rowOff>
    </xdr:from>
    <xdr:to>
      <xdr:col>7</xdr:col>
      <xdr:colOff>400050</xdr:colOff>
      <xdr:row>54</xdr:row>
      <xdr:rowOff>119594</xdr:rowOff>
    </xdr:to>
    <xdr:sp macro="" textlink="">
      <xdr:nvSpPr>
        <xdr:cNvPr id="5" name="27 Rectángulo">
          <a:extLst>
            <a:ext uri="{FF2B5EF4-FFF2-40B4-BE49-F238E27FC236}">
              <a16:creationId xmlns:a16="http://schemas.microsoft.com/office/drawing/2014/main" id="{563E1E1D-BEDF-4EF6-A049-11178553C5C2}"/>
            </a:ext>
          </a:extLst>
        </xdr:cNvPr>
        <xdr:cNvSpPr/>
      </xdr:nvSpPr>
      <xdr:spPr bwMode="auto">
        <a:xfrm>
          <a:off x="110062" y="6888693"/>
          <a:ext cx="3642788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2 casos en el año 2019)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Enero 2019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Junín,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Puno y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Callao.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2019)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1050" b="1" baseline="0">
              <a:latin typeface="+mn-lt"/>
            </a:rPr>
            <a:t>Acumulado (2009 - 2019): </a:t>
          </a:r>
          <a:r>
            <a:rPr lang="es-P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Lima Metropolitana, Arequipa, Junín, 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Puno, Cusco, Ayacucho y La</a:t>
          </a:r>
          <a:r>
            <a:rPr lang="es-P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Libertad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MX">
            <a:effectLst/>
          </a:endParaRPr>
        </a:p>
      </xdr:txBody>
    </xdr:sp>
    <xdr:clientData/>
  </xdr:twoCellAnchor>
  <xdr:twoCellAnchor>
    <xdr:from>
      <xdr:col>5</xdr:col>
      <xdr:colOff>200025</xdr:colOff>
      <xdr:row>89</xdr:row>
      <xdr:rowOff>180983</xdr:rowOff>
    </xdr:from>
    <xdr:to>
      <xdr:col>10</xdr:col>
      <xdr:colOff>85725</xdr:colOff>
      <xdr:row>100</xdr:row>
      <xdr:rowOff>171209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B6051B1-C765-49B3-B63F-B9803DD42F6E}"/>
            </a:ext>
          </a:extLst>
        </xdr:cNvPr>
        <xdr:cNvGrpSpPr/>
      </xdr:nvGrpSpPr>
      <xdr:grpSpPr>
        <a:xfrm>
          <a:off x="2805393" y="14874696"/>
          <a:ext cx="1916766" cy="2098333"/>
          <a:chOff x="2762250" y="15849600"/>
          <a:chExt cx="1952625" cy="208614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47CCE5A-5A21-4D00-BFA3-92064286C38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8" name="Rectángulo redondeado 8">
            <a:extLst>
              <a:ext uri="{FF2B5EF4-FFF2-40B4-BE49-F238E27FC236}">
                <a16:creationId xmlns:a16="http://schemas.microsoft.com/office/drawing/2014/main" id="{A86EE9DF-C865-425B-9472-296E9EF26871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89</xdr:row>
      <xdr:rowOff>100543</xdr:rowOff>
    </xdr:from>
    <xdr:to>
      <xdr:col>11</xdr:col>
      <xdr:colOff>729192</xdr:colOff>
      <xdr:row>95</xdr:row>
      <xdr:rowOff>179920</xdr:rowOff>
    </xdr:to>
    <xdr:pic>
      <xdr:nvPicPr>
        <xdr:cNvPr id="9" name="Imagen 8" descr="Resultado de imagen para silueta de una gestante">
          <a:extLst>
            <a:ext uri="{FF2B5EF4-FFF2-40B4-BE49-F238E27FC236}">
              <a16:creationId xmlns:a16="http://schemas.microsoft.com/office/drawing/2014/main" id="{368B3D60-20F2-4BD2-8F9F-BD0C3A94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4816668"/>
          <a:ext cx="776816" cy="123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104</xdr:row>
      <xdr:rowOff>164041</xdr:rowOff>
    </xdr:from>
    <xdr:to>
      <xdr:col>11</xdr:col>
      <xdr:colOff>259291</xdr:colOff>
      <xdr:row>108</xdr:row>
      <xdr:rowOff>153458</xdr:rowOff>
    </xdr:to>
    <xdr:sp macro="" textlink="">
      <xdr:nvSpPr>
        <xdr:cNvPr id="10" name="Flecha a la derecha con bandas 10">
          <a:extLst>
            <a:ext uri="{FF2B5EF4-FFF2-40B4-BE49-F238E27FC236}">
              <a16:creationId xmlns:a16="http://schemas.microsoft.com/office/drawing/2014/main" id="{2CAA073F-E2B1-4020-A7E4-38C75282041A}"/>
            </a:ext>
          </a:extLst>
        </xdr:cNvPr>
        <xdr:cNvSpPr/>
      </xdr:nvSpPr>
      <xdr:spPr bwMode="auto">
        <a:xfrm>
          <a:off x="4483099" y="17766241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7 </a:t>
          </a:r>
          <a:r>
            <a:rPr lang="es-PE" sz="1400" b="1" baseline="0">
              <a:solidFill>
                <a:srgbClr val="C00000"/>
              </a:solidFill>
            </a:rPr>
            <a:t>(54%)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104</xdr:row>
      <xdr:rowOff>142874</xdr:rowOff>
    </xdr:from>
    <xdr:to>
      <xdr:col>8</xdr:col>
      <xdr:colOff>592666</xdr:colOff>
      <xdr:row>108</xdr:row>
      <xdr:rowOff>185208</xdr:rowOff>
    </xdr:to>
    <xdr:pic>
      <xdr:nvPicPr>
        <xdr:cNvPr id="11" name="58 Imagen" descr="siluetas-de-parejas.jpg">
          <a:extLst>
            <a:ext uri="{FF2B5EF4-FFF2-40B4-BE49-F238E27FC236}">
              <a16:creationId xmlns:a16="http://schemas.microsoft.com/office/drawing/2014/main" id="{F6554BDC-C127-43AA-80A0-EA02EBDC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7745074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105</xdr:row>
      <xdr:rowOff>19050</xdr:rowOff>
    </xdr:from>
    <xdr:to>
      <xdr:col>19</xdr:col>
      <xdr:colOff>0</xdr:colOff>
      <xdr:row>107</xdr:row>
      <xdr:rowOff>66676</xdr:rowOff>
    </xdr:to>
    <xdr:sp macro="" textlink="">
      <xdr:nvSpPr>
        <xdr:cNvPr id="12" name="29 CuadroTexto">
          <a:extLst>
            <a:ext uri="{FF2B5EF4-FFF2-40B4-BE49-F238E27FC236}">
              <a16:creationId xmlns:a16="http://schemas.microsoft.com/office/drawing/2014/main" id="{C8348FF2-3383-4CFC-839A-5F4592E058AD}"/>
            </a:ext>
          </a:extLst>
        </xdr:cNvPr>
        <xdr:cNvSpPr txBox="1"/>
      </xdr:nvSpPr>
      <xdr:spPr>
        <a:xfrm>
          <a:off x="5886449" y="17811750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302683</xdr:colOff>
      <xdr:row>107</xdr:row>
      <xdr:rowOff>105304</xdr:rowOff>
    </xdr:from>
    <xdr:to>
      <xdr:col>18</xdr:col>
      <xdr:colOff>121708</xdr:colOff>
      <xdr:row>117</xdr:row>
      <xdr:rowOff>167217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CA8E236-5F5A-4C93-8AF6-FC4CA14F0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118</xdr:row>
      <xdr:rowOff>190500</xdr:rowOff>
    </xdr:from>
    <xdr:to>
      <xdr:col>18</xdr:col>
      <xdr:colOff>100542</xdr:colOff>
      <xdr:row>129</xdr:row>
      <xdr:rowOff>52917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4513F53-1034-48E7-A5DD-91CB5CAE1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47622</xdr:colOff>
      <xdr:row>143</xdr:row>
      <xdr:rowOff>158748</xdr:rowOff>
    </xdr:from>
    <xdr:to>
      <xdr:col>7</xdr:col>
      <xdr:colOff>111126</xdr:colOff>
      <xdr:row>151</xdr:row>
      <xdr:rowOff>26457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F799B00-4F7E-4DB6-A8C0-5DCAE6867124}"/>
            </a:ext>
          </a:extLst>
        </xdr:cNvPr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7" y="25323798"/>
          <a:ext cx="892179" cy="141075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127000</xdr:colOff>
      <xdr:row>142</xdr:row>
      <xdr:rowOff>57151</xdr:rowOff>
    </xdr:from>
    <xdr:to>
      <xdr:col>19</xdr:col>
      <xdr:colOff>0</xdr:colOff>
      <xdr:row>151</xdr:row>
      <xdr:rowOff>15875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DBF5F8F-5267-4A96-9102-9513952AF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105</xdr:row>
      <xdr:rowOff>10583</xdr:rowOff>
    </xdr:from>
    <xdr:to>
      <xdr:col>18</xdr:col>
      <xdr:colOff>142874</xdr:colOff>
      <xdr:row>118</xdr:row>
      <xdr:rowOff>47625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1497953B-F9E3-4B3B-9D19-AEEFC01E008D}"/>
            </a:ext>
          </a:extLst>
        </xdr:cNvPr>
        <xdr:cNvSpPr/>
      </xdr:nvSpPr>
      <xdr:spPr>
        <a:xfrm>
          <a:off x="5892798" y="17803283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244737</xdr:colOff>
      <xdr:row>31</xdr:row>
      <xdr:rowOff>114430</xdr:rowOff>
    </xdr:from>
    <xdr:to>
      <xdr:col>18</xdr:col>
      <xdr:colOff>70112</xdr:colOff>
      <xdr:row>46</xdr:row>
      <xdr:rowOff>162054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61D80FE-6031-403B-8DAA-A37CC29C7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274050</xdr:colOff>
      <xdr:row>15</xdr:row>
      <xdr:rowOff>133021</xdr:rowOff>
    </xdr:from>
    <xdr:to>
      <xdr:col>5</xdr:col>
      <xdr:colOff>464343</xdr:colOff>
      <xdr:row>44</xdr:row>
      <xdr:rowOff>8659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5E17644-C122-4DA6-9675-2636D8C6C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5326" t="5429" r="36702" b="8290"/>
        <a:stretch/>
      </xdr:blipFill>
      <xdr:spPr>
        <a:xfrm>
          <a:off x="312150" y="2828596"/>
          <a:ext cx="2752518" cy="35237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260350</xdr:colOff>
      <xdr:row>30</xdr:row>
      <xdr:rowOff>184150</xdr:rowOff>
    </xdr:from>
    <xdr:to>
      <xdr:col>19</xdr:col>
      <xdr:colOff>25400</xdr:colOff>
      <xdr:row>45</xdr:row>
      <xdr:rowOff>6350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6DA404-3DC6-4DCD-B855-76649DCE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425451</xdr:colOff>
      <xdr:row>108</xdr:row>
      <xdr:rowOff>58208</xdr:rowOff>
    </xdr:from>
    <xdr:to>
      <xdr:col>17</xdr:col>
      <xdr:colOff>365126</xdr:colOff>
      <xdr:row>132</xdr:row>
      <xdr:rowOff>10583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9D9B714-F4EB-452C-8FB4-08B56F06657D}"/>
            </a:ext>
          </a:extLst>
        </xdr:cNvPr>
        <xdr:cNvSpPr/>
      </xdr:nvSpPr>
      <xdr:spPr>
        <a:xfrm>
          <a:off x="4254501" y="18974858"/>
          <a:ext cx="5045075" cy="452437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8CDD9C8D-5C82-4A3E-BFFB-1F4D35F04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650875</xdr:colOff>
      <xdr:row>0</xdr:row>
      <xdr:rowOff>161926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90AF5F7-DB73-4405-A3D4-8629CBE84972}"/>
            </a:ext>
          </a:extLst>
        </xdr:cNvPr>
        <xdr:cNvSpPr/>
      </xdr:nvSpPr>
      <xdr:spPr>
        <a:xfrm>
          <a:off x="2413000" y="161926"/>
          <a:ext cx="7178675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6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6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615950</xdr:colOff>
      <xdr:row>46</xdr:row>
      <xdr:rowOff>222250</xdr:rowOff>
    </xdr:from>
    <xdr:to>
      <xdr:col>17</xdr:col>
      <xdr:colOff>298450</xdr:colOff>
      <xdr:row>52</xdr:row>
      <xdr:rowOff>110063</xdr:rowOff>
    </xdr:to>
    <xdr:sp macro="" textlink="">
      <xdr:nvSpPr>
        <xdr:cNvPr id="6" name="27 Rectángulo">
          <a:extLst>
            <a:ext uri="{FF2B5EF4-FFF2-40B4-BE49-F238E27FC236}">
              <a16:creationId xmlns:a16="http://schemas.microsoft.com/office/drawing/2014/main" id="{5D980BCE-E488-432C-B311-50F9BA38EFAB}"/>
            </a:ext>
          </a:extLst>
        </xdr:cNvPr>
        <xdr:cNvSpPr/>
      </xdr:nvSpPr>
      <xdr:spPr bwMode="auto">
        <a:xfrm>
          <a:off x="4445000" y="6813550"/>
          <a:ext cx="4787900" cy="1488013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2 casos en el presente año)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2019</a:t>
          </a:r>
          <a:r>
            <a:rPr lang="es-PE" sz="1050" b="0" baseline="0">
              <a:latin typeface="+mn-lt"/>
            </a:rPr>
            <a:t>: Lima Metropolitana, Lima Provincia, Amazonas, Apurímac, Arequipa</a:t>
          </a:r>
          <a:r>
            <a:rPr kumimoji="0" lang="es-PE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Loreto, Piura, Puno y San Martín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 desde el año 2009 a enero 2019)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(Enero 2009 - Enero 2019): </a:t>
          </a:r>
          <a:r>
            <a:rPr lang="es-PE" sz="1050" b="0" baseline="0">
              <a:latin typeface="+mn-lt"/>
            </a:rPr>
            <a:t>Lima Metropolitana, Arequipa, Junín, Cusco, Ancash, Huánuco, La Libertad, Puno e Ica.</a:t>
          </a:r>
        </a:p>
      </xdr:txBody>
    </xdr:sp>
    <xdr:clientData/>
  </xdr:twoCellAnchor>
  <xdr:twoCellAnchor>
    <xdr:from>
      <xdr:col>5</xdr:col>
      <xdr:colOff>194734</xdr:colOff>
      <xdr:row>79</xdr:row>
      <xdr:rowOff>249780</xdr:rowOff>
    </xdr:from>
    <xdr:to>
      <xdr:col>10</xdr:col>
      <xdr:colOff>80434</xdr:colOff>
      <xdr:row>90</xdr:row>
      <xdr:rowOff>190500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C48179F2-0F6D-4877-A8FD-070188813EEF}"/>
            </a:ext>
          </a:extLst>
        </xdr:cNvPr>
        <xdr:cNvGrpSpPr/>
      </xdr:nvGrpSpPr>
      <xdr:grpSpPr>
        <a:xfrm>
          <a:off x="2795059" y="13489530"/>
          <a:ext cx="1943100" cy="2131470"/>
          <a:chOff x="2762250" y="15849600"/>
          <a:chExt cx="1952625" cy="2099918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D1DE4324-BAFD-46E3-817E-3475E7F0E9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>
            <a:extLst>
              <a:ext uri="{FF2B5EF4-FFF2-40B4-BE49-F238E27FC236}">
                <a16:creationId xmlns:a16="http://schemas.microsoft.com/office/drawing/2014/main" id="{F13B52DD-58A1-426E-9AD3-AFD7CFC7F8C5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79</xdr:row>
      <xdr:rowOff>157692</xdr:rowOff>
    </xdr:from>
    <xdr:ext cx="683682" cy="944034"/>
    <xdr:pic>
      <xdr:nvPicPr>
        <xdr:cNvPr id="10" name="Imagen 9" descr="Resultado de imagen para silueta de una gestante">
          <a:extLst>
            <a:ext uri="{FF2B5EF4-FFF2-40B4-BE49-F238E27FC236}">
              <a16:creationId xmlns:a16="http://schemas.microsoft.com/office/drawing/2014/main" id="{B93D9045-0E5D-4F64-AA2A-7A4FC5A32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783" y="13397442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541868</xdr:colOff>
      <xdr:row>93</xdr:row>
      <xdr:rowOff>89960</xdr:rowOff>
    </xdr:from>
    <xdr:to>
      <xdr:col>11</xdr:col>
      <xdr:colOff>222250</xdr:colOff>
      <xdr:row>96</xdr:row>
      <xdr:rowOff>74083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A1E335E0-5E0E-4665-9678-8BE3E065E945}"/>
            </a:ext>
          </a:extLst>
        </xdr:cNvPr>
        <xdr:cNvSpPr/>
      </xdr:nvSpPr>
      <xdr:spPr bwMode="auto">
        <a:xfrm>
          <a:off x="4370918" y="16149110"/>
          <a:ext cx="1585382" cy="555623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4">
            <a:lumMod val="40000"/>
            <a:lumOff val="6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25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(61%)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13432</xdr:colOff>
      <xdr:row>92</xdr:row>
      <xdr:rowOff>132290</xdr:rowOff>
    </xdr:from>
    <xdr:to>
      <xdr:col>8</xdr:col>
      <xdr:colOff>533643</xdr:colOff>
      <xdr:row>97</xdr:row>
      <xdr:rowOff>26051</xdr:rowOff>
    </xdr:to>
    <xdr:pic>
      <xdr:nvPicPr>
        <xdr:cNvPr id="12" name="58 Imagen" descr="siluetas-de-parejas.jpg">
          <a:extLst>
            <a:ext uri="{FF2B5EF4-FFF2-40B4-BE49-F238E27FC236}">
              <a16:creationId xmlns:a16="http://schemas.microsoft.com/office/drawing/2014/main" id="{66104707-36E2-444E-BC48-65EDEEF2B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42482" y="16000940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289982</xdr:colOff>
      <xdr:row>93</xdr:row>
      <xdr:rowOff>138317</xdr:rowOff>
    </xdr:from>
    <xdr:to>
      <xdr:col>18</xdr:col>
      <xdr:colOff>185208</xdr:colOff>
      <xdr:row>96</xdr:row>
      <xdr:rowOff>10584</xdr:rowOff>
    </xdr:to>
    <xdr:sp macro="" textlink="">
      <xdr:nvSpPr>
        <xdr:cNvPr id="13" name="29 CuadroTexto">
          <a:extLst>
            <a:ext uri="{FF2B5EF4-FFF2-40B4-BE49-F238E27FC236}">
              <a16:creationId xmlns:a16="http://schemas.microsoft.com/office/drawing/2014/main" id="{A4BC9E5B-51EB-4937-B2E7-15BEE5E7E7DC}"/>
            </a:ext>
          </a:extLst>
        </xdr:cNvPr>
        <xdr:cNvSpPr txBox="1"/>
      </xdr:nvSpPr>
      <xdr:spPr>
        <a:xfrm>
          <a:off x="6024032" y="16197467"/>
          <a:ext cx="3562351" cy="44376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470959</xdr:colOff>
      <xdr:row>96</xdr:row>
      <xdr:rowOff>42333</xdr:rowOff>
    </xdr:from>
    <xdr:to>
      <xdr:col>17</xdr:col>
      <xdr:colOff>423335</xdr:colOff>
      <xdr:row>108</xdr:row>
      <xdr:rowOff>5291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A0F8B8D-EAA5-41CF-B0BD-1D0FFEBD1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42335</xdr:colOff>
      <xdr:row>118</xdr:row>
      <xdr:rowOff>63499</xdr:rowOff>
    </xdr:from>
    <xdr:to>
      <xdr:col>16</xdr:col>
      <xdr:colOff>433917</xdr:colOff>
      <xdr:row>131</xdr:row>
      <xdr:rowOff>121707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D4204F3-EC30-4956-B7B2-204D27305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137</xdr:row>
      <xdr:rowOff>104775</xdr:rowOff>
    </xdr:from>
    <xdr:ext cx="640927" cy="1070822"/>
    <xdr:pic>
      <xdr:nvPicPr>
        <xdr:cNvPr id="16" name="Imagen 15">
          <a:extLst>
            <a:ext uri="{FF2B5EF4-FFF2-40B4-BE49-F238E27FC236}">
              <a16:creationId xmlns:a16="http://schemas.microsoft.com/office/drawing/2014/main" id="{8E3D41CB-AB26-45AA-BD8E-990A5115CC5E}"/>
            </a:ext>
          </a:extLst>
        </xdr:cNvPr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4688800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135</xdr:row>
      <xdr:rowOff>43961</xdr:rowOff>
    </xdr:from>
    <xdr:to>
      <xdr:col>18</xdr:col>
      <xdr:colOff>175845</xdr:colOff>
      <xdr:row>144</xdr:row>
      <xdr:rowOff>168519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0B1B34-3E0B-4AC9-9D40-F807B968B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61631</xdr:colOff>
      <xdr:row>16</xdr:row>
      <xdr:rowOff>131438</xdr:rowOff>
    </xdr:from>
    <xdr:to>
      <xdr:col>6</xdr:col>
      <xdr:colOff>56029</xdr:colOff>
      <xdr:row>46</xdr:row>
      <xdr:rowOff>58407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AB6DB47-26D2-493F-AEB7-12486D074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40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35124" t="15847" r="30689" b="9371"/>
        <a:stretch/>
      </xdr:blipFill>
      <xdr:spPr>
        <a:xfrm>
          <a:off x="99731" y="2950838"/>
          <a:ext cx="3194798" cy="36988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/CONFIG~1/Temp/NUEVO%20CONSOLIDADO%20LINEA%20100%20EN%20ACCION%202012-tablamaest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raujo\AppData\Local\Temp\REPORTE%20ESTADISTICO%20DE%20CASOS%20DE%20FEMINICIDIO%202019-01-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inicidio"/>
    </sheetNames>
    <sheetDataSet>
      <sheetData sheetId="0">
        <row r="33">
          <cell r="K33" t="str">
            <v>Feminicidio</v>
          </cell>
        </row>
        <row r="34">
          <cell r="I34">
            <v>2009</v>
          </cell>
          <cell r="K34">
            <v>139</v>
          </cell>
        </row>
        <row r="35">
          <cell r="I35">
            <v>2010</v>
          </cell>
          <cell r="K35">
            <v>121</v>
          </cell>
        </row>
        <row r="36">
          <cell r="I36">
            <v>2011</v>
          </cell>
          <cell r="K36">
            <v>93</v>
          </cell>
        </row>
        <row r="37">
          <cell r="I37">
            <v>2012</v>
          </cell>
          <cell r="K37">
            <v>83</v>
          </cell>
        </row>
        <row r="38">
          <cell r="I38">
            <v>2013</v>
          </cell>
          <cell r="K38">
            <v>131</v>
          </cell>
        </row>
        <row r="39">
          <cell r="I39">
            <v>2014</v>
          </cell>
          <cell r="K39">
            <v>96</v>
          </cell>
        </row>
        <row r="40">
          <cell r="I40">
            <v>2015</v>
          </cell>
          <cell r="K40">
            <v>95</v>
          </cell>
        </row>
        <row r="41">
          <cell r="I41">
            <v>2016</v>
          </cell>
          <cell r="K41">
            <v>124</v>
          </cell>
        </row>
        <row r="42">
          <cell r="I42">
            <v>2017</v>
          </cell>
          <cell r="K42">
            <v>121</v>
          </cell>
        </row>
        <row r="43">
          <cell r="I43">
            <v>2018</v>
          </cell>
          <cell r="K43">
            <v>149</v>
          </cell>
        </row>
        <row r="44">
          <cell r="I44" t="str">
            <v>2019 a/</v>
          </cell>
          <cell r="K44">
            <v>14</v>
          </cell>
        </row>
        <row r="106">
          <cell r="B106" t="str">
            <v>Esposo</v>
          </cell>
          <cell r="F106">
            <v>2</v>
          </cell>
        </row>
        <row r="107">
          <cell r="B107" t="str">
            <v>Conviviente</v>
          </cell>
          <cell r="F107">
            <v>3</v>
          </cell>
        </row>
        <row r="108">
          <cell r="B108" t="str">
            <v>Pareja sexual sin hijos</v>
          </cell>
          <cell r="F108">
            <v>2</v>
          </cell>
        </row>
        <row r="123">
          <cell r="K123" t="str">
            <v>Pareja</v>
          </cell>
          <cell r="L123">
            <v>7</v>
          </cell>
        </row>
        <row r="124">
          <cell r="K124" t="str">
            <v>Ex pareja</v>
          </cell>
          <cell r="L124">
            <v>5</v>
          </cell>
        </row>
        <row r="125">
          <cell r="K125" t="str">
            <v>Familiar</v>
          </cell>
          <cell r="L125">
            <v>0</v>
          </cell>
        </row>
        <row r="126">
          <cell r="K126" t="str">
            <v>Conocido</v>
          </cell>
          <cell r="L126">
            <v>2</v>
          </cell>
        </row>
        <row r="127">
          <cell r="K127" t="str">
            <v>Desconocido</v>
          </cell>
          <cell r="L127">
            <v>0</v>
          </cell>
        </row>
        <row r="128">
          <cell r="K128" t="str">
            <v>Otro</v>
          </cell>
          <cell r="L128">
            <v>0</v>
          </cell>
        </row>
        <row r="145">
          <cell r="L145" t="str">
            <v>N°</v>
          </cell>
        </row>
        <row r="146">
          <cell r="K146" t="str">
            <v>Si</v>
          </cell>
          <cell r="L146">
            <v>4</v>
          </cell>
        </row>
        <row r="147">
          <cell r="K147" t="str">
            <v>No</v>
          </cell>
          <cell r="L147">
            <v>7</v>
          </cell>
        </row>
        <row r="148">
          <cell r="K148" t="str">
            <v>Sin información</v>
          </cell>
          <cell r="L148">
            <v>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S166"/>
  <sheetViews>
    <sheetView showGridLines="0" tabSelected="1" view="pageBreakPreview" zoomScale="136" zoomScaleNormal="100" zoomScaleSheetLayoutView="136" workbookViewId="0">
      <selection activeCell="G18" sqref="G18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24" customWidth="1"/>
    <col min="7" max="7" width="1.7109375" style="124" customWidth="1"/>
    <col min="8" max="8" width="7.140625" style="124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120" t="s">
        <v>171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2:19" ht="22.5" customHeight="1" x14ac:dyDescent="0.25"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2:19" ht="7.5" customHeight="1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2:19" ht="18" customHeight="1" x14ac:dyDescent="0.3">
      <c r="B8" s="125" t="s">
        <v>39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</row>
    <row r="9" spans="2:19" ht="7.5" customHeight="1" x14ac:dyDescent="0.25"/>
    <row r="10" spans="2:19" x14ac:dyDescent="0.25">
      <c r="B10" s="126" t="s">
        <v>172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</row>
    <row r="11" spans="2:19" ht="30.75" customHeight="1" x14ac:dyDescent="0.25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</row>
    <row r="12" spans="2:19" ht="7.5" customHeight="1" x14ac:dyDescent="0.25"/>
    <row r="13" spans="2:19" s="130" customFormat="1" ht="17.25" customHeight="1" x14ac:dyDescent="0.25">
      <c r="B13" s="127" t="s">
        <v>173</v>
      </c>
      <c r="C13" s="128"/>
      <c r="D13" s="128"/>
      <c r="E13" s="128"/>
      <c r="F13" s="129"/>
      <c r="G13" s="129"/>
      <c r="H13" s="129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</row>
    <row r="14" spans="2:19" ht="7.5" customHeight="1" x14ac:dyDescent="0.25"/>
    <row r="15" spans="2:19" ht="12.75" customHeight="1" x14ac:dyDescent="0.25">
      <c r="B15" s="9" t="s">
        <v>174</v>
      </c>
      <c r="C15" s="131"/>
      <c r="D15" s="131"/>
      <c r="E15" s="131"/>
      <c r="F15" s="132"/>
      <c r="G15" s="132"/>
      <c r="H15" s="132"/>
      <c r="I15" s="113" t="s">
        <v>175</v>
      </c>
      <c r="J15" s="113"/>
      <c r="K15" s="113"/>
      <c r="L15" s="113"/>
      <c r="M15" s="113"/>
      <c r="N15" s="92"/>
      <c r="O15" s="131"/>
      <c r="P15" s="131"/>
      <c r="Q15" s="133"/>
      <c r="R15" s="133"/>
      <c r="S15" s="131"/>
    </row>
    <row r="16" spans="2:19" ht="11.25" customHeight="1" x14ac:dyDescent="0.25">
      <c r="B16" s="134" t="s">
        <v>39</v>
      </c>
      <c r="C16" s="131"/>
      <c r="D16" s="131"/>
      <c r="E16" s="131"/>
      <c r="F16" s="132"/>
      <c r="G16" s="132"/>
      <c r="H16" s="132"/>
      <c r="I16" s="113"/>
      <c r="J16" s="113"/>
      <c r="K16" s="113"/>
      <c r="L16" s="113"/>
      <c r="M16" s="113"/>
      <c r="N16" s="92"/>
      <c r="O16" s="97"/>
      <c r="P16" s="97"/>
      <c r="Q16" s="133"/>
      <c r="R16" s="133"/>
      <c r="S16" s="131"/>
    </row>
    <row r="17" spans="2:19" x14ac:dyDescent="0.25">
      <c r="B17" s="131"/>
      <c r="C17" s="131"/>
      <c r="D17" s="131"/>
      <c r="E17" s="131"/>
      <c r="F17" s="132"/>
      <c r="G17" s="132"/>
      <c r="H17" s="132"/>
      <c r="I17" s="93" t="s">
        <v>59</v>
      </c>
      <c r="J17" s="93"/>
      <c r="K17" s="93">
        <v>2019</v>
      </c>
      <c r="L17" s="93">
        <v>2018</v>
      </c>
      <c r="M17" s="93" t="s">
        <v>15</v>
      </c>
      <c r="N17" s="97"/>
      <c r="O17" s="99"/>
      <c r="P17" s="99"/>
      <c r="Q17" s="135"/>
      <c r="R17" s="135"/>
      <c r="S17" s="97"/>
    </row>
    <row r="18" spans="2:19" ht="14.25" customHeight="1" thickBot="1" x14ac:dyDescent="0.3">
      <c r="B18" s="131"/>
      <c r="C18" s="131"/>
      <c r="D18" s="131"/>
      <c r="E18" s="131"/>
      <c r="F18" s="132"/>
      <c r="G18" s="132"/>
      <c r="H18" s="132"/>
      <c r="I18" s="9" t="s">
        <v>2</v>
      </c>
      <c r="J18" s="12"/>
      <c r="K18" s="12">
        <v>14</v>
      </c>
      <c r="L18" s="12">
        <v>10</v>
      </c>
      <c r="M18" s="99">
        <f t="shared" ref="M18:M26" si="0">K18/L18-1</f>
        <v>0.39999999999999991</v>
      </c>
      <c r="N18" s="99"/>
      <c r="O18" s="132"/>
      <c r="P18" s="132"/>
      <c r="Q18" s="136"/>
      <c r="R18" s="137"/>
      <c r="S18" s="99"/>
    </row>
    <row r="19" spans="2:19" ht="14.25" hidden="1" customHeight="1" x14ac:dyDescent="0.25">
      <c r="B19" s="131"/>
      <c r="C19" s="131"/>
      <c r="D19" s="131"/>
      <c r="E19" s="131"/>
      <c r="F19" s="132"/>
      <c r="G19" s="132"/>
      <c r="H19" s="132"/>
      <c r="I19" s="9" t="s">
        <v>3</v>
      </c>
      <c r="J19" s="12"/>
      <c r="K19" s="12"/>
      <c r="L19" s="12"/>
      <c r="M19" s="99" t="e">
        <f t="shared" si="0"/>
        <v>#DIV/0!</v>
      </c>
      <c r="N19" s="131"/>
      <c r="O19" s="131"/>
      <c r="P19" s="131"/>
      <c r="Q19" s="138"/>
      <c r="R19" s="138"/>
      <c r="S19" s="131"/>
    </row>
    <row r="20" spans="2:19" ht="14.25" hidden="1" customHeight="1" x14ac:dyDescent="0.25">
      <c r="B20" s="131"/>
      <c r="C20" s="131"/>
      <c r="D20" s="131"/>
      <c r="E20" s="131"/>
      <c r="F20" s="132"/>
      <c r="G20" s="132"/>
      <c r="H20" s="132"/>
      <c r="I20" s="9" t="s">
        <v>4</v>
      </c>
      <c r="J20" s="12"/>
      <c r="K20" s="12"/>
      <c r="L20" s="12"/>
      <c r="M20" s="99" t="e">
        <f t="shared" si="0"/>
        <v>#DIV/0!</v>
      </c>
      <c r="N20" s="131"/>
      <c r="O20" s="131"/>
      <c r="P20" s="131"/>
      <c r="Q20" s="131"/>
      <c r="R20" s="131"/>
      <c r="S20" s="131"/>
    </row>
    <row r="21" spans="2:19" ht="14.25" hidden="1" customHeight="1" x14ac:dyDescent="0.25">
      <c r="B21" s="131"/>
      <c r="C21" s="131"/>
      <c r="D21" s="131"/>
      <c r="E21" s="131"/>
      <c r="F21" s="132"/>
      <c r="G21" s="132"/>
      <c r="H21" s="132"/>
      <c r="I21" s="9" t="s">
        <v>5</v>
      </c>
      <c r="J21" s="12"/>
      <c r="K21" s="12"/>
      <c r="L21" s="12"/>
      <c r="M21" s="99" t="e">
        <f t="shared" si="0"/>
        <v>#DIV/0!</v>
      </c>
      <c r="N21" s="131"/>
      <c r="O21" s="131"/>
      <c r="P21" s="131"/>
      <c r="Q21" s="131"/>
      <c r="R21" s="131"/>
      <c r="S21" s="131"/>
    </row>
    <row r="22" spans="2:19" ht="14.25" hidden="1" customHeight="1" x14ac:dyDescent="0.25">
      <c r="B22" s="131"/>
      <c r="C22" s="131"/>
      <c r="D22" s="131"/>
      <c r="E22" s="131"/>
      <c r="F22" s="132"/>
      <c r="G22" s="132"/>
      <c r="H22" s="132"/>
      <c r="I22" s="9" t="s">
        <v>6</v>
      </c>
      <c r="J22" s="12"/>
      <c r="K22" s="12"/>
      <c r="L22" s="12"/>
      <c r="M22" s="99" t="e">
        <f t="shared" si="0"/>
        <v>#DIV/0!</v>
      </c>
      <c r="N22" s="131"/>
      <c r="O22" s="131"/>
      <c r="P22" s="131"/>
      <c r="Q22" s="131"/>
      <c r="R22" s="131"/>
      <c r="S22" s="131"/>
    </row>
    <row r="23" spans="2:19" ht="14.25" hidden="1" customHeight="1" x14ac:dyDescent="0.25">
      <c r="B23" s="131"/>
      <c r="C23" s="131"/>
      <c r="D23" s="131"/>
      <c r="E23" s="131"/>
      <c r="F23" s="132"/>
      <c r="G23" s="132"/>
      <c r="H23" s="132"/>
      <c r="I23" s="9" t="s">
        <v>7</v>
      </c>
      <c r="J23" s="12"/>
      <c r="K23" s="12"/>
      <c r="L23" s="12"/>
      <c r="M23" s="99" t="e">
        <f t="shared" si="0"/>
        <v>#DIV/0!</v>
      </c>
      <c r="N23" s="131"/>
      <c r="O23" s="131"/>
      <c r="P23" s="131"/>
      <c r="Q23" s="131"/>
      <c r="R23" s="131"/>
      <c r="S23" s="131"/>
    </row>
    <row r="24" spans="2:19" ht="14.25" hidden="1" customHeight="1" x14ac:dyDescent="0.25">
      <c r="B24" s="131"/>
      <c r="C24" s="131"/>
      <c r="D24" s="131"/>
      <c r="E24" s="131"/>
      <c r="F24" s="132"/>
      <c r="G24" s="132"/>
      <c r="H24" s="132"/>
      <c r="I24" s="9" t="s">
        <v>8</v>
      </c>
      <c r="J24" s="12"/>
      <c r="K24" s="12"/>
      <c r="L24" s="12"/>
      <c r="M24" s="99" t="e">
        <f t="shared" si="0"/>
        <v>#DIV/0!</v>
      </c>
      <c r="N24" s="131"/>
      <c r="O24" s="131"/>
      <c r="P24" s="131"/>
      <c r="Q24" s="131"/>
      <c r="R24" s="131"/>
      <c r="S24" s="131"/>
    </row>
    <row r="25" spans="2:19" ht="14.25" hidden="1" customHeight="1" x14ac:dyDescent="0.25">
      <c r="B25" s="131"/>
      <c r="C25" s="131"/>
      <c r="D25" s="131"/>
      <c r="E25" s="131"/>
      <c r="F25" s="132"/>
      <c r="G25" s="132"/>
      <c r="H25" s="132"/>
      <c r="I25" s="9" t="s">
        <v>9</v>
      </c>
      <c r="J25" s="12"/>
      <c r="K25" s="12"/>
      <c r="L25" s="12"/>
      <c r="M25" s="99" t="e">
        <f t="shared" si="0"/>
        <v>#DIV/0!</v>
      </c>
      <c r="N25" s="131"/>
      <c r="O25" s="131"/>
      <c r="P25" s="131"/>
      <c r="Q25" s="131"/>
      <c r="R25" s="131"/>
      <c r="S25" s="131"/>
    </row>
    <row r="26" spans="2:19" ht="14.25" hidden="1" customHeight="1" x14ac:dyDescent="0.25">
      <c r="B26" s="131"/>
      <c r="C26" s="131"/>
      <c r="D26" s="131"/>
      <c r="E26" s="131"/>
      <c r="F26" s="132"/>
      <c r="G26" s="132"/>
      <c r="H26" s="132"/>
      <c r="I26" s="9" t="s">
        <v>10</v>
      </c>
      <c r="J26" s="12"/>
      <c r="K26" s="12"/>
      <c r="L26" s="12"/>
      <c r="M26" s="99" t="e">
        <f t="shared" si="0"/>
        <v>#DIV/0!</v>
      </c>
      <c r="N26" s="131"/>
      <c r="O26" s="131"/>
      <c r="P26" s="131"/>
      <c r="Q26" s="131"/>
      <c r="R26" s="131"/>
      <c r="S26" s="131"/>
    </row>
    <row r="27" spans="2:19" ht="14.25" hidden="1" customHeight="1" x14ac:dyDescent="0.25">
      <c r="B27" s="131"/>
      <c r="C27" s="131"/>
      <c r="D27" s="131"/>
      <c r="E27" s="131"/>
      <c r="F27" s="132"/>
      <c r="G27" s="132"/>
      <c r="H27" s="132"/>
      <c r="I27" s="9" t="s">
        <v>11</v>
      </c>
      <c r="J27" s="12"/>
      <c r="K27" s="12"/>
      <c r="L27" s="12"/>
      <c r="M27" s="99" t="e">
        <f>K27/L27-1</f>
        <v>#DIV/0!</v>
      </c>
      <c r="N27" s="131"/>
      <c r="O27" s="131"/>
      <c r="P27" s="131"/>
      <c r="Q27" s="131"/>
      <c r="R27" s="131"/>
      <c r="S27" s="131"/>
    </row>
    <row r="28" spans="2:19" ht="14.25" hidden="1" customHeight="1" thickBot="1" x14ac:dyDescent="0.3">
      <c r="B28" s="131"/>
      <c r="C28" s="131"/>
      <c r="D28" s="131"/>
      <c r="E28" s="131"/>
      <c r="F28" s="132"/>
      <c r="G28" s="132"/>
      <c r="H28" s="132"/>
      <c r="I28" s="9" t="s">
        <v>12</v>
      </c>
      <c r="J28" s="12"/>
      <c r="K28" s="12"/>
      <c r="L28" s="12"/>
      <c r="M28" s="99" t="e">
        <f>K28/L28-1</f>
        <v>#DIV/0!</v>
      </c>
      <c r="N28" s="131"/>
      <c r="O28" s="131"/>
      <c r="P28" s="131"/>
      <c r="Q28" s="131"/>
      <c r="R28" s="131"/>
      <c r="S28" s="131"/>
    </row>
    <row r="29" spans="2:19" x14ac:dyDescent="0.25">
      <c r="B29" s="131"/>
      <c r="C29" s="131"/>
      <c r="D29" s="131"/>
      <c r="E29" s="131"/>
      <c r="F29" s="132"/>
      <c r="G29" s="132"/>
      <c r="H29" s="132"/>
      <c r="I29" s="139" t="s">
        <v>0</v>
      </c>
      <c r="J29" s="140"/>
      <c r="K29" s="95">
        <f>SUM(K18:K28)</f>
        <v>14</v>
      </c>
      <c r="L29" s="95">
        <f>SUM(L18:L28)</f>
        <v>10</v>
      </c>
      <c r="M29" s="98">
        <f>K29/L29-1</f>
        <v>0.39999999999999991</v>
      </c>
      <c r="N29" s="131"/>
      <c r="O29" s="97"/>
      <c r="P29" s="97"/>
      <c r="Q29" s="97"/>
      <c r="R29" s="97"/>
      <c r="S29" s="97"/>
    </row>
    <row r="30" spans="2:19" ht="13.5" customHeight="1" x14ac:dyDescent="0.25">
      <c r="B30" s="131"/>
      <c r="C30" s="131"/>
      <c r="D30" s="131"/>
      <c r="E30" s="131"/>
      <c r="F30" s="132"/>
      <c r="G30" s="132"/>
      <c r="H30" s="132"/>
      <c r="L30" s="131"/>
      <c r="M30" s="131"/>
      <c r="N30" s="131"/>
      <c r="O30" s="131"/>
      <c r="P30" s="131"/>
      <c r="Q30" s="131"/>
      <c r="R30" s="131"/>
      <c r="S30" s="131"/>
    </row>
    <row r="31" spans="2:19" ht="18.75" customHeight="1" x14ac:dyDescent="0.25">
      <c r="B31" s="131"/>
      <c r="C31" s="131"/>
      <c r="D31" s="131"/>
      <c r="E31" s="131"/>
      <c r="F31" s="132"/>
      <c r="G31" s="132"/>
      <c r="H31" s="132"/>
      <c r="I31" s="109" t="s">
        <v>176</v>
      </c>
      <c r="J31" s="109"/>
      <c r="K31" s="109"/>
      <c r="L31" s="132"/>
      <c r="M31" s="132"/>
      <c r="N31" s="132"/>
      <c r="O31" s="132"/>
      <c r="P31" s="132"/>
      <c r="Q31" s="132"/>
      <c r="R31" s="132"/>
      <c r="S31" s="132"/>
    </row>
    <row r="32" spans="2:19" ht="18.75" customHeight="1" x14ac:dyDescent="0.25">
      <c r="B32" s="131"/>
      <c r="C32" s="131"/>
      <c r="D32" s="131"/>
      <c r="E32" s="131"/>
      <c r="F32" s="132"/>
      <c r="G32" s="132"/>
      <c r="H32" s="132"/>
      <c r="I32" s="109"/>
      <c r="J32" s="109"/>
      <c r="K32" s="109"/>
      <c r="L32" s="132"/>
      <c r="M32" s="132"/>
      <c r="N32" s="132"/>
      <c r="O32" s="132"/>
      <c r="P32" s="132"/>
      <c r="Q32" s="132"/>
      <c r="R32" s="132"/>
      <c r="S32" s="132"/>
    </row>
    <row r="33" spans="2:19" x14ac:dyDescent="0.25">
      <c r="B33" s="131"/>
      <c r="C33" s="131"/>
      <c r="D33" s="131"/>
      <c r="E33" s="131"/>
      <c r="F33" s="132"/>
      <c r="G33" s="132"/>
      <c r="H33" s="132"/>
      <c r="I33" s="141" t="s">
        <v>38</v>
      </c>
      <c r="J33" s="141"/>
      <c r="K33" s="142" t="s">
        <v>177</v>
      </c>
      <c r="L33" s="132"/>
      <c r="M33" s="132"/>
      <c r="N33" s="132"/>
      <c r="O33" s="132"/>
      <c r="P33" s="132"/>
      <c r="Q33" s="132"/>
      <c r="R33" s="132"/>
      <c r="S33" s="132"/>
    </row>
    <row r="34" spans="2:19" x14ac:dyDescent="0.25">
      <c r="B34" s="131"/>
      <c r="C34" s="131"/>
      <c r="D34" s="131"/>
      <c r="E34" s="131"/>
      <c r="F34" s="132"/>
      <c r="G34" s="132"/>
      <c r="H34" s="132"/>
      <c r="I34" s="13">
        <v>2009</v>
      </c>
      <c r="J34" s="12"/>
      <c r="K34" s="143">
        <v>139</v>
      </c>
      <c r="L34" s="132"/>
      <c r="M34" s="132"/>
      <c r="N34" s="132"/>
      <c r="O34" s="132"/>
      <c r="P34" s="132"/>
      <c r="Q34" s="132"/>
      <c r="R34" s="132"/>
      <c r="S34" s="132"/>
    </row>
    <row r="35" spans="2:19" x14ac:dyDescent="0.25">
      <c r="B35" s="131"/>
      <c r="C35" s="131"/>
      <c r="D35" s="131"/>
      <c r="E35" s="131"/>
      <c r="F35" s="132"/>
      <c r="G35" s="132"/>
      <c r="H35" s="132"/>
      <c r="I35" s="13">
        <v>2010</v>
      </c>
      <c r="J35" s="12"/>
      <c r="K35" s="143">
        <v>121</v>
      </c>
      <c r="L35" s="132"/>
      <c r="M35" s="132"/>
      <c r="N35" s="132"/>
      <c r="O35" s="132"/>
      <c r="P35" s="132"/>
      <c r="Q35" s="132"/>
      <c r="R35" s="132"/>
      <c r="S35" s="132"/>
    </row>
    <row r="36" spans="2:19" x14ac:dyDescent="0.25">
      <c r="B36" s="131"/>
      <c r="C36" s="131"/>
      <c r="D36" s="131"/>
      <c r="E36" s="131"/>
      <c r="F36" s="132"/>
      <c r="G36" s="132"/>
      <c r="H36" s="132"/>
      <c r="I36" s="13">
        <v>2011</v>
      </c>
      <c r="J36" s="12"/>
      <c r="K36" s="143">
        <v>93</v>
      </c>
      <c r="L36" s="132"/>
      <c r="M36" s="132"/>
      <c r="N36" s="132"/>
      <c r="O36" s="132"/>
      <c r="P36" s="132"/>
      <c r="Q36" s="132"/>
      <c r="R36" s="132"/>
      <c r="S36" s="132"/>
    </row>
    <row r="37" spans="2:19" x14ac:dyDescent="0.25">
      <c r="B37" s="131"/>
      <c r="C37" s="131"/>
      <c r="D37" s="131"/>
      <c r="E37" s="131"/>
      <c r="F37" s="132"/>
      <c r="G37" s="132"/>
      <c r="H37" s="132"/>
      <c r="I37" s="13">
        <v>2012</v>
      </c>
      <c r="J37" s="12"/>
      <c r="K37" s="143">
        <v>83</v>
      </c>
      <c r="L37" s="131"/>
      <c r="M37" s="131"/>
      <c r="N37" s="131"/>
      <c r="O37" s="131"/>
      <c r="P37" s="131"/>
      <c r="Q37" s="131"/>
      <c r="R37" s="131"/>
      <c r="S37" s="131"/>
    </row>
    <row r="38" spans="2:19" x14ac:dyDescent="0.25">
      <c r="B38" s="131"/>
      <c r="C38" s="131"/>
      <c r="D38" s="131"/>
      <c r="E38" s="131"/>
      <c r="F38" s="132"/>
      <c r="G38" s="132"/>
      <c r="H38" s="132"/>
      <c r="I38" s="13">
        <v>2013</v>
      </c>
      <c r="J38" s="12"/>
      <c r="K38" s="143">
        <v>131</v>
      </c>
      <c r="L38" s="131"/>
      <c r="M38" s="131"/>
      <c r="N38" s="131"/>
      <c r="O38" s="131"/>
      <c r="P38" s="131"/>
      <c r="Q38" s="131"/>
      <c r="R38" s="131"/>
      <c r="S38" s="131"/>
    </row>
    <row r="39" spans="2:19" x14ac:dyDescent="0.25">
      <c r="B39" s="131"/>
      <c r="C39" s="131"/>
      <c r="D39" s="131"/>
      <c r="E39" s="131"/>
      <c r="F39" s="132"/>
      <c r="G39" s="132"/>
      <c r="H39" s="132"/>
      <c r="I39" s="13">
        <v>2014</v>
      </c>
      <c r="J39" s="12"/>
      <c r="K39" s="143">
        <v>96</v>
      </c>
      <c r="L39" s="131"/>
      <c r="M39" s="131"/>
      <c r="N39" s="131"/>
      <c r="O39" s="131"/>
      <c r="P39" s="131"/>
      <c r="Q39" s="131"/>
      <c r="R39" s="131"/>
      <c r="S39" s="131"/>
    </row>
    <row r="40" spans="2:19" x14ac:dyDescent="0.25">
      <c r="B40" s="131"/>
      <c r="C40" s="131"/>
      <c r="D40" s="131"/>
      <c r="E40" s="131"/>
      <c r="F40" s="132"/>
      <c r="G40" s="132"/>
      <c r="H40" s="132"/>
      <c r="I40" s="13">
        <v>2015</v>
      </c>
      <c r="J40" s="12"/>
      <c r="K40" s="143">
        <v>95</v>
      </c>
      <c r="L40" s="131"/>
      <c r="M40" s="131"/>
      <c r="N40" s="131"/>
      <c r="O40" s="131"/>
      <c r="P40" s="131"/>
      <c r="Q40" s="131"/>
      <c r="R40" s="131"/>
      <c r="S40" s="131"/>
    </row>
    <row r="41" spans="2:19" x14ac:dyDescent="0.25">
      <c r="B41" s="131"/>
      <c r="C41" s="131"/>
      <c r="D41" s="131"/>
      <c r="E41" s="131"/>
      <c r="F41" s="132"/>
      <c r="G41" s="132"/>
      <c r="H41" s="132"/>
      <c r="I41" s="13">
        <v>2016</v>
      </c>
      <c r="J41" s="12"/>
      <c r="K41" s="143">
        <v>124</v>
      </c>
      <c r="L41" s="131"/>
      <c r="M41" s="131"/>
      <c r="N41" s="131"/>
      <c r="O41" s="131"/>
      <c r="P41" s="131"/>
      <c r="Q41" s="131"/>
      <c r="R41" s="131"/>
      <c r="S41" s="131"/>
    </row>
    <row r="42" spans="2:19" x14ac:dyDescent="0.25">
      <c r="B42" s="131"/>
      <c r="C42" s="131"/>
      <c r="D42" s="131"/>
      <c r="E42" s="131"/>
      <c r="F42" s="132"/>
      <c r="G42" s="132"/>
      <c r="H42" s="132"/>
      <c r="I42" s="13">
        <v>2017</v>
      </c>
      <c r="J42" s="12"/>
      <c r="K42" s="143">
        <v>121</v>
      </c>
      <c r="L42" s="131"/>
      <c r="M42" s="131"/>
      <c r="N42" s="131"/>
      <c r="O42" s="131"/>
      <c r="P42" s="131"/>
      <c r="Q42" s="131"/>
      <c r="R42" s="131"/>
      <c r="S42" s="131"/>
    </row>
    <row r="43" spans="2:19" x14ac:dyDescent="0.25">
      <c r="B43" s="131"/>
      <c r="C43" s="131"/>
      <c r="D43" s="131"/>
      <c r="E43" s="131"/>
      <c r="F43" s="132"/>
      <c r="G43" s="132"/>
      <c r="H43" s="132"/>
      <c r="I43" s="13">
        <v>2018</v>
      </c>
      <c r="J43" s="12"/>
      <c r="K43" s="143">
        <v>149</v>
      </c>
      <c r="L43" s="131"/>
      <c r="M43" s="131"/>
      <c r="N43" s="131"/>
      <c r="O43" s="131"/>
      <c r="P43" s="131"/>
      <c r="Q43" s="131"/>
      <c r="R43" s="131"/>
      <c r="S43" s="131"/>
    </row>
    <row r="44" spans="2:19" ht="15.75" customHeight="1" thickBot="1" x14ac:dyDescent="0.3">
      <c r="C44" s="144"/>
      <c r="D44" s="144"/>
      <c r="E44" s="144"/>
      <c r="F44" s="144"/>
      <c r="G44" s="144"/>
      <c r="H44" s="145"/>
      <c r="I44" s="13" t="s">
        <v>60</v>
      </c>
      <c r="J44" s="12"/>
      <c r="K44" s="143">
        <v>14</v>
      </c>
      <c r="L44" s="131"/>
      <c r="M44" s="131"/>
      <c r="N44" s="131"/>
      <c r="O44" s="131"/>
      <c r="P44" s="131"/>
      <c r="Q44" s="131"/>
      <c r="R44" s="131"/>
      <c r="S44" s="131"/>
    </row>
    <row r="45" spans="2:19" x14ac:dyDescent="0.25">
      <c r="B45" s="146" t="s">
        <v>178</v>
      </c>
      <c r="C45" s="146"/>
      <c r="D45" s="146"/>
      <c r="E45" s="146"/>
      <c r="F45" s="146"/>
      <c r="G45" s="146"/>
      <c r="H45" s="145"/>
      <c r="I45" s="95" t="s">
        <v>0</v>
      </c>
      <c r="J45" s="95"/>
      <c r="K45" s="147">
        <f>SUM(K34:K44)</f>
        <v>1166</v>
      </c>
      <c r="L45" s="131"/>
      <c r="M45" s="131"/>
      <c r="N45" s="131"/>
      <c r="O45" s="131"/>
      <c r="P45" s="131"/>
      <c r="Q45" s="131"/>
      <c r="R45" s="131"/>
      <c r="S45" s="131"/>
    </row>
    <row r="46" spans="2:19" x14ac:dyDescent="0.25">
      <c r="B46" s="146"/>
      <c r="C46" s="146"/>
      <c r="D46" s="146"/>
      <c r="E46" s="146"/>
      <c r="F46" s="146"/>
      <c r="G46" s="146"/>
      <c r="H46" s="132"/>
      <c r="I46" s="148" t="s">
        <v>179</v>
      </c>
      <c r="J46" s="148"/>
      <c r="K46" s="148"/>
      <c r="L46" s="131"/>
      <c r="M46" s="131"/>
      <c r="N46" s="131"/>
      <c r="O46" s="131"/>
      <c r="P46" s="131"/>
      <c r="Q46" s="131"/>
      <c r="R46" s="131"/>
      <c r="S46" s="131"/>
    </row>
    <row r="47" spans="2:19" x14ac:dyDescent="0.25">
      <c r="B47" s="146"/>
      <c r="C47" s="146"/>
      <c r="D47" s="146"/>
      <c r="E47" s="146"/>
      <c r="F47" s="146"/>
      <c r="G47" s="146"/>
      <c r="I47" s="148"/>
      <c r="J47" s="148"/>
      <c r="K47" s="148"/>
      <c r="L47" s="131"/>
      <c r="M47" s="131"/>
      <c r="N47" s="131"/>
      <c r="O47" s="131"/>
      <c r="P47" s="131"/>
      <c r="Q47" s="131"/>
      <c r="R47" s="131"/>
      <c r="S47" s="131"/>
    </row>
    <row r="48" spans="2:19" x14ac:dyDescent="0.25">
      <c r="I48" s="131"/>
      <c r="J48" s="131"/>
      <c r="K48" s="131"/>
      <c r="L48" s="149" t="s">
        <v>179</v>
      </c>
      <c r="M48" s="149"/>
      <c r="N48" s="149"/>
      <c r="O48" s="149"/>
      <c r="P48" s="149"/>
      <c r="Q48" s="150"/>
      <c r="R48" s="131"/>
      <c r="S48" s="131"/>
    </row>
    <row r="49" spans="2:19" x14ac:dyDescent="0.25">
      <c r="I49" s="131"/>
      <c r="J49" s="131"/>
      <c r="K49" s="131"/>
      <c r="L49" s="131"/>
      <c r="M49" s="151"/>
      <c r="N49" s="131"/>
      <c r="O49" s="131"/>
      <c r="P49" s="131"/>
      <c r="Q49" s="131"/>
      <c r="R49" s="131"/>
      <c r="S49" s="131"/>
    </row>
    <row r="50" spans="2:19" x14ac:dyDescent="0.25">
      <c r="I50" s="131"/>
      <c r="J50" s="131"/>
      <c r="K50" s="109" t="s">
        <v>180</v>
      </c>
      <c r="L50" s="109"/>
      <c r="M50" s="109"/>
      <c r="N50" s="109"/>
      <c r="O50" s="109"/>
      <c r="P50" s="109"/>
      <c r="Q50" s="109"/>
      <c r="R50" s="131"/>
      <c r="S50" s="131"/>
    </row>
    <row r="51" spans="2:19" ht="15" customHeight="1" thickBot="1" x14ac:dyDescent="0.3">
      <c r="I51" s="131"/>
      <c r="J51" s="131"/>
      <c r="K51" s="114" t="s">
        <v>61</v>
      </c>
      <c r="L51" s="119" t="s">
        <v>62</v>
      </c>
      <c r="M51" s="119"/>
      <c r="N51" s="141"/>
      <c r="O51" s="119">
        <v>2018</v>
      </c>
      <c r="P51" s="119"/>
      <c r="Q51" s="119"/>
      <c r="R51" s="131"/>
      <c r="S51" s="131"/>
    </row>
    <row r="52" spans="2:19" ht="15" customHeight="1" x14ac:dyDescent="0.25">
      <c r="I52" s="131"/>
      <c r="J52" s="131"/>
      <c r="K52" s="114"/>
      <c r="L52" s="141" t="s">
        <v>17</v>
      </c>
      <c r="M52" s="141" t="s">
        <v>1</v>
      </c>
      <c r="N52" s="141"/>
      <c r="O52" s="141" t="s">
        <v>17</v>
      </c>
      <c r="P52" s="141"/>
      <c r="Q52" s="141" t="s">
        <v>1</v>
      </c>
      <c r="R52" s="131"/>
      <c r="S52" s="131"/>
    </row>
    <row r="53" spans="2:19" x14ac:dyDescent="0.25">
      <c r="I53" s="131"/>
      <c r="J53" s="131"/>
      <c r="K53" s="14" t="s">
        <v>63</v>
      </c>
      <c r="L53" s="12">
        <v>8</v>
      </c>
      <c r="M53" s="96">
        <f>L53/$L$57</f>
        <v>0.5714285714285714</v>
      </c>
      <c r="N53" s="96"/>
      <c r="O53" s="12">
        <v>76</v>
      </c>
      <c r="P53" s="12"/>
      <c r="Q53" s="96">
        <f>O53/$O$57</f>
        <v>0.51006711409395977</v>
      </c>
      <c r="R53" s="131"/>
      <c r="S53" s="131"/>
    </row>
    <row r="54" spans="2:19" x14ac:dyDescent="0.25">
      <c r="I54" s="131"/>
      <c r="J54" s="131"/>
      <c r="K54" s="14" t="s">
        <v>64</v>
      </c>
      <c r="L54" s="12">
        <v>6</v>
      </c>
      <c r="M54" s="96">
        <f>L54/$L$57</f>
        <v>0.42857142857142855</v>
      </c>
      <c r="N54" s="96"/>
      <c r="O54" s="12">
        <v>31</v>
      </c>
      <c r="P54" s="12"/>
      <c r="Q54" s="96">
        <f>O54/$O$57</f>
        <v>0.20805369127516779</v>
      </c>
      <c r="R54" s="131"/>
      <c r="S54" s="131"/>
    </row>
    <row r="55" spans="2:19" x14ac:dyDescent="0.25">
      <c r="I55" s="131"/>
      <c r="J55" s="131"/>
      <c r="K55" s="14" t="s">
        <v>181</v>
      </c>
      <c r="L55" s="12">
        <v>0</v>
      </c>
      <c r="M55" s="96">
        <f>L55/$L$57</f>
        <v>0</v>
      </c>
      <c r="N55" s="96"/>
      <c r="O55" s="12">
        <v>19</v>
      </c>
      <c r="P55" s="12"/>
      <c r="Q55" s="96">
        <f>O55/$O$57</f>
        <v>0.12751677852348994</v>
      </c>
      <c r="R55" s="131"/>
      <c r="S55" s="131"/>
    </row>
    <row r="56" spans="2:19" ht="15" customHeight="1" thickBot="1" x14ac:dyDescent="0.3">
      <c r="B56" s="109" t="s">
        <v>182</v>
      </c>
      <c r="C56" s="109"/>
      <c r="D56" s="109"/>
      <c r="E56" s="109"/>
      <c r="F56" s="109"/>
      <c r="G56" s="109"/>
      <c r="H56" s="109"/>
      <c r="I56" s="131"/>
      <c r="J56" s="131"/>
      <c r="K56" s="152" t="s">
        <v>183</v>
      </c>
      <c r="L56" s="153">
        <v>0</v>
      </c>
      <c r="M56" s="154">
        <f>L56/$L$57</f>
        <v>0</v>
      </c>
      <c r="N56" s="154"/>
      <c r="O56" s="153">
        <v>23</v>
      </c>
      <c r="P56" s="153"/>
      <c r="Q56" s="154">
        <f>O56/$O$57</f>
        <v>0.15436241610738255</v>
      </c>
      <c r="R56" s="131"/>
      <c r="S56" s="131"/>
    </row>
    <row r="57" spans="2:19" x14ac:dyDescent="0.25">
      <c r="B57" s="109"/>
      <c r="C57" s="109"/>
      <c r="D57" s="109"/>
      <c r="E57" s="109"/>
      <c r="F57" s="109"/>
      <c r="G57" s="109"/>
      <c r="H57" s="109"/>
      <c r="I57" s="131"/>
      <c r="J57" s="131"/>
      <c r="K57" s="93" t="s">
        <v>0</v>
      </c>
      <c r="L57" s="93">
        <f>SUM(L53:L56)</f>
        <v>14</v>
      </c>
      <c r="M57" s="155">
        <f>SUM(M53:M56)</f>
        <v>1</v>
      </c>
      <c r="N57" s="155"/>
      <c r="O57" s="93">
        <f>SUM(O53:O56)</f>
        <v>149</v>
      </c>
      <c r="P57" s="93"/>
      <c r="Q57" s="155">
        <f>SUM(Q53:Q56)</f>
        <v>1</v>
      </c>
      <c r="R57" s="131"/>
      <c r="S57" s="131"/>
    </row>
    <row r="58" spans="2:19" ht="15" customHeight="1" x14ac:dyDescent="0.25">
      <c r="B58" s="106" t="s">
        <v>18</v>
      </c>
      <c r="C58" s="106"/>
      <c r="D58" s="114" t="s">
        <v>184</v>
      </c>
      <c r="E58" s="16"/>
      <c r="F58" s="106" t="s">
        <v>185</v>
      </c>
      <c r="G58" s="93"/>
      <c r="H58" s="106" t="s">
        <v>0</v>
      </c>
      <c r="I58" s="131"/>
      <c r="J58" s="131"/>
      <c r="K58" s="156" t="s">
        <v>179</v>
      </c>
      <c r="L58" s="131"/>
      <c r="M58" s="131"/>
      <c r="N58" s="131"/>
      <c r="O58" s="131"/>
      <c r="P58" s="131"/>
      <c r="Q58" s="131"/>
      <c r="R58" s="131"/>
      <c r="S58" s="131"/>
    </row>
    <row r="59" spans="2:19" ht="15" customHeight="1" x14ac:dyDescent="0.25">
      <c r="B59" s="106"/>
      <c r="C59" s="106"/>
      <c r="D59" s="114"/>
      <c r="E59" s="16"/>
      <c r="F59" s="106"/>
      <c r="G59" s="93"/>
      <c r="H59" s="106"/>
      <c r="I59" s="131"/>
      <c r="J59" s="131"/>
      <c r="R59" s="131"/>
      <c r="S59" s="131"/>
    </row>
    <row r="60" spans="2:19" x14ac:dyDescent="0.25">
      <c r="B60" s="17" t="s">
        <v>66</v>
      </c>
      <c r="C60" s="17"/>
      <c r="D60" s="18">
        <v>356</v>
      </c>
      <c r="E60" s="18"/>
      <c r="F60" s="18">
        <v>1</v>
      </c>
      <c r="G60" s="19"/>
      <c r="H60" s="19">
        <f t="shared" ref="H60:H85" si="1">D60+F60</f>
        <v>357</v>
      </c>
      <c r="I60" s="131"/>
      <c r="J60" s="131"/>
      <c r="K60" s="109" t="s">
        <v>186</v>
      </c>
      <c r="L60" s="109"/>
      <c r="M60" s="109"/>
      <c r="N60" s="109"/>
      <c r="O60" s="109"/>
      <c r="R60" s="131"/>
      <c r="S60" s="131"/>
    </row>
    <row r="61" spans="2:19" ht="15.75" thickBot="1" x14ac:dyDescent="0.3">
      <c r="B61" s="17" t="s">
        <v>14</v>
      </c>
      <c r="C61" s="17"/>
      <c r="D61" s="18">
        <v>86</v>
      </c>
      <c r="E61" s="18"/>
      <c r="F61" s="18">
        <v>1</v>
      </c>
      <c r="G61" s="19"/>
      <c r="H61" s="19">
        <f t="shared" si="1"/>
        <v>87</v>
      </c>
      <c r="I61" s="131"/>
      <c r="J61" s="131"/>
      <c r="K61" s="114" t="s">
        <v>187</v>
      </c>
      <c r="L61" s="114"/>
      <c r="M61" s="119" t="s">
        <v>177</v>
      </c>
      <c r="N61" s="119"/>
      <c r="O61" s="119"/>
      <c r="P61" s="131"/>
      <c r="Q61" s="131"/>
      <c r="R61" s="131"/>
      <c r="S61" s="131"/>
    </row>
    <row r="62" spans="2:19" x14ac:dyDescent="0.25">
      <c r="B62" s="17" t="s">
        <v>188</v>
      </c>
      <c r="C62" s="17"/>
      <c r="D62" s="18">
        <v>64</v>
      </c>
      <c r="E62" s="18"/>
      <c r="F62" s="18">
        <v>2</v>
      </c>
      <c r="G62" s="19"/>
      <c r="H62" s="19">
        <f t="shared" si="1"/>
        <v>66</v>
      </c>
      <c r="I62" s="131"/>
      <c r="J62" s="131"/>
      <c r="K62" s="114"/>
      <c r="L62" s="114"/>
      <c r="M62" s="93" t="s">
        <v>17</v>
      </c>
      <c r="N62" s="93"/>
      <c r="O62" s="93" t="s">
        <v>1</v>
      </c>
      <c r="P62" s="157"/>
      <c r="Q62" s="157"/>
      <c r="R62" s="131"/>
      <c r="S62" s="131"/>
    </row>
    <row r="63" spans="2:19" ht="15" customHeight="1" x14ac:dyDescent="0.25">
      <c r="B63" s="17" t="s">
        <v>23</v>
      </c>
      <c r="C63" s="17"/>
      <c r="D63" s="18">
        <v>57</v>
      </c>
      <c r="E63" s="18"/>
      <c r="F63" s="18">
        <v>2</v>
      </c>
      <c r="G63" s="19"/>
      <c r="H63" s="19">
        <f t="shared" si="1"/>
        <v>59</v>
      </c>
      <c r="I63" s="131"/>
      <c r="J63" s="131"/>
      <c r="K63" s="14" t="s">
        <v>189</v>
      </c>
      <c r="L63" s="12"/>
      <c r="M63" s="20">
        <v>4</v>
      </c>
      <c r="N63" s="20"/>
      <c r="O63" s="96">
        <f t="shared" ref="O63:O71" si="2">M63/$M$72</f>
        <v>0.2857142857142857</v>
      </c>
      <c r="P63" s="157"/>
      <c r="Q63" s="157"/>
      <c r="R63" s="157"/>
      <c r="S63" s="131"/>
    </row>
    <row r="64" spans="2:19" ht="15" customHeight="1" x14ac:dyDescent="0.25">
      <c r="B64" s="17" t="s">
        <v>22</v>
      </c>
      <c r="C64" s="17"/>
      <c r="D64" s="18">
        <v>58</v>
      </c>
      <c r="E64" s="18"/>
      <c r="F64" s="18">
        <v>0</v>
      </c>
      <c r="G64" s="19"/>
      <c r="H64" s="19">
        <f t="shared" si="1"/>
        <v>58</v>
      </c>
      <c r="I64" s="131"/>
      <c r="J64" s="131"/>
      <c r="K64" s="14" t="s">
        <v>190</v>
      </c>
      <c r="L64" s="12"/>
      <c r="M64" s="20">
        <v>0</v>
      </c>
      <c r="N64" s="20"/>
      <c r="O64" s="96">
        <f t="shared" si="2"/>
        <v>0</v>
      </c>
      <c r="P64" s="131"/>
    </row>
    <row r="65" spans="2:16" x14ac:dyDescent="0.25">
      <c r="B65" s="17" t="s">
        <v>29</v>
      </c>
      <c r="C65" s="17"/>
      <c r="D65" s="18">
        <v>55</v>
      </c>
      <c r="E65" s="18"/>
      <c r="F65" s="18">
        <v>1</v>
      </c>
      <c r="G65" s="19"/>
      <c r="H65" s="19">
        <f t="shared" si="1"/>
        <v>56</v>
      </c>
      <c r="I65" s="131"/>
      <c r="J65" s="131"/>
      <c r="K65" s="14" t="s">
        <v>191</v>
      </c>
      <c r="L65" s="12"/>
      <c r="M65" s="20">
        <v>3</v>
      </c>
      <c r="N65" s="20"/>
      <c r="O65" s="96">
        <f t="shared" si="2"/>
        <v>0.21428571428571427</v>
      </c>
      <c r="P65" s="131"/>
    </row>
    <row r="66" spans="2:16" x14ac:dyDescent="0.25">
      <c r="B66" s="17" t="s">
        <v>20</v>
      </c>
      <c r="C66" s="17"/>
      <c r="D66" s="18">
        <v>50</v>
      </c>
      <c r="E66" s="18"/>
      <c r="F66" s="18">
        <v>0</v>
      </c>
      <c r="G66" s="19"/>
      <c r="H66" s="19">
        <f t="shared" si="1"/>
        <v>50</v>
      </c>
      <c r="I66" s="131"/>
      <c r="J66" s="131"/>
      <c r="K66" s="14" t="s">
        <v>192</v>
      </c>
      <c r="L66" s="12"/>
      <c r="M66" s="20">
        <v>0</v>
      </c>
      <c r="N66" s="20"/>
      <c r="O66" s="96">
        <f t="shared" si="2"/>
        <v>0</v>
      </c>
      <c r="P66" s="131"/>
    </row>
    <row r="67" spans="2:16" x14ac:dyDescent="0.25">
      <c r="B67" s="4" t="s">
        <v>67</v>
      </c>
      <c r="C67" s="4"/>
      <c r="D67" s="12">
        <v>45</v>
      </c>
      <c r="E67" s="12"/>
      <c r="F67" s="12">
        <v>1</v>
      </c>
      <c r="G67" s="12"/>
      <c r="H67" s="13">
        <f t="shared" si="1"/>
        <v>46</v>
      </c>
      <c r="I67" s="131"/>
      <c r="J67" s="131"/>
      <c r="K67" s="14" t="s">
        <v>193</v>
      </c>
      <c r="L67" s="12"/>
      <c r="M67" s="20">
        <v>3</v>
      </c>
      <c r="N67" s="20"/>
      <c r="O67" s="96">
        <f t="shared" si="2"/>
        <v>0.21428571428571427</v>
      </c>
      <c r="P67" s="131"/>
    </row>
    <row r="68" spans="2:16" ht="15.75" customHeight="1" x14ac:dyDescent="0.25">
      <c r="B68" s="4" t="s">
        <v>28</v>
      </c>
      <c r="C68" s="4"/>
      <c r="D68" s="12">
        <v>42</v>
      </c>
      <c r="E68" s="12"/>
      <c r="F68" s="12">
        <v>0</v>
      </c>
      <c r="G68" s="12"/>
      <c r="H68" s="13">
        <f t="shared" si="1"/>
        <v>42</v>
      </c>
      <c r="I68" s="131"/>
      <c r="J68" s="131"/>
      <c r="K68" s="14" t="s">
        <v>194</v>
      </c>
      <c r="L68" s="21"/>
      <c r="M68" s="20">
        <v>1</v>
      </c>
      <c r="N68" s="21"/>
      <c r="O68" s="96">
        <f t="shared" si="2"/>
        <v>7.1428571428571425E-2</v>
      </c>
      <c r="P68" s="131"/>
    </row>
    <row r="69" spans="2:16" x14ac:dyDescent="0.25">
      <c r="B69" s="4" t="s">
        <v>195</v>
      </c>
      <c r="C69" s="4"/>
      <c r="D69" s="12">
        <v>41</v>
      </c>
      <c r="E69" s="12"/>
      <c r="F69" s="12">
        <v>0</v>
      </c>
      <c r="G69" s="12"/>
      <c r="H69" s="13">
        <f t="shared" si="1"/>
        <v>41</v>
      </c>
      <c r="I69" s="131"/>
      <c r="J69" s="131"/>
      <c r="K69" s="14" t="s">
        <v>196</v>
      </c>
      <c r="L69" s="12"/>
      <c r="M69" s="20">
        <v>3</v>
      </c>
      <c r="N69" s="20"/>
      <c r="O69" s="96">
        <f t="shared" si="2"/>
        <v>0.21428571428571427</v>
      </c>
      <c r="P69" s="131"/>
    </row>
    <row r="70" spans="2:16" ht="15" customHeight="1" x14ac:dyDescent="0.25">
      <c r="B70" s="4" t="s">
        <v>27</v>
      </c>
      <c r="C70" s="4"/>
      <c r="D70" s="12">
        <v>32</v>
      </c>
      <c r="E70" s="12"/>
      <c r="F70" s="12">
        <v>0</v>
      </c>
      <c r="G70" s="12"/>
      <c r="H70" s="13">
        <f t="shared" si="1"/>
        <v>32</v>
      </c>
      <c r="I70" s="131"/>
      <c r="J70" s="131"/>
      <c r="K70" s="14" t="s">
        <v>54</v>
      </c>
      <c r="L70" s="12"/>
      <c r="M70" s="20">
        <v>0</v>
      </c>
      <c r="N70" s="20"/>
      <c r="O70" s="96">
        <f t="shared" si="2"/>
        <v>0</v>
      </c>
      <c r="P70" s="131"/>
    </row>
    <row r="71" spans="2:16" ht="15" customHeight="1" thickBot="1" x14ac:dyDescent="0.3">
      <c r="B71" s="4" t="s">
        <v>21</v>
      </c>
      <c r="C71" s="4"/>
      <c r="D71" s="12">
        <v>31</v>
      </c>
      <c r="E71" s="12"/>
      <c r="F71" s="12">
        <v>2</v>
      </c>
      <c r="G71" s="12"/>
      <c r="H71" s="13">
        <f t="shared" si="1"/>
        <v>33</v>
      </c>
      <c r="I71" s="131"/>
      <c r="J71" s="131"/>
      <c r="K71" s="14" t="s">
        <v>197</v>
      </c>
      <c r="L71" s="12"/>
      <c r="M71" s="20">
        <v>0</v>
      </c>
      <c r="N71" s="20"/>
      <c r="O71" s="96">
        <f t="shared" si="2"/>
        <v>0</v>
      </c>
      <c r="P71" s="131"/>
    </row>
    <row r="72" spans="2:16" ht="15" customHeight="1" x14ac:dyDescent="0.25">
      <c r="B72" s="4" t="s">
        <v>19</v>
      </c>
      <c r="C72" s="4"/>
      <c r="D72" s="12">
        <v>28</v>
      </c>
      <c r="E72" s="12"/>
      <c r="F72" s="12">
        <v>2</v>
      </c>
      <c r="G72" s="12"/>
      <c r="H72" s="13">
        <f t="shared" si="1"/>
        <v>30</v>
      </c>
      <c r="I72" s="131"/>
      <c r="J72" s="131"/>
      <c r="K72" s="158" t="s">
        <v>0</v>
      </c>
      <c r="L72" s="158"/>
      <c r="M72" s="159">
        <f>SUM(M63:M71)</f>
        <v>14</v>
      </c>
      <c r="N72" s="159"/>
      <c r="O72" s="160">
        <f>SUM(O63:O71)</f>
        <v>1</v>
      </c>
      <c r="P72" s="131"/>
    </row>
    <row r="73" spans="2:16" ht="15" customHeight="1" x14ac:dyDescent="0.25">
      <c r="B73" s="4" t="s">
        <v>33</v>
      </c>
      <c r="C73" s="4"/>
      <c r="D73" s="12">
        <v>29</v>
      </c>
      <c r="E73" s="12"/>
      <c r="F73" s="12">
        <v>1</v>
      </c>
      <c r="G73" s="12"/>
      <c r="H73" s="13">
        <f t="shared" si="1"/>
        <v>30</v>
      </c>
      <c r="I73" s="161"/>
      <c r="J73" s="131"/>
    </row>
    <row r="74" spans="2:16" ht="14.25" customHeight="1" x14ac:dyDescent="0.25">
      <c r="B74" s="4" t="s">
        <v>24</v>
      </c>
      <c r="C74" s="4"/>
      <c r="D74" s="12">
        <v>27</v>
      </c>
      <c r="E74" s="12"/>
      <c r="F74" s="12">
        <v>0</v>
      </c>
      <c r="G74" s="12"/>
      <c r="H74" s="13">
        <f t="shared" si="1"/>
        <v>27</v>
      </c>
      <c r="I74" s="131"/>
      <c r="J74" s="131"/>
      <c r="K74" s="109" t="s">
        <v>198</v>
      </c>
      <c r="L74" s="109"/>
      <c r="M74" s="109"/>
      <c r="N74" s="109"/>
      <c r="O74" s="109"/>
      <c r="P74" s="131"/>
    </row>
    <row r="75" spans="2:16" ht="15.75" thickBot="1" x14ac:dyDescent="0.3">
      <c r="B75" s="4" t="s">
        <v>25</v>
      </c>
      <c r="C75" s="4"/>
      <c r="D75" s="12">
        <v>22</v>
      </c>
      <c r="E75" s="12"/>
      <c r="F75" s="12">
        <v>0</v>
      </c>
      <c r="G75" s="12"/>
      <c r="H75" s="13">
        <f t="shared" si="1"/>
        <v>22</v>
      </c>
      <c r="J75" s="91"/>
      <c r="K75" s="114" t="s">
        <v>68</v>
      </c>
      <c r="L75" s="114"/>
      <c r="M75" s="162" t="s">
        <v>177</v>
      </c>
      <c r="N75" s="162"/>
      <c r="O75" s="162"/>
      <c r="P75" s="131"/>
    </row>
    <row r="76" spans="2:16" ht="15" customHeight="1" x14ac:dyDescent="0.25">
      <c r="B76" s="4" t="s">
        <v>26</v>
      </c>
      <c r="C76" s="4"/>
      <c r="D76" s="12">
        <v>18</v>
      </c>
      <c r="E76" s="12"/>
      <c r="F76" s="12">
        <v>0</v>
      </c>
      <c r="G76" s="12"/>
      <c r="H76" s="13">
        <f t="shared" si="1"/>
        <v>18</v>
      </c>
      <c r="I76" s="22"/>
      <c r="J76" s="163"/>
      <c r="K76" s="114"/>
      <c r="L76" s="114"/>
      <c r="M76" s="164" t="s">
        <v>17</v>
      </c>
      <c r="N76" s="164"/>
      <c r="O76" s="141" t="s">
        <v>1</v>
      </c>
    </row>
    <row r="77" spans="2:16" ht="14.25" customHeight="1" x14ac:dyDescent="0.25">
      <c r="B77" s="4" t="s">
        <v>34</v>
      </c>
      <c r="C77" s="4"/>
      <c r="D77" s="12">
        <v>15</v>
      </c>
      <c r="E77" s="12"/>
      <c r="F77" s="12">
        <v>0</v>
      </c>
      <c r="G77" s="12"/>
      <c r="H77" s="13">
        <f t="shared" si="1"/>
        <v>15</v>
      </c>
      <c r="K77" s="14" t="s">
        <v>199</v>
      </c>
      <c r="L77" s="12"/>
      <c r="M77" s="20">
        <v>0</v>
      </c>
      <c r="N77" s="20"/>
      <c r="O77" s="96">
        <f t="shared" ref="O77:O85" si="3">M77/$M$86</f>
        <v>0</v>
      </c>
      <c r="P77" s="131"/>
    </row>
    <row r="78" spans="2:16" ht="14.25" customHeight="1" x14ac:dyDescent="0.25">
      <c r="B78" s="4" t="s">
        <v>36</v>
      </c>
      <c r="C78" s="4"/>
      <c r="D78" s="12">
        <v>15</v>
      </c>
      <c r="E78" s="12"/>
      <c r="F78" s="12">
        <v>0</v>
      </c>
      <c r="G78" s="12"/>
      <c r="H78" s="13">
        <f t="shared" si="1"/>
        <v>15</v>
      </c>
      <c r="K78" s="14" t="s">
        <v>69</v>
      </c>
      <c r="L78" s="12"/>
      <c r="M78" s="20">
        <v>1</v>
      </c>
      <c r="N78" s="20"/>
      <c r="O78" s="96">
        <f t="shared" si="3"/>
        <v>7.1428571428571425E-2</v>
      </c>
      <c r="P78" s="131"/>
    </row>
    <row r="79" spans="2:16" ht="14.25" customHeight="1" x14ac:dyDescent="0.25">
      <c r="B79" s="4" t="s">
        <v>30</v>
      </c>
      <c r="C79" s="4"/>
      <c r="D79" s="12">
        <v>14</v>
      </c>
      <c r="E79" s="12"/>
      <c r="F79" s="12">
        <v>0</v>
      </c>
      <c r="G79" s="12"/>
      <c r="H79" s="13">
        <f t="shared" si="1"/>
        <v>14</v>
      </c>
      <c r="K79" s="14" t="s">
        <v>70</v>
      </c>
      <c r="L79" s="12"/>
      <c r="M79" s="20">
        <v>0</v>
      </c>
      <c r="N79" s="20"/>
      <c r="O79" s="96">
        <f t="shared" si="3"/>
        <v>0</v>
      </c>
      <c r="P79" s="131"/>
    </row>
    <row r="80" spans="2:16" ht="14.25" customHeight="1" x14ac:dyDescent="0.25">
      <c r="B80" s="4" t="s">
        <v>44</v>
      </c>
      <c r="C80" s="4"/>
      <c r="D80" s="12">
        <v>14</v>
      </c>
      <c r="E80" s="12"/>
      <c r="F80" s="12">
        <v>0</v>
      </c>
      <c r="G80" s="12"/>
      <c r="H80" s="13">
        <f t="shared" si="1"/>
        <v>14</v>
      </c>
      <c r="K80" s="14" t="s">
        <v>200</v>
      </c>
      <c r="L80" s="12"/>
      <c r="M80" s="20">
        <v>3</v>
      </c>
      <c r="N80" s="20"/>
      <c r="O80" s="96">
        <f t="shared" si="3"/>
        <v>0.21428571428571427</v>
      </c>
      <c r="P80" s="131"/>
    </row>
    <row r="81" spans="2:19" ht="14.25" customHeight="1" x14ac:dyDescent="0.25">
      <c r="B81" s="4" t="s">
        <v>32</v>
      </c>
      <c r="C81" s="4"/>
      <c r="D81" s="12">
        <v>12</v>
      </c>
      <c r="E81" s="12"/>
      <c r="F81" s="12">
        <v>1</v>
      </c>
      <c r="G81" s="12"/>
      <c r="H81" s="13">
        <f t="shared" si="1"/>
        <v>13</v>
      </c>
      <c r="K81" s="14" t="s">
        <v>201</v>
      </c>
      <c r="L81" s="12"/>
      <c r="M81" s="20">
        <v>1</v>
      </c>
      <c r="N81" s="20"/>
      <c r="O81" s="96">
        <f t="shared" si="3"/>
        <v>7.1428571428571425E-2</v>
      </c>
      <c r="P81" s="131"/>
    </row>
    <row r="82" spans="2:19" ht="14.25" customHeight="1" x14ac:dyDescent="0.25">
      <c r="B82" s="4" t="s">
        <v>41</v>
      </c>
      <c r="C82" s="4"/>
      <c r="D82" s="12">
        <v>12</v>
      </c>
      <c r="E82" s="12"/>
      <c r="F82" s="12">
        <v>0</v>
      </c>
      <c r="G82" s="12"/>
      <c r="H82" s="13">
        <f t="shared" si="1"/>
        <v>12</v>
      </c>
      <c r="K82" s="14" t="s">
        <v>202</v>
      </c>
      <c r="L82" s="21"/>
      <c r="M82" s="20">
        <v>1</v>
      </c>
      <c r="N82" s="21"/>
      <c r="O82" s="96">
        <f t="shared" si="3"/>
        <v>7.1428571428571425E-2</v>
      </c>
      <c r="P82" s="131"/>
    </row>
    <row r="83" spans="2:19" ht="14.25" customHeight="1" x14ac:dyDescent="0.25">
      <c r="B83" s="4" t="s">
        <v>31</v>
      </c>
      <c r="C83" s="4"/>
      <c r="D83" s="12">
        <v>12</v>
      </c>
      <c r="E83" s="12"/>
      <c r="F83" s="12">
        <v>0</v>
      </c>
      <c r="G83" s="12"/>
      <c r="H83" s="13">
        <f t="shared" si="1"/>
        <v>12</v>
      </c>
      <c r="K83" s="14" t="s">
        <v>203</v>
      </c>
      <c r="L83" s="12"/>
      <c r="M83" s="20">
        <v>0</v>
      </c>
      <c r="N83" s="20"/>
      <c r="O83" s="96">
        <f t="shared" si="3"/>
        <v>0</v>
      </c>
      <c r="P83" s="131"/>
    </row>
    <row r="84" spans="2:19" ht="14.25" customHeight="1" x14ac:dyDescent="0.25">
      <c r="B84" s="4" t="s">
        <v>35</v>
      </c>
      <c r="C84" s="4"/>
      <c r="D84" s="12">
        <v>9</v>
      </c>
      <c r="E84" s="12"/>
      <c r="F84" s="12">
        <v>0</v>
      </c>
      <c r="G84" s="12"/>
      <c r="H84" s="13">
        <f t="shared" si="1"/>
        <v>9</v>
      </c>
      <c r="K84" s="14" t="s">
        <v>204</v>
      </c>
      <c r="L84" s="12"/>
      <c r="M84" s="20">
        <v>3</v>
      </c>
      <c r="N84" s="20"/>
      <c r="O84" s="96">
        <f t="shared" si="3"/>
        <v>0.21428571428571427</v>
      </c>
      <c r="P84" s="131"/>
    </row>
    <row r="85" spans="2:19" ht="14.25" customHeight="1" thickBot="1" x14ac:dyDescent="0.3">
      <c r="B85" s="4" t="s">
        <v>37</v>
      </c>
      <c r="C85" s="4"/>
      <c r="D85" s="12">
        <v>8</v>
      </c>
      <c r="E85" s="12"/>
      <c r="F85" s="12">
        <v>0</v>
      </c>
      <c r="G85" s="12"/>
      <c r="H85" s="13">
        <f t="shared" si="1"/>
        <v>8</v>
      </c>
      <c r="K85" s="14" t="s">
        <v>205</v>
      </c>
      <c r="L85" s="12"/>
      <c r="M85" s="20">
        <v>5</v>
      </c>
      <c r="N85" s="20"/>
      <c r="O85" s="96">
        <f t="shared" si="3"/>
        <v>0.35714285714285715</v>
      </c>
      <c r="P85" s="131"/>
    </row>
    <row r="86" spans="2:19" ht="14.25" customHeight="1" x14ac:dyDescent="0.25">
      <c r="B86" s="158" t="s">
        <v>0</v>
      </c>
      <c r="C86" s="158"/>
      <c r="D86" s="159">
        <f>SUM(D60:D85)</f>
        <v>1152</v>
      </c>
      <c r="E86" s="159">
        <f>SUM(E60:E85)</f>
        <v>0</v>
      </c>
      <c r="F86" s="159">
        <f>SUM(F60:F85)</f>
        <v>14</v>
      </c>
      <c r="G86" s="159"/>
      <c r="H86" s="159">
        <f>SUM(H60:H85)</f>
        <v>1166</v>
      </c>
      <c r="K86" s="158" t="s">
        <v>0</v>
      </c>
      <c r="L86" s="158"/>
      <c r="M86" s="159">
        <f>SUM(M77:M85)</f>
        <v>14</v>
      </c>
      <c r="N86" s="159"/>
      <c r="O86" s="160">
        <f>SUM(O77:O85)</f>
        <v>1</v>
      </c>
      <c r="P86" s="131"/>
    </row>
    <row r="87" spans="2:19" ht="12.75" customHeight="1" x14ac:dyDescent="0.25">
      <c r="B87" s="165" t="s">
        <v>206</v>
      </c>
      <c r="C87" s="131"/>
      <c r="D87" s="131"/>
      <c r="E87" s="131"/>
      <c r="F87" s="132"/>
      <c r="G87" s="132"/>
      <c r="H87" s="132"/>
      <c r="P87" s="131"/>
    </row>
    <row r="88" spans="2:19" ht="7.5" customHeight="1" x14ac:dyDescent="0.25">
      <c r="B88" s="131"/>
      <c r="C88" s="131"/>
      <c r="D88" s="131"/>
      <c r="E88" s="131"/>
      <c r="F88" s="132"/>
      <c r="G88" s="132"/>
      <c r="H88" s="132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</row>
    <row r="89" spans="2:19" x14ac:dyDescent="0.25">
      <c r="B89" s="127" t="s">
        <v>207</v>
      </c>
      <c r="C89" s="166"/>
      <c r="D89" s="166"/>
      <c r="E89" s="166"/>
      <c r="F89" s="167"/>
      <c r="G89" s="167"/>
      <c r="H89" s="167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</row>
    <row r="90" spans="2:19" ht="15" customHeight="1" x14ac:dyDescent="0.25">
      <c r="B90" s="113" t="s">
        <v>208</v>
      </c>
      <c r="C90" s="113"/>
      <c r="D90" s="113"/>
      <c r="E90" s="92"/>
      <c r="F90" s="94"/>
      <c r="G90" s="94"/>
      <c r="H90" s="94"/>
      <c r="I90" s="22"/>
      <c r="J90" s="22"/>
      <c r="K90" s="131"/>
      <c r="L90" s="131"/>
      <c r="M90" s="113" t="s">
        <v>209</v>
      </c>
      <c r="N90" s="113"/>
      <c r="O90" s="113"/>
      <c r="P90" s="113"/>
      <c r="Q90" s="113"/>
      <c r="R90" s="113"/>
      <c r="S90" s="131"/>
    </row>
    <row r="91" spans="2:19" ht="15" customHeight="1" x14ac:dyDescent="0.25">
      <c r="B91" s="113"/>
      <c r="C91" s="113"/>
      <c r="D91" s="113"/>
      <c r="E91" s="92"/>
      <c r="F91" s="94"/>
      <c r="G91" s="94"/>
      <c r="H91" s="94"/>
      <c r="I91" s="22"/>
      <c r="J91" s="22"/>
      <c r="K91" s="131"/>
      <c r="L91" s="131"/>
      <c r="M91" s="113"/>
      <c r="N91" s="113"/>
      <c r="O91" s="113"/>
      <c r="P91" s="113"/>
      <c r="Q91" s="113"/>
      <c r="R91" s="113"/>
      <c r="S91" s="131"/>
    </row>
    <row r="92" spans="2:19" x14ac:dyDescent="0.25">
      <c r="B92" s="93" t="s">
        <v>40</v>
      </c>
      <c r="C92" s="141" t="s">
        <v>17</v>
      </c>
      <c r="D92" s="141" t="s">
        <v>1</v>
      </c>
      <c r="E92" s="163"/>
      <c r="F92" s="132"/>
      <c r="G92" s="132"/>
      <c r="H92" s="3" t="s">
        <v>71</v>
      </c>
      <c r="I92" s="131"/>
      <c r="J92" s="131"/>
      <c r="K92" s="131"/>
      <c r="L92" s="131"/>
      <c r="M92" s="168" t="s">
        <v>72</v>
      </c>
      <c r="N92" s="169"/>
      <c r="O92" s="170" t="s">
        <v>17</v>
      </c>
      <c r="P92" s="170"/>
      <c r="Q92" s="170" t="s">
        <v>1</v>
      </c>
      <c r="R92" s="170"/>
      <c r="S92" s="131"/>
    </row>
    <row r="93" spans="2:19" x14ac:dyDescent="0.25">
      <c r="B93" s="9" t="s">
        <v>210</v>
      </c>
      <c r="C93" s="132">
        <v>0</v>
      </c>
      <c r="D93" s="171">
        <f t="shared" ref="D93:D99" si="4">C93/$C$100</f>
        <v>0</v>
      </c>
      <c r="E93" s="171"/>
      <c r="F93" s="132"/>
      <c r="G93" s="132"/>
      <c r="H93" s="172">
        <f>SUM(D93:D96)</f>
        <v>7.1428571428571425E-2</v>
      </c>
      <c r="I93" s="131"/>
      <c r="J93" s="131"/>
      <c r="K93" s="131"/>
      <c r="L93" s="131"/>
      <c r="M93" s="14" t="s">
        <v>45</v>
      </c>
      <c r="N93" s="4"/>
      <c r="O93" s="115">
        <v>2</v>
      </c>
      <c r="P93" s="115"/>
      <c r="Q93" s="116">
        <f>O93/$O$96</f>
        <v>0.14285714285714285</v>
      </c>
      <c r="R93" s="116"/>
      <c r="S93" s="131"/>
    </row>
    <row r="94" spans="2:19" x14ac:dyDescent="0.25">
      <c r="B94" s="9" t="s">
        <v>211</v>
      </c>
      <c r="C94" s="132">
        <v>0</v>
      </c>
      <c r="D94" s="171">
        <f t="shared" si="4"/>
        <v>0</v>
      </c>
      <c r="E94" s="171"/>
      <c r="F94" s="132"/>
      <c r="G94" s="132"/>
      <c r="H94" s="3"/>
      <c r="I94" s="131"/>
      <c r="J94" s="131"/>
      <c r="K94" s="131"/>
      <c r="L94" s="131"/>
      <c r="M94" s="14" t="s">
        <v>46</v>
      </c>
      <c r="N94" s="4"/>
      <c r="O94" s="115">
        <v>12</v>
      </c>
      <c r="P94" s="115"/>
      <c r="Q94" s="116">
        <f>O94/$O$96</f>
        <v>0.8571428571428571</v>
      </c>
      <c r="R94" s="116"/>
      <c r="S94" s="131"/>
    </row>
    <row r="95" spans="2:19" ht="15.75" thickBot="1" x14ac:dyDescent="0.3">
      <c r="B95" s="9" t="s">
        <v>212</v>
      </c>
      <c r="C95" s="132">
        <v>0</v>
      </c>
      <c r="D95" s="171">
        <f t="shared" si="4"/>
        <v>0</v>
      </c>
      <c r="E95" s="171"/>
      <c r="F95" s="132"/>
      <c r="G95" s="132"/>
      <c r="H95" s="3" t="s">
        <v>73</v>
      </c>
      <c r="I95" s="131"/>
      <c r="J95" s="131"/>
      <c r="K95" s="131"/>
      <c r="L95" s="131"/>
      <c r="M95" s="14" t="s">
        <v>213</v>
      </c>
      <c r="N95" s="4"/>
      <c r="O95" s="115">
        <v>0</v>
      </c>
      <c r="P95" s="115"/>
      <c r="Q95" s="116">
        <f>O95/$O$96</f>
        <v>0</v>
      </c>
      <c r="R95" s="116"/>
      <c r="S95" s="131"/>
    </row>
    <row r="96" spans="2:19" x14ac:dyDescent="0.25">
      <c r="B96" s="9" t="s">
        <v>214</v>
      </c>
      <c r="C96" s="132">
        <v>1</v>
      </c>
      <c r="D96" s="171">
        <f t="shared" si="4"/>
        <v>7.1428571428571425E-2</v>
      </c>
      <c r="E96" s="171"/>
      <c r="F96" s="132"/>
      <c r="G96" s="132"/>
      <c r="H96" s="172">
        <f>SUM(D97:D98)</f>
        <v>0.9285714285714286</v>
      </c>
      <c r="I96" s="131"/>
      <c r="J96" s="131"/>
      <c r="K96" s="131"/>
      <c r="L96" s="131"/>
      <c r="M96" s="158" t="s">
        <v>0</v>
      </c>
      <c r="N96" s="173"/>
      <c r="O96" s="174">
        <f>SUM(O93:P95)</f>
        <v>14</v>
      </c>
      <c r="P96" s="174"/>
      <c r="Q96" s="175">
        <f>SUM(Q93:R95)</f>
        <v>1</v>
      </c>
      <c r="R96" s="175"/>
      <c r="S96" s="131"/>
    </row>
    <row r="97" spans="2:19" x14ac:dyDescent="0.25">
      <c r="B97" s="9" t="s">
        <v>215</v>
      </c>
      <c r="C97" s="132">
        <v>6</v>
      </c>
      <c r="D97" s="171">
        <f t="shared" si="4"/>
        <v>0.42857142857142855</v>
      </c>
      <c r="E97" s="171"/>
      <c r="F97" s="132"/>
      <c r="G97" s="132"/>
      <c r="H97" s="3"/>
      <c r="I97" s="131"/>
      <c r="J97" s="131"/>
      <c r="K97" s="131"/>
      <c r="L97" s="131"/>
      <c r="M97" s="176"/>
      <c r="N97" s="131"/>
      <c r="O97" s="131"/>
      <c r="P97" s="131"/>
      <c r="Q97" s="131"/>
      <c r="R97" s="131"/>
      <c r="S97" s="131"/>
    </row>
    <row r="98" spans="2:19" x14ac:dyDescent="0.25">
      <c r="B98" s="9" t="s">
        <v>216</v>
      </c>
      <c r="C98" s="132">
        <v>7</v>
      </c>
      <c r="D98" s="171">
        <f t="shared" si="4"/>
        <v>0.5</v>
      </c>
      <c r="E98" s="171"/>
      <c r="F98" s="132"/>
      <c r="G98" s="132"/>
      <c r="H98" s="3"/>
      <c r="I98" s="131"/>
      <c r="J98" s="131"/>
      <c r="K98" s="131"/>
      <c r="L98" s="131"/>
      <c r="M98" s="138" t="s">
        <v>217</v>
      </c>
      <c r="N98" s="157"/>
      <c r="O98" s="157"/>
      <c r="P98" s="131"/>
      <c r="Q98" s="131"/>
      <c r="R98" s="131"/>
      <c r="S98" s="131"/>
    </row>
    <row r="99" spans="2:19" ht="15.75" thickBot="1" x14ac:dyDescent="0.3">
      <c r="B99" s="9" t="s">
        <v>74</v>
      </c>
      <c r="C99" s="132">
        <v>0</v>
      </c>
      <c r="D99" s="171">
        <f t="shared" si="4"/>
        <v>0</v>
      </c>
      <c r="E99" s="171"/>
      <c r="F99" s="132"/>
      <c r="G99" s="132"/>
      <c r="H99" s="3" t="s">
        <v>75</v>
      </c>
      <c r="I99" s="131"/>
      <c r="J99" s="131"/>
      <c r="K99" s="131"/>
      <c r="L99" s="131"/>
      <c r="M99" s="168" t="s">
        <v>76</v>
      </c>
      <c r="N99" s="169"/>
      <c r="O99" s="170" t="s">
        <v>17</v>
      </c>
      <c r="P99" s="170"/>
      <c r="Q99" s="170" t="s">
        <v>1</v>
      </c>
      <c r="R99" s="170"/>
      <c r="S99" s="131"/>
    </row>
    <row r="100" spans="2:19" x14ac:dyDescent="0.25">
      <c r="B100" s="158" t="s">
        <v>0</v>
      </c>
      <c r="C100" s="158">
        <f>SUM(C93:C99)</f>
        <v>14</v>
      </c>
      <c r="D100" s="160">
        <f>SUM(D93:D99)</f>
        <v>1</v>
      </c>
      <c r="E100" s="177"/>
      <c r="F100" s="132"/>
      <c r="G100" s="132"/>
      <c r="H100" s="172">
        <f>D99</f>
        <v>0</v>
      </c>
      <c r="I100" s="131"/>
      <c r="J100" s="131"/>
      <c r="K100" s="131"/>
      <c r="L100" s="131"/>
      <c r="M100" s="14" t="s">
        <v>58</v>
      </c>
      <c r="N100" s="4"/>
      <c r="O100" s="115">
        <v>4</v>
      </c>
      <c r="P100" s="115"/>
      <c r="Q100" s="116">
        <f>O100/$O$104</f>
        <v>0.2857142857142857</v>
      </c>
      <c r="R100" s="116"/>
      <c r="S100" s="131"/>
    </row>
    <row r="101" spans="2:19" x14ac:dyDescent="0.25">
      <c r="B101" s="131"/>
      <c r="C101" s="131"/>
      <c r="D101" s="131"/>
      <c r="E101" s="131"/>
      <c r="F101" s="132"/>
      <c r="G101" s="132"/>
      <c r="H101" s="132"/>
      <c r="I101" s="131"/>
      <c r="J101" s="131"/>
      <c r="K101" s="131"/>
      <c r="L101" s="131"/>
      <c r="M101" s="14" t="s">
        <v>77</v>
      </c>
      <c r="N101" s="4"/>
      <c r="O101" s="115">
        <v>9</v>
      </c>
      <c r="P101" s="115"/>
      <c r="Q101" s="116">
        <f>O101/$O$104</f>
        <v>0.6428571428571429</v>
      </c>
      <c r="R101" s="116"/>
      <c r="S101" s="131"/>
    </row>
    <row r="102" spans="2:19" x14ac:dyDescent="0.25">
      <c r="B102" s="131"/>
      <c r="C102" s="131"/>
      <c r="D102" s="131"/>
      <c r="E102" s="131"/>
      <c r="F102" s="132"/>
      <c r="G102" s="132"/>
      <c r="H102" s="132"/>
      <c r="I102" s="131"/>
      <c r="J102" s="131"/>
      <c r="K102" s="131"/>
      <c r="L102" s="131"/>
      <c r="M102" s="14" t="s">
        <v>78</v>
      </c>
      <c r="N102" s="4"/>
      <c r="O102" s="115">
        <v>1</v>
      </c>
      <c r="P102" s="115"/>
      <c r="Q102" s="116">
        <f>O102/$O$104</f>
        <v>7.1428571428571425E-2</v>
      </c>
      <c r="R102" s="116"/>
      <c r="S102" s="131"/>
    </row>
    <row r="103" spans="2:19" ht="15.75" thickBot="1" x14ac:dyDescent="0.3">
      <c r="C103" s="157"/>
      <c r="D103" s="157"/>
      <c r="E103" s="157"/>
      <c r="F103" s="157"/>
      <c r="G103" s="157"/>
      <c r="H103" s="157"/>
      <c r="I103" s="131"/>
      <c r="J103" s="131"/>
      <c r="K103" s="131"/>
      <c r="L103" s="131"/>
      <c r="M103" s="14" t="s">
        <v>213</v>
      </c>
      <c r="N103" s="4"/>
      <c r="O103" s="115">
        <v>0</v>
      </c>
      <c r="P103" s="115"/>
      <c r="Q103" s="116">
        <f>O103/$O$104</f>
        <v>0</v>
      </c>
      <c r="R103" s="116"/>
      <c r="S103" s="131"/>
    </row>
    <row r="104" spans="2:19" x14ac:dyDescent="0.25">
      <c r="B104" s="109" t="s">
        <v>218</v>
      </c>
      <c r="C104" s="109"/>
      <c r="D104" s="109"/>
      <c r="E104" s="109"/>
      <c r="F104" s="109"/>
      <c r="G104" s="109"/>
      <c r="H104" s="109"/>
      <c r="I104" s="131"/>
      <c r="J104" s="131"/>
      <c r="K104" s="131"/>
      <c r="L104" s="131"/>
      <c r="M104" s="158" t="s">
        <v>0</v>
      </c>
      <c r="N104" s="178"/>
      <c r="O104" s="174">
        <f>SUM(O100:P103)</f>
        <v>14</v>
      </c>
      <c r="P104" s="174"/>
      <c r="Q104" s="175">
        <f>SUM(Q100:R103)</f>
        <v>1</v>
      </c>
      <c r="R104" s="175"/>
      <c r="S104" s="131"/>
    </row>
    <row r="105" spans="2:19" x14ac:dyDescent="0.25">
      <c r="B105" s="106" t="s">
        <v>79</v>
      </c>
      <c r="C105" s="106"/>
      <c r="D105" s="106"/>
      <c r="E105" s="93"/>
      <c r="F105" s="141" t="s">
        <v>17</v>
      </c>
      <c r="G105" s="179" t="s">
        <v>1</v>
      </c>
      <c r="H105" s="179"/>
      <c r="I105" s="180"/>
      <c r="J105" s="180"/>
      <c r="K105" s="180"/>
      <c r="L105" s="131"/>
      <c r="M105" s="176"/>
      <c r="N105" s="131"/>
      <c r="O105" s="131"/>
      <c r="P105" s="131"/>
      <c r="Q105" s="131"/>
      <c r="R105" s="131"/>
      <c r="S105" s="131"/>
    </row>
    <row r="106" spans="2:19" x14ac:dyDescent="0.25">
      <c r="B106" s="24" t="s">
        <v>219</v>
      </c>
      <c r="C106" s="25"/>
      <c r="D106" s="25"/>
      <c r="E106" s="25"/>
      <c r="F106" s="26">
        <v>2</v>
      </c>
      <c r="G106" s="181"/>
      <c r="H106" s="182">
        <f t="shared" ref="H106:H128" si="5">F106/$F$129</f>
        <v>0.14285714285714285</v>
      </c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</row>
    <row r="107" spans="2:19" x14ac:dyDescent="0.25">
      <c r="B107" s="24" t="s">
        <v>56</v>
      </c>
      <c r="C107" s="25"/>
      <c r="D107" s="25"/>
      <c r="E107" s="25"/>
      <c r="F107" s="26">
        <v>3</v>
      </c>
      <c r="G107" s="181"/>
      <c r="H107" s="182">
        <f t="shared" si="5"/>
        <v>0.21428571428571427</v>
      </c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</row>
    <row r="108" spans="2:19" x14ac:dyDescent="0.25">
      <c r="B108" s="24" t="s">
        <v>220</v>
      </c>
      <c r="C108" s="25"/>
      <c r="D108" s="25"/>
      <c r="E108" s="25"/>
      <c r="F108" s="26">
        <v>2</v>
      </c>
      <c r="G108" s="181"/>
      <c r="H108" s="182">
        <f t="shared" si="5"/>
        <v>0.14285714285714285</v>
      </c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</row>
    <row r="109" spans="2:19" x14ac:dyDescent="0.25">
      <c r="B109" s="24" t="s">
        <v>221</v>
      </c>
      <c r="C109" s="25"/>
      <c r="D109" s="25"/>
      <c r="E109" s="25"/>
      <c r="F109" s="26">
        <v>0</v>
      </c>
      <c r="G109" s="181"/>
      <c r="H109" s="182">
        <f t="shared" si="5"/>
        <v>0</v>
      </c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</row>
    <row r="110" spans="2:19" x14ac:dyDescent="0.25">
      <c r="B110" s="27" t="s">
        <v>222</v>
      </c>
      <c r="C110" s="28"/>
      <c r="D110" s="28"/>
      <c r="E110" s="28"/>
      <c r="F110" s="29">
        <v>1</v>
      </c>
      <c r="G110" s="183"/>
      <c r="H110" s="184">
        <f t="shared" si="5"/>
        <v>7.1428571428571425E-2</v>
      </c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</row>
    <row r="111" spans="2:19" x14ac:dyDescent="0.25">
      <c r="B111" s="27" t="s">
        <v>57</v>
      </c>
      <c r="C111" s="28"/>
      <c r="D111" s="28"/>
      <c r="E111" s="28"/>
      <c r="F111" s="29">
        <v>2</v>
      </c>
      <c r="G111" s="183"/>
      <c r="H111" s="184">
        <f t="shared" si="5"/>
        <v>0.14285714285714285</v>
      </c>
      <c r="I111" s="131"/>
      <c r="J111" s="131"/>
      <c r="K111" s="185"/>
      <c r="L111" s="131"/>
      <c r="M111" s="131"/>
      <c r="N111" s="131"/>
      <c r="O111" s="131"/>
      <c r="P111" s="131"/>
      <c r="Q111" s="131"/>
      <c r="R111" s="131"/>
      <c r="S111" s="131"/>
    </row>
    <row r="112" spans="2:19" x14ac:dyDescent="0.25">
      <c r="B112" s="186" t="s">
        <v>80</v>
      </c>
      <c r="C112" s="187"/>
      <c r="D112" s="187"/>
      <c r="E112" s="187"/>
      <c r="F112" s="29">
        <v>1</v>
      </c>
      <c r="G112" s="183"/>
      <c r="H112" s="184">
        <f t="shared" si="5"/>
        <v>7.1428571428571425E-2</v>
      </c>
      <c r="I112" s="131"/>
      <c r="J112" s="131"/>
      <c r="K112" s="185"/>
      <c r="L112" s="131"/>
      <c r="M112" s="131"/>
      <c r="N112" s="131"/>
      <c r="O112" s="131"/>
      <c r="P112" s="131"/>
      <c r="Q112" s="131"/>
      <c r="R112" s="131"/>
      <c r="S112" s="131"/>
    </row>
    <row r="113" spans="2:19" x14ac:dyDescent="0.25">
      <c r="B113" s="27" t="s">
        <v>223</v>
      </c>
      <c r="C113" s="28"/>
      <c r="D113" s="28"/>
      <c r="E113" s="28"/>
      <c r="F113" s="29">
        <v>1</v>
      </c>
      <c r="G113" s="183"/>
      <c r="H113" s="184">
        <f t="shared" si="5"/>
        <v>7.1428571428571425E-2</v>
      </c>
      <c r="I113" s="131"/>
      <c r="J113" s="131"/>
      <c r="K113" s="185"/>
      <c r="L113" s="131"/>
      <c r="M113" s="131"/>
      <c r="N113" s="131"/>
      <c r="O113" s="131"/>
      <c r="P113" s="131"/>
      <c r="Q113" s="131"/>
      <c r="R113" s="131"/>
      <c r="S113" s="131"/>
    </row>
    <row r="114" spans="2:19" x14ac:dyDescent="0.25">
      <c r="B114" s="188" t="s">
        <v>81</v>
      </c>
      <c r="C114" s="189"/>
      <c r="D114" s="189"/>
      <c r="E114" s="189"/>
      <c r="F114" s="190">
        <v>0</v>
      </c>
      <c r="G114" s="191"/>
      <c r="H114" s="192">
        <f t="shared" si="5"/>
        <v>0</v>
      </c>
      <c r="I114" s="131"/>
      <c r="J114" s="131"/>
      <c r="K114" s="185"/>
      <c r="L114" s="131"/>
      <c r="M114" s="131"/>
      <c r="N114" s="131"/>
      <c r="O114" s="131"/>
      <c r="P114" s="131"/>
      <c r="Q114" s="131"/>
      <c r="R114" s="131"/>
      <c r="S114" s="131"/>
    </row>
    <row r="115" spans="2:19" x14ac:dyDescent="0.25">
      <c r="B115" s="188" t="s">
        <v>82</v>
      </c>
      <c r="C115" s="189"/>
      <c r="D115" s="189"/>
      <c r="E115" s="189"/>
      <c r="F115" s="190">
        <v>0</v>
      </c>
      <c r="G115" s="191"/>
      <c r="H115" s="192">
        <f t="shared" si="5"/>
        <v>0</v>
      </c>
      <c r="I115" s="131"/>
      <c r="J115" s="131"/>
      <c r="K115" s="185"/>
      <c r="L115" s="131"/>
      <c r="M115" s="131"/>
      <c r="N115" s="131"/>
      <c r="O115" s="131"/>
      <c r="P115" s="131"/>
      <c r="Q115" s="131"/>
      <c r="R115" s="131"/>
      <c r="S115" s="131"/>
    </row>
    <row r="116" spans="2:19" x14ac:dyDescent="0.25">
      <c r="B116" s="188" t="s">
        <v>83</v>
      </c>
      <c r="C116" s="189"/>
      <c r="D116" s="189"/>
      <c r="E116" s="189"/>
      <c r="F116" s="190">
        <v>0</v>
      </c>
      <c r="G116" s="191"/>
      <c r="H116" s="192">
        <f t="shared" si="5"/>
        <v>0</v>
      </c>
      <c r="I116" s="131"/>
      <c r="J116" s="131"/>
      <c r="K116" s="185"/>
      <c r="L116" s="131"/>
      <c r="M116" s="131"/>
      <c r="N116" s="131"/>
      <c r="O116" s="131"/>
      <c r="P116" s="131"/>
      <c r="Q116" s="131"/>
      <c r="R116" s="131"/>
      <c r="S116" s="131"/>
    </row>
    <row r="117" spans="2:19" x14ac:dyDescent="0.25">
      <c r="B117" s="188" t="s">
        <v>84</v>
      </c>
      <c r="C117" s="189"/>
      <c r="D117" s="189"/>
      <c r="E117" s="189"/>
      <c r="F117" s="190">
        <v>0</v>
      </c>
      <c r="G117" s="191"/>
      <c r="H117" s="192">
        <f t="shared" si="5"/>
        <v>0</v>
      </c>
      <c r="I117" s="131"/>
      <c r="J117" s="131"/>
      <c r="K117" s="185"/>
      <c r="L117" s="131"/>
      <c r="M117" s="131"/>
      <c r="N117" s="131"/>
      <c r="O117" s="131"/>
      <c r="P117" s="131"/>
      <c r="Q117" s="131"/>
      <c r="R117" s="131"/>
      <c r="S117" s="131"/>
    </row>
    <row r="118" spans="2:19" x14ac:dyDescent="0.25">
      <c r="B118" s="188" t="s">
        <v>85</v>
      </c>
      <c r="C118" s="189"/>
      <c r="D118" s="189"/>
      <c r="E118" s="189"/>
      <c r="F118" s="190">
        <v>0</v>
      </c>
      <c r="G118" s="191"/>
      <c r="H118" s="192">
        <f t="shared" si="5"/>
        <v>0</v>
      </c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</row>
    <row r="119" spans="2:19" x14ac:dyDescent="0.25">
      <c r="B119" s="188" t="s">
        <v>86</v>
      </c>
      <c r="C119" s="189"/>
      <c r="D119" s="189"/>
      <c r="E119" s="189"/>
      <c r="F119" s="190">
        <v>0</v>
      </c>
      <c r="G119" s="191"/>
      <c r="H119" s="192">
        <f t="shared" si="5"/>
        <v>0</v>
      </c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</row>
    <row r="120" spans="2:19" x14ac:dyDescent="0.25">
      <c r="B120" s="188" t="s">
        <v>87</v>
      </c>
      <c r="C120" s="189"/>
      <c r="D120" s="189"/>
      <c r="E120" s="189"/>
      <c r="F120" s="190">
        <v>0</v>
      </c>
      <c r="G120" s="191"/>
      <c r="H120" s="192">
        <f t="shared" si="5"/>
        <v>0</v>
      </c>
      <c r="I120" s="131"/>
      <c r="J120" s="131"/>
      <c r="K120" s="109" t="s">
        <v>224</v>
      </c>
      <c r="L120" s="109"/>
      <c r="M120" s="109"/>
      <c r="N120" s="22"/>
      <c r="O120" s="157"/>
      <c r="P120" s="157"/>
      <c r="Q120" s="131"/>
      <c r="R120" s="131"/>
      <c r="S120" s="131"/>
    </row>
    <row r="121" spans="2:19" x14ac:dyDescent="0.25">
      <c r="B121" s="188" t="s">
        <v>88</v>
      </c>
      <c r="C121" s="189"/>
      <c r="D121" s="189"/>
      <c r="E121" s="189"/>
      <c r="F121" s="190">
        <v>0</v>
      </c>
      <c r="G121" s="191"/>
      <c r="H121" s="192">
        <f t="shared" si="5"/>
        <v>0</v>
      </c>
      <c r="I121" s="131"/>
      <c r="J121" s="131"/>
      <c r="K121" s="109"/>
      <c r="L121" s="109"/>
      <c r="M121" s="109"/>
      <c r="N121" s="22"/>
      <c r="O121" s="157"/>
      <c r="P121" s="157"/>
      <c r="Q121" s="131"/>
      <c r="R121" s="131"/>
      <c r="S121" s="131"/>
    </row>
    <row r="122" spans="2:19" x14ac:dyDescent="0.25">
      <c r="B122" s="188" t="s">
        <v>89</v>
      </c>
      <c r="C122" s="189"/>
      <c r="D122" s="189"/>
      <c r="E122" s="189"/>
      <c r="F122" s="190">
        <v>0</v>
      </c>
      <c r="G122" s="191"/>
      <c r="H122" s="192">
        <f t="shared" si="5"/>
        <v>0</v>
      </c>
      <c r="I122" s="131"/>
      <c r="J122" s="131"/>
      <c r="K122" s="93" t="s">
        <v>49</v>
      </c>
      <c r="L122" s="141" t="s">
        <v>17</v>
      </c>
      <c r="M122" s="141" t="s">
        <v>1</v>
      </c>
      <c r="N122" s="30"/>
      <c r="O122" s="132"/>
      <c r="P122" s="171"/>
      <c r="Q122" s="131"/>
      <c r="R122" s="131"/>
      <c r="S122" s="131"/>
    </row>
    <row r="123" spans="2:19" x14ac:dyDescent="0.25">
      <c r="B123" s="188" t="s">
        <v>225</v>
      </c>
      <c r="C123" s="189"/>
      <c r="D123" s="189"/>
      <c r="E123" s="189"/>
      <c r="F123" s="190">
        <v>0</v>
      </c>
      <c r="G123" s="191"/>
      <c r="H123" s="192">
        <f t="shared" si="5"/>
        <v>0</v>
      </c>
      <c r="I123" s="131"/>
      <c r="J123" s="131"/>
      <c r="K123" s="24" t="s">
        <v>52</v>
      </c>
      <c r="L123" s="26">
        <f>+F106+F107+F108+F109</f>
        <v>7</v>
      </c>
      <c r="M123" s="31">
        <f t="shared" ref="M123:M128" si="6">L123/$L$129</f>
        <v>0.5</v>
      </c>
      <c r="N123" s="30"/>
      <c r="O123" s="132"/>
      <c r="P123" s="171"/>
      <c r="Q123" s="131"/>
      <c r="R123" s="131"/>
      <c r="S123" s="131"/>
    </row>
    <row r="124" spans="2:19" x14ac:dyDescent="0.25">
      <c r="B124" s="193" t="s">
        <v>90</v>
      </c>
      <c r="C124" s="194"/>
      <c r="D124" s="194"/>
      <c r="E124" s="194"/>
      <c r="F124" s="195">
        <v>0</v>
      </c>
      <c r="G124" s="196"/>
      <c r="H124" s="197">
        <f t="shared" si="5"/>
        <v>0</v>
      </c>
      <c r="I124" s="131"/>
      <c r="J124" s="131"/>
      <c r="K124" s="27" t="s">
        <v>91</v>
      </c>
      <c r="L124" s="29">
        <f>+F110+F111+F112+F113</f>
        <v>5</v>
      </c>
      <c r="M124" s="32">
        <f t="shared" si="6"/>
        <v>0.35714285714285715</v>
      </c>
      <c r="N124" s="30"/>
      <c r="O124" s="132"/>
      <c r="P124" s="171"/>
      <c r="Q124" s="131"/>
      <c r="R124" s="131"/>
      <c r="S124" s="131"/>
    </row>
    <row r="125" spans="2:19" x14ac:dyDescent="0.25">
      <c r="B125" s="193" t="s">
        <v>226</v>
      </c>
      <c r="C125" s="194"/>
      <c r="D125" s="194"/>
      <c r="E125" s="194"/>
      <c r="F125" s="195">
        <v>2</v>
      </c>
      <c r="G125" s="196"/>
      <c r="H125" s="197">
        <f t="shared" si="5"/>
        <v>0.14285714285714285</v>
      </c>
      <c r="I125" s="131"/>
      <c r="J125" s="131"/>
      <c r="K125" s="188" t="s">
        <v>51</v>
      </c>
      <c r="L125" s="190">
        <f>SUM(F114:F123)</f>
        <v>0</v>
      </c>
      <c r="M125" s="198">
        <f t="shared" si="6"/>
        <v>0</v>
      </c>
      <c r="N125" s="199"/>
      <c r="O125" s="131"/>
      <c r="P125" s="131"/>
      <c r="Q125" s="131"/>
      <c r="R125" s="131"/>
      <c r="S125" s="131"/>
    </row>
    <row r="126" spans="2:19" x14ac:dyDescent="0.25">
      <c r="B126" s="193" t="s">
        <v>227</v>
      </c>
      <c r="C126" s="194"/>
      <c r="D126" s="194"/>
      <c r="E126" s="194"/>
      <c r="F126" s="195">
        <v>0</v>
      </c>
      <c r="G126" s="196"/>
      <c r="H126" s="197">
        <f t="shared" si="5"/>
        <v>0</v>
      </c>
      <c r="I126" s="131"/>
      <c r="J126" s="131"/>
      <c r="K126" s="193" t="s">
        <v>50</v>
      </c>
      <c r="L126" s="195">
        <f>SUM(F124:F126)</f>
        <v>2</v>
      </c>
      <c r="M126" s="200">
        <f t="shared" si="6"/>
        <v>0.14285714285714285</v>
      </c>
      <c r="N126" s="199"/>
      <c r="O126" s="131"/>
      <c r="P126" s="131"/>
      <c r="Q126" s="131"/>
      <c r="R126" s="131"/>
      <c r="S126" s="131"/>
    </row>
    <row r="127" spans="2:19" x14ac:dyDescent="0.25">
      <c r="B127" s="201" t="s">
        <v>54</v>
      </c>
      <c r="C127" s="202"/>
      <c r="D127" s="202"/>
      <c r="E127" s="202"/>
      <c r="F127" s="203">
        <v>0</v>
      </c>
      <c r="G127" s="203"/>
      <c r="H127" s="204">
        <f t="shared" si="5"/>
        <v>0</v>
      </c>
      <c r="I127" s="131"/>
      <c r="J127" s="131"/>
      <c r="K127" s="33" t="s">
        <v>53</v>
      </c>
      <c r="L127" s="205">
        <f>F128</f>
        <v>0</v>
      </c>
      <c r="M127" s="206">
        <f t="shared" si="6"/>
        <v>0</v>
      </c>
      <c r="N127" s="207"/>
      <c r="O127" s="131"/>
      <c r="P127" s="131"/>
      <c r="Q127" s="131"/>
      <c r="R127" s="131"/>
      <c r="S127" s="131"/>
    </row>
    <row r="128" spans="2:19" ht="15.75" thickBot="1" x14ac:dyDescent="0.3">
      <c r="B128" s="33" t="s">
        <v>53</v>
      </c>
      <c r="C128" s="34"/>
      <c r="D128" s="34"/>
      <c r="E128" s="34"/>
      <c r="F128" s="35">
        <v>0</v>
      </c>
      <c r="G128" s="205"/>
      <c r="H128" s="208">
        <f t="shared" si="5"/>
        <v>0</v>
      </c>
      <c r="I128" s="131"/>
      <c r="J128" s="131"/>
      <c r="K128" s="209" t="s">
        <v>54</v>
      </c>
      <c r="L128" s="132">
        <f>F127</f>
        <v>0</v>
      </c>
      <c r="M128" s="210">
        <f t="shared" si="6"/>
        <v>0</v>
      </c>
      <c r="N128" s="131"/>
      <c r="O128" s="131"/>
      <c r="P128" s="131"/>
      <c r="Q128" s="131"/>
      <c r="R128" s="131"/>
      <c r="S128" s="131"/>
    </row>
    <row r="129" spans="2:19" x14ac:dyDescent="0.25">
      <c r="B129" s="211" t="s">
        <v>0</v>
      </c>
      <c r="C129" s="211"/>
      <c r="D129" s="211"/>
      <c r="E129" s="158"/>
      <c r="F129" s="158">
        <f>SUM(F106:F128)</f>
        <v>14</v>
      </c>
      <c r="G129" s="212"/>
      <c r="H129" s="160">
        <f>SUM(H106:H128)</f>
        <v>0.99999999999999978</v>
      </c>
      <c r="I129" s="131"/>
      <c r="J129" s="131"/>
      <c r="K129" s="95" t="s">
        <v>0</v>
      </c>
      <c r="L129" s="158">
        <f>SUM(L123:L128)</f>
        <v>14</v>
      </c>
      <c r="M129" s="213">
        <f>SUM(M123:M128)</f>
        <v>1</v>
      </c>
      <c r="N129" s="131"/>
      <c r="O129" s="131"/>
      <c r="P129" s="131"/>
      <c r="Q129" s="131"/>
      <c r="R129" s="131"/>
      <c r="S129" s="131"/>
    </row>
    <row r="130" spans="2:19" ht="22.5" customHeight="1" x14ac:dyDescent="0.25"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</row>
    <row r="131" spans="2:19" x14ac:dyDescent="0.25">
      <c r="B131" s="214" t="s">
        <v>228</v>
      </c>
      <c r="C131" s="214"/>
      <c r="D131" s="214"/>
      <c r="E131" s="214"/>
      <c r="F131" s="214"/>
      <c r="G131" s="214"/>
      <c r="H131" s="214"/>
      <c r="I131" s="215"/>
      <c r="J131" s="215"/>
      <c r="K131" s="216" t="s">
        <v>229</v>
      </c>
      <c r="L131" s="216"/>
      <c r="M131" s="216"/>
      <c r="N131" s="216"/>
      <c r="O131" s="216"/>
      <c r="P131" s="217"/>
      <c r="Q131" s="217"/>
      <c r="R131" s="131"/>
      <c r="S131" s="131"/>
    </row>
    <row r="132" spans="2:19" x14ac:dyDescent="0.25">
      <c r="B132" s="214"/>
      <c r="C132" s="214"/>
      <c r="D132" s="214"/>
      <c r="E132" s="214"/>
      <c r="F132" s="214"/>
      <c r="G132" s="214"/>
      <c r="H132" s="214"/>
      <c r="I132" s="215"/>
      <c r="J132" s="215"/>
      <c r="K132" s="216"/>
      <c r="L132" s="216"/>
      <c r="M132" s="216"/>
      <c r="N132" s="216"/>
      <c r="O132" s="216"/>
      <c r="P132" s="217"/>
      <c r="Q132" s="217"/>
      <c r="R132" s="131"/>
      <c r="S132" s="131"/>
    </row>
    <row r="133" spans="2:19" ht="15.75" thickBot="1" x14ac:dyDescent="0.3">
      <c r="B133" s="106" t="s">
        <v>230</v>
      </c>
      <c r="C133" s="119" t="s">
        <v>62</v>
      </c>
      <c r="D133" s="119"/>
      <c r="E133" s="93"/>
      <c r="F133" s="119">
        <v>2018</v>
      </c>
      <c r="G133" s="119"/>
      <c r="H133" s="119"/>
      <c r="I133" s="131"/>
      <c r="J133" s="131"/>
      <c r="K133" s="106" t="s">
        <v>231</v>
      </c>
      <c r="L133" s="106"/>
      <c r="M133" s="141" t="s">
        <v>17</v>
      </c>
      <c r="N133" s="141"/>
      <c r="O133" s="141" t="s">
        <v>1</v>
      </c>
      <c r="P133" s="218"/>
      <c r="Q133" s="218"/>
      <c r="R133" s="131"/>
      <c r="S133" s="131"/>
    </row>
    <row r="134" spans="2:19" x14ac:dyDescent="0.25">
      <c r="B134" s="106"/>
      <c r="C134" s="93" t="s">
        <v>17</v>
      </c>
      <c r="D134" s="93" t="s">
        <v>1</v>
      </c>
      <c r="E134" s="93"/>
      <c r="F134" s="93" t="s">
        <v>17</v>
      </c>
      <c r="G134" s="106" t="s">
        <v>1</v>
      </c>
      <c r="H134" s="106"/>
      <c r="I134" s="131"/>
      <c r="J134" s="131"/>
      <c r="K134" s="209" t="s">
        <v>58</v>
      </c>
      <c r="L134" s="219"/>
      <c r="M134" s="220">
        <v>9</v>
      </c>
      <c r="N134" s="132"/>
      <c r="O134" s="171">
        <f t="shared" ref="O134:O139" si="7">M134/$M$140</f>
        <v>0.6428571428571429</v>
      </c>
      <c r="P134" s="218"/>
      <c r="Q134" s="218"/>
      <c r="R134" s="131"/>
      <c r="S134" s="131"/>
    </row>
    <row r="135" spans="2:19" x14ac:dyDescent="0.25">
      <c r="B135" s="209" t="s">
        <v>232</v>
      </c>
      <c r="C135" s="221">
        <f>L123+L124</f>
        <v>12</v>
      </c>
      <c r="D135" s="30">
        <f>C135/$L$129</f>
        <v>0.8571428571428571</v>
      </c>
      <c r="E135" s="30"/>
      <c r="F135" s="221">
        <v>107</v>
      </c>
      <c r="G135" s="222">
        <f>F135/$F$138</f>
        <v>0.71812080536912748</v>
      </c>
      <c r="H135" s="222"/>
      <c r="I135" s="131"/>
      <c r="J135" s="131"/>
      <c r="K135" s="209" t="s">
        <v>233</v>
      </c>
      <c r="L135" s="221"/>
      <c r="M135" s="223">
        <v>3</v>
      </c>
      <c r="N135" s="30"/>
      <c r="O135" s="171">
        <f t="shared" si="7"/>
        <v>0.21428571428571427</v>
      </c>
      <c r="P135" s="224"/>
      <c r="Q135" s="224"/>
      <c r="R135" s="131"/>
      <c r="S135" s="131"/>
    </row>
    <row r="136" spans="2:19" x14ac:dyDescent="0.25">
      <c r="B136" s="209" t="s">
        <v>234</v>
      </c>
      <c r="C136" s="221">
        <f>L126+L127+L128</f>
        <v>2</v>
      </c>
      <c r="D136" s="30">
        <f>C136/$L$129</f>
        <v>0.14285714285714285</v>
      </c>
      <c r="E136" s="30"/>
      <c r="F136" s="221">
        <v>35</v>
      </c>
      <c r="G136" s="222">
        <f>F136/$F$138</f>
        <v>0.2348993288590604</v>
      </c>
      <c r="H136" s="222"/>
      <c r="I136" s="131"/>
      <c r="J136" s="131"/>
      <c r="K136" s="209" t="s">
        <v>235</v>
      </c>
      <c r="L136" s="221"/>
      <c r="M136" s="223">
        <v>1</v>
      </c>
      <c r="N136" s="30"/>
      <c r="O136" s="171">
        <f t="shared" si="7"/>
        <v>7.1428571428571425E-2</v>
      </c>
      <c r="P136" s="224"/>
      <c r="Q136" s="224"/>
      <c r="R136" s="131"/>
      <c r="S136" s="131"/>
    </row>
    <row r="137" spans="2:19" ht="15.75" thickBot="1" x14ac:dyDescent="0.3">
      <c r="B137" s="209" t="s">
        <v>51</v>
      </c>
      <c r="C137" s="221">
        <f>L125</f>
        <v>0</v>
      </c>
      <c r="D137" s="30">
        <f>C137/$L$129</f>
        <v>0</v>
      </c>
      <c r="E137" s="30"/>
      <c r="F137" s="221">
        <v>7</v>
      </c>
      <c r="G137" s="222">
        <f>F137/$F$138</f>
        <v>4.6979865771812082E-2</v>
      </c>
      <c r="H137" s="222"/>
      <c r="I137" s="131"/>
      <c r="J137" s="131"/>
      <c r="K137" s="209" t="s">
        <v>236</v>
      </c>
      <c r="L137" s="221"/>
      <c r="M137" s="223">
        <v>0</v>
      </c>
      <c r="N137" s="30"/>
      <c r="O137" s="171">
        <f t="shared" si="7"/>
        <v>0</v>
      </c>
      <c r="P137" s="224"/>
      <c r="Q137" s="224"/>
      <c r="R137" s="131"/>
      <c r="S137" s="131"/>
    </row>
    <row r="138" spans="2:19" x14ac:dyDescent="0.25">
      <c r="B138" s="95" t="s">
        <v>0</v>
      </c>
      <c r="C138" s="158">
        <f>SUM(C135:C137)</f>
        <v>14</v>
      </c>
      <c r="D138" s="213">
        <f>SUM(D135:D137)</f>
        <v>1</v>
      </c>
      <c r="E138" s="213"/>
      <c r="F138" s="158">
        <f>SUM(F135:F137)</f>
        <v>149</v>
      </c>
      <c r="G138" s="158"/>
      <c r="H138" s="160">
        <f>SUM(G135:H137)</f>
        <v>1</v>
      </c>
      <c r="I138" s="131"/>
      <c r="J138" s="131"/>
      <c r="K138" s="209" t="s">
        <v>237</v>
      </c>
      <c r="L138" s="221"/>
      <c r="M138" s="223">
        <v>1</v>
      </c>
      <c r="N138" s="30"/>
      <c r="O138" s="171">
        <f t="shared" si="7"/>
        <v>7.1428571428571425E-2</v>
      </c>
      <c r="P138" s="224"/>
      <c r="Q138" s="224"/>
      <c r="R138" s="131"/>
      <c r="S138" s="131"/>
    </row>
    <row r="139" spans="2:19" ht="15.75" thickBot="1" x14ac:dyDescent="0.3">
      <c r="B139" s="165" t="s">
        <v>238</v>
      </c>
      <c r="I139" s="131"/>
      <c r="J139" s="131"/>
      <c r="K139" s="209" t="s">
        <v>205</v>
      </c>
      <c r="L139" s="132"/>
      <c r="M139" s="220">
        <v>0</v>
      </c>
      <c r="N139" s="210"/>
      <c r="O139" s="171">
        <f t="shared" si="7"/>
        <v>0</v>
      </c>
      <c r="P139" s="224"/>
      <c r="Q139" s="224"/>
      <c r="R139" s="131"/>
      <c r="S139" s="131"/>
    </row>
    <row r="140" spans="2:19" x14ac:dyDescent="0.25">
      <c r="C140" s="131"/>
      <c r="D140" s="131"/>
      <c r="E140" s="131"/>
      <c r="F140" s="132"/>
      <c r="G140" s="132"/>
      <c r="H140" s="132"/>
      <c r="I140" s="131"/>
      <c r="J140" s="131"/>
      <c r="K140" s="101" t="s">
        <v>0</v>
      </c>
      <c r="L140" s="101"/>
      <c r="M140" s="225">
        <f>SUM(M134:M139)</f>
        <v>14</v>
      </c>
      <c r="N140" s="213"/>
      <c r="O140" s="160">
        <f>SUM(O134:O139)</f>
        <v>1</v>
      </c>
      <c r="P140" s="131"/>
      <c r="Q140" s="131"/>
      <c r="R140" s="131"/>
      <c r="S140" s="131"/>
    </row>
    <row r="141" spans="2:19" x14ac:dyDescent="0.25">
      <c r="B141" s="131"/>
      <c r="C141" s="131"/>
      <c r="D141" s="131"/>
      <c r="E141" s="131"/>
      <c r="F141" s="132"/>
      <c r="G141" s="132"/>
      <c r="H141" s="132"/>
      <c r="I141" s="131"/>
      <c r="J141" s="131"/>
      <c r="K141" s="176"/>
      <c r="L141" s="131"/>
      <c r="M141" s="131"/>
      <c r="N141" s="131"/>
      <c r="O141" s="132"/>
      <c r="P141" s="132"/>
      <c r="Q141" s="132"/>
      <c r="R141" s="131"/>
      <c r="S141" s="131"/>
    </row>
    <row r="142" spans="2:19" x14ac:dyDescent="0.25">
      <c r="B142" s="127" t="s">
        <v>239</v>
      </c>
      <c r="C142" s="166"/>
      <c r="D142" s="166"/>
      <c r="E142" s="166"/>
      <c r="F142" s="167"/>
      <c r="G142" s="167"/>
      <c r="H142" s="167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</row>
    <row r="143" spans="2:19" x14ac:dyDescent="0.25">
      <c r="B143" s="113" t="s">
        <v>240</v>
      </c>
      <c r="C143" s="113"/>
      <c r="D143" s="113"/>
      <c r="E143" s="22"/>
      <c r="F143" s="22"/>
      <c r="G143" s="132"/>
      <c r="H143" s="132"/>
      <c r="I143" s="131"/>
      <c r="J143" s="131"/>
      <c r="K143" s="113" t="s">
        <v>241</v>
      </c>
      <c r="L143" s="113"/>
      <c r="M143" s="113"/>
      <c r="N143" s="22"/>
      <c r="O143" s="22"/>
      <c r="P143" s="131"/>
      <c r="Q143" s="131"/>
      <c r="R143" s="131"/>
      <c r="S143" s="131"/>
    </row>
    <row r="144" spans="2:19" x14ac:dyDescent="0.25">
      <c r="B144" s="113"/>
      <c r="C144" s="113"/>
      <c r="D144" s="113"/>
      <c r="E144" s="22"/>
      <c r="F144" s="22"/>
      <c r="G144" s="132"/>
      <c r="H144" s="132"/>
      <c r="I144" s="131"/>
      <c r="J144" s="131"/>
      <c r="K144" s="113"/>
      <c r="L144" s="113"/>
      <c r="M144" s="113"/>
      <c r="N144" s="22"/>
      <c r="O144" s="22"/>
      <c r="P144" s="131"/>
      <c r="Q144" s="131"/>
      <c r="R144" s="131"/>
      <c r="S144" s="131"/>
    </row>
    <row r="145" spans="2:19" x14ac:dyDescent="0.25">
      <c r="B145" s="226" t="s">
        <v>40</v>
      </c>
      <c r="C145" s="141" t="s">
        <v>17</v>
      </c>
      <c r="D145" s="141" t="s">
        <v>1</v>
      </c>
      <c r="E145" s="131"/>
      <c r="F145" s="132"/>
      <c r="G145" s="132"/>
      <c r="H145" s="132"/>
      <c r="I145" s="131"/>
      <c r="J145" s="131"/>
      <c r="K145" s="226" t="s">
        <v>242</v>
      </c>
      <c r="L145" s="141" t="s">
        <v>17</v>
      </c>
      <c r="M145" s="141" t="s">
        <v>1</v>
      </c>
      <c r="N145" s="131"/>
      <c r="O145" s="132"/>
      <c r="P145" s="131"/>
      <c r="Q145" s="131"/>
      <c r="R145" s="131"/>
      <c r="S145" s="131"/>
    </row>
    <row r="146" spans="2:19" x14ac:dyDescent="0.25">
      <c r="B146" s="9" t="s">
        <v>92</v>
      </c>
      <c r="C146" s="12">
        <v>0</v>
      </c>
      <c r="D146" s="96">
        <f>C146/$C$151</f>
        <v>0</v>
      </c>
      <c r="E146" s="131"/>
      <c r="F146" s="132"/>
      <c r="G146" s="132"/>
      <c r="H146" s="132"/>
      <c r="I146" s="131"/>
      <c r="J146" s="131"/>
      <c r="K146" s="9" t="s">
        <v>45</v>
      </c>
      <c r="L146" s="12">
        <v>4</v>
      </c>
      <c r="M146" s="96">
        <f>L146/$C$100</f>
        <v>0.2857142857142857</v>
      </c>
      <c r="N146" s="131"/>
      <c r="O146" s="132"/>
      <c r="P146" s="131"/>
      <c r="Q146" s="131"/>
      <c r="R146" s="131"/>
      <c r="S146" s="131"/>
    </row>
    <row r="147" spans="2:19" x14ac:dyDescent="0.25">
      <c r="B147" s="9" t="s">
        <v>93</v>
      </c>
      <c r="C147" s="12">
        <v>3</v>
      </c>
      <c r="D147" s="96">
        <f>C147/$C$151</f>
        <v>0.21428571428571427</v>
      </c>
      <c r="E147" s="131"/>
      <c r="F147" s="132"/>
      <c r="G147" s="132"/>
      <c r="H147" s="132"/>
      <c r="I147" s="131"/>
      <c r="J147" s="131"/>
      <c r="K147" s="9" t="s">
        <v>46</v>
      </c>
      <c r="L147" s="12">
        <v>7</v>
      </c>
      <c r="M147" s="96">
        <f>L147/$C$100</f>
        <v>0.5</v>
      </c>
      <c r="N147" s="131"/>
      <c r="O147" s="132"/>
      <c r="P147" s="131"/>
      <c r="Q147" s="131"/>
      <c r="R147" s="131"/>
      <c r="S147" s="131"/>
    </row>
    <row r="148" spans="2:19" ht="15.75" thickBot="1" x14ac:dyDescent="0.3">
      <c r="B148" s="9" t="s">
        <v>94</v>
      </c>
      <c r="C148" s="12">
        <v>11</v>
      </c>
      <c r="D148" s="96">
        <f>C148/$C$151</f>
        <v>0.7857142857142857</v>
      </c>
      <c r="E148" s="131"/>
      <c r="F148" s="132"/>
      <c r="G148" s="132"/>
      <c r="H148" s="227" t="s">
        <v>95</v>
      </c>
      <c r="I148" s="131"/>
      <c r="J148" s="131"/>
      <c r="K148" s="9" t="s">
        <v>213</v>
      </c>
      <c r="L148" s="12">
        <v>3</v>
      </c>
      <c r="M148" s="96">
        <f>L148/$C$100</f>
        <v>0.21428571428571427</v>
      </c>
      <c r="N148" s="131"/>
      <c r="O148" s="132"/>
      <c r="P148" s="131"/>
      <c r="Q148" s="131"/>
      <c r="R148" s="131"/>
      <c r="S148" s="131"/>
    </row>
    <row r="149" spans="2:19" x14ac:dyDescent="0.25">
      <c r="B149" s="9" t="s">
        <v>74</v>
      </c>
      <c r="C149" s="12">
        <v>0</v>
      </c>
      <c r="D149" s="96">
        <f>C149/$C$151</f>
        <v>0</v>
      </c>
      <c r="E149" s="131"/>
      <c r="F149" s="132"/>
      <c r="G149" s="132"/>
      <c r="H149" s="228">
        <f>D147+D148</f>
        <v>1</v>
      </c>
      <c r="I149" s="131"/>
      <c r="J149" s="131"/>
      <c r="K149" s="158" t="s">
        <v>0</v>
      </c>
      <c r="L149" s="158">
        <f>SUM(L146:L148)</f>
        <v>14</v>
      </c>
      <c r="M149" s="160">
        <f>SUM(M146:M148)</f>
        <v>1</v>
      </c>
      <c r="N149" s="131"/>
      <c r="O149" s="132"/>
      <c r="P149" s="131"/>
      <c r="Q149" s="131"/>
      <c r="R149" s="131"/>
      <c r="S149" s="131"/>
    </row>
    <row r="150" spans="2:19" ht="15.75" thickBot="1" x14ac:dyDescent="0.3">
      <c r="B150" s="9" t="s">
        <v>213</v>
      </c>
      <c r="C150" s="12">
        <v>0</v>
      </c>
      <c r="D150" s="96">
        <f>C150/$C$151</f>
        <v>0</v>
      </c>
      <c r="E150" s="131"/>
      <c r="F150" s="132"/>
      <c r="G150" s="132"/>
      <c r="H150" s="132"/>
      <c r="I150" s="131"/>
      <c r="J150" s="131"/>
      <c r="K150" s="229"/>
      <c r="L150" s="132"/>
      <c r="M150" s="171"/>
      <c r="N150" s="131"/>
      <c r="O150" s="132"/>
      <c r="P150" s="131"/>
      <c r="Q150" s="131"/>
      <c r="R150" s="131"/>
      <c r="S150" s="131"/>
    </row>
    <row r="151" spans="2:19" x14ac:dyDescent="0.25">
      <c r="B151" s="158" t="s">
        <v>0</v>
      </c>
      <c r="C151" s="158">
        <f>SUM(C146:C150)</f>
        <v>14</v>
      </c>
      <c r="D151" s="160">
        <f>SUM(D146:D150)</f>
        <v>1</v>
      </c>
      <c r="E151" s="131"/>
      <c r="F151" s="132"/>
      <c r="G151" s="132"/>
      <c r="H151" s="132"/>
      <c r="I151" s="131"/>
      <c r="J151" s="131"/>
      <c r="N151" s="131"/>
      <c r="O151" s="132"/>
      <c r="P151" s="131"/>
      <c r="Q151" s="131"/>
      <c r="R151" s="131"/>
      <c r="S151" s="131"/>
    </row>
    <row r="152" spans="2:19" x14ac:dyDescent="0.25">
      <c r="C152" s="157"/>
      <c r="D152" s="157"/>
      <c r="K152" s="109" t="s">
        <v>243</v>
      </c>
      <c r="L152" s="109"/>
      <c r="M152" s="109"/>
      <c r="N152" s="109"/>
      <c r="O152" s="109"/>
    </row>
    <row r="153" spans="2:19" x14ac:dyDescent="0.25">
      <c r="K153" s="179" t="s">
        <v>96</v>
      </c>
      <c r="L153" s="179"/>
      <c r="M153" s="141" t="s">
        <v>17</v>
      </c>
      <c r="N153" s="141"/>
      <c r="O153" s="141" t="s">
        <v>1</v>
      </c>
    </row>
    <row r="154" spans="2:19" x14ac:dyDescent="0.25">
      <c r="B154" s="109" t="s">
        <v>244</v>
      </c>
      <c r="C154" s="109"/>
      <c r="D154" s="109"/>
      <c r="E154" s="109"/>
      <c r="F154" s="109"/>
      <c r="K154" s="230" t="s">
        <v>97</v>
      </c>
      <c r="L154" s="230"/>
      <c r="M154" s="12">
        <v>8</v>
      </c>
      <c r="N154" s="96"/>
      <c r="O154" s="96">
        <f>M154/$M$161</f>
        <v>0.5714285714285714</v>
      </c>
    </row>
    <row r="155" spans="2:19" x14ac:dyDescent="0.25">
      <c r="B155" s="179" t="s">
        <v>245</v>
      </c>
      <c r="C155" s="179"/>
      <c r="D155" s="141" t="s">
        <v>17</v>
      </c>
      <c r="E155" s="179" t="s">
        <v>1</v>
      </c>
      <c r="F155" s="179"/>
      <c r="K155" s="230" t="s">
        <v>246</v>
      </c>
      <c r="L155" s="230"/>
      <c r="M155" s="12">
        <v>0</v>
      </c>
      <c r="N155" s="96"/>
      <c r="O155" s="96">
        <f t="shared" ref="O155:O160" si="8">M155/$M$161</f>
        <v>0</v>
      </c>
    </row>
    <row r="156" spans="2:19" x14ac:dyDescent="0.25">
      <c r="B156" s="230" t="s">
        <v>247</v>
      </c>
      <c r="C156" s="230"/>
      <c r="D156" s="36">
        <v>13</v>
      </c>
      <c r="E156" s="102">
        <f>D156/$D$158</f>
        <v>0.9285714285714286</v>
      </c>
      <c r="F156" s="102"/>
      <c r="K156" s="230" t="s">
        <v>248</v>
      </c>
      <c r="L156" s="230"/>
      <c r="M156" s="12">
        <v>1</v>
      </c>
      <c r="N156" s="96"/>
      <c r="O156" s="96">
        <f>M156/$M$161</f>
        <v>7.1428571428571425E-2</v>
      </c>
    </row>
    <row r="157" spans="2:19" ht="15.75" thickBot="1" x14ac:dyDescent="0.3">
      <c r="B157" s="230" t="s">
        <v>249</v>
      </c>
      <c r="C157" s="230"/>
      <c r="D157" s="36">
        <v>1</v>
      </c>
      <c r="E157" s="102">
        <f>D157/$D$158</f>
        <v>7.1428571428571425E-2</v>
      </c>
      <c r="F157" s="102"/>
      <c r="K157" s="230" t="s">
        <v>250</v>
      </c>
      <c r="L157" s="230"/>
      <c r="M157" s="12">
        <v>4</v>
      </c>
      <c r="N157" s="96"/>
      <c r="O157" s="96">
        <f t="shared" si="8"/>
        <v>0.2857142857142857</v>
      </c>
    </row>
    <row r="158" spans="2:19" x14ac:dyDescent="0.25">
      <c r="B158" s="211" t="s">
        <v>0</v>
      </c>
      <c r="C158" s="211"/>
      <c r="D158" s="231">
        <f>SUM(D156:D157)</f>
        <v>14</v>
      </c>
      <c r="E158" s="232">
        <f>SUM(E156:F157)</f>
        <v>1</v>
      </c>
      <c r="F158" s="232"/>
      <c r="K158" s="230" t="s">
        <v>251</v>
      </c>
      <c r="L158" s="230"/>
      <c r="M158" s="12">
        <v>0</v>
      </c>
      <c r="N158" s="96"/>
      <c r="O158" s="96">
        <f t="shared" si="8"/>
        <v>0</v>
      </c>
    </row>
    <row r="159" spans="2:19" x14ac:dyDescent="0.25">
      <c r="K159" s="230" t="s">
        <v>252</v>
      </c>
      <c r="L159" s="230"/>
      <c r="M159" s="12">
        <v>0</v>
      </c>
      <c r="N159" s="96"/>
      <c r="O159" s="96">
        <f t="shared" si="8"/>
        <v>0</v>
      </c>
    </row>
    <row r="160" spans="2:19" ht="15.75" thickBot="1" x14ac:dyDescent="0.3">
      <c r="K160" s="230" t="s">
        <v>205</v>
      </c>
      <c r="L160" s="230"/>
      <c r="M160" s="12">
        <v>1</v>
      </c>
      <c r="N160" s="96"/>
      <c r="O160" s="96">
        <f t="shared" si="8"/>
        <v>7.1428571428571425E-2</v>
      </c>
    </row>
    <row r="161" spans="2:15" x14ac:dyDescent="0.25">
      <c r="B161" s="233" t="s">
        <v>253</v>
      </c>
      <c r="C161" s="233"/>
      <c r="D161" s="233"/>
      <c r="E161" s="233"/>
      <c r="F161" s="233"/>
      <c r="G161" s="233"/>
      <c r="H161" s="233"/>
      <c r="I161" s="234"/>
      <c r="K161" s="211" t="s">
        <v>0</v>
      </c>
      <c r="L161" s="211"/>
      <c r="M161" s="231">
        <f>SUM(M154:M160)</f>
        <v>14</v>
      </c>
      <c r="N161" s="160"/>
      <c r="O161" s="160">
        <f>SUM(O154:O160)</f>
        <v>0.99999999999999989</v>
      </c>
    </row>
    <row r="162" spans="2:15" ht="22.5" customHeight="1" x14ac:dyDescent="0.25">
      <c r="B162" s="233"/>
      <c r="C162" s="233"/>
      <c r="D162" s="233"/>
      <c r="E162" s="233"/>
      <c r="F162" s="233"/>
      <c r="G162" s="233"/>
      <c r="H162" s="233"/>
      <c r="I162" s="234"/>
    </row>
    <row r="163" spans="2:15" x14ac:dyDescent="0.25">
      <c r="B163" s="235" t="s">
        <v>254</v>
      </c>
      <c r="C163" s="235"/>
      <c r="D163" s="235"/>
      <c r="E163" s="235"/>
      <c r="F163" s="235"/>
      <c r="G163" s="235"/>
      <c r="H163" s="235"/>
    </row>
    <row r="164" spans="2:15" ht="67.5" customHeight="1" x14ac:dyDescent="0.25"/>
    <row r="165" spans="2:15" x14ac:dyDescent="0.25">
      <c r="B165" s="236" t="s">
        <v>255</v>
      </c>
      <c r="K165" s="236"/>
    </row>
    <row r="166" spans="2:15" x14ac:dyDescent="0.25">
      <c r="B166" s="236" t="s">
        <v>256</v>
      </c>
      <c r="K166" s="236"/>
    </row>
  </sheetData>
  <mergeCells count="88">
    <mergeCell ref="B163:H163"/>
    <mergeCell ref="B158:C158"/>
    <mergeCell ref="E158:F158"/>
    <mergeCell ref="K158:L158"/>
    <mergeCell ref="K159:L159"/>
    <mergeCell ref="K160:L160"/>
    <mergeCell ref="B161:H162"/>
    <mergeCell ref="K161:L161"/>
    <mergeCell ref="B156:C156"/>
    <mergeCell ref="E156:F156"/>
    <mergeCell ref="K156:L156"/>
    <mergeCell ref="B157:C157"/>
    <mergeCell ref="E157:F157"/>
    <mergeCell ref="K157:L157"/>
    <mergeCell ref="K152:O152"/>
    <mergeCell ref="K153:L153"/>
    <mergeCell ref="B154:F154"/>
    <mergeCell ref="K154:L154"/>
    <mergeCell ref="B155:C155"/>
    <mergeCell ref="E155:F155"/>
    <mergeCell ref="K155:L155"/>
    <mergeCell ref="G135:H135"/>
    <mergeCell ref="G136:H136"/>
    <mergeCell ref="G137:H137"/>
    <mergeCell ref="K140:L140"/>
    <mergeCell ref="B143:D144"/>
    <mergeCell ref="K143:M144"/>
    <mergeCell ref="K120:M121"/>
    <mergeCell ref="B129:D129"/>
    <mergeCell ref="B131:H132"/>
    <mergeCell ref="K131:O132"/>
    <mergeCell ref="B133:B134"/>
    <mergeCell ref="C133:D133"/>
    <mergeCell ref="F133:H133"/>
    <mergeCell ref="K133:L133"/>
    <mergeCell ref="G134:H134"/>
    <mergeCell ref="O103:P103"/>
    <mergeCell ref="Q103:R103"/>
    <mergeCell ref="B104:H104"/>
    <mergeCell ref="O104:P104"/>
    <mergeCell ref="Q104:R104"/>
    <mergeCell ref="B105:D105"/>
    <mergeCell ref="G105:H105"/>
    <mergeCell ref="I105:K105"/>
    <mergeCell ref="O100:P100"/>
    <mergeCell ref="Q100:R100"/>
    <mergeCell ref="O101:P101"/>
    <mergeCell ref="Q101:R101"/>
    <mergeCell ref="O102:P102"/>
    <mergeCell ref="Q102:R102"/>
    <mergeCell ref="O95:P95"/>
    <mergeCell ref="Q95:R95"/>
    <mergeCell ref="O96:P96"/>
    <mergeCell ref="Q96:R96"/>
    <mergeCell ref="O99:P99"/>
    <mergeCell ref="Q99:R99"/>
    <mergeCell ref="O92:P92"/>
    <mergeCell ref="Q92:R92"/>
    <mergeCell ref="O93:P93"/>
    <mergeCell ref="Q93:R93"/>
    <mergeCell ref="O94:P94"/>
    <mergeCell ref="Q94:R94"/>
    <mergeCell ref="K74:O74"/>
    <mergeCell ref="K75:L76"/>
    <mergeCell ref="M75:O75"/>
    <mergeCell ref="M76:N76"/>
    <mergeCell ref="B90:D91"/>
    <mergeCell ref="M90:R91"/>
    <mergeCell ref="B58:C59"/>
    <mergeCell ref="D58:D59"/>
    <mergeCell ref="F58:F59"/>
    <mergeCell ref="H58:H59"/>
    <mergeCell ref="K60:O60"/>
    <mergeCell ref="K61:L62"/>
    <mergeCell ref="M61:O61"/>
    <mergeCell ref="L48:P48"/>
    <mergeCell ref="K50:Q50"/>
    <mergeCell ref="K51:K52"/>
    <mergeCell ref="L51:M51"/>
    <mergeCell ref="O51:Q51"/>
    <mergeCell ref="B56:H57"/>
    <mergeCell ref="B5:S6"/>
    <mergeCell ref="B8:S8"/>
    <mergeCell ref="B10:S11"/>
    <mergeCell ref="I15:M16"/>
    <mergeCell ref="I31:K32"/>
    <mergeCell ref="B45:G47"/>
    <mergeCell ref="I46:K4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6" orientation="portrait" r:id="rId1"/>
  <rowBreaks count="1" manualBreakCount="1">
    <brk id="87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S157"/>
  <sheetViews>
    <sheetView showGridLines="0" view="pageBreakPreview" zoomScaleNormal="100" zoomScaleSheetLayoutView="100" workbookViewId="0">
      <selection activeCell="E39" sqref="E39"/>
    </sheetView>
  </sheetViews>
  <sheetFormatPr baseColWidth="10" defaultRowHeight="15" x14ac:dyDescent="0.25"/>
  <cols>
    <col min="1" max="1" width="0.5703125" style="21" customWidth="1"/>
    <col min="2" max="2" width="14.140625" style="21" customWidth="1"/>
    <col min="3" max="3" width="11.7109375" style="21" customWidth="1"/>
    <col min="4" max="4" width="11.42578125" style="21"/>
    <col min="5" max="5" width="1.140625" style="21" customWidth="1"/>
    <col min="6" max="6" width="9.5703125" style="37" customWidth="1"/>
    <col min="7" max="7" width="1.7109375" style="37" customWidth="1"/>
    <col min="8" max="8" width="7.140625" style="37" customWidth="1"/>
    <col min="9" max="9" width="9.5703125" style="21" customWidth="1"/>
    <col min="10" max="10" width="2.85546875" style="21" customWidth="1"/>
    <col min="11" max="11" width="16.140625" style="21" customWidth="1"/>
    <col min="12" max="12" width="11.7109375" style="21" customWidth="1"/>
    <col min="13" max="13" width="15.42578125" style="21" customWidth="1"/>
    <col min="14" max="14" width="1.140625" style="21" customWidth="1"/>
    <col min="15" max="15" width="10.42578125" style="21" customWidth="1"/>
    <col min="16" max="16" width="1.5703125" style="21" customWidth="1"/>
    <col min="17" max="17" width="7.7109375" style="21" customWidth="1"/>
    <col min="18" max="18" width="7" style="21" customWidth="1"/>
    <col min="19" max="19" width="2.85546875" style="21" customWidth="1"/>
    <col min="20" max="20" width="0.5703125" style="21" customWidth="1"/>
    <col min="21" max="16384" width="11.42578125" style="21"/>
  </cols>
  <sheetData>
    <row r="1" spans="2:19" ht="12.75" customHeight="1" x14ac:dyDescent="0.25"/>
    <row r="3" spans="2:19" ht="13.5" customHeight="1" x14ac:dyDescent="0.25"/>
    <row r="4" spans="2:19" ht="5.25" customHeight="1" x14ac:dyDescent="0.25"/>
    <row r="5" spans="2:19" ht="21" customHeight="1" x14ac:dyDescent="0.25">
      <c r="B5" s="120" t="s">
        <v>98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2:19" ht="21" customHeight="1" x14ac:dyDescent="0.25"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2:19" ht="6" customHeight="1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2:19" ht="16.5" customHeight="1" x14ac:dyDescent="0.25">
      <c r="B8" s="121" t="s">
        <v>39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</row>
    <row r="9" spans="2:19" ht="6.75" customHeight="1" x14ac:dyDescent="0.25"/>
    <row r="10" spans="2:19" x14ac:dyDescent="0.25">
      <c r="B10" s="122" t="s">
        <v>99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</row>
    <row r="11" spans="2:19" ht="30.75" customHeight="1" x14ac:dyDescent="0.25"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</row>
    <row r="12" spans="2:19" ht="8.25" customHeight="1" x14ac:dyDescent="0.25"/>
    <row r="13" spans="2:19" s="38" customFormat="1" ht="17.25" customHeight="1" x14ac:dyDescent="0.25">
      <c r="B13" s="123" t="s">
        <v>100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</row>
    <row r="14" spans="2:19" ht="3" customHeight="1" x14ac:dyDescent="0.25"/>
    <row r="15" spans="2:19" ht="15" customHeight="1" x14ac:dyDescent="0.25">
      <c r="C15" s="4"/>
      <c r="D15" s="4"/>
      <c r="E15" s="4"/>
      <c r="F15" s="12"/>
      <c r="G15" s="12"/>
      <c r="H15" s="12"/>
      <c r="I15" s="109" t="s">
        <v>101</v>
      </c>
      <c r="J15" s="109"/>
      <c r="K15" s="109"/>
      <c r="L15" s="109"/>
      <c r="M15" s="109"/>
      <c r="N15" s="6"/>
      <c r="O15" s="4"/>
      <c r="P15" s="115"/>
      <c r="Q15" s="115"/>
      <c r="R15" s="115"/>
      <c r="S15" s="115"/>
    </row>
    <row r="16" spans="2:19" x14ac:dyDescent="0.2">
      <c r="B16" s="3" t="s">
        <v>102</v>
      </c>
      <c r="C16" s="4"/>
      <c r="D16" s="4"/>
      <c r="E16" s="4"/>
      <c r="F16" s="12"/>
      <c r="G16" s="12"/>
      <c r="H16" s="12"/>
      <c r="I16" s="109"/>
      <c r="J16" s="109"/>
      <c r="K16" s="109"/>
      <c r="L16" s="109"/>
      <c r="M16" s="109"/>
      <c r="N16" s="6"/>
      <c r="O16" s="4"/>
      <c r="P16" s="115"/>
      <c r="Q16" s="115"/>
      <c r="R16" s="115"/>
      <c r="S16" s="115"/>
    </row>
    <row r="17" spans="2:19" x14ac:dyDescent="0.25">
      <c r="B17" s="39" t="s">
        <v>39</v>
      </c>
      <c r="C17" s="4"/>
      <c r="D17" s="4"/>
      <c r="E17" s="4"/>
      <c r="F17" s="12"/>
      <c r="G17" s="12"/>
      <c r="H17" s="12"/>
      <c r="I17" s="5" t="s">
        <v>59</v>
      </c>
      <c r="J17" s="5"/>
      <c r="K17" s="5">
        <v>2019</v>
      </c>
      <c r="L17" s="5">
        <v>2018</v>
      </c>
      <c r="M17" s="5" t="s">
        <v>15</v>
      </c>
      <c r="N17" s="6"/>
      <c r="O17" s="10"/>
      <c r="P17" s="10"/>
      <c r="Q17" s="10"/>
      <c r="R17" s="10"/>
      <c r="S17" s="4"/>
    </row>
    <row r="18" spans="2:19" ht="15" customHeight="1" thickBot="1" x14ac:dyDescent="0.3">
      <c r="C18" s="4"/>
      <c r="D18" s="4"/>
      <c r="E18" s="4"/>
      <c r="F18" s="12"/>
      <c r="G18" s="12"/>
      <c r="H18" s="12"/>
      <c r="I18" s="9" t="s">
        <v>2</v>
      </c>
      <c r="J18" s="12"/>
      <c r="K18" s="12">
        <v>41</v>
      </c>
      <c r="L18" s="12">
        <v>44</v>
      </c>
      <c r="M18" s="11">
        <f t="shared" ref="M18:M25" si="0">K18/L18-1</f>
        <v>-6.8181818181818232E-2</v>
      </c>
      <c r="N18" s="10"/>
      <c r="O18" s="11"/>
      <c r="P18" s="11"/>
      <c r="Q18" s="12"/>
      <c r="R18" s="12"/>
      <c r="S18" s="10"/>
    </row>
    <row r="19" spans="2:19" ht="15" hidden="1" customHeight="1" x14ac:dyDescent="0.25">
      <c r="B19" s="4"/>
      <c r="C19" s="4"/>
      <c r="D19" s="4"/>
      <c r="E19" s="4"/>
      <c r="F19" s="12"/>
      <c r="G19" s="12"/>
      <c r="H19" s="12"/>
      <c r="I19" s="9" t="s">
        <v>3</v>
      </c>
      <c r="J19" s="12"/>
      <c r="K19" s="12"/>
      <c r="L19" s="12">
        <v>22</v>
      </c>
      <c r="M19" s="11">
        <f t="shared" si="0"/>
        <v>-1</v>
      </c>
      <c r="N19" s="10"/>
      <c r="O19" s="11"/>
      <c r="P19" s="11"/>
      <c r="Q19" s="12"/>
      <c r="R19" s="12"/>
      <c r="S19" s="10"/>
    </row>
    <row r="20" spans="2:19" ht="15" hidden="1" customHeight="1" x14ac:dyDescent="0.25">
      <c r="B20" s="4"/>
      <c r="C20" s="4"/>
      <c r="D20" s="4"/>
      <c r="E20" s="4"/>
      <c r="F20" s="12"/>
      <c r="G20" s="12"/>
      <c r="H20" s="12"/>
      <c r="I20" s="9" t="s">
        <v>4</v>
      </c>
      <c r="J20" s="12"/>
      <c r="K20" s="12"/>
      <c r="L20" s="12">
        <v>16</v>
      </c>
      <c r="M20" s="11">
        <f t="shared" si="0"/>
        <v>-1</v>
      </c>
      <c r="N20" s="10"/>
      <c r="O20" s="11"/>
      <c r="P20" s="11"/>
      <c r="Q20" s="12"/>
      <c r="R20" s="12"/>
      <c r="S20" s="10"/>
    </row>
    <row r="21" spans="2:19" ht="15" hidden="1" customHeight="1" x14ac:dyDescent="0.25">
      <c r="B21" s="4"/>
      <c r="C21" s="4"/>
      <c r="D21" s="4"/>
      <c r="E21" s="4"/>
      <c r="F21" s="12"/>
      <c r="G21" s="12"/>
      <c r="H21" s="12"/>
      <c r="I21" s="9" t="s">
        <v>5</v>
      </c>
      <c r="J21" s="12"/>
      <c r="K21" s="12"/>
      <c r="L21" s="12">
        <v>21</v>
      </c>
      <c r="M21" s="11">
        <f t="shared" si="0"/>
        <v>-1</v>
      </c>
      <c r="N21" s="10"/>
      <c r="O21" s="11"/>
      <c r="P21" s="11"/>
      <c r="Q21" s="12"/>
      <c r="R21" s="12"/>
      <c r="S21" s="10"/>
    </row>
    <row r="22" spans="2:19" ht="15" hidden="1" customHeight="1" x14ac:dyDescent="0.25">
      <c r="B22" s="4"/>
      <c r="C22" s="4"/>
      <c r="D22" s="4"/>
      <c r="E22" s="4"/>
      <c r="F22" s="12"/>
      <c r="G22" s="12"/>
      <c r="H22" s="12"/>
      <c r="I22" s="9" t="s">
        <v>6</v>
      </c>
      <c r="J22" s="12"/>
      <c r="K22" s="12"/>
      <c r="L22" s="12">
        <v>31</v>
      </c>
      <c r="M22" s="11">
        <f t="shared" si="0"/>
        <v>-1</v>
      </c>
      <c r="N22" s="10"/>
      <c r="O22" s="11"/>
      <c r="P22" s="11"/>
      <c r="Q22" s="12"/>
      <c r="R22" s="12"/>
      <c r="S22" s="10"/>
    </row>
    <row r="23" spans="2:19" ht="15" hidden="1" customHeight="1" x14ac:dyDescent="0.25">
      <c r="B23" s="4"/>
      <c r="C23" s="4"/>
      <c r="D23" s="4"/>
      <c r="E23" s="4"/>
      <c r="F23" s="12"/>
      <c r="G23" s="12"/>
      <c r="H23" s="12"/>
      <c r="I23" s="9" t="s">
        <v>7</v>
      </c>
      <c r="J23" s="12"/>
      <c r="K23" s="12"/>
      <c r="L23" s="12">
        <v>29</v>
      </c>
      <c r="M23" s="11">
        <f t="shared" si="0"/>
        <v>-1</v>
      </c>
      <c r="N23" s="10"/>
      <c r="O23" s="11"/>
      <c r="P23" s="11"/>
      <c r="Q23" s="12"/>
      <c r="R23" s="12"/>
      <c r="S23" s="10"/>
    </row>
    <row r="24" spans="2:19" ht="15" hidden="1" customHeight="1" x14ac:dyDescent="0.25">
      <c r="B24" s="4"/>
      <c r="C24" s="4"/>
      <c r="D24" s="4"/>
      <c r="E24" s="4"/>
      <c r="F24" s="12"/>
      <c r="G24" s="12"/>
      <c r="H24" s="12"/>
      <c r="I24" s="9" t="s">
        <v>8</v>
      </c>
      <c r="J24" s="12"/>
      <c r="K24" s="12"/>
      <c r="L24" s="12">
        <v>21</v>
      </c>
      <c r="M24" s="11">
        <f t="shared" si="0"/>
        <v>-1</v>
      </c>
      <c r="N24" s="10"/>
      <c r="O24" s="11"/>
      <c r="P24" s="11"/>
      <c r="Q24" s="12"/>
      <c r="R24" s="12"/>
      <c r="S24" s="10"/>
    </row>
    <row r="25" spans="2:19" ht="15" hidden="1" customHeight="1" x14ac:dyDescent="0.25">
      <c r="B25" s="4"/>
      <c r="C25" s="4"/>
      <c r="D25" s="4"/>
      <c r="E25" s="4"/>
      <c r="F25" s="12"/>
      <c r="G25" s="12"/>
      <c r="H25" s="12"/>
      <c r="I25" s="9" t="s">
        <v>9</v>
      </c>
      <c r="J25" s="12"/>
      <c r="K25" s="12"/>
      <c r="L25" s="12">
        <v>24</v>
      </c>
      <c r="M25" s="11">
        <f t="shared" si="0"/>
        <v>-1</v>
      </c>
      <c r="N25" s="10"/>
      <c r="O25" s="11"/>
      <c r="P25" s="11"/>
      <c r="Q25" s="12"/>
      <c r="R25" s="12"/>
      <c r="S25" s="10"/>
    </row>
    <row r="26" spans="2:19" ht="15" hidden="1" customHeight="1" x14ac:dyDescent="0.25">
      <c r="B26" s="4"/>
      <c r="C26" s="4"/>
      <c r="D26" s="4"/>
      <c r="E26" s="4"/>
      <c r="F26" s="12"/>
      <c r="G26" s="12"/>
      <c r="H26" s="12"/>
      <c r="I26" s="9" t="s">
        <v>10</v>
      </c>
      <c r="J26" s="12"/>
      <c r="K26" s="12"/>
      <c r="L26" s="12">
        <v>11</v>
      </c>
      <c r="M26" s="11">
        <f>K26/L26-1</f>
        <v>-1</v>
      </c>
      <c r="N26" s="10"/>
      <c r="O26" s="11"/>
      <c r="P26" s="11"/>
      <c r="Q26" s="12"/>
      <c r="R26" s="12"/>
      <c r="S26" s="10"/>
    </row>
    <row r="27" spans="2:19" ht="15" hidden="1" customHeight="1" x14ac:dyDescent="0.25">
      <c r="B27" s="4"/>
      <c r="C27" s="4"/>
      <c r="D27" s="4"/>
      <c r="E27" s="4"/>
      <c r="F27" s="12"/>
      <c r="G27" s="12"/>
      <c r="H27" s="12"/>
      <c r="I27" s="9" t="s">
        <v>11</v>
      </c>
      <c r="J27" s="12"/>
      <c r="K27" s="12"/>
      <c r="L27" s="12">
        <v>24</v>
      </c>
      <c r="M27" s="11">
        <f>K27/L27-1</f>
        <v>-1</v>
      </c>
      <c r="N27" s="10"/>
      <c r="O27" s="11"/>
      <c r="P27" s="11"/>
      <c r="Q27" s="12"/>
      <c r="R27" s="12"/>
      <c r="S27" s="10"/>
    </row>
    <row r="28" spans="2:19" ht="15" hidden="1" customHeight="1" x14ac:dyDescent="0.25">
      <c r="B28" s="4"/>
      <c r="C28" s="4"/>
      <c r="D28" s="4"/>
      <c r="E28" s="4"/>
      <c r="F28" s="12"/>
      <c r="G28" s="12"/>
      <c r="H28" s="12"/>
      <c r="I28" s="9" t="s">
        <v>12</v>
      </c>
      <c r="J28" s="12"/>
      <c r="K28" s="12"/>
      <c r="L28" s="12">
        <v>37</v>
      </c>
      <c r="M28" s="11">
        <f>K28/L28-1</f>
        <v>-1</v>
      </c>
      <c r="N28" s="10"/>
      <c r="O28" s="11"/>
      <c r="P28" s="11"/>
      <c r="Q28" s="12"/>
      <c r="R28" s="12"/>
      <c r="S28" s="10"/>
    </row>
    <row r="29" spans="2:19" ht="15" hidden="1" customHeight="1" thickBot="1" x14ac:dyDescent="0.3">
      <c r="B29" s="4"/>
      <c r="C29" s="4"/>
      <c r="D29" s="4"/>
      <c r="E29" s="4"/>
      <c r="F29" s="12"/>
      <c r="G29" s="12"/>
      <c r="H29" s="12"/>
      <c r="I29" s="9" t="s">
        <v>13</v>
      </c>
      <c r="J29" s="12"/>
      <c r="K29" s="12"/>
      <c r="L29" s="12">
        <v>24</v>
      </c>
      <c r="M29" s="11">
        <f>K29/L29-1</f>
        <v>-1</v>
      </c>
      <c r="N29" s="10"/>
      <c r="O29" s="11"/>
      <c r="P29" s="11"/>
      <c r="Q29" s="12"/>
      <c r="R29" s="12"/>
      <c r="S29" s="10"/>
    </row>
    <row r="30" spans="2:19" x14ac:dyDescent="0.25">
      <c r="B30" s="4"/>
      <c r="C30" s="4"/>
      <c r="D30" s="4"/>
      <c r="E30" s="4"/>
      <c r="F30" s="12"/>
      <c r="G30" s="12"/>
      <c r="H30" s="12"/>
      <c r="I30" s="7" t="s">
        <v>0</v>
      </c>
      <c r="J30" s="7"/>
      <c r="K30" s="7">
        <f>SUM(K18)</f>
        <v>41</v>
      </c>
      <c r="L30" s="7">
        <f>SUM(L18)</f>
        <v>44</v>
      </c>
      <c r="M30" s="1">
        <f>K30/L30-1</f>
        <v>-6.8181818181818232E-2</v>
      </c>
      <c r="N30" s="10"/>
      <c r="O30" s="11"/>
      <c r="P30" s="11"/>
      <c r="Q30" s="12"/>
      <c r="R30" s="12"/>
      <c r="S30" s="10"/>
    </row>
    <row r="31" spans="2:19" x14ac:dyDescent="0.25">
      <c r="B31" s="4"/>
      <c r="C31" s="4"/>
      <c r="D31" s="4"/>
      <c r="E31" s="4"/>
      <c r="F31" s="12"/>
      <c r="G31" s="12"/>
      <c r="H31" s="12"/>
      <c r="N31" s="4"/>
      <c r="O31" s="4"/>
      <c r="P31" s="4"/>
      <c r="Q31" s="4"/>
      <c r="R31" s="4"/>
      <c r="S31" s="4"/>
    </row>
    <row r="32" spans="2:19" ht="26.25" customHeight="1" x14ac:dyDescent="0.25">
      <c r="B32" s="4"/>
      <c r="C32" s="4"/>
      <c r="D32" s="4"/>
      <c r="E32" s="4"/>
      <c r="F32" s="12"/>
      <c r="G32" s="12"/>
      <c r="H32" s="12"/>
      <c r="I32" s="117" t="s">
        <v>103</v>
      </c>
      <c r="J32" s="117"/>
      <c r="K32" s="117"/>
      <c r="L32" s="4"/>
      <c r="M32" s="4"/>
      <c r="N32" s="4"/>
      <c r="O32" s="4"/>
      <c r="P32" s="4"/>
      <c r="Q32" s="4"/>
      <c r="R32" s="4"/>
      <c r="S32" s="4"/>
    </row>
    <row r="33" spans="2:19" x14ac:dyDescent="0.25">
      <c r="B33" s="4"/>
      <c r="C33" s="4"/>
      <c r="D33" s="4"/>
      <c r="E33" s="4"/>
      <c r="F33" s="12"/>
      <c r="G33" s="12"/>
      <c r="H33" s="12"/>
      <c r="I33" s="5" t="s">
        <v>38</v>
      </c>
      <c r="J33" s="118" t="s">
        <v>104</v>
      </c>
      <c r="K33" s="118"/>
      <c r="L33" s="12"/>
      <c r="M33" s="12"/>
      <c r="N33" s="12"/>
      <c r="O33" s="12"/>
      <c r="P33" s="12"/>
      <c r="Q33" s="12"/>
      <c r="R33" s="12"/>
      <c r="S33" s="12"/>
    </row>
    <row r="34" spans="2:19" x14ac:dyDescent="0.25">
      <c r="B34" s="4"/>
      <c r="C34" s="4"/>
      <c r="D34" s="4"/>
      <c r="E34" s="4"/>
      <c r="F34" s="12"/>
      <c r="G34" s="12"/>
      <c r="H34" s="12"/>
      <c r="I34" s="13">
        <v>2009</v>
      </c>
      <c r="J34" s="12"/>
      <c r="K34" s="40">
        <v>64</v>
      </c>
      <c r="L34" s="12"/>
      <c r="M34" s="12"/>
      <c r="N34" s="12"/>
      <c r="O34" s="12"/>
      <c r="P34" s="12"/>
      <c r="Q34" s="12"/>
      <c r="R34" s="12"/>
      <c r="S34" s="12"/>
    </row>
    <row r="35" spans="2:19" x14ac:dyDescent="0.25">
      <c r="B35" s="4"/>
      <c r="C35" s="4"/>
      <c r="D35" s="4"/>
      <c r="E35" s="4"/>
      <c r="F35" s="12"/>
      <c r="G35" s="12"/>
      <c r="H35" s="12"/>
      <c r="I35" s="13">
        <v>2010</v>
      </c>
      <c r="J35" s="12"/>
      <c r="K35" s="40">
        <v>47</v>
      </c>
      <c r="L35" s="12"/>
      <c r="M35" s="12"/>
      <c r="N35" s="12"/>
      <c r="O35" s="12"/>
      <c r="P35" s="12"/>
      <c r="Q35" s="12"/>
      <c r="R35" s="12"/>
      <c r="S35" s="12"/>
    </row>
    <row r="36" spans="2:19" x14ac:dyDescent="0.25">
      <c r="B36" s="4"/>
      <c r="C36" s="4"/>
      <c r="D36" s="4"/>
      <c r="E36" s="4"/>
      <c r="F36" s="12"/>
      <c r="G36" s="12"/>
      <c r="H36" s="12"/>
      <c r="I36" s="13">
        <v>2011</v>
      </c>
      <c r="J36" s="12"/>
      <c r="K36" s="40">
        <v>66</v>
      </c>
      <c r="L36" s="12"/>
      <c r="M36" s="12"/>
      <c r="N36" s="12"/>
      <c r="O36" s="12"/>
      <c r="P36" s="12"/>
      <c r="Q36" s="12"/>
      <c r="R36" s="12"/>
      <c r="S36" s="12"/>
    </row>
    <row r="37" spans="2:19" x14ac:dyDescent="0.25">
      <c r="B37" s="4"/>
      <c r="C37" s="4"/>
      <c r="D37" s="4"/>
      <c r="E37" s="4"/>
      <c r="F37" s="12"/>
      <c r="G37" s="12"/>
      <c r="H37" s="12"/>
      <c r="I37" s="13">
        <v>2012</v>
      </c>
      <c r="J37" s="12"/>
      <c r="K37" s="40">
        <v>91</v>
      </c>
      <c r="L37" s="12"/>
      <c r="M37" s="12"/>
      <c r="N37" s="12"/>
      <c r="O37" s="12"/>
      <c r="P37" s="12"/>
      <c r="Q37" s="12"/>
      <c r="R37" s="12"/>
      <c r="S37" s="12"/>
    </row>
    <row r="38" spans="2:19" x14ac:dyDescent="0.25">
      <c r="B38" s="4"/>
      <c r="C38" s="4"/>
      <c r="D38" s="4"/>
      <c r="E38" s="4"/>
      <c r="F38" s="12"/>
      <c r="G38" s="12"/>
      <c r="H38" s="12"/>
      <c r="I38" s="13">
        <v>2013</v>
      </c>
      <c r="J38" s="12"/>
      <c r="K38" s="40">
        <v>151</v>
      </c>
      <c r="L38" s="4"/>
      <c r="M38" s="4"/>
      <c r="N38" s="4"/>
      <c r="O38" s="4"/>
      <c r="P38" s="4"/>
      <c r="Q38" s="4"/>
      <c r="R38" s="4"/>
      <c r="S38" s="4"/>
    </row>
    <row r="39" spans="2:19" x14ac:dyDescent="0.25">
      <c r="B39" s="4"/>
      <c r="C39" s="4"/>
      <c r="D39" s="4"/>
      <c r="E39" s="4"/>
      <c r="F39" s="12"/>
      <c r="G39" s="12"/>
      <c r="H39" s="12"/>
      <c r="I39" s="13">
        <v>2014</v>
      </c>
      <c r="J39" s="12"/>
      <c r="K39" s="40">
        <v>186</v>
      </c>
      <c r="L39" s="4"/>
      <c r="M39" s="4"/>
      <c r="N39" s="4"/>
      <c r="O39" s="4"/>
      <c r="P39" s="4"/>
      <c r="Q39" s="4"/>
      <c r="R39" s="4"/>
      <c r="S39" s="4"/>
    </row>
    <row r="40" spans="2:19" x14ac:dyDescent="0.25">
      <c r="B40" s="4"/>
      <c r="C40" s="4"/>
      <c r="D40" s="4"/>
      <c r="E40" s="4"/>
      <c r="F40" s="12"/>
      <c r="G40" s="12"/>
      <c r="H40" s="12"/>
      <c r="I40" s="13">
        <v>2015</v>
      </c>
      <c r="J40" s="12"/>
      <c r="K40" s="40">
        <v>198</v>
      </c>
      <c r="L40" s="4"/>
      <c r="M40" s="4"/>
      <c r="N40" s="4"/>
      <c r="O40" s="4"/>
      <c r="P40" s="4"/>
      <c r="Q40" s="4"/>
      <c r="R40" s="4"/>
      <c r="S40" s="4"/>
    </row>
    <row r="41" spans="2:19" x14ac:dyDescent="0.25">
      <c r="B41" s="4"/>
      <c r="C41" s="4"/>
      <c r="D41" s="4"/>
      <c r="E41" s="4"/>
      <c r="F41" s="12"/>
      <c r="G41" s="12"/>
      <c r="H41" s="12"/>
      <c r="I41" s="13">
        <v>2016</v>
      </c>
      <c r="J41" s="12"/>
      <c r="K41" s="40">
        <v>258</v>
      </c>
      <c r="L41" s="4"/>
      <c r="M41" s="4"/>
      <c r="N41" s="4"/>
      <c r="O41" s="4"/>
      <c r="P41" s="4"/>
      <c r="Q41" s="4"/>
      <c r="R41" s="4"/>
      <c r="S41" s="4"/>
    </row>
    <row r="42" spans="2:19" x14ac:dyDescent="0.25">
      <c r="B42" s="4"/>
      <c r="C42" s="4"/>
      <c r="D42" s="4"/>
      <c r="E42" s="4"/>
      <c r="F42" s="12"/>
      <c r="G42" s="12"/>
      <c r="H42" s="12"/>
      <c r="I42" s="13">
        <v>2017</v>
      </c>
      <c r="J42" s="12"/>
      <c r="K42" s="40">
        <v>247</v>
      </c>
      <c r="L42" s="4"/>
      <c r="M42" s="4"/>
      <c r="N42" s="4"/>
      <c r="O42" s="4"/>
      <c r="P42" s="4"/>
      <c r="Q42" s="4"/>
      <c r="R42" s="4"/>
      <c r="S42" s="4"/>
    </row>
    <row r="43" spans="2:19" x14ac:dyDescent="0.25">
      <c r="B43" s="4"/>
      <c r="C43" s="4"/>
      <c r="D43" s="4"/>
      <c r="E43" s="4"/>
      <c r="F43" s="12"/>
      <c r="G43" s="12"/>
      <c r="H43" s="12"/>
      <c r="I43" s="13">
        <v>2018</v>
      </c>
      <c r="J43" s="12"/>
      <c r="K43" s="40">
        <v>304</v>
      </c>
      <c r="L43" s="4"/>
      <c r="M43" s="4"/>
      <c r="N43" s="4"/>
      <c r="O43" s="4"/>
      <c r="P43" s="4"/>
      <c r="Q43" s="4"/>
      <c r="R43" s="4"/>
      <c r="S43" s="4"/>
    </row>
    <row r="44" spans="2:19" ht="15.75" thickBot="1" x14ac:dyDescent="0.3">
      <c r="B44" s="4"/>
      <c r="C44" s="4"/>
      <c r="D44" s="4"/>
      <c r="E44" s="4"/>
      <c r="F44" s="12"/>
      <c r="G44" s="12"/>
      <c r="H44" s="12"/>
      <c r="I44" s="13" t="s">
        <v>60</v>
      </c>
      <c r="J44" s="12"/>
      <c r="K44" s="40">
        <f>K30</f>
        <v>41</v>
      </c>
      <c r="L44" s="4"/>
      <c r="M44" s="4"/>
      <c r="N44" s="4"/>
      <c r="O44" s="4"/>
      <c r="P44" s="4"/>
      <c r="Q44" s="4"/>
      <c r="R44" s="4"/>
      <c r="S44" s="4"/>
    </row>
    <row r="45" spans="2:19" x14ac:dyDescent="0.25">
      <c r="B45" s="4"/>
      <c r="C45" s="4"/>
      <c r="D45" s="4"/>
      <c r="E45" s="4"/>
      <c r="F45" s="12"/>
      <c r="G45" s="12"/>
      <c r="H45" s="12"/>
      <c r="I45" s="7" t="s">
        <v>0</v>
      </c>
      <c r="J45" s="7"/>
      <c r="K45" s="2">
        <f>SUM(K34:K44)</f>
        <v>1653</v>
      </c>
      <c r="L45" s="4"/>
      <c r="M45" s="4"/>
      <c r="N45" s="4"/>
      <c r="O45" s="4"/>
      <c r="P45" s="4"/>
      <c r="Q45" s="4"/>
      <c r="R45" s="4"/>
      <c r="S45" s="4"/>
    </row>
    <row r="46" spans="2:19" x14ac:dyDescent="0.25">
      <c r="B46" s="4"/>
      <c r="C46" s="4"/>
      <c r="D46" s="4"/>
      <c r="E46" s="4"/>
      <c r="F46" s="12"/>
      <c r="G46" s="12"/>
      <c r="H46" s="12"/>
      <c r="I46" s="41" t="s">
        <v>105</v>
      </c>
      <c r="J46" s="42"/>
      <c r="K46" s="4"/>
      <c r="L46" s="4"/>
      <c r="M46" s="41" t="s">
        <v>105</v>
      </c>
      <c r="N46" s="4"/>
      <c r="O46" s="4"/>
      <c r="P46" s="4"/>
      <c r="Q46" s="4"/>
      <c r="R46" s="4"/>
      <c r="S46" s="4"/>
    </row>
    <row r="47" spans="2:19" ht="41.25" customHeight="1" x14ac:dyDescent="0.25">
      <c r="B47" s="109" t="s">
        <v>106</v>
      </c>
      <c r="C47" s="109"/>
      <c r="D47" s="109"/>
      <c r="E47" s="109"/>
      <c r="F47" s="109"/>
      <c r="G47" s="109"/>
      <c r="H47" s="109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2:19" ht="24.75" customHeight="1" x14ac:dyDescent="0.25">
      <c r="B48" s="106" t="s">
        <v>18</v>
      </c>
      <c r="C48" s="106"/>
      <c r="D48" s="16" t="s">
        <v>65</v>
      </c>
      <c r="E48" s="16"/>
      <c r="F48" s="5" t="s">
        <v>62</v>
      </c>
      <c r="G48" s="5"/>
      <c r="H48" s="5" t="s"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2:19" x14ac:dyDescent="0.25">
      <c r="B49" s="17" t="s">
        <v>66</v>
      </c>
      <c r="C49" s="43"/>
      <c r="D49" s="18">
        <v>454</v>
      </c>
      <c r="E49" s="43"/>
      <c r="F49" s="18">
        <v>14</v>
      </c>
      <c r="G49" s="18"/>
      <c r="H49" s="19">
        <f t="shared" ref="H49:H74" si="1">D49+F49</f>
        <v>468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2:19" x14ac:dyDescent="0.25">
      <c r="B50" s="17" t="s">
        <v>14</v>
      </c>
      <c r="C50" s="43"/>
      <c r="D50" s="18">
        <v>116</v>
      </c>
      <c r="E50" s="43"/>
      <c r="F50" s="18">
        <v>2</v>
      </c>
      <c r="G50" s="18"/>
      <c r="H50" s="19">
        <f t="shared" si="1"/>
        <v>118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2:19" x14ac:dyDescent="0.25">
      <c r="B51" s="17" t="s">
        <v>43</v>
      </c>
      <c r="C51" s="43"/>
      <c r="D51" s="18">
        <v>85</v>
      </c>
      <c r="E51" s="43"/>
      <c r="F51" s="18">
        <v>1</v>
      </c>
      <c r="G51" s="18"/>
      <c r="H51" s="19">
        <f t="shared" si="1"/>
        <v>86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2:19" x14ac:dyDescent="0.25">
      <c r="B52" s="17" t="s">
        <v>22</v>
      </c>
      <c r="C52" s="43"/>
      <c r="D52" s="18">
        <v>77</v>
      </c>
      <c r="E52" s="43"/>
      <c r="F52" s="18">
        <v>1</v>
      </c>
      <c r="G52" s="18"/>
      <c r="H52" s="19">
        <f t="shared" si="1"/>
        <v>78</v>
      </c>
      <c r="I52" s="4"/>
      <c r="J52" s="4"/>
      <c r="L52" s="22"/>
      <c r="M52" s="22"/>
      <c r="N52" s="22"/>
      <c r="O52" s="22"/>
      <c r="P52" s="22"/>
      <c r="Q52" s="22"/>
      <c r="R52" s="4"/>
      <c r="S52" s="4"/>
    </row>
    <row r="53" spans="2:19" x14ac:dyDescent="0.25">
      <c r="B53" s="17" t="s">
        <v>28</v>
      </c>
      <c r="C53" s="43"/>
      <c r="D53" s="18">
        <v>73</v>
      </c>
      <c r="E53" s="43"/>
      <c r="F53" s="18">
        <v>1</v>
      </c>
      <c r="G53" s="18"/>
      <c r="H53" s="19">
        <f t="shared" si="1"/>
        <v>74</v>
      </c>
      <c r="I53" s="4"/>
      <c r="J53" s="4"/>
      <c r="R53" s="4"/>
      <c r="S53" s="4"/>
    </row>
    <row r="54" spans="2:19" x14ac:dyDescent="0.25">
      <c r="B54" s="17" t="s">
        <v>42</v>
      </c>
      <c r="C54" s="43"/>
      <c r="D54" s="18">
        <v>69</v>
      </c>
      <c r="E54" s="43"/>
      <c r="F54" s="18">
        <v>1</v>
      </c>
      <c r="G54" s="18"/>
      <c r="H54" s="19">
        <f t="shared" si="1"/>
        <v>70</v>
      </c>
      <c r="I54" s="4"/>
      <c r="J54" s="4"/>
      <c r="K54" s="109" t="s">
        <v>107</v>
      </c>
      <c r="L54" s="109"/>
      <c r="M54" s="109"/>
      <c r="N54" s="109"/>
      <c r="O54" s="109"/>
      <c r="P54" s="109"/>
      <c r="Q54" s="109"/>
      <c r="R54" s="4"/>
      <c r="S54" s="4"/>
    </row>
    <row r="55" spans="2:19" x14ac:dyDescent="0.25">
      <c r="B55" s="17" t="s">
        <v>20</v>
      </c>
      <c r="C55" s="43"/>
      <c r="D55" s="18">
        <v>66</v>
      </c>
      <c r="E55" s="43"/>
      <c r="F55" s="18">
        <v>1</v>
      </c>
      <c r="G55" s="18"/>
      <c r="H55" s="19">
        <f t="shared" si="1"/>
        <v>67</v>
      </c>
      <c r="I55" s="4"/>
      <c r="J55" s="4"/>
      <c r="K55" s="109"/>
      <c r="L55" s="109"/>
      <c r="M55" s="109"/>
      <c r="N55" s="109"/>
      <c r="O55" s="109"/>
      <c r="P55" s="109"/>
      <c r="Q55" s="109"/>
      <c r="R55" s="4"/>
      <c r="S55" s="4"/>
    </row>
    <row r="56" spans="2:19" ht="15.75" thickBot="1" x14ac:dyDescent="0.3">
      <c r="B56" s="17" t="s">
        <v>23</v>
      </c>
      <c r="C56" s="43"/>
      <c r="D56" s="18">
        <v>63</v>
      </c>
      <c r="E56" s="43"/>
      <c r="F56" s="18">
        <v>2</v>
      </c>
      <c r="G56" s="18"/>
      <c r="H56" s="19">
        <f t="shared" si="1"/>
        <v>65</v>
      </c>
      <c r="I56" s="4"/>
      <c r="J56" s="4"/>
      <c r="K56" s="114" t="s">
        <v>61</v>
      </c>
      <c r="L56" s="119" t="s">
        <v>108</v>
      </c>
      <c r="M56" s="119"/>
      <c r="N56" s="5"/>
      <c r="O56" s="119">
        <v>2018</v>
      </c>
      <c r="P56" s="119"/>
      <c r="Q56" s="119"/>
      <c r="R56" s="4"/>
      <c r="S56" s="4"/>
    </row>
    <row r="57" spans="2:19" x14ac:dyDescent="0.25">
      <c r="B57" s="17" t="s">
        <v>25</v>
      </c>
      <c r="C57" s="43"/>
      <c r="D57" s="18">
        <v>60</v>
      </c>
      <c r="E57" s="43"/>
      <c r="F57" s="18">
        <v>1</v>
      </c>
      <c r="G57" s="18"/>
      <c r="H57" s="19">
        <f t="shared" si="1"/>
        <v>61</v>
      </c>
      <c r="I57" s="4"/>
      <c r="J57" s="4"/>
      <c r="K57" s="114"/>
      <c r="L57" s="5" t="s">
        <v>17</v>
      </c>
      <c r="M57" s="5" t="s">
        <v>1</v>
      </c>
      <c r="N57" s="5"/>
      <c r="O57" s="5" t="s">
        <v>17</v>
      </c>
      <c r="P57" s="5"/>
      <c r="Q57" s="5" t="s">
        <v>1</v>
      </c>
      <c r="R57" s="4"/>
      <c r="S57" s="4"/>
    </row>
    <row r="58" spans="2:19" x14ac:dyDescent="0.25">
      <c r="B58" s="14" t="s">
        <v>29</v>
      </c>
      <c r="C58" s="4"/>
      <c r="D58" s="12">
        <v>59</v>
      </c>
      <c r="E58" s="4"/>
      <c r="F58" s="12">
        <v>0</v>
      </c>
      <c r="G58" s="12"/>
      <c r="H58" s="13">
        <f t="shared" si="1"/>
        <v>59</v>
      </c>
      <c r="I58" s="4"/>
      <c r="J58" s="4"/>
      <c r="K58" s="14" t="s">
        <v>63</v>
      </c>
      <c r="L58" s="12">
        <v>33</v>
      </c>
      <c r="M58" s="15">
        <f>L58/$L$60</f>
        <v>0.80487804878048785</v>
      </c>
      <c r="N58" s="15"/>
      <c r="O58" s="12">
        <v>252</v>
      </c>
      <c r="P58" s="12"/>
      <c r="Q58" s="15">
        <f>O58/$O$60</f>
        <v>0.82894736842105265</v>
      </c>
      <c r="R58" s="4"/>
      <c r="S58" s="4"/>
    </row>
    <row r="59" spans="2:19" ht="15.75" thickBot="1" x14ac:dyDescent="0.3">
      <c r="B59" s="14" t="s">
        <v>24</v>
      </c>
      <c r="C59" s="4"/>
      <c r="D59" s="12">
        <v>51</v>
      </c>
      <c r="E59" s="4"/>
      <c r="F59" s="12">
        <v>0</v>
      </c>
      <c r="G59" s="12"/>
      <c r="H59" s="13">
        <f t="shared" si="1"/>
        <v>51</v>
      </c>
      <c r="I59" s="4"/>
      <c r="J59" s="4"/>
      <c r="K59" s="14" t="s">
        <v>64</v>
      </c>
      <c r="L59" s="12">
        <v>8</v>
      </c>
      <c r="M59" s="15">
        <f>L59/$L$60</f>
        <v>0.1951219512195122</v>
      </c>
      <c r="N59" s="15"/>
      <c r="O59" s="12">
        <v>52</v>
      </c>
      <c r="P59" s="12"/>
      <c r="Q59" s="15">
        <f>O59/O60</f>
        <v>0.17105263157894737</v>
      </c>
      <c r="R59" s="4"/>
      <c r="S59" s="4"/>
    </row>
    <row r="60" spans="2:19" x14ac:dyDescent="0.25">
      <c r="B60" s="14" t="s">
        <v>21</v>
      </c>
      <c r="C60" s="4"/>
      <c r="D60" s="12">
        <v>46</v>
      </c>
      <c r="E60" s="4"/>
      <c r="F60" s="12">
        <v>2</v>
      </c>
      <c r="G60" s="12"/>
      <c r="H60" s="13">
        <f t="shared" si="1"/>
        <v>48</v>
      </c>
      <c r="I60" s="4"/>
      <c r="J60" s="4"/>
      <c r="K60" s="7" t="s">
        <v>0</v>
      </c>
      <c r="L60" s="7">
        <f>SUM(L58:L59)</f>
        <v>41</v>
      </c>
      <c r="M60" s="1">
        <f>SUM(M58:M59)</f>
        <v>1</v>
      </c>
      <c r="N60" s="1"/>
      <c r="O60" s="7">
        <f>SUM(O58:O59)</f>
        <v>304</v>
      </c>
      <c r="P60" s="7"/>
      <c r="Q60" s="1">
        <f>SUM(Q58:Q59)</f>
        <v>1</v>
      </c>
      <c r="R60" s="4"/>
      <c r="S60" s="4"/>
    </row>
    <row r="61" spans="2:19" x14ac:dyDescent="0.25">
      <c r="B61" s="14" t="s">
        <v>67</v>
      </c>
      <c r="C61" s="4"/>
      <c r="D61" s="12">
        <v>43</v>
      </c>
      <c r="E61" s="4"/>
      <c r="F61" s="12">
        <v>4</v>
      </c>
      <c r="G61" s="12"/>
      <c r="H61" s="13">
        <f t="shared" si="1"/>
        <v>47</v>
      </c>
      <c r="I61" s="4"/>
      <c r="J61" s="4"/>
      <c r="K61" s="41" t="s">
        <v>105</v>
      </c>
      <c r="L61" s="12"/>
      <c r="M61" s="15"/>
      <c r="N61" s="15"/>
      <c r="O61" s="12"/>
      <c r="P61" s="12"/>
      <c r="Q61" s="15"/>
      <c r="R61" s="4"/>
      <c r="S61" s="4"/>
    </row>
    <row r="62" spans="2:19" x14ac:dyDescent="0.25">
      <c r="B62" s="14" t="s">
        <v>30</v>
      </c>
      <c r="C62" s="4"/>
      <c r="D62" s="12">
        <v>43</v>
      </c>
      <c r="E62" s="4"/>
      <c r="F62" s="12">
        <v>2</v>
      </c>
      <c r="G62" s="12"/>
      <c r="H62" s="13">
        <f t="shared" si="1"/>
        <v>45</v>
      </c>
      <c r="I62" s="4"/>
      <c r="J62" s="4"/>
      <c r="P62" s="4"/>
      <c r="Q62" s="4"/>
      <c r="R62" s="4"/>
      <c r="S62" s="4"/>
    </row>
    <row r="63" spans="2:19" x14ac:dyDescent="0.25">
      <c r="B63" s="14" t="s">
        <v>19</v>
      </c>
      <c r="C63" s="4"/>
      <c r="D63" s="12">
        <v>39</v>
      </c>
      <c r="E63" s="4"/>
      <c r="F63" s="12">
        <v>1</v>
      </c>
      <c r="G63" s="12"/>
      <c r="H63" s="13">
        <f t="shared" si="1"/>
        <v>40</v>
      </c>
      <c r="I63" s="4"/>
      <c r="J63" s="4"/>
      <c r="K63" s="4" t="s">
        <v>109</v>
      </c>
      <c r="L63" s="4"/>
      <c r="M63" s="4"/>
      <c r="N63" s="4"/>
      <c r="O63" s="4"/>
      <c r="P63" s="4"/>
      <c r="Q63" s="4"/>
      <c r="R63" s="4"/>
      <c r="S63" s="4"/>
    </row>
    <row r="64" spans="2:19" x14ac:dyDescent="0.25">
      <c r="B64" s="14" t="s">
        <v>26</v>
      </c>
      <c r="C64" s="4"/>
      <c r="D64" s="12">
        <v>37</v>
      </c>
      <c r="E64" s="4"/>
      <c r="F64" s="12">
        <v>2</v>
      </c>
      <c r="G64" s="12"/>
      <c r="H64" s="13">
        <f t="shared" si="1"/>
        <v>39</v>
      </c>
      <c r="I64" s="4"/>
      <c r="J64" s="4"/>
      <c r="K64" s="114" t="s">
        <v>68</v>
      </c>
      <c r="L64" s="114"/>
      <c r="M64" s="106" t="s">
        <v>17</v>
      </c>
      <c r="N64" s="106"/>
      <c r="O64" s="5" t="s">
        <v>1</v>
      </c>
      <c r="P64" s="22"/>
      <c r="Q64" s="22"/>
      <c r="R64" s="22"/>
      <c r="S64" s="4"/>
    </row>
    <row r="65" spans="2:19" x14ac:dyDescent="0.25">
      <c r="B65" s="14" t="s">
        <v>32</v>
      </c>
      <c r="C65" s="4"/>
      <c r="D65" s="12">
        <v>36</v>
      </c>
      <c r="E65" s="4"/>
      <c r="F65" s="12">
        <v>2</v>
      </c>
      <c r="G65" s="12"/>
      <c r="H65" s="13">
        <f t="shared" si="1"/>
        <v>38</v>
      </c>
      <c r="I65" s="4"/>
      <c r="J65" s="4"/>
      <c r="K65" s="14" t="s">
        <v>110</v>
      </c>
      <c r="L65" s="12"/>
      <c r="M65" s="20">
        <v>13</v>
      </c>
      <c r="N65" s="20"/>
      <c r="O65" s="15">
        <f>M65/$M$76</f>
        <v>0.31707317073170732</v>
      </c>
      <c r="P65" s="22"/>
      <c r="Q65" s="22"/>
      <c r="R65" s="22"/>
      <c r="S65" s="4"/>
    </row>
    <row r="66" spans="2:19" x14ac:dyDescent="0.25">
      <c r="B66" s="14" t="s">
        <v>36</v>
      </c>
      <c r="C66" s="4"/>
      <c r="D66" s="12">
        <v>36</v>
      </c>
      <c r="E66" s="4"/>
      <c r="F66" s="12">
        <v>1</v>
      </c>
      <c r="G66" s="12"/>
      <c r="H66" s="13">
        <f t="shared" si="1"/>
        <v>37</v>
      </c>
      <c r="I66" s="4"/>
      <c r="J66" s="4"/>
      <c r="K66" s="14" t="s">
        <v>111</v>
      </c>
      <c r="L66" s="12"/>
      <c r="M66" s="20">
        <v>5</v>
      </c>
      <c r="N66" s="20"/>
      <c r="O66" s="15">
        <f t="shared" ref="O66:O73" si="2">M66/$M$76</f>
        <v>0.12195121951219512</v>
      </c>
      <c r="P66" s="10"/>
      <c r="Q66" s="112"/>
      <c r="R66" s="112"/>
      <c r="S66" s="4"/>
    </row>
    <row r="67" spans="2:19" x14ac:dyDescent="0.25">
      <c r="B67" s="14" t="s">
        <v>34</v>
      </c>
      <c r="C67" s="4"/>
      <c r="D67" s="12">
        <v>35</v>
      </c>
      <c r="E67" s="4"/>
      <c r="F67" s="12">
        <v>0</v>
      </c>
      <c r="G67" s="12"/>
      <c r="H67" s="13">
        <f t="shared" si="1"/>
        <v>35</v>
      </c>
      <c r="I67" s="4"/>
      <c r="J67" s="4"/>
      <c r="K67" s="14" t="s">
        <v>69</v>
      </c>
      <c r="L67" s="12"/>
      <c r="M67" s="20">
        <v>7</v>
      </c>
      <c r="N67" s="20"/>
      <c r="O67" s="15">
        <f t="shared" si="2"/>
        <v>0.17073170731707318</v>
      </c>
      <c r="P67" s="10"/>
      <c r="Q67" s="10"/>
      <c r="R67" s="10"/>
      <c r="S67" s="4"/>
    </row>
    <row r="68" spans="2:19" x14ac:dyDescent="0.25">
      <c r="B68" s="14" t="s">
        <v>33</v>
      </c>
      <c r="C68" s="4"/>
      <c r="D68" s="12">
        <v>25</v>
      </c>
      <c r="E68" s="4"/>
      <c r="F68" s="12">
        <v>0</v>
      </c>
      <c r="G68" s="12"/>
      <c r="H68" s="13">
        <f t="shared" si="1"/>
        <v>25</v>
      </c>
      <c r="I68" s="4"/>
      <c r="J68" s="4"/>
      <c r="K68" s="14" t="s">
        <v>70</v>
      </c>
      <c r="L68" s="12"/>
      <c r="M68" s="20">
        <v>3</v>
      </c>
      <c r="N68" s="20"/>
      <c r="O68" s="15">
        <f t="shared" si="2"/>
        <v>7.3170731707317069E-2</v>
      </c>
      <c r="P68" s="15"/>
      <c r="Q68" s="20"/>
      <c r="R68" s="15"/>
      <c r="S68" s="4"/>
    </row>
    <row r="69" spans="2:19" x14ac:dyDescent="0.25">
      <c r="B69" s="14" t="s">
        <v>37</v>
      </c>
      <c r="C69" s="4"/>
      <c r="D69" s="12">
        <v>24</v>
      </c>
      <c r="E69" s="4"/>
      <c r="F69" s="12">
        <v>0</v>
      </c>
      <c r="G69" s="12"/>
      <c r="H69" s="13">
        <f t="shared" si="1"/>
        <v>24</v>
      </c>
      <c r="I69" s="4"/>
      <c r="J69" s="4"/>
      <c r="K69" s="14" t="s">
        <v>112</v>
      </c>
      <c r="L69" s="12"/>
      <c r="M69" s="20">
        <v>2</v>
      </c>
      <c r="N69" s="20"/>
      <c r="O69" s="15">
        <f t="shared" si="2"/>
        <v>4.878048780487805E-2</v>
      </c>
      <c r="P69" s="15"/>
      <c r="Q69" s="20"/>
      <c r="R69" s="15"/>
      <c r="S69" s="4"/>
    </row>
    <row r="70" spans="2:19" x14ac:dyDescent="0.25">
      <c r="B70" s="14" t="s">
        <v>31</v>
      </c>
      <c r="C70" s="4"/>
      <c r="D70" s="12">
        <v>23</v>
      </c>
      <c r="E70" s="4"/>
      <c r="F70" s="12">
        <v>0</v>
      </c>
      <c r="G70" s="12"/>
      <c r="H70" s="13">
        <f t="shared" si="1"/>
        <v>23</v>
      </c>
      <c r="I70" s="4"/>
      <c r="J70" s="4"/>
      <c r="K70" s="14" t="s">
        <v>113</v>
      </c>
      <c r="L70" s="12"/>
      <c r="M70" s="20">
        <v>4</v>
      </c>
      <c r="N70" s="20"/>
      <c r="O70" s="15">
        <f t="shared" si="2"/>
        <v>9.7560975609756101E-2</v>
      </c>
      <c r="P70" s="15"/>
      <c r="Q70" s="20"/>
      <c r="R70" s="15"/>
      <c r="S70" s="4"/>
    </row>
    <row r="71" spans="2:19" x14ac:dyDescent="0.25">
      <c r="B71" s="14" t="s">
        <v>41</v>
      </c>
      <c r="C71" s="4"/>
      <c r="D71" s="12">
        <v>16</v>
      </c>
      <c r="E71" s="4"/>
      <c r="F71" s="12">
        <v>2</v>
      </c>
      <c r="G71" s="12"/>
      <c r="H71" s="13">
        <f t="shared" si="1"/>
        <v>18</v>
      </c>
      <c r="I71" s="4"/>
      <c r="J71" s="4"/>
      <c r="K71" s="14" t="s">
        <v>114</v>
      </c>
      <c r="L71" s="12"/>
      <c r="M71" s="20">
        <v>3</v>
      </c>
      <c r="N71" s="20"/>
      <c r="O71" s="15">
        <f>M71/$M$76</f>
        <v>7.3170731707317069E-2</v>
      </c>
      <c r="P71" s="15"/>
      <c r="Q71" s="20"/>
      <c r="R71" s="15"/>
      <c r="S71" s="4"/>
    </row>
    <row r="72" spans="2:19" x14ac:dyDescent="0.25">
      <c r="B72" s="14" t="s">
        <v>44</v>
      </c>
      <c r="C72" s="4"/>
      <c r="D72" s="12">
        <v>18</v>
      </c>
      <c r="E72" s="4"/>
      <c r="F72" s="12">
        <v>0</v>
      </c>
      <c r="G72" s="12"/>
      <c r="H72" s="13">
        <f t="shared" si="1"/>
        <v>18</v>
      </c>
      <c r="I72" s="4"/>
      <c r="J72" s="4"/>
      <c r="K72" s="14" t="s">
        <v>115</v>
      </c>
      <c r="L72" s="12"/>
      <c r="M72" s="20">
        <v>1</v>
      </c>
      <c r="N72" s="20"/>
      <c r="O72" s="15">
        <f>M72/$M$76</f>
        <v>2.4390243902439025E-2</v>
      </c>
      <c r="P72" s="15"/>
      <c r="Q72" s="20"/>
      <c r="R72" s="15"/>
      <c r="S72" s="4"/>
    </row>
    <row r="73" spans="2:19" x14ac:dyDescent="0.25">
      <c r="B73" s="14" t="s">
        <v>27</v>
      </c>
      <c r="C73" s="4"/>
      <c r="D73" s="12">
        <v>11</v>
      </c>
      <c r="E73" s="4"/>
      <c r="F73" s="12">
        <v>1</v>
      </c>
      <c r="G73" s="12"/>
      <c r="H73" s="13">
        <f t="shared" si="1"/>
        <v>12</v>
      </c>
      <c r="I73" s="4"/>
      <c r="J73" s="4"/>
      <c r="K73" s="14" t="s">
        <v>116</v>
      </c>
      <c r="L73" s="12"/>
      <c r="M73" s="20">
        <v>0</v>
      </c>
      <c r="N73" s="20"/>
      <c r="O73" s="15">
        <f t="shared" si="2"/>
        <v>0</v>
      </c>
      <c r="P73" s="15"/>
      <c r="Q73" s="20"/>
      <c r="R73" s="15"/>
      <c r="S73" s="4"/>
    </row>
    <row r="74" spans="2:19" ht="15.75" thickBot="1" x14ac:dyDescent="0.3">
      <c r="B74" s="14" t="s">
        <v>35</v>
      </c>
      <c r="C74" s="4"/>
      <c r="D74" s="12">
        <v>7</v>
      </c>
      <c r="E74" s="4"/>
      <c r="F74" s="12">
        <v>0</v>
      </c>
      <c r="G74" s="12"/>
      <c r="H74" s="13">
        <f t="shared" si="1"/>
        <v>7</v>
      </c>
      <c r="I74" s="44"/>
      <c r="J74" s="4"/>
      <c r="K74" s="14" t="s">
        <v>117</v>
      </c>
      <c r="L74" s="12"/>
      <c r="M74" s="20">
        <v>2</v>
      </c>
      <c r="N74" s="20"/>
      <c r="O74" s="15">
        <f>M74/$M$76</f>
        <v>4.878048780487805E-2</v>
      </c>
      <c r="S74" s="4"/>
    </row>
    <row r="75" spans="2:19" ht="15.75" thickBot="1" x14ac:dyDescent="0.3">
      <c r="B75" s="7" t="s">
        <v>0</v>
      </c>
      <c r="C75" s="7"/>
      <c r="D75" s="45">
        <f>SUM(D49:D74)</f>
        <v>1612</v>
      </c>
      <c r="E75" s="46">
        <f>SUM(E49:E74)</f>
        <v>0</v>
      </c>
      <c r="F75" s="45">
        <f>SUM(F49:F74)</f>
        <v>41</v>
      </c>
      <c r="G75" s="45"/>
      <c r="H75" s="45">
        <f>SUM(H49:H74)</f>
        <v>1653</v>
      </c>
      <c r="I75" s="4"/>
      <c r="J75" s="4"/>
      <c r="K75" s="14" t="s">
        <v>16</v>
      </c>
      <c r="L75" s="12"/>
      <c r="M75" s="20">
        <v>1</v>
      </c>
      <c r="N75" s="20"/>
      <c r="O75" s="15">
        <f>M75/$M$76</f>
        <v>2.4390243902439025E-2</v>
      </c>
      <c r="S75" s="4"/>
    </row>
    <row r="76" spans="2:19" x14ac:dyDescent="0.25">
      <c r="B76" s="41" t="s">
        <v>105</v>
      </c>
      <c r="C76" s="4"/>
      <c r="D76" s="4"/>
      <c r="E76" s="4"/>
      <c r="F76" s="12"/>
      <c r="G76" s="12"/>
      <c r="H76" s="12"/>
      <c r="I76" s="22"/>
      <c r="J76" s="6"/>
      <c r="K76" s="7" t="s">
        <v>0</v>
      </c>
      <c r="L76" s="7"/>
      <c r="M76" s="45">
        <f>SUM(M65:M75)</f>
        <v>41</v>
      </c>
      <c r="N76" s="45"/>
      <c r="O76" s="1">
        <f>SUM(O65:O75)</f>
        <v>1</v>
      </c>
      <c r="S76" s="4"/>
    </row>
    <row r="77" spans="2:19" ht="13.5" customHeight="1" x14ac:dyDescent="0.25">
      <c r="G77" s="47"/>
      <c r="H77" s="48"/>
      <c r="I77" s="47"/>
      <c r="J77" s="15"/>
      <c r="S77" s="4"/>
    </row>
    <row r="78" spans="2:19" ht="6" customHeight="1" x14ac:dyDescent="0.25">
      <c r="B78" s="4"/>
      <c r="C78" s="4"/>
      <c r="D78" s="4"/>
      <c r="E78" s="4"/>
      <c r="F78" s="12"/>
      <c r="G78" s="12"/>
      <c r="H78" s="12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2:19" x14ac:dyDescent="0.25">
      <c r="B79" s="49" t="s">
        <v>118</v>
      </c>
      <c r="C79" s="49"/>
      <c r="D79" s="49"/>
      <c r="E79" s="49"/>
      <c r="F79" s="50"/>
      <c r="G79" s="50"/>
      <c r="H79" s="50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2:19" ht="21" customHeight="1" x14ac:dyDescent="0.25">
      <c r="B80" s="109" t="s">
        <v>119</v>
      </c>
      <c r="C80" s="109"/>
      <c r="D80" s="109"/>
      <c r="E80" s="6"/>
      <c r="F80" s="23"/>
      <c r="G80" s="23"/>
      <c r="H80" s="23"/>
      <c r="I80" s="22"/>
      <c r="J80" s="22"/>
      <c r="K80" s="4"/>
      <c r="L80" s="4"/>
      <c r="M80" s="109" t="s">
        <v>120</v>
      </c>
      <c r="N80" s="109"/>
      <c r="O80" s="109"/>
      <c r="P80" s="109"/>
      <c r="Q80" s="109"/>
      <c r="R80" s="109"/>
      <c r="S80" s="4"/>
    </row>
    <row r="81" spans="2:19" ht="15" customHeight="1" x14ac:dyDescent="0.25">
      <c r="B81" s="109"/>
      <c r="C81" s="109"/>
      <c r="D81" s="109"/>
      <c r="E81" s="6"/>
      <c r="F81" s="23"/>
      <c r="G81" s="23"/>
      <c r="H81" s="23"/>
      <c r="I81" s="22"/>
      <c r="J81" s="22"/>
      <c r="K81" s="4"/>
      <c r="L81" s="4"/>
      <c r="M81" s="109"/>
      <c r="N81" s="109"/>
      <c r="O81" s="109"/>
      <c r="P81" s="109"/>
      <c r="Q81" s="109"/>
      <c r="R81" s="109"/>
      <c r="S81" s="4"/>
    </row>
    <row r="82" spans="2:19" ht="15" customHeight="1" x14ac:dyDescent="0.25">
      <c r="B82" s="51" t="s">
        <v>40</v>
      </c>
      <c r="C82" s="5" t="s">
        <v>17</v>
      </c>
      <c r="D82" s="5" t="s">
        <v>1</v>
      </c>
      <c r="E82" s="10"/>
      <c r="F82" s="12"/>
      <c r="G82" s="12"/>
      <c r="H82" s="9" t="s">
        <v>71</v>
      </c>
      <c r="I82" s="4"/>
      <c r="J82" s="4"/>
      <c r="K82" s="4"/>
      <c r="L82" s="4"/>
      <c r="M82" s="51" t="s">
        <v>72</v>
      </c>
      <c r="N82" s="52"/>
      <c r="O82" s="114" t="s">
        <v>17</v>
      </c>
      <c r="P82" s="114"/>
      <c r="Q82" s="114" t="s">
        <v>1</v>
      </c>
      <c r="R82" s="114"/>
      <c r="S82" s="4"/>
    </row>
    <row r="83" spans="2:19" x14ac:dyDescent="0.25">
      <c r="B83" s="9" t="s">
        <v>47</v>
      </c>
      <c r="C83" s="12">
        <v>0</v>
      </c>
      <c r="D83" s="53">
        <f t="shared" ref="D83:D89" si="3">C83/$C$90</f>
        <v>0</v>
      </c>
      <c r="E83" s="15"/>
      <c r="F83" s="12"/>
      <c r="G83" s="12"/>
      <c r="H83" s="54">
        <f>SUM(D83:D86)</f>
        <v>0</v>
      </c>
      <c r="I83" s="4"/>
      <c r="J83" s="4"/>
      <c r="K83" s="4"/>
      <c r="L83" s="4"/>
      <c r="M83" s="14" t="s">
        <v>45</v>
      </c>
      <c r="N83" s="4"/>
      <c r="O83" s="115">
        <v>1</v>
      </c>
      <c r="P83" s="115"/>
      <c r="Q83" s="116">
        <f>O83/$O$85</f>
        <v>2.4390243902439025E-2</v>
      </c>
      <c r="R83" s="116"/>
      <c r="S83" s="4"/>
    </row>
    <row r="84" spans="2:19" ht="15.75" thickBot="1" x14ac:dyDescent="0.3">
      <c r="B84" s="9" t="s">
        <v>48</v>
      </c>
      <c r="C84" s="12">
        <v>0</v>
      </c>
      <c r="D84" s="53">
        <f>C84/$C$90</f>
        <v>0</v>
      </c>
      <c r="E84" s="15"/>
      <c r="F84" s="12"/>
      <c r="G84" s="12"/>
      <c r="H84" s="9"/>
      <c r="I84" s="4"/>
      <c r="J84" s="4"/>
      <c r="K84" s="4"/>
      <c r="L84" s="4"/>
      <c r="M84" s="14" t="s">
        <v>46</v>
      </c>
      <c r="N84" s="4"/>
      <c r="O84" s="115">
        <v>40</v>
      </c>
      <c r="P84" s="115"/>
      <c r="Q84" s="116">
        <f>O84/$O$85</f>
        <v>0.97560975609756095</v>
      </c>
      <c r="R84" s="116"/>
      <c r="S84" s="4"/>
    </row>
    <row r="85" spans="2:19" x14ac:dyDescent="0.25">
      <c r="B85" s="9" t="s">
        <v>121</v>
      </c>
      <c r="C85" s="12">
        <v>0</v>
      </c>
      <c r="D85" s="53">
        <f t="shared" si="3"/>
        <v>0</v>
      </c>
      <c r="E85" s="15"/>
      <c r="F85" s="12"/>
      <c r="G85" s="12"/>
      <c r="H85" s="9" t="s">
        <v>73</v>
      </c>
      <c r="I85" s="4"/>
      <c r="J85" s="4"/>
      <c r="K85" s="4"/>
      <c r="L85" s="4"/>
      <c r="M85" s="7" t="s">
        <v>0</v>
      </c>
      <c r="N85" s="55"/>
      <c r="O85" s="110">
        <f>SUM(O83:P84)</f>
        <v>41</v>
      </c>
      <c r="P85" s="110"/>
      <c r="Q85" s="111">
        <f>SUM(Q83:R84)</f>
        <v>1</v>
      </c>
      <c r="R85" s="111"/>
      <c r="S85" s="4"/>
    </row>
    <row r="86" spans="2:19" x14ac:dyDescent="0.25">
      <c r="B86" s="9" t="s">
        <v>92</v>
      </c>
      <c r="C86" s="12">
        <v>0</v>
      </c>
      <c r="D86" s="53">
        <f t="shared" si="3"/>
        <v>0</v>
      </c>
      <c r="E86" s="15"/>
      <c r="F86" s="12"/>
      <c r="G86" s="12"/>
      <c r="H86" s="54">
        <f>SUM(D87:D88)</f>
        <v>1</v>
      </c>
      <c r="I86" s="4"/>
      <c r="J86" s="4"/>
      <c r="K86" s="4"/>
      <c r="L86" s="4"/>
      <c r="S86" s="4"/>
    </row>
    <row r="87" spans="2:19" x14ac:dyDescent="0.25">
      <c r="B87" s="9" t="s">
        <v>93</v>
      </c>
      <c r="C87" s="12">
        <v>18</v>
      </c>
      <c r="D87" s="53">
        <f t="shared" si="3"/>
        <v>0.43902439024390244</v>
      </c>
      <c r="E87" s="15"/>
      <c r="F87" s="12"/>
      <c r="G87" s="12"/>
      <c r="H87" s="9"/>
      <c r="I87" s="4"/>
      <c r="J87" s="4"/>
      <c r="K87" s="4"/>
      <c r="L87" s="4"/>
      <c r="M87" s="4" t="s">
        <v>122</v>
      </c>
      <c r="N87" s="22"/>
      <c r="O87" s="22"/>
      <c r="P87" s="4"/>
      <c r="Q87" s="4"/>
      <c r="R87" s="4"/>
      <c r="S87" s="4"/>
    </row>
    <row r="88" spans="2:19" x14ac:dyDescent="0.25">
      <c r="B88" s="9" t="s">
        <v>94</v>
      </c>
      <c r="C88" s="12">
        <v>23</v>
      </c>
      <c r="D88" s="53">
        <f>C88/$C$90</f>
        <v>0.56097560975609762</v>
      </c>
      <c r="E88" s="15"/>
      <c r="F88" s="12"/>
      <c r="G88" s="12"/>
      <c r="H88" s="9"/>
      <c r="I88" s="4"/>
      <c r="J88" s="4"/>
      <c r="K88" s="4"/>
      <c r="L88" s="4"/>
      <c r="M88" s="51" t="s">
        <v>76</v>
      </c>
      <c r="N88" s="52"/>
      <c r="O88" s="114" t="s">
        <v>17</v>
      </c>
      <c r="P88" s="114"/>
      <c r="Q88" s="114" t="s">
        <v>1</v>
      </c>
      <c r="R88" s="114"/>
      <c r="S88" s="4"/>
    </row>
    <row r="89" spans="2:19" ht="15.75" thickBot="1" x14ac:dyDescent="0.3">
      <c r="B89" s="9" t="s">
        <v>74</v>
      </c>
      <c r="C89" s="12">
        <v>0</v>
      </c>
      <c r="D89" s="53">
        <f t="shared" si="3"/>
        <v>0</v>
      </c>
      <c r="E89" s="15"/>
      <c r="F89" s="12"/>
      <c r="G89" s="12"/>
      <c r="H89" s="9" t="s">
        <v>75</v>
      </c>
      <c r="I89" s="4"/>
      <c r="J89" s="4"/>
      <c r="K89" s="4"/>
      <c r="L89" s="4"/>
      <c r="M89" s="14" t="s">
        <v>58</v>
      </c>
      <c r="N89" s="4"/>
      <c r="O89" s="115">
        <v>9</v>
      </c>
      <c r="P89" s="115"/>
      <c r="Q89" s="116">
        <f>O89/$O$92</f>
        <v>0.21951219512195122</v>
      </c>
      <c r="R89" s="116"/>
      <c r="S89" s="4"/>
    </row>
    <row r="90" spans="2:19" x14ac:dyDescent="0.25">
      <c r="B90" s="7" t="s">
        <v>0</v>
      </c>
      <c r="C90" s="7">
        <f>SUM(C83:C89)</f>
        <v>41</v>
      </c>
      <c r="D90" s="56">
        <f>SUM(D83:D89)</f>
        <v>1</v>
      </c>
      <c r="E90" s="47"/>
      <c r="F90" s="12"/>
      <c r="G90" s="12"/>
      <c r="H90" s="54">
        <f>SUM(D89)</f>
        <v>0</v>
      </c>
      <c r="I90" s="4"/>
      <c r="J90" s="4"/>
      <c r="K90" s="4"/>
      <c r="L90" s="4"/>
      <c r="M90" s="14" t="s">
        <v>77</v>
      </c>
      <c r="N90" s="4"/>
      <c r="O90" s="115">
        <v>25</v>
      </c>
      <c r="P90" s="115"/>
      <c r="Q90" s="116">
        <f>O90/$O$92</f>
        <v>0.6097560975609756</v>
      </c>
      <c r="R90" s="116"/>
      <c r="S90" s="4"/>
    </row>
    <row r="91" spans="2:19" ht="15.75" thickBot="1" x14ac:dyDescent="0.3">
      <c r="B91" s="4"/>
      <c r="C91" s="4"/>
      <c r="D91" s="4"/>
      <c r="E91" s="4"/>
      <c r="F91" s="12"/>
      <c r="G91" s="12"/>
      <c r="H91" s="12"/>
      <c r="I91" s="4"/>
      <c r="J91" s="4"/>
      <c r="K91" s="4"/>
      <c r="L91" s="4"/>
      <c r="M91" s="14" t="s">
        <v>78</v>
      </c>
      <c r="N91" s="4"/>
      <c r="O91" s="107">
        <v>7</v>
      </c>
      <c r="P91" s="107"/>
      <c r="Q91" s="108">
        <f>O91/$O$92</f>
        <v>0.17073170731707318</v>
      </c>
      <c r="R91" s="108"/>
      <c r="S91" s="4"/>
    </row>
    <row r="92" spans="2:19" ht="18.75" customHeight="1" x14ac:dyDescent="0.25">
      <c r="B92" s="109" t="s">
        <v>123</v>
      </c>
      <c r="C92" s="109"/>
      <c r="D92" s="109"/>
      <c r="E92" s="109"/>
      <c r="F92" s="109"/>
      <c r="G92" s="109"/>
      <c r="H92" s="109"/>
      <c r="I92" s="4"/>
      <c r="J92" s="4"/>
      <c r="K92" s="4"/>
      <c r="L92" s="4"/>
      <c r="M92" s="7" t="s">
        <v>0</v>
      </c>
      <c r="N92" s="55"/>
      <c r="O92" s="110">
        <f>SUM(O89:P91)</f>
        <v>41</v>
      </c>
      <c r="P92" s="110"/>
      <c r="Q92" s="111">
        <f>SUM(Q89:R91)</f>
        <v>1</v>
      </c>
      <c r="R92" s="111"/>
      <c r="S92" s="4"/>
    </row>
    <row r="93" spans="2:19" x14ac:dyDescent="0.25">
      <c r="B93" s="106" t="s">
        <v>79</v>
      </c>
      <c r="C93" s="106"/>
      <c r="D93" s="106"/>
      <c r="E93" s="5"/>
      <c r="F93" s="5" t="s">
        <v>17</v>
      </c>
      <c r="G93" s="106" t="s">
        <v>1</v>
      </c>
      <c r="H93" s="106"/>
      <c r="I93" s="112"/>
      <c r="J93" s="112"/>
      <c r="K93" s="112"/>
      <c r="L93" s="4"/>
      <c r="M93" s="57"/>
      <c r="N93" s="4"/>
      <c r="O93" s="4"/>
      <c r="P93" s="4"/>
      <c r="Q93" s="4"/>
      <c r="R93" s="4"/>
      <c r="S93" s="4"/>
    </row>
    <row r="94" spans="2:19" ht="15" customHeight="1" x14ac:dyDescent="0.25">
      <c r="B94" s="27" t="s">
        <v>124</v>
      </c>
      <c r="C94" s="28"/>
      <c r="D94" s="28"/>
      <c r="E94" s="28"/>
      <c r="F94" s="29">
        <v>4</v>
      </c>
      <c r="G94" s="58"/>
      <c r="H94" s="59">
        <f t="shared" ref="H94:H131" si="4">F94/$F$132</f>
        <v>9.7560975609756101E-2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2:19" ht="15" customHeight="1" x14ac:dyDescent="0.25">
      <c r="B95" s="27" t="s">
        <v>56</v>
      </c>
      <c r="C95" s="28"/>
      <c r="D95" s="28"/>
      <c r="E95" s="28"/>
      <c r="F95" s="29">
        <v>20</v>
      </c>
      <c r="G95" s="58"/>
      <c r="H95" s="59">
        <f t="shared" si="4"/>
        <v>0.48780487804878048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2:19" ht="15" customHeight="1" x14ac:dyDescent="0.25">
      <c r="B96" s="27" t="s">
        <v>125</v>
      </c>
      <c r="C96" s="28"/>
      <c r="D96" s="28"/>
      <c r="E96" s="28"/>
      <c r="F96" s="29">
        <v>1</v>
      </c>
      <c r="G96" s="58"/>
      <c r="H96" s="59">
        <f t="shared" si="4"/>
        <v>2.4390243902439025E-2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2:19" ht="15" customHeight="1" x14ac:dyDescent="0.25">
      <c r="B97" s="27" t="s">
        <v>126</v>
      </c>
      <c r="C97" s="28"/>
      <c r="D97" s="28"/>
      <c r="E97" s="28"/>
      <c r="F97" s="29">
        <v>0</v>
      </c>
      <c r="G97" s="58"/>
      <c r="H97" s="59">
        <f t="shared" si="4"/>
        <v>0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2:19" ht="15" customHeight="1" x14ac:dyDescent="0.25">
      <c r="B98" s="24" t="s">
        <v>127</v>
      </c>
      <c r="C98" s="25"/>
      <c r="D98" s="25"/>
      <c r="E98" s="25"/>
      <c r="F98" s="26">
        <v>0</v>
      </c>
      <c r="G98" s="60"/>
      <c r="H98" s="61">
        <f t="shared" si="4"/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2:19" ht="15" customHeight="1" x14ac:dyDescent="0.25">
      <c r="B99" s="24" t="s">
        <v>57</v>
      </c>
      <c r="C99" s="25"/>
      <c r="D99" s="25"/>
      <c r="E99" s="25"/>
      <c r="F99" s="26">
        <v>12</v>
      </c>
      <c r="G99" s="60"/>
      <c r="H99" s="61">
        <f t="shared" si="4"/>
        <v>0.29268292682926828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2:19" ht="15" customHeight="1" x14ac:dyDescent="0.25">
      <c r="B100" s="24" t="s">
        <v>80</v>
      </c>
      <c r="C100" s="25"/>
      <c r="D100" s="25"/>
      <c r="E100" s="25"/>
      <c r="F100" s="26">
        <v>0</v>
      </c>
      <c r="G100" s="60"/>
      <c r="H100" s="61">
        <f t="shared" si="4"/>
        <v>0</v>
      </c>
      <c r="I100" s="4"/>
      <c r="J100" s="4"/>
      <c r="L100" s="4"/>
      <c r="M100" s="4"/>
      <c r="N100" s="4"/>
      <c r="O100" s="4"/>
      <c r="P100" s="4"/>
      <c r="Q100" s="4"/>
      <c r="R100" s="4"/>
      <c r="S100" s="4"/>
    </row>
    <row r="101" spans="2:19" ht="15" customHeight="1" x14ac:dyDescent="0.25">
      <c r="B101" s="62" t="s">
        <v>128</v>
      </c>
      <c r="C101" s="63"/>
      <c r="D101" s="63"/>
      <c r="E101" s="63"/>
      <c r="F101" s="26">
        <v>1</v>
      </c>
      <c r="G101" s="60"/>
      <c r="H101" s="61">
        <f t="shared" si="4"/>
        <v>2.4390243902439025E-2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2:19" ht="15" customHeight="1" x14ac:dyDescent="0.25">
      <c r="B102" s="24" t="s">
        <v>129</v>
      </c>
      <c r="C102" s="25"/>
      <c r="D102" s="25"/>
      <c r="E102" s="25"/>
      <c r="F102" s="26">
        <v>0</v>
      </c>
      <c r="G102" s="60"/>
      <c r="H102" s="61">
        <f t="shared" si="4"/>
        <v>0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2:19" ht="15" customHeight="1" x14ac:dyDescent="0.25">
      <c r="B103" s="64" t="s">
        <v>81</v>
      </c>
      <c r="C103" s="65"/>
      <c r="D103" s="65"/>
      <c r="E103" s="65"/>
      <c r="F103" s="66">
        <v>0</v>
      </c>
      <c r="G103" s="67"/>
      <c r="H103" s="68">
        <f t="shared" si="4"/>
        <v>0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2:19" ht="15" customHeight="1" x14ac:dyDescent="0.25">
      <c r="B104" s="64" t="s">
        <v>82</v>
      </c>
      <c r="C104" s="65"/>
      <c r="D104" s="65"/>
      <c r="E104" s="65"/>
      <c r="F104" s="66">
        <v>0</v>
      </c>
      <c r="G104" s="67"/>
      <c r="H104" s="68">
        <f t="shared" si="4"/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2:19" ht="15" customHeight="1" x14ac:dyDescent="0.25">
      <c r="B105" s="64" t="s">
        <v>85</v>
      </c>
      <c r="C105" s="65"/>
      <c r="D105" s="65"/>
      <c r="E105" s="65"/>
      <c r="F105" s="66">
        <v>0</v>
      </c>
      <c r="G105" s="67"/>
      <c r="H105" s="68">
        <f t="shared" si="4"/>
        <v>0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2:19" ht="15" customHeight="1" x14ac:dyDescent="0.25">
      <c r="B106" s="64" t="s">
        <v>84</v>
      </c>
      <c r="C106" s="65"/>
      <c r="D106" s="65"/>
      <c r="E106" s="65"/>
      <c r="F106" s="66">
        <v>0</v>
      </c>
      <c r="G106" s="67"/>
      <c r="H106" s="68">
        <f t="shared" si="4"/>
        <v>0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2:19" ht="15" customHeight="1" x14ac:dyDescent="0.25">
      <c r="B107" s="64" t="s">
        <v>86</v>
      </c>
      <c r="C107" s="65"/>
      <c r="D107" s="65"/>
      <c r="E107" s="65"/>
      <c r="F107" s="66">
        <v>0</v>
      </c>
      <c r="G107" s="67"/>
      <c r="H107" s="68">
        <f t="shared" si="4"/>
        <v>0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2:19" ht="15" customHeight="1" x14ac:dyDescent="0.25">
      <c r="B108" s="64" t="s">
        <v>83</v>
      </c>
      <c r="C108" s="65"/>
      <c r="D108" s="65"/>
      <c r="E108" s="65"/>
      <c r="F108" s="66">
        <v>1</v>
      </c>
      <c r="G108" s="67"/>
      <c r="H108" s="68">
        <f t="shared" si="4"/>
        <v>2.4390243902439025E-2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2:19" ht="15" customHeight="1" x14ac:dyDescent="0.25">
      <c r="B109" s="64" t="s">
        <v>130</v>
      </c>
      <c r="C109" s="65"/>
      <c r="D109" s="65"/>
      <c r="E109" s="65"/>
      <c r="F109" s="66">
        <v>0</v>
      </c>
      <c r="G109" s="67"/>
      <c r="H109" s="68">
        <f t="shared" si="4"/>
        <v>0</v>
      </c>
      <c r="I109" s="4"/>
      <c r="J109" s="4"/>
      <c r="O109" s="4"/>
      <c r="P109" s="4"/>
      <c r="Q109" s="4"/>
      <c r="R109" s="4"/>
      <c r="S109" s="4"/>
    </row>
    <row r="110" spans="2:19" ht="15" customHeight="1" x14ac:dyDescent="0.25">
      <c r="B110" s="64" t="s">
        <v>131</v>
      </c>
      <c r="C110" s="65"/>
      <c r="D110" s="65"/>
      <c r="E110" s="65"/>
      <c r="F110" s="66">
        <v>0</v>
      </c>
      <c r="G110" s="67"/>
      <c r="H110" s="68">
        <f t="shared" si="4"/>
        <v>0</v>
      </c>
      <c r="I110" s="4"/>
      <c r="J110" s="4"/>
      <c r="K110" s="109" t="s">
        <v>132</v>
      </c>
      <c r="L110" s="109"/>
      <c r="M110" s="109"/>
      <c r="N110" s="109"/>
      <c r="O110" s="4"/>
      <c r="P110" s="4"/>
      <c r="Q110" s="4"/>
      <c r="R110" s="4"/>
      <c r="S110" s="4"/>
    </row>
    <row r="111" spans="2:19" ht="15" customHeight="1" x14ac:dyDescent="0.25">
      <c r="B111" s="64" t="s">
        <v>133</v>
      </c>
      <c r="C111" s="65"/>
      <c r="D111" s="65"/>
      <c r="E111" s="65"/>
      <c r="F111" s="66">
        <v>0</v>
      </c>
      <c r="G111" s="67"/>
      <c r="H111" s="68">
        <f t="shared" si="4"/>
        <v>0</v>
      </c>
      <c r="I111" s="4"/>
      <c r="J111" s="4"/>
      <c r="K111" s="109"/>
      <c r="L111" s="109"/>
      <c r="M111" s="109"/>
      <c r="N111" s="109"/>
      <c r="O111" s="4"/>
      <c r="P111" s="4"/>
      <c r="Q111" s="4"/>
      <c r="R111" s="4"/>
      <c r="S111" s="4"/>
    </row>
    <row r="112" spans="2:19" ht="15" customHeight="1" x14ac:dyDescent="0.25">
      <c r="B112" s="64" t="s">
        <v>134</v>
      </c>
      <c r="C112" s="65"/>
      <c r="D112" s="65"/>
      <c r="E112" s="65"/>
      <c r="F112" s="66">
        <v>0</v>
      </c>
      <c r="G112" s="67"/>
      <c r="H112" s="68">
        <f t="shared" si="4"/>
        <v>0</v>
      </c>
      <c r="I112" s="4"/>
      <c r="J112" s="4"/>
      <c r="K112" s="5" t="s">
        <v>49</v>
      </c>
      <c r="L112" s="5" t="s">
        <v>17</v>
      </c>
      <c r="M112" s="5" t="s">
        <v>1</v>
      </c>
      <c r="N112" s="4"/>
      <c r="O112" s="4"/>
      <c r="P112" s="4"/>
      <c r="Q112" s="4"/>
      <c r="R112" s="4"/>
      <c r="S112" s="4"/>
    </row>
    <row r="113" spans="2:19" ht="15" customHeight="1" x14ac:dyDescent="0.25">
      <c r="B113" s="64" t="s">
        <v>135</v>
      </c>
      <c r="C113" s="65"/>
      <c r="D113" s="65"/>
      <c r="E113" s="65"/>
      <c r="F113" s="66">
        <v>0</v>
      </c>
      <c r="G113" s="67"/>
      <c r="H113" s="68">
        <f t="shared" si="4"/>
        <v>0</v>
      </c>
      <c r="I113" s="4"/>
      <c r="J113" s="4"/>
      <c r="K113" s="27" t="s">
        <v>52</v>
      </c>
      <c r="L113" s="29">
        <f>SUM(F94:F97)</f>
        <v>25</v>
      </c>
      <c r="M113" s="32">
        <f>L113/$L$118</f>
        <v>0.6097560975609756</v>
      </c>
      <c r="N113" s="4"/>
      <c r="O113" s="4"/>
      <c r="P113" s="4"/>
      <c r="Q113" s="4"/>
      <c r="R113" s="4"/>
      <c r="S113" s="4"/>
    </row>
    <row r="114" spans="2:19" ht="15" customHeight="1" x14ac:dyDescent="0.25">
      <c r="B114" s="64" t="s">
        <v>136</v>
      </c>
      <c r="C114" s="65"/>
      <c r="D114" s="65"/>
      <c r="E114" s="65"/>
      <c r="F114" s="66">
        <v>0</v>
      </c>
      <c r="G114" s="67"/>
      <c r="H114" s="68">
        <f t="shared" si="4"/>
        <v>0</v>
      </c>
      <c r="I114" s="4"/>
      <c r="J114" s="4"/>
      <c r="K114" s="24" t="s">
        <v>91</v>
      </c>
      <c r="L114" s="26">
        <f>SUM(F98:F102)</f>
        <v>13</v>
      </c>
      <c r="M114" s="31">
        <f>L114/$L$118</f>
        <v>0.31707317073170732</v>
      </c>
      <c r="N114" s="4"/>
      <c r="O114" s="4"/>
      <c r="P114" s="4"/>
      <c r="Q114" s="4"/>
      <c r="R114" s="4"/>
      <c r="S114" s="4"/>
    </row>
    <row r="115" spans="2:19" ht="15" customHeight="1" x14ac:dyDescent="0.25">
      <c r="B115" s="64" t="s">
        <v>137</v>
      </c>
      <c r="C115" s="65"/>
      <c r="D115" s="65"/>
      <c r="E115" s="65"/>
      <c r="F115" s="66">
        <v>0</v>
      </c>
      <c r="G115" s="67"/>
      <c r="H115" s="68">
        <f t="shared" si="4"/>
        <v>0</v>
      </c>
      <c r="I115" s="4"/>
      <c r="J115" s="4"/>
      <c r="K115" s="64" t="s">
        <v>51</v>
      </c>
      <c r="L115" s="66">
        <f>SUM(F103:F121)</f>
        <v>1</v>
      </c>
      <c r="M115" s="69">
        <f>L115/$L$118</f>
        <v>2.4390243902439025E-2</v>
      </c>
      <c r="N115" s="4"/>
      <c r="O115" s="4"/>
      <c r="P115" s="4"/>
      <c r="Q115" s="4"/>
      <c r="R115" s="4"/>
      <c r="S115" s="4"/>
    </row>
    <row r="116" spans="2:19" ht="15" customHeight="1" x14ac:dyDescent="0.25">
      <c r="B116" s="64" t="s">
        <v>138</v>
      </c>
      <c r="C116" s="65"/>
      <c r="D116" s="65"/>
      <c r="E116" s="65"/>
      <c r="F116" s="66">
        <v>0</v>
      </c>
      <c r="G116" s="67"/>
      <c r="H116" s="68">
        <f t="shared" si="4"/>
        <v>0</v>
      </c>
      <c r="I116" s="4"/>
      <c r="J116" s="4"/>
      <c r="K116" s="33" t="s">
        <v>50</v>
      </c>
      <c r="L116" s="35">
        <f>SUM(F122:F130)</f>
        <v>1</v>
      </c>
      <c r="M116" s="70">
        <f>L116/$L$118</f>
        <v>2.4390243902439025E-2</v>
      </c>
      <c r="N116" s="4"/>
      <c r="O116" s="4"/>
      <c r="P116" s="4"/>
      <c r="Q116" s="4"/>
      <c r="R116" s="4"/>
      <c r="S116" s="4"/>
    </row>
    <row r="117" spans="2:19" ht="15" customHeight="1" thickBot="1" x14ac:dyDescent="0.3">
      <c r="B117" s="64" t="s">
        <v>139</v>
      </c>
      <c r="C117" s="65"/>
      <c r="D117" s="65"/>
      <c r="E117" s="65"/>
      <c r="F117" s="66">
        <v>0</v>
      </c>
      <c r="G117" s="67"/>
      <c r="H117" s="68">
        <f t="shared" si="4"/>
        <v>0</v>
      </c>
      <c r="I117" s="4"/>
      <c r="J117" s="4"/>
      <c r="K117" s="71" t="s">
        <v>53</v>
      </c>
      <c r="L117" s="72">
        <f>F131</f>
        <v>1</v>
      </c>
      <c r="M117" s="73">
        <f>L117/$L$118</f>
        <v>2.4390243902439025E-2</v>
      </c>
      <c r="N117" s="4"/>
      <c r="O117" s="4"/>
      <c r="P117" s="4"/>
      <c r="Q117" s="4"/>
      <c r="R117" s="4"/>
      <c r="S117" s="4"/>
    </row>
    <row r="118" spans="2:19" ht="15" customHeight="1" x14ac:dyDescent="0.25">
      <c r="B118" s="64" t="s">
        <v>140</v>
      </c>
      <c r="C118" s="65"/>
      <c r="D118" s="65"/>
      <c r="E118" s="65"/>
      <c r="F118" s="66">
        <v>0</v>
      </c>
      <c r="G118" s="67"/>
      <c r="H118" s="68">
        <f t="shared" si="4"/>
        <v>0</v>
      </c>
      <c r="I118" s="4"/>
      <c r="J118" s="4"/>
      <c r="K118" s="7" t="s">
        <v>0</v>
      </c>
      <c r="L118" s="7">
        <f>SUM(L113:L117)</f>
        <v>41</v>
      </c>
      <c r="M118" s="74">
        <f>SUM(M113:M117)</f>
        <v>1</v>
      </c>
      <c r="N118" s="4"/>
      <c r="O118" s="22"/>
      <c r="P118" s="22"/>
      <c r="Q118" s="4"/>
      <c r="R118" s="4"/>
      <c r="S118" s="4"/>
    </row>
    <row r="119" spans="2:19" ht="15" customHeight="1" x14ac:dyDescent="0.25">
      <c r="B119" s="64" t="s">
        <v>88</v>
      </c>
      <c r="C119" s="65"/>
      <c r="D119" s="65"/>
      <c r="E119" s="65"/>
      <c r="F119" s="66">
        <v>0</v>
      </c>
      <c r="G119" s="67"/>
      <c r="H119" s="68">
        <f t="shared" si="4"/>
        <v>0</v>
      </c>
      <c r="I119" s="4"/>
      <c r="J119" s="4"/>
      <c r="O119" s="22"/>
      <c r="P119" s="22"/>
      <c r="Q119" s="4"/>
      <c r="R119" s="4"/>
      <c r="S119" s="4"/>
    </row>
    <row r="120" spans="2:19" ht="15" customHeight="1" x14ac:dyDescent="0.25">
      <c r="B120" s="64" t="s">
        <v>89</v>
      </c>
      <c r="C120" s="65"/>
      <c r="D120" s="65"/>
      <c r="E120" s="65"/>
      <c r="F120" s="66">
        <v>0</v>
      </c>
      <c r="G120" s="67"/>
      <c r="H120" s="68">
        <f t="shared" si="4"/>
        <v>0</v>
      </c>
      <c r="I120" s="4"/>
      <c r="J120" s="4"/>
      <c r="N120" s="30"/>
      <c r="O120" s="12"/>
      <c r="P120" s="15"/>
      <c r="Q120" s="4"/>
      <c r="R120" s="4"/>
      <c r="S120" s="4"/>
    </row>
    <row r="121" spans="2:19" ht="15" customHeight="1" x14ac:dyDescent="0.25">
      <c r="B121" s="64" t="s">
        <v>87</v>
      </c>
      <c r="C121" s="65"/>
      <c r="D121" s="65"/>
      <c r="E121" s="65"/>
      <c r="F121" s="66">
        <v>0</v>
      </c>
      <c r="G121" s="67"/>
      <c r="H121" s="68">
        <f t="shared" si="4"/>
        <v>0</v>
      </c>
      <c r="I121" s="4"/>
      <c r="J121" s="4"/>
      <c r="N121" s="30"/>
      <c r="O121" s="12"/>
      <c r="P121" s="15"/>
      <c r="Q121" s="4"/>
      <c r="R121" s="4"/>
      <c r="S121" s="4"/>
    </row>
    <row r="122" spans="2:19" ht="15" customHeight="1" x14ac:dyDescent="0.25">
      <c r="B122" s="33" t="s">
        <v>141</v>
      </c>
      <c r="C122" s="34"/>
      <c r="D122" s="34"/>
      <c r="E122" s="34"/>
      <c r="F122" s="35">
        <v>0</v>
      </c>
      <c r="G122" s="75"/>
      <c r="H122" s="76">
        <f t="shared" si="4"/>
        <v>0</v>
      </c>
      <c r="I122" s="4"/>
      <c r="J122" s="4"/>
      <c r="N122" s="30"/>
      <c r="O122" s="12"/>
      <c r="P122" s="15"/>
      <c r="Q122" s="4"/>
      <c r="R122" s="4"/>
      <c r="S122" s="4"/>
    </row>
    <row r="123" spans="2:19" ht="15" customHeight="1" x14ac:dyDescent="0.25">
      <c r="B123" s="33" t="s">
        <v>142</v>
      </c>
      <c r="C123" s="34"/>
      <c r="D123" s="34"/>
      <c r="E123" s="34"/>
      <c r="F123" s="35">
        <v>0</v>
      </c>
      <c r="G123" s="75"/>
      <c r="H123" s="76">
        <f t="shared" si="4"/>
        <v>0</v>
      </c>
      <c r="I123" s="4"/>
      <c r="J123" s="4"/>
      <c r="N123" s="30"/>
      <c r="O123" s="12"/>
      <c r="P123" s="15"/>
      <c r="Q123" s="4"/>
      <c r="R123" s="4"/>
      <c r="S123" s="4"/>
    </row>
    <row r="124" spans="2:19" ht="15" customHeight="1" x14ac:dyDescent="0.25">
      <c r="B124" s="33" t="s">
        <v>143</v>
      </c>
      <c r="C124" s="34"/>
      <c r="D124" s="34"/>
      <c r="E124" s="34"/>
      <c r="F124" s="35">
        <v>0</v>
      </c>
      <c r="G124" s="75"/>
      <c r="H124" s="76">
        <f t="shared" si="4"/>
        <v>0</v>
      </c>
      <c r="I124" s="4"/>
      <c r="J124" s="4"/>
      <c r="N124" s="30"/>
      <c r="O124" s="12"/>
      <c r="P124" s="15"/>
      <c r="Q124" s="4"/>
      <c r="R124" s="4"/>
      <c r="S124" s="4"/>
    </row>
    <row r="125" spans="2:19" ht="15" customHeight="1" x14ac:dyDescent="0.25">
      <c r="B125" s="33" t="s">
        <v>144</v>
      </c>
      <c r="C125" s="34"/>
      <c r="D125" s="34"/>
      <c r="E125" s="34"/>
      <c r="F125" s="35">
        <v>0</v>
      </c>
      <c r="G125" s="75"/>
      <c r="H125" s="76">
        <f t="shared" si="4"/>
        <v>0</v>
      </c>
      <c r="I125" s="4"/>
      <c r="J125" s="4"/>
      <c r="N125" s="30"/>
      <c r="O125" s="12"/>
      <c r="P125" s="15"/>
      <c r="Q125" s="4"/>
      <c r="R125" s="4"/>
      <c r="S125" s="4"/>
    </row>
    <row r="126" spans="2:19" ht="15" customHeight="1" x14ac:dyDescent="0.25">
      <c r="B126" s="33" t="s">
        <v>145</v>
      </c>
      <c r="C126" s="34"/>
      <c r="D126" s="34"/>
      <c r="E126" s="34"/>
      <c r="F126" s="35">
        <v>0</v>
      </c>
      <c r="G126" s="75"/>
      <c r="H126" s="76">
        <f t="shared" si="4"/>
        <v>0</v>
      </c>
      <c r="I126" s="4"/>
      <c r="J126" s="4"/>
      <c r="N126" s="30"/>
      <c r="O126" s="12"/>
      <c r="P126" s="15"/>
      <c r="Q126" s="4"/>
      <c r="R126" s="4"/>
      <c r="S126" s="4"/>
    </row>
    <row r="127" spans="2:19" ht="15" customHeight="1" x14ac:dyDescent="0.25">
      <c r="B127" s="33" t="s">
        <v>90</v>
      </c>
      <c r="C127" s="34"/>
      <c r="D127" s="34"/>
      <c r="E127" s="34"/>
      <c r="F127" s="35">
        <v>0</v>
      </c>
      <c r="G127" s="75"/>
      <c r="H127" s="76">
        <f t="shared" si="4"/>
        <v>0</v>
      </c>
      <c r="I127" s="4"/>
      <c r="J127" s="4"/>
      <c r="N127" s="30"/>
      <c r="O127" s="12"/>
      <c r="P127" s="15"/>
      <c r="Q127" s="4"/>
      <c r="R127" s="4"/>
      <c r="S127" s="4"/>
    </row>
    <row r="128" spans="2:19" ht="15" customHeight="1" x14ac:dyDescent="0.25">
      <c r="B128" s="33" t="s">
        <v>146</v>
      </c>
      <c r="C128" s="34"/>
      <c r="D128" s="34"/>
      <c r="E128" s="34"/>
      <c r="F128" s="35">
        <v>0</v>
      </c>
      <c r="G128" s="75"/>
      <c r="H128" s="76">
        <f t="shared" si="4"/>
        <v>0</v>
      </c>
      <c r="I128" s="4"/>
      <c r="J128" s="4"/>
      <c r="N128" s="77"/>
      <c r="O128" s="4"/>
      <c r="P128" s="4"/>
      <c r="Q128" s="4"/>
      <c r="R128" s="4"/>
      <c r="S128" s="4"/>
    </row>
    <row r="129" spans="2:19" ht="15" customHeight="1" x14ac:dyDescent="0.25">
      <c r="B129" s="33" t="s">
        <v>54</v>
      </c>
      <c r="C129" s="34"/>
      <c r="D129" s="34"/>
      <c r="E129" s="34"/>
      <c r="F129" s="35">
        <v>1</v>
      </c>
      <c r="G129" s="75"/>
      <c r="H129" s="76">
        <f t="shared" si="4"/>
        <v>2.4390243902439025E-2</v>
      </c>
      <c r="I129" s="4"/>
      <c r="J129" s="4"/>
      <c r="N129" s="77"/>
      <c r="O129" s="4"/>
      <c r="P129" s="4"/>
      <c r="Q129" s="4"/>
      <c r="R129" s="4"/>
      <c r="S129" s="4"/>
    </row>
    <row r="130" spans="2:19" ht="15" customHeight="1" x14ac:dyDescent="0.25">
      <c r="B130" s="33" t="s">
        <v>147</v>
      </c>
      <c r="C130" s="34"/>
      <c r="D130" s="34"/>
      <c r="E130" s="34"/>
      <c r="F130" s="35">
        <v>0</v>
      </c>
      <c r="G130" s="75"/>
      <c r="H130" s="76">
        <f t="shared" si="4"/>
        <v>0</v>
      </c>
      <c r="I130" s="4"/>
      <c r="J130" s="4"/>
      <c r="N130" s="78"/>
      <c r="O130" s="4"/>
      <c r="P130" s="4"/>
      <c r="Q130" s="4"/>
      <c r="R130" s="4"/>
      <c r="S130" s="4"/>
    </row>
    <row r="131" spans="2:19" ht="15" customHeight="1" thickBot="1" x14ac:dyDescent="0.3">
      <c r="B131" s="71" t="s">
        <v>53</v>
      </c>
      <c r="C131" s="79"/>
      <c r="D131" s="79"/>
      <c r="E131" s="79"/>
      <c r="F131" s="80">
        <v>1</v>
      </c>
      <c r="G131" s="72"/>
      <c r="H131" s="81">
        <f t="shared" si="4"/>
        <v>2.4390243902439025E-2</v>
      </c>
      <c r="I131" s="4"/>
      <c r="J131" s="4"/>
      <c r="N131" s="4"/>
      <c r="O131" s="4"/>
      <c r="P131" s="4"/>
      <c r="Q131" s="4"/>
      <c r="R131" s="4"/>
      <c r="S131" s="4"/>
    </row>
    <row r="132" spans="2:19" ht="15" customHeight="1" x14ac:dyDescent="0.25">
      <c r="B132" s="101" t="s">
        <v>0</v>
      </c>
      <c r="C132" s="101"/>
      <c r="D132" s="101"/>
      <c r="E132" s="7"/>
      <c r="F132" s="7">
        <f>SUM(F94:F131)</f>
        <v>41</v>
      </c>
      <c r="G132" s="82"/>
      <c r="H132" s="1">
        <f>SUM(H94:H131)</f>
        <v>1</v>
      </c>
      <c r="I132" s="4"/>
      <c r="J132" s="4"/>
      <c r="N132" s="4"/>
      <c r="O132" s="4"/>
      <c r="P132" s="4"/>
      <c r="Q132" s="4"/>
      <c r="R132" s="4"/>
      <c r="S132" s="4"/>
    </row>
    <row r="133" spans="2:19" x14ac:dyDescent="0.25">
      <c r="B133" s="83" t="s">
        <v>148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2:19" x14ac:dyDescent="0.25">
      <c r="B134" s="4"/>
      <c r="C134" s="4"/>
      <c r="D134" s="4"/>
      <c r="E134" s="4"/>
      <c r="F134" s="12"/>
      <c r="G134" s="12"/>
      <c r="H134" s="12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2:19" x14ac:dyDescent="0.25">
      <c r="B135" s="49" t="s">
        <v>149</v>
      </c>
      <c r="C135" s="49"/>
      <c r="D135" s="49"/>
      <c r="E135" s="49"/>
      <c r="F135" s="50"/>
      <c r="G135" s="50"/>
      <c r="H135" s="50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</row>
    <row r="136" spans="2:19" ht="26.25" customHeight="1" x14ac:dyDescent="0.25">
      <c r="B136" s="109" t="s">
        <v>150</v>
      </c>
      <c r="C136" s="109"/>
      <c r="D136" s="109"/>
      <c r="E136" s="109"/>
      <c r="F136" s="109"/>
      <c r="G136" s="12"/>
      <c r="H136" s="12"/>
      <c r="I136" s="4"/>
      <c r="J136" s="4"/>
      <c r="K136" s="109" t="s">
        <v>151</v>
      </c>
      <c r="L136" s="109"/>
      <c r="M136" s="109"/>
      <c r="N136" s="22"/>
      <c r="O136" s="22"/>
      <c r="P136" s="4"/>
      <c r="Q136" s="4"/>
      <c r="R136" s="4"/>
      <c r="S136" s="4"/>
    </row>
    <row r="137" spans="2:19" ht="15" customHeight="1" x14ac:dyDescent="0.25">
      <c r="B137" s="109"/>
      <c r="C137" s="109"/>
      <c r="D137" s="109"/>
      <c r="E137" s="109"/>
      <c r="F137" s="109"/>
      <c r="G137" s="12"/>
      <c r="H137" s="12"/>
      <c r="I137" s="4"/>
      <c r="J137" s="4"/>
      <c r="K137" s="109"/>
      <c r="L137" s="109"/>
      <c r="M137" s="109"/>
      <c r="N137" s="22"/>
      <c r="O137" s="22"/>
      <c r="P137" s="4"/>
      <c r="Q137" s="4"/>
      <c r="R137" s="4"/>
      <c r="S137" s="4"/>
    </row>
    <row r="138" spans="2:19" x14ac:dyDescent="0.25">
      <c r="B138" s="51" t="s">
        <v>152</v>
      </c>
      <c r="C138" s="5" t="s">
        <v>17</v>
      </c>
      <c r="D138" s="5" t="s">
        <v>1</v>
      </c>
      <c r="E138" s="4"/>
      <c r="F138" s="12"/>
      <c r="G138" s="12"/>
      <c r="H138" s="12"/>
      <c r="I138" s="4"/>
      <c r="J138" s="4"/>
      <c r="K138" s="5" t="s">
        <v>153</v>
      </c>
      <c r="L138" s="5" t="s">
        <v>17</v>
      </c>
      <c r="M138" s="5" t="s">
        <v>1</v>
      </c>
      <c r="N138" s="4"/>
      <c r="O138" s="12"/>
      <c r="P138" s="4"/>
      <c r="Q138" s="4"/>
      <c r="R138" s="4"/>
      <c r="S138" s="4"/>
    </row>
    <row r="139" spans="2:19" x14ac:dyDescent="0.25">
      <c r="B139" s="9" t="s">
        <v>154</v>
      </c>
      <c r="C139" s="12">
        <v>1</v>
      </c>
      <c r="D139" s="15">
        <f>C139/$C$90</f>
        <v>2.4390243902439025E-2</v>
      </c>
      <c r="E139" s="4"/>
      <c r="F139" s="12"/>
      <c r="G139" s="12"/>
      <c r="H139" s="12"/>
      <c r="I139" s="4"/>
      <c r="J139" s="4"/>
      <c r="K139" s="9" t="s">
        <v>155</v>
      </c>
      <c r="L139" s="12">
        <v>23</v>
      </c>
      <c r="M139" s="15">
        <f>L139/$C$90</f>
        <v>0.56097560975609762</v>
      </c>
      <c r="N139" s="4"/>
      <c r="O139" s="12"/>
      <c r="P139" s="4"/>
      <c r="Q139" s="4"/>
      <c r="R139" s="4"/>
      <c r="S139" s="4"/>
    </row>
    <row r="140" spans="2:19" x14ac:dyDescent="0.25">
      <c r="B140" s="9" t="s">
        <v>93</v>
      </c>
      <c r="C140" s="12">
        <v>17</v>
      </c>
      <c r="D140" s="15">
        <f>C140/$C$90</f>
        <v>0.41463414634146339</v>
      </c>
      <c r="E140" s="4"/>
      <c r="F140" s="12"/>
      <c r="G140" s="12"/>
      <c r="H140" s="12"/>
      <c r="I140" s="4"/>
      <c r="J140" s="4"/>
      <c r="K140" s="9" t="s">
        <v>156</v>
      </c>
      <c r="L140" s="12">
        <v>16</v>
      </c>
      <c r="M140" s="15">
        <f>L140/$C$90</f>
        <v>0.3902439024390244</v>
      </c>
      <c r="N140" s="4"/>
      <c r="O140" s="12"/>
      <c r="P140" s="4"/>
      <c r="Q140" s="4"/>
      <c r="R140" s="4"/>
      <c r="S140" s="4"/>
    </row>
    <row r="141" spans="2:19" x14ac:dyDescent="0.25">
      <c r="B141" s="9" t="s">
        <v>94</v>
      </c>
      <c r="C141" s="12">
        <v>22</v>
      </c>
      <c r="D141" s="15">
        <f>C141/$C$90</f>
        <v>0.53658536585365857</v>
      </c>
      <c r="E141" s="4"/>
      <c r="F141" s="12"/>
      <c r="G141" s="12"/>
      <c r="H141" s="84" t="s">
        <v>95</v>
      </c>
      <c r="I141" s="4"/>
      <c r="J141" s="4"/>
      <c r="K141" s="9" t="s">
        <v>157</v>
      </c>
      <c r="L141" s="12">
        <v>1</v>
      </c>
      <c r="M141" s="15">
        <f>L141/$C$90</f>
        <v>2.4390243902439025E-2</v>
      </c>
      <c r="N141" s="4"/>
      <c r="O141" s="12"/>
      <c r="P141" s="4"/>
      <c r="Q141" s="4"/>
      <c r="R141" s="4"/>
      <c r="S141" s="4"/>
    </row>
    <row r="142" spans="2:19" ht="15.75" thickBot="1" x14ac:dyDescent="0.3">
      <c r="B142" s="9" t="s">
        <v>74</v>
      </c>
      <c r="C142" s="12">
        <v>1</v>
      </c>
      <c r="D142" s="15">
        <f>C142/$C$90</f>
        <v>2.4390243902439025E-2</v>
      </c>
      <c r="E142" s="4"/>
      <c r="F142" s="12"/>
      <c r="G142" s="12"/>
      <c r="H142" s="85">
        <f>SUM(D140:D141)</f>
        <v>0.95121951219512191</v>
      </c>
      <c r="I142" s="4"/>
      <c r="J142" s="4"/>
      <c r="K142" s="9" t="s">
        <v>158</v>
      </c>
      <c r="L142" s="12">
        <v>1</v>
      </c>
      <c r="M142" s="15">
        <f>L142/$C$90</f>
        <v>2.4390243902439025E-2</v>
      </c>
      <c r="N142" s="4"/>
      <c r="O142" s="12"/>
      <c r="P142" s="4"/>
      <c r="Q142" s="4"/>
      <c r="R142" s="4"/>
      <c r="S142" s="4"/>
    </row>
    <row r="143" spans="2:19" ht="15.75" thickBot="1" x14ac:dyDescent="0.3">
      <c r="B143" s="9" t="s">
        <v>16</v>
      </c>
      <c r="C143" s="12">
        <v>0</v>
      </c>
      <c r="D143" s="15">
        <f>C143/$C$90</f>
        <v>0</v>
      </c>
      <c r="E143" s="4"/>
      <c r="F143" s="12"/>
      <c r="G143" s="12"/>
      <c r="H143" s="12"/>
      <c r="I143" s="4"/>
      <c r="J143" s="4"/>
      <c r="K143" s="7" t="s">
        <v>0</v>
      </c>
      <c r="L143" s="7">
        <f>SUM(L139:L142)</f>
        <v>41</v>
      </c>
      <c r="M143" s="1">
        <f>SUM(M139:M142)</f>
        <v>1</v>
      </c>
      <c r="N143" s="4"/>
      <c r="O143" s="12"/>
      <c r="P143" s="4"/>
      <c r="Q143" s="4"/>
      <c r="R143" s="4"/>
      <c r="S143" s="4"/>
    </row>
    <row r="144" spans="2:19" x14ac:dyDescent="0.25">
      <c r="B144" s="7" t="s">
        <v>0</v>
      </c>
      <c r="C144" s="7">
        <f>SUM(C139:C143)</f>
        <v>41</v>
      </c>
      <c r="D144" s="1">
        <f>SUM(D139:D143)</f>
        <v>1</v>
      </c>
      <c r="E144" s="4"/>
      <c r="F144" s="12"/>
      <c r="G144" s="12"/>
      <c r="H144" s="12"/>
      <c r="I144" s="4"/>
      <c r="J144" s="4"/>
      <c r="N144" s="4"/>
      <c r="O144" s="12"/>
      <c r="P144" s="4"/>
      <c r="Q144" s="4"/>
      <c r="R144" s="4"/>
      <c r="S144" s="4"/>
    </row>
    <row r="145" spans="2:15" ht="15" customHeight="1" x14ac:dyDescent="0.25">
      <c r="K145" s="113" t="s">
        <v>159</v>
      </c>
      <c r="L145" s="113"/>
      <c r="M145" s="113"/>
      <c r="N145" s="113"/>
      <c r="O145" s="113"/>
    </row>
    <row r="146" spans="2:15" ht="15" customHeight="1" x14ac:dyDescent="0.25">
      <c r="B146" s="4" t="s">
        <v>160</v>
      </c>
      <c r="C146" s="4"/>
      <c r="D146" s="4"/>
      <c r="K146" s="113"/>
      <c r="L146" s="113"/>
      <c r="M146" s="113"/>
      <c r="N146" s="113"/>
      <c r="O146" s="113"/>
    </row>
    <row r="147" spans="2:15" ht="15.75" customHeight="1" x14ac:dyDescent="0.25">
      <c r="B147" s="86" t="s">
        <v>55</v>
      </c>
      <c r="C147" s="5" t="s">
        <v>17</v>
      </c>
      <c r="D147" s="106" t="s">
        <v>1</v>
      </c>
      <c r="E147" s="106"/>
      <c r="K147" s="106" t="s">
        <v>96</v>
      </c>
      <c r="L147" s="106"/>
      <c r="M147" s="5" t="s">
        <v>17</v>
      </c>
      <c r="N147" s="5"/>
      <c r="O147" s="5" t="s">
        <v>1</v>
      </c>
    </row>
    <row r="148" spans="2:15" x14ac:dyDescent="0.25">
      <c r="B148" s="14" t="s">
        <v>161</v>
      </c>
      <c r="C148" s="36">
        <v>30</v>
      </c>
      <c r="D148" s="102">
        <f>C148/$C$151</f>
        <v>0.73170731707317072</v>
      </c>
      <c r="E148" s="102"/>
      <c r="K148" s="9" t="s">
        <v>97</v>
      </c>
      <c r="L148" s="87"/>
      <c r="M148" s="12">
        <v>17</v>
      </c>
      <c r="N148" s="15"/>
      <c r="O148" s="15">
        <f>M148/$M$154</f>
        <v>0.41463414634146339</v>
      </c>
    </row>
    <row r="149" spans="2:15" x14ac:dyDescent="0.25">
      <c r="B149" s="14" t="s">
        <v>162</v>
      </c>
      <c r="C149" s="36">
        <v>11</v>
      </c>
      <c r="D149" s="102">
        <f>C149/$C$151</f>
        <v>0.26829268292682928</v>
      </c>
      <c r="E149" s="102"/>
      <c r="K149" s="9" t="s">
        <v>163</v>
      </c>
      <c r="L149" s="87"/>
      <c r="M149" s="12">
        <v>6</v>
      </c>
      <c r="N149" s="15"/>
      <c r="O149" s="15">
        <f>M149/$M$154</f>
        <v>0.14634146341463414</v>
      </c>
    </row>
    <row r="150" spans="2:15" ht="15.75" thickBot="1" x14ac:dyDescent="0.3">
      <c r="B150" s="14" t="s">
        <v>16</v>
      </c>
      <c r="C150" s="36">
        <v>0</v>
      </c>
      <c r="D150" s="102">
        <f>C150/$C$151</f>
        <v>0</v>
      </c>
      <c r="E150" s="102"/>
      <c r="K150" s="9" t="s">
        <v>164</v>
      </c>
      <c r="L150" s="87"/>
      <c r="M150" s="12">
        <v>13</v>
      </c>
      <c r="N150" s="15"/>
      <c r="O150" s="15">
        <f t="shared" ref="O150" si="5">M150/$M$154</f>
        <v>0.31707317073170732</v>
      </c>
    </row>
    <row r="151" spans="2:15" x14ac:dyDescent="0.25">
      <c r="B151" s="88" t="s">
        <v>0</v>
      </c>
      <c r="C151" s="89">
        <f>SUM(C148:C150)</f>
        <v>41</v>
      </c>
      <c r="D151" s="103">
        <f>SUM(D148:E150)</f>
        <v>1</v>
      </c>
      <c r="E151" s="103"/>
      <c r="K151" s="9" t="s">
        <v>165</v>
      </c>
      <c r="L151" s="87"/>
      <c r="M151" s="12">
        <v>0</v>
      </c>
      <c r="N151" s="15"/>
      <c r="O151" s="15">
        <f>M151/$M$154</f>
        <v>0</v>
      </c>
    </row>
    <row r="152" spans="2:15" x14ac:dyDescent="0.25">
      <c r="B152" s="4"/>
      <c r="C152" s="36"/>
      <c r="D152" s="104"/>
      <c r="E152" s="104"/>
      <c r="K152" s="9" t="s">
        <v>166</v>
      </c>
      <c r="L152" s="87"/>
      <c r="M152" s="12">
        <v>1</v>
      </c>
      <c r="N152" s="15"/>
      <c r="O152" s="15">
        <f>M152/$M$154</f>
        <v>2.4390243902439025E-2</v>
      </c>
    </row>
    <row r="153" spans="2:15" ht="15.75" thickBot="1" x14ac:dyDescent="0.3">
      <c r="B153" s="105" t="s">
        <v>167</v>
      </c>
      <c r="C153" s="105"/>
      <c r="D153" s="105"/>
      <c r="E153" s="105"/>
      <c r="F153" s="105"/>
      <c r="G153" s="105"/>
      <c r="H153" s="105"/>
      <c r="I153" s="105"/>
      <c r="K153" s="9" t="s">
        <v>16</v>
      </c>
      <c r="L153" s="87"/>
      <c r="M153" s="12">
        <v>4</v>
      </c>
      <c r="N153" s="15"/>
      <c r="O153" s="15">
        <f>M153/$M$154</f>
        <v>9.7560975609756101E-2</v>
      </c>
    </row>
    <row r="154" spans="2:15" x14ac:dyDescent="0.25">
      <c r="B154" s="100" t="s">
        <v>168</v>
      </c>
      <c r="C154" s="100"/>
      <c r="D154" s="100"/>
      <c r="E154" s="100"/>
      <c r="F154" s="100"/>
      <c r="G154" s="100"/>
      <c r="H154" s="100"/>
      <c r="I154" s="100"/>
      <c r="K154" s="101" t="s">
        <v>0</v>
      </c>
      <c r="L154" s="101"/>
      <c r="M154" s="89">
        <f>SUM(M148:M153)</f>
        <v>41</v>
      </c>
      <c r="N154" s="1"/>
      <c r="O154" s="1">
        <f>SUM(O148:O153)</f>
        <v>0.99999999999999989</v>
      </c>
    </row>
    <row r="155" spans="2:15" ht="20.25" customHeight="1" x14ac:dyDescent="0.25">
      <c r="B155" s="100"/>
      <c r="C155" s="100"/>
      <c r="D155" s="100"/>
      <c r="E155" s="100"/>
      <c r="F155" s="100"/>
      <c r="G155" s="100"/>
      <c r="H155" s="100"/>
      <c r="I155" s="100"/>
    </row>
    <row r="156" spans="2:15" x14ac:dyDescent="0.25">
      <c r="B156" s="90" t="s">
        <v>169</v>
      </c>
    </row>
    <row r="157" spans="2:15" ht="15" customHeight="1" x14ac:dyDescent="0.25">
      <c r="B157" s="90" t="s">
        <v>170</v>
      </c>
    </row>
  </sheetData>
  <mergeCells count="56">
    <mergeCell ref="B5:S6"/>
    <mergeCell ref="B8:S8"/>
    <mergeCell ref="B10:S11"/>
    <mergeCell ref="B13:S13"/>
    <mergeCell ref="I15:M16"/>
    <mergeCell ref="P15:S16"/>
    <mergeCell ref="O82:P82"/>
    <mergeCell ref="Q82:R82"/>
    <mergeCell ref="I32:K32"/>
    <mergeCell ref="J33:K33"/>
    <mergeCell ref="B47:H47"/>
    <mergeCell ref="B48:C48"/>
    <mergeCell ref="K54:Q55"/>
    <mergeCell ref="K56:K57"/>
    <mergeCell ref="L56:M56"/>
    <mergeCell ref="O56:Q56"/>
    <mergeCell ref="K64:L64"/>
    <mergeCell ref="M64:N64"/>
    <mergeCell ref="Q66:R66"/>
    <mergeCell ref="B80:D81"/>
    <mergeCell ref="M80:R81"/>
    <mergeCell ref="O83:P83"/>
    <mergeCell ref="Q83:R83"/>
    <mergeCell ref="O84:P84"/>
    <mergeCell ref="Q84:R84"/>
    <mergeCell ref="O85:P85"/>
    <mergeCell ref="Q85:R85"/>
    <mergeCell ref="O88:P88"/>
    <mergeCell ref="Q88:R88"/>
    <mergeCell ref="O89:P89"/>
    <mergeCell ref="Q89:R89"/>
    <mergeCell ref="O90:P90"/>
    <mergeCell ref="Q90:R90"/>
    <mergeCell ref="D147:E147"/>
    <mergeCell ref="K147:L147"/>
    <mergeCell ref="O91:P91"/>
    <mergeCell ref="Q91:R91"/>
    <mergeCell ref="B92:H92"/>
    <mergeCell ref="O92:P92"/>
    <mergeCell ref="Q92:R92"/>
    <mergeCell ref="B93:D93"/>
    <mergeCell ref="G93:H93"/>
    <mergeCell ref="I93:K93"/>
    <mergeCell ref="K110:N111"/>
    <mergeCell ref="B132:D132"/>
    <mergeCell ref="B136:F137"/>
    <mergeCell ref="K136:M137"/>
    <mergeCell ref="K145:O146"/>
    <mergeCell ref="B154:I155"/>
    <mergeCell ref="K154:L154"/>
    <mergeCell ref="D148:E148"/>
    <mergeCell ref="D149:E149"/>
    <mergeCell ref="D150:E150"/>
    <mergeCell ref="D151:E151"/>
    <mergeCell ref="D152:E152"/>
    <mergeCell ref="B153:I153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mllanos</dc:creator>
  <cp:lastModifiedBy>garaujo</cp:lastModifiedBy>
  <cp:lastPrinted>2019-02-16T02:32:32Z</cp:lastPrinted>
  <dcterms:created xsi:type="dcterms:W3CDTF">2014-04-07T17:49:13Z</dcterms:created>
  <dcterms:modified xsi:type="dcterms:W3CDTF">2019-02-27T22:25:44Z</dcterms:modified>
</cp:coreProperties>
</file>