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emf" ContentType="image/x-emf"/>
  <Default Extension="rels" ContentType="application/vnd.openxmlformats-package.relationships+xml"/>
  <Default Extension="xml" ContentType="application/xml"/>
  <Default Extension="wdp" ContentType="image/vnd.ms-photo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2.xml" ContentType="application/vnd.openxmlformats-officedocument.drawing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Genaro\Escritorio\ARCHIVOS TRABAJO 2020\JUNIO ESTADISTICAS\Boletines y Resúmenes estadísticos\"/>
    </mc:Choice>
  </mc:AlternateContent>
  <bookViews>
    <workbookView xWindow="0" yWindow="0" windowWidth="20490" windowHeight="7155"/>
  </bookViews>
  <sheets>
    <sheet name="Feminicidio" sheetId="1" r:id="rId1"/>
    <sheet name="Tentativa" sheetId="2" r:id="rId2"/>
  </sheets>
  <externalReferences>
    <externalReference r:id="rId3"/>
    <externalReference r:id="rId4"/>
    <externalReference r:id="rId5"/>
  </externalReferences>
  <definedNames>
    <definedName name="DIST">[2]Casos!#REF!</definedName>
    <definedName name="DPTO">[2]Casos!#REF!</definedName>
    <definedName name="J">[3]Casos!#REF!</definedName>
    <definedName name="JULIO">[2]Casos!#REF!</definedName>
    <definedName name="PROV">[2]Casos!#REF!</definedName>
    <definedName name="ZONA">[2]Casos!#REF!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52" i="2" l="1"/>
  <c r="D151" i="2"/>
  <c r="D150" i="2"/>
  <c r="D152" i="2" s="1"/>
  <c r="C146" i="2"/>
  <c r="D145" i="2" s="1"/>
  <c r="L145" i="2"/>
  <c r="M143" i="2" s="1"/>
  <c r="D144" i="2"/>
  <c r="D143" i="2"/>
  <c r="D142" i="2"/>
  <c r="H144" i="2" s="1"/>
  <c r="D141" i="2"/>
  <c r="F134" i="2"/>
  <c r="H133" i="2" s="1"/>
  <c r="H130" i="2"/>
  <c r="H126" i="2"/>
  <c r="H122" i="2"/>
  <c r="H120" i="2"/>
  <c r="L119" i="2"/>
  <c r="L118" i="2"/>
  <c r="L117" i="2"/>
  <c r="L116" i="2"/>
  <c r="H116" i="2"/>
  <c r="L115" i="2"/>
  <c r="H114" i="2"/>
  <c r="H110" i="2"/>
  <c r="H106" i="2"/>
  <c r="H102" i="2"/>
  <c r="H98" i="2"/>
  <c r="O94" i="2"/>
  <c r="Q93" i="2" s="1"/>
  <c r="C92" i="2"/>
  <c r="D91" i="2"/>
  <c r="H92" i="2" s="1"/>
  <c r="D90" i="2"/>
  <c r="H88" i="2" s="1"/>
  <c r="D89" i="2"/>
  <c r="D88" i="2"/>
  <c r="Q87" i="2"/>
  <c r="O87" i="2"/>
  <c r="D87" i="2"/>
  <c r="Q86" i="2"/>
  <c r="D86" i="2"/>
  <c r="D92" i="2" s="1"/>
  <c r="Q85" i="2"/>
  <c r="D85" i="2"/>
  <c r="H85" i="2" s="1"/>
  <c r="M78" i="2"/>
  <c r="O77" i="2"/>
  <c r="O76" i="2"/>
  <c r="F76" i="2"/>
  <c r="E76" i="2"/>
  <c r="D76" i="2"/>
  <c r="O75" i="2"/>
  <c r="H75" i="2"/>
  <c r="O74" i="2"/>
  <c r="H74" i="2"/>
  <c r="O73" i="2"/>
  <c r="H73" i="2"/>
  <c r="O72" i="2"/>
  <c r="H72" i="2"/>
  <c r="O71" i="2"/>
  <c r="H71" i="2"/>
  <c r="O70" i="2"/>
  <c r="H70" i="2"/>
  <c r="O69" i="2"/>
  <c r="H69" i="2"/>
  <c r="O68" i="2"/>
  <c r="H68" i="2"/>
  <c r="O67" i="2"/>
  <c r="O78" i="2" s="1"/>
  <c r="H67" i="2"/>
  <c r="H66" i="2"/>
  <c r="H65" i="2"/>
  <c r="H64" i="2"/>
  <c r="H63" i="2"/>
  <c r="O62" i="2"/>
  <c r="Q60" i="2" s="1"/>
  <c r="Q62" i="2" s="1"/>
  <c r="L62" i="2"/>
  <c r="H62" i="2"/>
  <c r="Q61" i="2"/>
  <c r="M61" i="2"/>
  <c r="M62" i="2" s="1"/>
  <c r="H61" i="2"/>
  <c r="M60" i="2"/>
  <c r="H60" i="2"/>
  <c r="H59" i="2"/>
  <c r="H58" i="2"/>
  <c r="H57" i="2"/>
  <c r="H56" i="2"/>
  <c r="H55" i="2"/>
  <c r="H54" i="2"/>
  <c r="H53" i="2"/>
  <c r="H52" i="2"/>
  <c r="H76" i="2" s="1"/>
  <c r="H51" i="2"/>
  <c r="H50" i="2"/>
  <c r="K46" i="2"/>
  <c r="M30" i="2"/>
  <c r="L30" i="2"/>
  <c r="K30" i="2"/>
  <c r="M20" i="2"/>
  <c r="M19" i="2"/>
  <c r="M18" i="2"/>
  <c r="I110" i="1"/>
  <c r="D146" i="2" l="1"/>
  <c r="H99" i="2"/>
  <c r="H103" i="2"/>
  <c r="H107" i="2"/>
  <c r="H111" i="2"/>
  <c r="H115" i="2"/>
  <c r="H119" i="2"/>
  <c r="L120" i="2"/>
  <c r="M118" i="2" s="1"/>
  <c r="H123" i="2"/>
  <c r="H127" i="2"/>
  <c r="H131" i="2"/>
  <c r="M142" i="2"/>
  <c r="Q91" i="2"/>
  <c r="Q92" i="2"/>
  <c r="H96" i="2"/>
  <c r="H100" i="2"/>
  <c r="H104" i="2"/>
  <c r="H108" i="2"/>
  <c r="H112" i="2"/>
  <c r="H118" i="2"/>
  <c r="H124" i="2"/>
  <c r="H128" i="2"/>
  <c r="H132" i="2"/>
  <c r="M144" i="2"/>
  <c r="H97" i="2"/>
  <c r="H101" i="2"/>
  <c r="H105" i="2"/>
  <c r="H109" i="2"/>
  <c r="H113" i="2"/>
  <c r="H117" i="2"/>
  <c r="H121" i="2"/>
  <c r="H125" i="2"/>
  <c r="H129" i="2"/>
  <c r="M141" i="2"/>
  <c r="M117" i="2" l="1"/>
  <c r="H134" i="2"/>
  <c r="M116" i="2"/>
  <c r="M145" i="2"/>
  <c r="M119" i="2"/>
  <c r="Q94" i="2"/>
  <c r="M115" i="2"/>
  <c r="M120" i="2" s="1"/>
</calcChain>
</file>

<file path=xl/sharedStrings.xml><?xml version="1.0" encoding="utf-8"?>
<sst xmlns="http://schemas.openxmlformats.org/spreadsheetml/2006/main" count="438" uniqueCount="259">
  <si>
    <r>
      <t>REPORTE ESTADÍSTICO DE CASOS CON CARACTERISTICAS DE FEMINICIDIO</t>
    </r>
    <r>
      <rPr>
        <b/>
        <vertAlign val="superscript"/>
        <sz val="16"/>
        <color theme="0"/>
        <rFont val="Arial"/>
        <family val="2"/>
      </rPr>
      <t>1/</t>
    </r>
    <r>
      <rPr>
        <b/>
        <sz val="16"/>
        <color theme="0"/>
        <rFont val="Arial"/>
        <family val="2"/>
      </rPr>
      <t xml:space="preserve"> ATENDIDOS POR LOS SERVICIOS DEL PROGRAMA NACIONAL AURORA</t>
    </r>
  </si>
  <si>
    <t>Periodo: Enero - Junio, 2020 (Preliminar)</t>
  </si>
  <si>
    <r>
      <t>El</t>
    </r>
    <r>
      <rPr>
        <b/>
        <i/>
        <sz val="9"/>
        <color theme="1"/>
        <rFont val="Arial"/>
        <family val="2"/>
      </rPr>
      <t xml:space="preserve"> FEMINICIDIO</t>
    </r>
    <r>
      <rPr>
        <i/>
        <sz val="9"/>
        <color theme="1"/>
        <rFont val="Arial"/>
        <family val="2"/>
      </rPr>
      <t xml:space="preserve"> es la muerte de las mujeres por su condición de tal, en contexto de violencia familiar, coacción, hostigamiento o acoso sexual; abuso de poder, confianza o de cualquier otra posición o relación que confiere autoridad a la persona agresora; y en cualquier forma de discriminación contra la mujer, independientemente de que exista o haya existido una relación conyugal o de convivencia con la persona agresora. </t>
    </r>
  </si>
  <si>
    <t>SECCIÓN I: MAGNITUD DEL FEMINICIDIO</t>
  </si>
  <si>
    <r>
      <t xml:space="preserve">Perú: </t>
    </r>
    <r>
      <rPr>
        <sz val="9"/>
        <color theme="1"/>
        <rFont val="Arial"/>
        <family val="2"/>
      </rPr>
      <t>Casos con características de feminicidio atendidos por los servicios del Programa Nacional AURORA</t>
    </r>
  </si>
  <si>
    <r>
      <rPr>
        <b/>
        <sz val="9"/>
        <color theme="1"/>
        <rFont val="Arial"/>
        <family val="2"/>
      </rPr>
      <t>Cuadro N°1</t>
    </r>
    <r>
      <rPr>
        <sz val="9"/>
        <color theme="1"/>
        <rFont val="Arial"/>
        <family val="2"/>
      </rPr>
      <t>: Comparativo de los casos con caracteristicas de</t>
    </r>
    <r>
      <rPr>
        <b/>
        <sz val="9"/>
        <color theme="1"/>
        <rFont val="Arial"/>
        <family val="2"/>
      </rPr>
      <t xml:space="preserve"> </t>
    </r>
    <r>
      <rPr>
        <sz val="9"/>
        <color theme="1"/>
        <rFont val="Arial"/>
        <family val="2"/>
      </rPr>
      <t>feminicidio atendidos por los servicios del Programa Nacional AURORA</t>
    </r>
  </si>
  <si>
    <t>Periodo: Enero - Junio, 2020</t>
  </si>
  <si>
    <t>Mes / año</t>
  </si>
  <si>
    <t>Var. %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</si>
  <si>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</si>
  <si>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</si>
  <si>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</si>
  <si>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</si>
  <si>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</si>
  <si>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</si>
  <si>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</si>
  <si>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</si>
  <si>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Setiembre</t>
  </si>
  <si>
    <t>Octubre</t>
  </si>
  <si>
    <t>Noviembre</t>
  </si>
  <si>
    <t>Diciembre</t>
  </si>
  <si>
    <t>Total</t>
  </si>
  <si>
    <r>
      <rPr>
        <b/>
        <sz val="8"/>
        <color theme="1"/>
        <rFont val="Arial"/>
        <family val="2"/>
      </rPr>
      <t>Cuadro N°2</t>
    </r>
    <r>
      <rPr>
        <sz val="8"/>
        <color theme="1"/>
        <rFont val="Arial"/>
        <family val="2"/>
      </rPr>
      <t>: Casos de víctimas con caracteristicas de feminicidio atendidos por los servicios del Programa Nacional AURORA     según año</t>
    </r>
  </si>
  <si>
    <t>Años</t>
  </si>
  <si>
    <t>Feminicidio</t>
  </si>
  <si>
    <r>
      <t xml:space="preserve">2020 </t>
    </r>
    <r>
      <rPr>
        <b/>
        <vertAlign val="superscript"/>
        <sz val="9"/>
        <color theme="1"/>
        <rFont val="Arial"/>
        <family val="2"/>
      </rPr>
      <t>a/</t>
    </r>
  </si>
  <si>
    <t>a/ Casos con características de feminicidio ocurridos al 30 de junio del 2020</t>
  </si>
  <si>
    <r>
      <rPr>
        <b/>
        <sz val="8"/>
        <color theme="1"/>
        <rFont val="Arial"/>
        <family val="2"/>
      </rPr>
      <t>Cuadro N° 3</t>
    </r>
    <r>
      <rPr>
        <sz val="8"/>
        <color theme="1"/>
        <rFont val="Arial"/>
        <family val="2"/>
      </rPr>
      <t>: Casos con características de feminicidio según área de residencia de la persona usuaria.</t>
    </r>
  </si>
  <si>
    <t>Área</t>
  </si>
  <si>
    <r>
      <t xml:space="preserve">2020 </t>
    </r>
    <r>
      <rPr>
        <b/>
        <vertAlign val="superscript"/>
        <sz val="9"/>
        <color theme="0"/>
        <rFont val="Arial"/>
        <family val="2"/>
      </rPr>
      <t>a/</t>
    </r>
  </si>
  <si>
    <t>N°</t>
  </si>
  <si>
    <t>%</t>
  </si>
  <si>
    <t>Urbana</t>
  </si>
  <si>
    <t>Rural</t>
  </si>
  <si>
    <r>
      <rPr>
        <b/>
        <sz val="9"/>
        <color theme="1"/>
        <rFont val="Arial"/>
        <family val="2"/>
      </rPr>
      <t>Cuadro N°4</t>
    </r>
    <r>
      <rPr>
        <sz val="9"/>
        <color theme="1"/>
        <rFont val="Arial"/>
        <family val="2"/>
      </rPr>
      <t>: Ranking de los regiones con mayor casos con características de feminicidio ocurridos y atendidos por los servicios del Programa Nacional AURORA. 2009 - 2020</t>
    </r>
  </si>
  <si>
    <t>Región</t>
  </si>
  <si>
    <t>Acumulado
2009 - 2019</t>
  </si>
  <si>
    <r>
      <rPr>
        <b/>
        <sz val="9"/>
        <color theme="1"/>
        <rFont val="Arial"/>
        <family val="2"/>
      </rPr>
      <t>Cuadro N° 5</t>
    </r>
    <r>
      <rPr>
        <sz val="9"/>
        <color theme="1"/>
        <rFont val="Arial"/>
        <family val="2"/>
      </rPr>
      <t>: Modalidad del caso de la víctima de feminicidio</t>
    </r>
  </si>
  <si>
    <t>Lima Metropolitana</t>
  </si>
  <si>
    <t>Modalidad</t>
  </si>
  <si>
    <t>Arequipa</t>
  </si>
  <si>
    <t>Junín</t>
  </si>
  <si>
    <t>Acuchillamiento</t>
  </si>
  <si>
    <t>Puno</t>
  </si>
  <si>
    <t>Agresiones con objetos filosos</t>
  </si>
  <si>
    <t>Cusco</t>
  </si>
  <si>
    <t>Disparo por PAF</t>
  </si>
  <si>
    <t>La Libertad</t>
  </si>
  <si>
    <t>Envenenamiento</t>
  </si>
  <si>
    <t>Ayacucho 1/</t>
  </si>
  <si>
    <t>Agresiones con objetos contundentes</t>
  </si>
  <si>
    <t>Lima Provincia</t>
  </si>
  <si>
    <t>Asfixia / estrangulamiento</t>
  </si>
  <si>
    <t>Huánuco</t>
  </si>
  <si>
    <t>Ahogamiento</t>
  </si>
  <si>
    <t>Ancash</t>
  </si>
  <si>
    <t>Otro a/</t>
  </si>
  <si>
    <t>Piura</t>
  </si>
  <si>
    <t>Callao</t>
  </si>
  <si>
    <t>a/ En Investigación.</t>
  </si>
  <si>
    <t>Lambayeque</t>
  </si>
  <si>
    <t>Tacna</t>
  </si>
  <si>
    <r>
      <rPr>
        <b/>
        <sz val="9"/>
        <color theme="1"/>
        <rFont val="Arial"/>
        <family val="2"/>
      </rPr>
      <t>Cuadro N°6</t>
    </r>
    <r>
      <rPr>
        <sz val="9"/>
        <color theme="1"/>
        <rFont val="Arial"/>
        <family val="2"/>
      </rPr>
      <t>: Lugar donde ocurrió el hecho</t>
    </r>
  </si>
  <si>
    <t>Cajamarca</t>
  </si>
  <si>
    <t>Lugar del hecho</t>
  </si>
  <si>
    <t>Ica</t>
  </si>
  <si>
    <t>San Martin</t>
  </si>
  <si>
    <t>Casa de víctima</t>
  </si>
  <si>
    <t>Loreto</t>
  </si>
  <si>
    <t>Casa de agresor</t>
  </si>
  <si>
    <t>Huancavelica</t>
  </si>
  <si>
    <t>Casa de ambos</t>
  </si>
  <si>
    <t>Apurimac</t>
  </si>
  <si>
    <t>Casa de familiar</t>
  </si>
  <si>
    <t>Pasco</t>
  </si>
  <si>
    <t>Centro de labores de víctima</t>
  </si>
  <si>
    <t>Madre de Dios</t>
  </si>
  <si>
    <t>Calle - vía pública</t>
  </si>
  <si>
    <t>Amazonas</t>
  </si>
  <si>
    <t>Centro de estudios</t>
  </si>
  <si>
    <t>Ucayali</t>
  </si>
  <si>
    <t>Hotel/hostal</t>
  </si>
  <si>
    <t>Moquegua</t>
  </si>
  <si>
    <t>Centro Poblado</t>
  </si>
  <si>
    <t>Tumbes</t>
  </si>
  <si>
    <t>Otros a/</t>
  </si>
  <si>
    <t>1/ Feminicidio atendido por el CEM Kimbiri del Departamento de Cusco</t>
  </si>
  <si>
    <t>a/ Descampado, orillas del mar, negocio del agresor, bosque.</t>
  </si>
  <si>
    <t>a/ Casos con características de feminicidio al 30 de junio del 2020</t>
  </si>
  <si>
    <t>SECCIÓN II: PERFIL DE LA VICTIMA DE FEMINICIDIO</t>
  </si>
  <si>
    <r>
      <rPr>
        <b/>
        <sz val="9"/>
        <color theme="1"/>
        <rFont val="Arial"/>
        <family val="2"/>
      </rPr>
      <t>Cuadro N°7</t>
    </r>
    <r>
      <rPr>
        <sz val="9"/>
        <color theme="1"/>
        <rFont val="Arial"/>
        <family val="2"/>
      </rPr>
      <t>: Casos de la víctima de feminicidio según grupo de edad de la víctima y cantidad total de hijos/as menores de edad según victima.</t>
    </r>
  </si>
  <si>
    <r>
      <rPr>
        <b/>
        <sz val="9"/>
        <color theme="1"/>
        <rFont val="Arial"/>
        <family val="2"/>
      </rPr>
      <t>Cuadro N°8</t>
    </r>
    <r>
      <rPr>
        <sz val="9"/>
        <color theme="1"/>
        <rFont val="Arial"/>
        <family val="2"/>
      </rPr>
      <t>: Número de víctimas de feminicidio en estado de gestación</t>
    </r>
  </si>
  <si>
    <t>Grupo de edad</t>
  </si>
  <si>
    <t>N° Victimas</t>
  </si>
  <si>
    <t xml:space="preserve">Número total de Hijos/as </t>
  </si>
  <si>
    <t>Niñas y adolescentes</t>
  </si>
  <si>
    <t>Estaba gestando</t>
  </si>
  <si>
    <t>0 a 5 años</t>
  </si>
  <si>
    <t>No</t>
  </si>
  <si>
    <t>6 a 11 años</t>
  </si>
  <si>
    <t>Si</t>
  </si>
  <si>
    <t>12 a 14 años</t>
  </si>
  <si>
    <t>Adultas</t>
  </si>
  <si>
    <t>15 a 17 años</t>
  </si>
  <si>
    <t>18 a 29 años</t>
  </si>
  <si>
    <t>30 a 59 años</t>
  </si>
  <si>
    <r>
      <rPr>
        <b/>
        <sz val="9"/>
        <color theme="1"/>
        <rFont val="Arial"/>
        <family val="2"/>
      </rPr>
      <t>Cuadro N°9</t>
    </r>
    <r>
      <rPr>
        <sz val="9"/>
        <color theme="1"/>
        <rFont val="Arial"/>
        <family val="2"/>
      </rPr>
      <t>: Número de hijos/as menores de 18 años</t>
    </r>
  </si>
  <si>
    <t>60 años a más</t>
  </si>
  <si>
    <t>Adultas mayores</t>
  </si>
  <si>
    <t>Número de hijos/as</t>
  </si>
  <si>
    <t>Ninguno</t>
  </si>
  <si>
    <t>1 a 3 hijos/as</t>
  </si>
  <si>
    <t>De 4 hijos/as a más</t>
  </si>
  <si>
    <r>
      <rPr>
        <b/>
        <sz val="9"/>
        <color theme="1"/>
        <rFont val="Arial"/>
        <family val="2"/>
      </rPr>
      <t>Cuadro N°10</t>
    </r>
    <r>
      <rPr>
        <sz val="9"/>
        <color theme="1"/>
        <rFont val="Arial"/>
        <family val="2"/>
      </rPr>
      <t>: Casos con características de feminicidio según vínculo relacional</t>
    </r>
  </si>
  <si>
    <t>Vínculo relacional</t>
  </si>
  <si>
    <t>Esposo</t>
  </si>
  <si>
    <t>Conviviente</t>
  </si>
  <si>
    <t>41    (62%)</t>
  </si>
  <si>
    <t>Pareja sexual sin hijos</t>
  </si>
  <si>
    <t>Enamorado/novio que no es pareja sexual</t>
  </si>
  <si>
    <t>Ex esposo</t>
  </si>
  <si>
    <t>Ex conviviente</t>
  </si>
  <si>
    <t>Ex enamorado</t>
  </si>
  <si>
    <t>Progenitor de su hijo-no han vivido juntos</t>
  </si>
  <si>
    <t>Padre</t>
  </si>
  <si>
    <t>Padrastro</t>
  </si>
  <si>
    <t>Hermano</t>
  </si>
  <si>
    <t>Hijastro</t>
  </si>
  <si>
    <t>Hijo</t>
  </si>
  <si>
    <t>Abuelo</t>
  </si>
  <si>
    <t>Cuñado</t>
  </si>
  <si>
    <r>
      <rPr>
        <b/>
        <sz val="9"/>
        <color theme="1"/>
        <rFont val="Arial"/>
        <family val="2"/>
      </rPr>
      <t>Cuadro N°11</t>
    </r>
    <r>
      <rPr>
        <sz val="9"/>
        <color theme="1"/>
        <rFont val="Arial"/>
        <family val="2"/>
      </rPr>
      <t>: Casos de víctimas de feminicidio según vinculo relacional</t>
    </r>
  </si>
  <si>
    <t>Suegro</t>
  </si>
  <si>
    <t>Yerno</t>
  </si>
  <si>
    <t>Vinculo</t>
  </si>
  <si>
    <r>
      <t xml:space="preserve">Otro familiar </t>
    </r>
    <r>
      <rPr>
        <b/>
        <vertAlign val="superscript"/>
        <sz val="9"/>
        <color theme="1"/>
        <rFont val="Arial"/>
        <family val="2"/>
      </rPr>
      <t>/a</t>
    </r>
  </si>
  <si>
    <t>Pareja</t>
  </si>
  <si>
    <t>Compañero de trabajo</t>
  </si>
  <si>
    <t>Ex pareja</t>
  </si>
  <si>
    <t>Amigo</t>
  </si>
  <si>
    <t>Familiar</t>
  </si>
  <si>
    <t>Vecino</t>
  </si>
  <si>
    <t>Conocido</t>
  </si>
  <si>
    <t>Inquilino</t>
  </si>
  <si>
    <t>Desconocido</t>
  </si>
  <si>
    <t>Pretendiente</t>
  </si>
  <si>
    <r>
      <t>Otro</t>
    </r>
    <r>
      <rPr>
        <b/>
        <vertAlign val="superscript"/>
        <sz val="9"/>
        <color theme="1"/>
        <rFont val="Arial"/>
        <family val="2"/>
      </rPr>
      <t xml:space="preserve"> /b</t>
    </r>
  </si>
  <si>
    <t>a/ Nieto, Hermanastro, Primo del conviviente, Ex-cuñado, padre de su sobrino, sobrino nieto.</t>
  </si>
  <si>
    <r>
      <rPr>
        <b/>
        <sz val="9"/>
        <color theme="1"/>
        <rFont val="Arial"/>
        <family val="2"/>
      </rPr>
      <t>Cuadro N° 13:</t>
    </r>
    <r>
      <rPr>
        <sz val="9"/>
        <color theme="1"/>
        <rFont val="Arial"/>
        <family val="2"/>
      </rPr>
      <t xml:space="preserve"> Medidas que tomo la víctima de feminicidio previamente antes de que ocurra el hecho</t>
    </r>
  </si>
  <si>
    <t>b/ Conocido</t>
  </si>
  <si>
    <r>
      <t xml:space="preserve">Cuadro N° 12: </t>
    </r>
    <r>
      <rPr>
        <sz val="9"/>
        <color indexed="8"/>
        <rFont val="Arial"/>
        <family val="2"/>
      </rPr>
      <t>Casos con características de feminicidio atendidos por los servicios del Programa Nacional AURORA según escenario</t>
    </r>
  </si>
  <si>
    <t>Medidas</t>
  </si>
  <si>
    <t>No tomó ninguna medida</t>
  </si>
  <si>
    <t>Escenario</t>
  </si>
  <si>
    <t>Denunció el hecho</t>
  </si>
  <si>
    <t>Solicito medidas de protección</t>
  </si>
  <si>
    <t>Intimo</t>
  </si>
  <si>
    <t>Decidió separarse</t>
  </si>
  <si>
    <t>No intimo</t>
  </si>
  <si>
    <t>Acudió a casa de familiares/ Amistades</t>
  </si>
  <si>
    <t>a/ Se desconoce.</t>
  </si>
  <si>
    <t>SECCIÓN II: PERFIL DEL AGRESOR</t>
  </si>
  <si>
    <r>
      <rPr>
        <b/>
        <sz val="9"/>
        <color theme="1"/>
        <rFont val="Arial"/>
        <family val="2"/>
      </rPr>
      <t>Cuadro N°14</t>
    </r>
    <r>
      <rPr>
        <sz val="9"/>
        <color theme="1"/>
        <rFont val="Arial"/>
        <family val="2"/>
      </rPr>
      <t>: Casos con características de feminicidio según grupo de edad del agresor</t>
    </r>
  </si>
  <si>
    <r>
      <rPr>
        <b/>
        <sz val="9"/>
        <color theme="1"/>
        <rFont val="Arial"/>
        <family val="2"/>
      </rPr>
      <t>Cuadro N°15</t>
    </r>
    <r>
      <rPr>
        <sz val="9"/>
        <color theme="1"/>
        <rFont val="Arial"/>
        <family val="2"/>
      </rPr>
      <t>: Casos de feminicidio según el estado del agresor (alcohol/drogas)</t>
    </r>
  </si>
  <si>
    <t>Alcohol / drogas</t>
  </si>
  <si>
    <t>15 - 17 años</t>
  </si>
  <si>
    <t>18 - 29 años</t>
  </si>
  <si>
    <t>30 - 59 años</t>
  </si>
  <si>
    <t>Adulto</t>
  </si>
  <si>
    <t>Se desconoce</t>
  </si>
  <si>
    <t>Sin información</t>
  </si>
  <si>
    <r>
      <rPr>
        <b/>
        <sz val="9"/>
        <color theme="1"/>
        <rFont val="Arial"/>
        <family val="2"/>
      </rPr>
      <t>Cuadro N°16</t>
    </r>
    <r>
      <rPr>
        <sz val="9"/>
        <color theme="1"/>
        <rFont val="Arial"/>
        <family val="2"/>
      </rPr>
      <t>: Situación laboral del agresor</t>
    </r>
  </si>
  <si>
    <t>Situación laboral</t>
  </si>
  <si>
    <t>Si cuenta con ocupación</t>
  </si>
  <si>
    <t>No cuenta con ocupación</t>
  </si>
  <si>
    <r>
      <rPr>
        <b/>
        <u/>
        <sz val="11"/>
        <color theme="1"/>
        <rFont val="Calibri"/>
        <family val="2"/>
        <scheme val="minor"/>
      </rPr>
      <t>NOTA TÉCNICA</t>
    </r>
    <r>
      <rPr>
        <sz val="11"/>
        <color theme="1"/>
        <rFont val="Calibri"/>
        <family val="2"/>
        <scheme val="minor"/>
      </rPr>
      <t>: Todos los cuadros se basan en el total de casos con características de feminicidio ocurridos en dicho periodo; siendo que un caso corresponde
                                 a una mujer fallecida, víctima de feminicidio.</t>
    </r>
  </si>
  <si>
    <r>
      <t xml:space="preserve">1/ </t>
    </r>
    <r>
      <rPr>
        <i/>
        <sz val="9"/>
        <color theme="1"/>
        <rFont val="Calibri"/>
        <family val="2"/>
        <scheme val="minor"/>
      </rPr>
      <t>Según Resolución de la Dirección Ejecutiva N° 003-2019-MIMP/PNCVFS-DE</t>
    </r>
  </si>
  <si>
    <r>
      <t xml:space="preserve">Fuente: </t>
    </r>
    <r>
      <rPr>
        <sz val="10"/>
        <color theme="1"/>
        <rFont val="Arial"/>
        <family val="2"/>
      </rPr>
      <t>Registro de casos con características de feminicidio atendidos por los servicios del Programa Nacional AURORA / SISEGC / AURORA / MIMP</t>
    </r>
  </si>
  <si>
    <r>
      <t xml:space="preserve">Elaboración: </t>
    </r>
    <r>
      <rPr>
        <sz val="10"/>
        <color theme="1"/>
        <rFont val="Arial"/>
        <family val="2"/>
      </rPr>
      <t>Sub Unidad de Información, Seguimiento, Evaluación y Gestión del Conocimiento</t>
    </r>
  </si>
  <si>
    <r>
      <t>REPORTE ESTADÍSTICO DE CASOS</t>
    </r>
    <r>
      <rPr>
        <b/>
        <vertAlign val="superscript"/>
        <sz val="16"/>
        <color theme="0"/>
        <rFont val="Arial"/>
        <family val="2"/>
      </rPr>
      <t>1/</t>
    </r>
    <r>
      <rPr>
        <b/>
        <sz val="16"/>
        <color theme="0"/>
        <rFont val="Arial"/>
        <family val="2"/>
      </rPr>
      <t xml:space="preserve"> DE TENTATIVA DE FEMINICIDIO ATENDIDOS EN LOS CENTROS EMERGENCIA MUJER</t>
    </r>
  </si>
  <si>
    <r>
      <t>Periodo: Enero - Marzo</t>
    </r>
    <r>
      <rPr>
        <b/>
        <vertAlign val="superscript"/>
        <sz val="16"/>
        <color theme="1"/>
        <rFont val="Arial"/>
        <family val="2"/>
      </rPr>
      <t>/2</t>
    </r>
    <r>
      <rPr>
        <b/>
        <sz val="16"/>
        <color theme="1"/>
        <rFont val="Arial"/>
        <family val="2"/>
      </rPr>
      <t>, 2020 (Preliminar)</t>
    </r>
  </si>
  <si>
    <r>
      <t xml:space="preserve">LA </t>
    </r>
    <r>
      <rPr>
        <b/>
        <sz val="9"/>
        <color theme="1"/>
        <rFont val="Arial"/>
        <family val="2"/>
      </rPr>
      <t>TENTATIVA DE FEMINICIDIO</t>
    </r>
    <r>
      <rPr>
        <sz val="9"/>
        <color theme="1"/>
        <rFont val="Arial"/>
        <family val="2"/>
      </rPr>
      <t xml:space="preserve"> es la situación de violencia donde las mujeres salvaron de morir, en contexto de violencia familiar, coacción, hostigamiento o acoso sexual; abuso de poder, confianza o de cualquier otra posición o relación que confiere autoridad a la persona agresora; y en cualquier forma de discriminación contra la mujer, independientemente de que exista o haya existido una relación conyugal o de convivencia con la persona agresora, por la condición de ser mujer. </t>
    </r>
  </si>
  <si>
    <t>SECCIÓN I: MAGNITUD DE LOS CASOS DE TENTATIVA DE FEMINICIDIO ATENDIDOS EN LOS CENTROS EMERGENCIA MUJER</t>
  </si>
  <si>
    <r>
      <t xml:space="preserve">Perú: </t>
    </r>
    <r>
      <rPr>
        <sz val="9"/>
        <color theme="1"/>
        <rFont val="Arial"/>
        <family val="2"/>
      </rPr>
      <t>Casos de tentativa de feminicidio atendidos por los CEM</t>
    </r>
  </si>
  <si>
    <r>
      <rPr>
        <b/>
        <sz val="9"/>
        <color theme="1"/>
        <rFont val="Arial"/>
        <family val="2"/>
      </rPr>
      <t>Cuadro N° 1</t>
    </r>
    <r>
      <rPr>
        <sz val="9"/>
        <color theme="1"/>
        <rFont val="Arial"/>
        <family val="2"/>
      </rPr>
      <t>: Comparativo de los casos de tentativa de feminicidio atendidos en los CEM por mes de ocurrencia</t>
    </r>
  </si>
  <si>
    <t>Periodo: Enero - Marzo, 2020</t>
  </si>
  <si>
    <r>
      <t xml:space="preserve">Var. % </t>
    </r>
    <r>
      <rPr>
        <b/>
        <sz val="8"/>
        <color theme="0"/>
        <rFont val="Arial"/>
        <family val="2"/>
      </rPr>
      <t>(2019-2020)</t>
    </r>
  </si>
  <si>
    <r>
      <rPr>
        <b/>
        <sz val="9"/>
        <color theme="1"/>
        <rFont val="Arial"/>
        <family val="2"/>
      </rPr>
      <t>Cuadro N° 2</t>
    </r>
    <r>
      <rPr>
        <sz val="9"/>
        <color theme="1"/>
        <rFont val="Arial"/>
        <family val="2"/>
      </rPr>
      <t>: Casos de tentativa de feminicidio según año</t>
    </r>
  </si>
  <si>
    <t>Tentativa de feminicidio</t>
  </si>
  <si>
    <r>
      <rPr>
        <b/>
        <sz val="9"/>
        <color theme="1"/>
        <rFont val="Arial"/>
        <family val="2"/>
      </rPr>
      <t>Cuadro N° 3</t>
    </r>
    <r>
      <rPr>
        <sz val="9"/>
        <color theme="1"/>
        <rFont val="Arial"/>
        <family val="2"/>
      </rPr>
      <t>: Ranking de las regiones con mayor casos de tentativa de feminicidio atendidos por los Centros Emergencia Mujer.
Periodo: Enero - Marzo, 2020</t>
    </r>
  </si>
  <si>
    <t>Junin</t>
  </si>
  <si>
    <t>Huanuco</t>
  </si>
  <si>
    <r>
      <rPr>
        <b/>
        <sz val="9"/>
        <color theme="1"/>
        <rFont val="Arial"/>
        <family val="2"/>
      </rPr>
      <t>Cuadro N° 4</t>
    </r>
    <r>
      <rPr>
        <sz val="9"/>
        <color theme="1"/>
        <rFont val="Arial"/>
        <family val="2"/>
      </rPr>
      <t>:  Casos de tentativa de feminicidio según área de residencia de la persona usuaria.</t>
    </r>
  </si>
  <si>
    <t>Año 2020</t>
  </si>
  <si>
    <t>Año 2019</t>
  </si>
  <si>
    <t>Ayacucho</t>
  </si>
  <si>
    <t>Urbano</t>
  </si>
  <si>
    <r>
      <rPr>
        <b/>
        <sz val="9"/>
        <color theme="1"/>
        <rFont val="Arial"/>
        <family val="2"/>
      </rPr>
      <t>Cuadro N° 5</t>
    </r>
    <r>
      <rPr>
        <sz val="9"/>
        <color theme="1"/>
        <rFont val="Arial"/>
        <family val="2"/>
      </rPr>
      <t>: Lugar donde ocurrió el hecho de tentativa de feminicidio</t>
    </r>
  </si>
  <si>
    <t>Casa de la persona usuaria</t>
  </si>
  <si>
    <t>Casa de la persona agresora</t>
  </si>
  <si>
    <t>Centro de labores de la usuaria</t>
  </si>
  <si>
    <t>Calle via publica</t>
  </si>
  <si>
    <t>Hotel / Hostal</t>
  </si>
  <si>
    <t>Lugar desolado</t>
  </si>
  <si>
    <t>Otro lugar</t>
  </si>
  <si>
    <r>
      <t xml:space="preserve">/2 </t>
    </r>
    <r>
      <rPr>
        <sz val="7.5"/>
        <color theme="1"/>
        <rFont val="Arial"/>
        <family val="2"/>
      </rPr>
      <t>En cumplimiento con el Decreto Supremo N° 044-2020-PCM, los CEM no se encuentran operando en Estado de Emergencia Nacional, pero como servicios escenciales están funcionando los Equipos Itinerantes de Urgencia aprobado con Resolución de la Dirección Ejecutiva N° 20-2020.MIMP-AURORA-DE.</t>
    </r>
  </si>
  <si>
    <t>Sin datos</t>
  </si>
  <si>
    <t>SECCIÓN II: PERFIL DE LAS VÍCTIMAS DE LOS CASOS DE TENTATIVAS DE FEMINICIDIO ATENDIDOS EN LOS CENTROS EMERGENCIA MUJER</t>
  </si>
  <si>
    <r>
      <rPr>
        <b/>
        <sz val="9"/>
        <color theme="1"/>
        <rFont val="Arial"/>
        <family val="2"/>
      </rPr>
      <t>Cuadro N° 6</t>
    </r>
    <r>
      <rPr>
        <sz val="9"/>
        <color theme="1"/>
        <rFont val="Arial"/>
        <family val="2"/>
      </rPr>
      <t>: Casos de tentativa de feminicidio según grupo de edad de la victima</t>
    </r>
  </si>
  <si>
    <r>
      <rPr>
        <b/>
        <sz val="9"/>
        <color theme="1"/>
        <rFont val="Arial"/>
        <family val="2"/>
      </rPr>
      <t>Cuadro N° 7</t>
    </r>
    <r>
      <rPr>
        <sz val="9"/>
        <color theme="1"/>
        <rFont val="Arial"/>
        <family val="2"/>
      </rPr>
      <t>: Número de víctimas que estuvieron gestando al momento de acudir al CEM</t>
    </r>
  </si>
  <si>
    <t>0 - 5 años</t>
  </si>
  <si>
    <t>6 - 11 años</t>
  </si>
  <si>
    <t>12 - 14 años</t>
  </si>
  <si>
    <r>
      <rPr>
        <b/>
        <sz val="9"/>
        <color theme="1"/>
        <rFont val="Arial"/>
        <family val="2"/>
      </rPr>
      <t>Cuadro N° 8</t>
    </r>
    <r>
      <rPr>
        <sz val="9"/>
        <color theme="1"/>
        <rFont val="Arial"/>
        <family val="2"/>
      </rPr>
      <t>: Número de hijos/as vivos/as</t>
    </r>
  </si>
  <si>
    <r>
      <rPr>
        <b/>
        <sz val="9"/>
        <color theme="1"/>
        <rFont val="Arial"/>
        <family val="2"/>
      </rPr>
      <t>Cuadro N° 9</t>
    </r>
    <r>
      <rPr>
        <sz val="9"/>
        <color theme="1"/>
        <rFont val="Arial"/>
        <family val="2"/>
      </rPr>
      <t>: Casos de tentativa de feminicidio según vinculo relacional</t>
    </r>
  </si>
  <si>
    <t>Vinculo relacional</t>
  </si>
  <si>
    <t>Cónyuge</t>
  </si>
  <si>
    <t>Enamorado</t>
  </si>
  <si>
    <t>Novio</t>
  </si>
  <si>
    <t>Ex cónyuge</t>
  </si>
  <si>
    <t>Ex novio</t>
  </si>
  <si>
    <r>
      <t xml:space="preserve">Progenitor de su hijo/a </t>
    </r>
    <r>
      <rPr>
        <b/>
        <sz val="7"/>
        <color theme="1"/>
        <rFont val="Arial"/>
        <family val="2"/>
      </rPr>
      <t>(sin convivencia con la pareja)</t>
    </r>
  </si>
  <si>
    <t>Hermanastro</t>
  </si>
  <si>
    <t>Nieto</t>
  </si>
  <si>
    <r>
      <rPr>
        <b/>
        <sz val="9"/>
        <color theme="1"/>
        <rFont val="Arial"/>
        <family val="2"/>
      </rPr>
      <t>Cuadro N° 10</t>
    </r>
    <r>
      <rPr>
        <sz val="9"/>
        <color theme="1"/>
        <rFont val="Arial"/>
        <family val="2"/>
      </rPr>
      <t>: Casos de tentativa de feminicidio según vinculo relacional</t>
    </r>
  </si>
  <si>
    <t>Bisabuelo</t>
  </si>
  <si>
    <t>Tío</t>
  </si>
  <si>
    <t>Sobrino</t>
  </si>
  <si>
    <t>Bisnieto</t>
  </si>
  <si>
    <t>Tío-abuelo</t>
  </si>
  <si>
    <t>Primo</t>
  </si>
  <si>
    <t>Sobrino-nieto</t>
  </si>
  <si>
    <t>Otro familiar</t>
  </si>
  <si>
    <t>Concuñado</t>
  </si>
  <si>
    <t>Docente</t>
  </si>
  <si>
    <t>Compañero de estudio</t>
  </si>
  <si>
    <t>Empleador de trabajo</t>
  </si>
  <si>
    <t>Empleado de trabajo</t>
  </si>
  <si>
    <t>Otro</t>
  </si>
  <si>
    <r>
      <t xml:space="preserve">Habita en el mismo hogar </t>
    </r>
    <r>
      <rPr>
        <b/>
        <vertAlign val="superscript"/>
        <sz val="9"/>
        <color theme="1"/>
        <rFont val="Arial"/>
        <family val="2"/>
      </rPr>
      <t>1/</t>
    </r>
  </si>
  <si>
    <r>
      <rPr>
        <b/>
        <sz val="7.5"/>
        <color theme="1"/>
        <rFont val="Calibri"/>
        <family val="2"/>
        <scheme val="minor"/>
      </rPr>
      <t xml:space="preserve">1/ </t>
    </r>
    <r>
      <rPr>
        <sz val="7.5"/>
        <color theme="1"/>
        <rFont val="Calibri"/>
        <family val="2"/>
        <scheme val="minor"/>
      </rPr>
      <t>Sin mediar relaciones contractuales o laborales</t>
    </r>
  </si>
  <si>
    <t>SECCIÓN II: PERFIL DE LOS PRESUNTOS AGRESORES DE LOS CASOS DE TENTATIVAS DE FEMINICIDIO ATENDIDOS EN LOS CENTROS EMERGENCIA MUJER</t>
  </si>
  <si>
    <r>
      <rPr>
        <b/>
        <sz val="9"/>
        <color theme="1"/>
        <rFont val="Arial"/>
        <family val="2"/>
      </rPr>
      <t>Cuadro N° 11</t>
    </r>
    <r>
      <rPr>
        <sz val="9"/>
        <color theme="1"/>
        <rFont val="Arial"/>
        <family val="2"/>
      </rPr>
      <t>: Casos de tentativa de feminicidio según grupos de edad del presunto agresor</t>
    </r>
  </si>
  <si>
    <r>
      <rPr>
        <b/>
        <sz val="9"/>
        <color theme="1"/>
        <rFont val="Arial"/>
        <family val="2"/>
      </rPr>
      <t>Cuadro N° 12</t>
    </r>
    <r>
      <rPr>
        <sz val="9"/>
        <color theme="1"/>
        <rFont val="Arial"/>
        <family val="2"/>
      </rPr>
      <t>: Estado del presunto agresor en la última agresión</t>
    </r>
  </si>
  <si>
    <t>Grupos de edad</t>
  </si>
  <si>
    <t>Estado</t>
  </si>
  <si>
    <t>14 - 17 años</t>
  </si>
  <si>
    <t>Sobrio</t>
  </si>
  <si>
    <t>Efectos de alcohol</t>
  </si>
  <si>
    <t>Efectos de droga</t>
  </si>
  <si>
    <t>Ambos</t>
  </si>
  <si>
    <r>
      <rPr>
        <b/>
        <sz val="9"/>
        <color theme="1"/>
        <rFont val="Arial"/>
        <family val="2"/>
      </rPr>
      <t>Cuadro N° 13</t>
    </r>
    <r>
      <rPr>
        <sz val="9"/>
        <color theme="1"/>
        <rFont val="Arial"/>
        <family val="2"/>
      </rPr>
      <t>: Ocupación del presunto agresor</t>
    </r>
  </si>
  <si>
    <t>Situación Laboral</t>
  </si>
  <si>
    <t>Sin ocupación</t>
  </si>
  <si>
    <t>Con ocupación</t>
  </si>
  <si>
    <r>
      <rPr>
        <b/>
        <u/>
        <sz val="11"/>
        <color theme="1"/>
        <rFont val="Calibri"/>
        <family val="2"/>
        <scheme val="minor"/>
      </rPr>
      <t>NOTA TÉCNICA</t>
    </r>
    <r>
      <rPr>
        <sz val="11"/>
        <color theme="1"/>
        <rFont val="Calibri"/>
        <family val="2"/>
        <scheme val="minor"/>
      </rPr>
      <t>: Un caso corresponde a una mujer que salvo de morir.</t>
    </r>
  </si>
  <si>
    <r>
      <t xml:space="preserve">1/ </t>
    </r>
    <r>
      <rPr>
        <i/>
        <sz val="8"/>
        <color theme="1"/>
        <rFont val="Calibri"/>
        <family val="2"/>
        <scheme val="minor"/>
      </rPr>
      <t>Todos los casos se basan en situaciones de violencia validados como tentativa de feminicidio por los/as profesionales de atención de los Centros Emergencia Mujer.</t>
    </r>
  </si>
  <si>
    <r>
      <t xml:space="preserve">Fuente: </t>
    </r>
    <r>
      <rPr>
        <i/>
        <sz val="10"/>
        <color theme="1"/>
        <rFont val="Arial"/>
        <family val="2"/>
      </rPr>
      <t>Registro de casos de tentativa de feminicidio atendidos en los CEM</t>
    </r>
  </si>
  <si>
    <r>
      <t xml:space="preserve">Elaboración: </t>
    </r>
    <r>
      <rPr>
        <i/>
        <sz val="10"/>
        <color theme="1"/>
        <rFont val="Arial"/>
        <family val="2"/>
      </rPr>
      <t>SISEGC - UPPM - AURORA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</si>
</sst>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(* #,##0.00_);_(* \(#,##0.00\);_(* &quot;-&quot;??_);_(@_)"/>
    <numFmt numFmtId="165" formatCode="#,##0_ ;\-#,##0\ "/>
    <numFmt numFmtId="166" formatCode="0.0%"/>
  </numFmts>
  <fonts count="5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6"/>
      <color theme="0"/>
      <name val="Arial"/>
      <family val="2"/>
    </font>
    <font>
      <b/>
      <vertAlign val="superscript"/>
      <sz val="16"/>
      <color theme="0"/>
      <name val="Arial"/>
      <family val="2"/>
    </font>
    <font>
      <b/>
      <sz val="16"/>
      <color theme="1"/>
      <name val="Arial"/>
      <family val="2"/>
    </font>
    <font>
      <i/>
      <sz val="9"/>
      <color theme="1"/>
      <name val="Arial"/>
      <family val="2"/>
    </font>
    <font>
      <b/>
      <i/>
      <sz val="9"/>
      <color theme="1"/>
      <name val="Arial"/>
      <family val="2"/>
    </font>
    <font>
      <b/>
      <sz val="11"/>
      <color theme="0"/>
      <name val="Arial"/>
      <family val="2"/>
    </font>
    <font>
      <sz val="11"/>
      <color theme="1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sz val="9"/>
      <color theme="0"/>
      <name val="Arial"/>
      <family val="2"/>
    </font>
    <font>
      <u/>
      <sz val="9"/>
      <color theme="1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b/>
      <i/>
      <sz val="8"/>
      <color theme="1"/>
      <name val="Arial"/>
      <family val="2"/>
    </font>
    <font>
      <b/>
      <vertAlign val="superscript"/>
      <sz val="9"/>
      <color theme="1"/>
      <name val="Arial"/>
      <family val="2"/>
    </font>
    <font>
      <b/>
      <sz val="7"/>
      <color theme="1"/>
      <name val="Arial"/>
      <family val="2"/>
    </font>
    <font>
      <b/>
      <vertAlign val="superscript"/>
      <sz val="9"/>
      <color theme="0"/>
      <name val="Arial"/>
      <family val="2"/>
    </font>
    <font>
      <b/>
      <i/>
      <sz val="7"/>
      <color theme="1"/>
      <name val="Arial"/>
      <family val="2"/>
    </font>
    <font>
      <sz val="7"/>
      <color theme="1"/>
      <name val="Calibri"/>
      <family val="2"/>
      <scheme val="minor"/>
    </font>
    <font>
      <b/>
      <sz val="8"/>
      <color theme="0"/>
      <name val="Arial"/>
      <family val="2"/>
    </font>
    <font>
      <b/>
      <sz val="10"/>
      <color rgb="FFC00000"/>
      <name val="Arial"/>
      <family val="2"/>
    </font>
    <font>
      <sz val="9"/>
      <color theme="0"/>
      <name val="Arial"/>
      <family val="2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Arial"/>
      <family val="2"/>
    </font>
    <font>
      <sz val="9"/>
      <color indexed="8"/>
      <name val="Arial"/>
      <family val="2"/>
    </font>
    <font>
      <b/>
      <sz val="10"/>
      <color theme="1"/>
      <name val="Arial"/>
      <family val="2"/>
    </font>
    <font>
      <b/>
      <sz val="11"/>
      <color rgb="FFC00000"/>
      <name val="Arial"/>
      <family val="2"/>
    </font>
    <font>
      <b/>
      <u/>
      <sz val="11"/>
      <color theme="1"/>
      <name val="Calibri"/>
      <family val="2"/>
      <scheme val="minor"/>
    </font>
    <font>
      <b/>
      <i/>
      <sz val="9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sz val="10"/>
      <color theme="1"/>
      <name val="Arial"/>
      <family val="2"/>
    </font>
    <font>
      <b/>
      <vertAlign val="superscript"/>
      <sz val="16"/>
      <color theme="1"/>
      <name val="Arial"/>
      <family val="2"/>
    </font>
    <font>
      <b/>
      <sz val="7.5"/>
      <color theme="0"/>
      <name val="Arial"/>
      <family val="2"/>
    </font>
    <font>
      <i/>
      <sz val="7.5"/>
      <color theme="1"/>
      <name val="Arial"/>
      <family val="2"/>
    </font>
    <font>
      <sz val="9"/>
      <name val="Arial"/>
      <family val="2"/>
    </font>
    <font>
      <b/>
      <sz val="7.5"/>
      <color theme="1"/>
      <name val="Arial"/>
      <family val="2"/>
    </font>
    <font>
      <sz val="7.5"/>
      <color theme="1"/>
      <name val="Arial"/>
      <family val="2"/>
    </font>
    <font>
      <b/>
      <sz val="9"/>
      <color rgb="FFC00000"/>
      <name val="Arial"/>
      <family val="2"/>
    </font>
    <font>
      <sz val="7.5"/>
      <color theme="1"/>
      <name val="Calibri"/>
      <family val="2"/>
      <scheme val="minor"/>
    </font>
    <font>
      <b/>
      <sz val="7.5"/>
      <color theme="1"/>
      <name val="Calibri"/>
      <family val="2"/>
      <scheme val="minor"/>
    </font>
    <font>
      <sz val="10"/>
      <name val="Arial"/>
      <family val="2"/>
    </font>
    <font>
      <b/>
      <i/>
      <sz val="8"/>
      <color theme="1"/>
      <name val="Calibri"/>
      <family val="2"/>
      <scheme val="minor"/>
    </font>
    <font>
      <i/>
      <sz val="8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b/>
      <i/>
      <sz val="10"/>
      <color theme="1"/>
      <name val="Arial"/>
      <family val="2"/>
    </font>
    <font>
      <i/>
      <sz val="10"/>
      <color theme="1"/>
      <name val="Arial"/>
      <family val="2"/>
    </font>
  </fonts>
  <fills count="14">
    <fill>
      <patternFill patternType="none"/>
    </fill>
    <fill>
      <patternFill patternType="gray125"/>
    </fill>
    <fill>
      <patternFill patternType="solid">
        <fgColor theme="2" tint="-0.89999084444715716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305496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DEC8EE"/>
        <bgColor indexed="64"/>
      </patternFill>
    </fill>
  </fills>
  <borders count="5">
    <border>
      <left/>
      <right/>
      <top/>
      <bottom/>
      <diagonal/>
    </border>
    <border>
      <left/>
      <right/>
      <top style="medium">
        <color rgb="FF002060"/>
      </top>
      <bottom/>
      <diagonal/>
    </border>
    <border>
      <left/>
      <right/>
      <top/>
      <bottom style="medium">
        <color theme="0"/>
      </bottom>
      <diagonal/>
    </border>
    <border>
      <left/>
      <right/>
      <top style="medium">
        <color theme="0"/>
      </top>
      <bottom/>
      <diagonal/>
    </border>
    <border>
      <left/>
      <right/>
      <top/>
      <bottom style="medium">
        <color rgb="FF002060"/>
      </bottom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45" fillId="0" borderId="0"/>
  </cellStyleXfs>
  <cellXfs count="276">
    <xf numFmtId="0" fontId="0" fillId="0" borderId="0" xfId="0"/>
    <xf numFmtId="0" fontId="0" fillId="0" borderId="0" xfId="0" applyAlignment="1">
      <alignment horizontal="center"/>
    </xf>
    <xf numFmtId="0" fontId="4" fillId="2" borderId="0" xfId="0" applyFont="1" applyFill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/>
    </xf>
    <xf numFmtId="0" fontId="7" fillId="3" borderId="0" xfId="0" applyFont="1" applyFill="1" applyAlignment="1">
      <alignment horizontal="justify" vertical="center" wrapText="1"/>
    </xf>
    <xf numFmtId="0" fontId="9" fillId="4" borderId="0" xfId="0" applyFont="1" applyFill="1" applyAlignment="1">
      <alignment vertical="center"/>
    </xf>
    <xf numFmtId="0" fontId="9" fillId="4" borderId="0" xfId="0" applyFont="1" applyFill="1"/>
    <xf numFmtId="0" fontId="9" fillId="4" borderId="0" xfId="0" applyFont="1" applyFill="1" applyAlignment="1">
      <alignment horizontal="center"/>
    </xf>
    <xf numFmtId="0" fontId="10" fillId="0" borderId="0" xfId="0" applyFont="1"/>
    <xf numFmtId="0" fontId="11" fillId="0" borderId="0" xfId="0" applyFont="1" applyFill="1" applyAlignment="1">
      <alignment horizontal="left" vertical="center" wrapText="1"/>
    </xf>
    <xf numFmtId="0" fontId="12" fillId="0" borderId="0" xfId="0" applyFont="1" applyAlignment="1">
      <alignment horizontal="center"/>
    </xf>
    <xf numFmtId="0" fontId="12" fillId="0" borderId="0" xfId="0" applyFont="1" applyAlignment="1">
      <alignment horizontal="left" vertical="center" wrapText="1"/>
    </xf>
    <xf numFmtId="0" fontId="12" fillId="0" borderId="0" xfId="0" applyFont="1" applyAlignment="1">
      <alignment horizontal="left" wrapText="1"/>
    </xf>
    <xf numFmtId="0" fontId="12" fillId="0" borderId="0" xfId="0" applyFont="1"/>
    <xf numFmtId="0" fontId="12" fillId="5" borderId="0" xfId="0" applyFont="1" applyFill="1" applyAlignment="1">
      <alignment vertical="center" wrapText="1"/>
    </xf>
    <xf numFmtId="0" fontId="11" fillId="0" borderId="0" xfId="0" applyFont="1"/>
    <xf numFmtId="0" fontId="13" fillId="0" borderId="0" xfId="0" applyFont="1" applyAlignment="1">
      <alignment horizontal="center" vertical="center"/>
    </xf>
    <xf numFmtId="0" fontId="13" fillId="6" borderId="0" xfId="0" applyFont="1" applyFill="1" applyAlignment="1">
      <alignment horizontal="center" vertical="center"/>
    </xf>
    <xf numFmtId="9" fontId="11" fillId="0" borderId="0" xfId="1" applyFont="1" applyAlignment="1">
      <alignment horizontal="center" vertical="center"/>
    </xf>
    <xf numFmtId="0" fontId="13" fillId="5" borderId="0" xfId="0" applyFont="1" applyFill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12" fillId="0" borderId="0" xfId="0" applyFont="1" applyAlignment="1">
      <alignment horizontal="center" vertical="center"/>
    </xf>
    <xf numFmtId="0" fontId="12" fillId="5" borderId="0" xfId="0" applyFont="1" applyFill="1" applyAlignment="1">
      <alignment horizontal="center"/>
    </xf>
    <xf numFmtId="0" fontId="12" fillId="5" borderId="0" xfId="0" applyFont="1" applyFill="1" applyAlignment="1">
      <alignment horizontal="center" vertical="center"/>
    </xf>
    <xf numFmtId="0" fontId="14" fillId="5" borderId="0" xfId="0" applyFont="1" applyFill="1"/>
    <xf numFmtId="0" fontId="12" fillId="5" borderId="0" xfId="0" applyFont="1" applyFill="1"/>
    <xf numFmtId="0" fontId="2" fillId="6" borderId="1" xfId="0" applyFont="1" applyFill="1" applyBorder="1" applyAlignment="1">
      <alignment vertical="center"/>
    </xf>
    <xf numFmtId="0" fontId="8" fillId="6" borderId="1" xfId="0" applyFont="1" applyFill="1" applyBorder="1" applyAlignment="1">
      <alignment vertical="center"/>
    </xf>
    <xf numFmtId="0" fontId="13" fillId="6" borderId="1" xfId="0" applyFont="1" applyFill="1" applyBorder="1" applyAlignment="1">
      <alignment horizontal="center" vertical="center"/>
    </xf>
    <xf numFmtId="9" fontId="13" fillId="6" borderId="1" xfId="0" applyNumberFormat="1" applyFont="1" applyFill="1" applyBorder="1" applyAlignment="1">
      <alignment horizontal="center" vertical="center"/>
    </xf>
    <xf numFmtId="0" fontId="15" fillId="0" borderId="0" xfId="0" applyFont="1" applyAlignment="1">
      <alignment horizontal="left" vertical="center" wrapText="1"/>
    </xf>
    <xf numFmtId="0" fontId="13" fillId="6" borderId="0" xfId="0" applyFont="1" applyFill="1" applyAlignment="1">
      <alignment horizontal="center"/>
    </xf>
    <xf numFmtId="0" fontId="13" fillId="6" borderId="0" xfId="0" applyFont="1" applyFill="1" applyAlignment="1">
      <alignment horizontal="right"/>
    </xf>
    <xf numFmtId="0" fontId="11" fillId="0" borderId="0" xfId="0" applyFont="1" applyAlignment="1">
      <alignment horizontal="center" vertical="center"/>
    </xf>
    <xf numFmtId="0" fontId="12" fillId="0" borderId="0" xfId="0" applyFont="1" applyAlignment="1">
      <alignment horizontal="right" vertical="center"/>
    </xf>
    <xf numFmtId="0" fontId="16" fillId="0" borderId="0" xfId="0" applyFont="1" applyAlignment="1">
      <alignment vertical="top" wrapText="1"/>
    </xf>
    <xf numFmtId="0" fontId="16" fillId="0" borderId="0" xfId="0" applyFont="1" applyAlignment="1">
      <alignment wrapText="1"/>
    </xf>
    <xf numFmtId="0" fontId="17" fillId="5" borderId="0" xfId="0" applyFont="1" applyFill="1" applyAlignment="1">
      <alignment horizontal="left" vertical="top" wrapText="1"/>
    </xf>
    <xf numFmtId="3" fontId="13" fillId="6" borderId="1" xfId="0" applyNumberFormat="1" applyFont="1" applyFill="1" applyBorder="1" applyAlignment="1">
      <alignment horizontal="right" vertical="center"/>
    </xf>
    <xf numFmtId="0" fontId="19" fillId="0" borderId="0" xfId="0" applyFont="1" applyAlignment="1">
      <alignment horizontal="center" vertical="center" wrapText="1"/>
    </xf>
    <xf numFmtId="0" fontId="12" fillId="0" borderId="0" xfId="0" applyFont="1" applyAlignment="1">
      <alignment horizontal="left"/>
    </xf>
    <xf numFmtId="0" fontId="17" fillId="5" borderId="0" xfId="0" applyFont="1" applyFill="1" applyAlignment="1">
      <alignment horizontal="left" vertical="top" wrapText="1"/>
    </xf>
    <xf numFmtId="0" fontId="19" fillId="0" borderId="0" xfId="0" applyFont="1" applyAlignment="1">
      <alignment horizontal="center" vertical="center" wrapText="1"/>
    </xf>
    <xf numFmtId="0" fontId="19" fillId="0" borderId="0" xfId="0" applyFont="1" applyAlignment="1">
      <alignment horizontal="left" vertical="top"/>
    </xf>
    <xf numFmtId="0" fontId="13" fillId="6" borderId="0" xfId="0" applyFont="1" applyFill="1" applyAlignment="1">
      <alignment horizontal="center" vertical="center" wrapText="1"/>
    </xf>
    <xf numFmtId="0" fontId="13" fillId="6" borderId="2" xfId="0" applyFont="1" applyFill="1" applyBorder="1" applyAlignment="1">
      <alignment horizontal="center" vertical="center"/>
    </xf>
    <xf numFmtId="0" fontId="11" fillId="0" borderId="0" xfId="0" applyFont="1" applyAlignment="1">
      <alignment vertical="center"/>
    </xf>
    <xf numFmtId="9" fontId="12" fillId="0" borderId="0" xfId="1" applyFont="1" applyAlignment="1">
      <alignment horizontal="center" vertical="center"/>
    </xf>
    <xf numFmtId="9" fontId="13" fillId="6" borderId="0" xfId="1" applyFont="1" applyFill="1" applyAlignment="1">
      <alignment horizontal="center" vertical="center"/>
    </xf>
    <xf numFmtId="0" fontId="19" fillId="0" borderId="0" xfId="0" applyFont="1" applyAlignment="1">
      <alignment vertical="center"/>
    </xf>
    <xf numFmtId="0" fontId="21" fillId="0" borderId="0" xfId="0" applyFont="1" applyAlignment="1">
      <alignment vertical="center"/>
    </xf>
    <xf numFmtId="0" fontId="13" fillId="6" borderId="0" xfId="0" applyFont="1" applyFill="1" applyAlignment="1">
      <alignment horizontal="center" vertical="center"/>
    </xf>
    <xf numFmtId="0" fontId="13" fillId="6" borderId="0" xfId="0" applyFont="1" applyFill="1" applyAlignment="1">
      <alignment horizontal="right" vertical="center" wrapText="1"/>
    </xf>
    <xf numFmtId="0" fontId="11" fillId="7" borderId="0" xfId="0" applyFont="1" applyFill="1" applyAlignment="1">
      <alignment vertical="center"/>
    </xf>
    <xf numFmtId="0" fontId="12" fillId="7" borderId="0" xfId="0" applyFont="1" applyFill="1" applyAlignment="1">
      <alignment horizontal="center" vertical="center"/>
    </xf>
    <xf numFmtId="0" fontId="11" fillId="7" borderId="0" xfId="0" applyFont="1" applyFill="1" applyAlignment="1">
      <alignment horizontal="center" vertical="center"/>
    </xf>
    <xf numFmtId="3" fontId="12" fillId="0" borderId="0" xfId="1" applyNumberFormat="1" applyFont="1" applyAlignment="1">
      <alignment horizontal="center" vertical="center"/>
    </xf>
    <xf numFmtId="0" fontId="12" fillId="0" borderId="0" xfId="0" applyFont="1" applyAlignment="1">
      <alignment wrapText="1"/>
    </xf>
    <xf numFmtId="0" fontId="11" fillId="0" borderId="0" xfId="0" applyFont="1" applyAlignment="1">
      <alignment horizontal="left" vertical="center" wrapText="1"/>
    </xf>
    <xf numFmtId="0" fontId="0" fillId="0" borderId="0" xfId="0" applyFont="1" applyAlignment="1">
      <alignment vertical="center"/>
    </xf>
    <xf numFmtId="0" fontId="12" fillId="0" borderId="0" xfId="0" applyFont="1" applyFill="1" applyAlignment="1">
      <alignment vertical="center"/>
    </xf>
    <xf numFmtId="0" fontId="12" fillId="0" borderId="0" xfId="0" applyFont="1" applyFill="1" applyAlignment="1">
      <alignment horizontal="center" vertical="center"/>
    </xf>
    <xf numFmtId="0" fontId="11" fillId="0" borderId="0" xfId="0" applyFont="1" applyFill="1" applyAlignment="1">
      <alignment horizontal="center" vertical="center"/>
    </xf>
    <xf numFmtId="0" fontId="13" fillId="6" borderId="1" xfId="0" applyFont="1" applyFill="1" applyBorder="1" applyAlignment="1">
      <alignment horizontal="center"/>
    </xf>
    <xf numFmtId="3" fontId="13" fillId="6" borderId="1" xfId="1" applyNumberFormat="1" applyFont="1" applyFill="1" applyBorder="1" applyAlignment="1">
      <alignment horizontal="center"/>
    </xf>
    <xf numFmtId="9" fontId="13" fillId="6" borderId="1" xfId="1" applyFont="1" applyFill="1" applyBorder="1" applyAlignment="1">
      <alignment horizontal="center"/>
    </xf>
    <xf numFmtId="0" fontId="22" fillId="0" borderId="0" xfId="0" applyFont="1" applyAlignment="1">
      <alignment horizontal="left" vertical="center"/>
    </xf>
    <xf numFmtId="9" fontId="13" fillId="0" borderId="0" xfId="1" applyFont="1" applyAlignment="1">
      <alignment horizontal="center"/>
    </xf>
    <xf numFmtId="0" fontId="11" fillId="5" borderId="0" xfId="0" applyFont="1" applyFill="1" applyAlignment="1">
      <alignment horizontal="center" vertical="center"/>
    </xf>
    <xf numFmtId="0" fontId="13" fillId="6" borderId="2" xfId="0" applyFont="1" applyFill="1" applyBorder="1" applyAlignment="1">
      <alignment horizontal="center"/>
    </xf>
    <xf numFmtId="0" fontId="12" fillId="0" borderId="0" xfId="0" applyFont="1" applyAlignment="1">
      <alignment horizontal="left" vertical="center" wrapText="1"/>
    </xf>
    <xf numFmtId="0" fontId="13" fillId="6" borderId="3" xfId="0" applyFont="1" applyFill="1" applyBorder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0" borderId="0" xfId="0" applyFont="1" applyAlignment="1">
      <alignment horizontal="center"/>
    </xf>
    <xf numFmtId="0" fontId="0" fillId="0" borderId="0" xfId="0" applyAlignment="1">
      <alignment vertical="center"/>
    </xf>
    <xf numFmtId="0" fontId="19" fillId="0" borderId="0" xfId="0" applyFont="1" applyAlignment="1">
      <alignment horizontal="left"/>
    </xf>
    <xf numFmtId="0" fontId="19" fillId="0" borderId="0" xfId="0" applyFont="1" applyAlignment="1">
      <alignment horizontal="left"/>
    </xf>
    <xf numFmtId="0" fontId="13" fillId="4" borderId="0" xfId="0" applyFont="1" applyFill="1"/>
    <xf numFmtId="0" fontId="13" fillId="4" borderId="0" xfId="0" applyFont="1" applyFill="1" applyAlignment="1">
      <alignment horizontal="center"/>
    </xf>
    <xf numFmtId="0" fontId="12" fillId="0" borderId="0" xfId="0" applyFont="1" applyAlignment="1">
      <alignment vertical="center" wrapText="1"/>
    </xf>
    <xf numFmtId="0" fontId="12" fillId="0" borderId="0" xfId="0" applyFont="1" applyAlignment="1">
      <alignment horizontal="left" wrapText="1"/>
    </xf>
    <xf numFmtId="0" fontId="23" fillId="6" borderId="0" xfId="0" applyFont="1" applyFill="1" applyAlignment="1">
      <alignment horizontal="center" wrapText="1"/>
    </xf>
    <xf numFmtId="0" fontId="16" fillId="0" borderId="0" xfId="0" applyFont="1" applyAlignment="1">
      <alignment horizontal="left"/>
    </xf>
    <xf numFmtId="0" fontId="13" fillId="6" borderId="0" xfId="0" applyFont="1" applyFill="1" applyAlignment="1">
      <alignment horizontal="left" vertical="center"/>
    </xf>
    <xf numFmtId="0" fontId="13" fillId="6" borderId="0" xfId="0" applyFont="1" applyFill="1" applyAlignment="1">
      <alignment wrapText="1"/>
    </xf>
    <xf numFmtId="9" fontId="11" fillId="0" borderId="0" xfId="1" applyNumberFormat="1" applyFont="1" applyAlignment="1">
      <alignment horizontal="center"/>
    </xf>
    <xf numFmtId="9" fontId="12" fillId="0" borderId="0" xfId="1" applyFont="1" applyAlignment="1">
      <alignment horizontal="center"/>
    </xf>
    <xf numFmtId="0" fontId="3" fillId="0" borderId="0" xfId="0" applyFont="1" applyAlignment="1">
      <alignment horizontal="center"/>
    </xf>
    <xf numFmtId="9" fontId="24" fillId="0" borderId="0" xfId="0" applyNumberFormat="1" applyFont="1" applyAlignment="1">
      <alignment horizontal="left"/>
    </xf>
    <xf numFmtId="0" fontId="12" fillId="0" borderId="0" xfId="0" applyFont="1" applyAlignment="1">
      <alignment vertical="center"/>
    </xf>
    <xf numFmtId="0" fontId="12" fillId="0" borderId="0" xfId="0" applyFont="1" applyAlignment="1">
      <alignment horizontal="center" vertical="center" wrapText="1"/>
    </xf>
    <xf numFmtId="9" fontId="11" fillId="0" borderId="0" xfId="1" applyFont="1" applyAlignment="1">
      <alignment horizontal="center" vertical="center" wrapText="1"/>
    </xf>
    <xf numFmtId="0" fontId="11" fillId="0" borderId="0" xfId="0" applyFont="1" applyAlignment="1">
      <alignment horizontal="left"/>
    </xf>
    <xf numFmtId="0" fontId="25" fillId="6" borderId="1" xfId="0" applyFont="1" applyFill="1" applyBorder="1"/>
    <xf numFmtId="0" fontId="13" fillId="6" borderId="1" xfId="0" applyFont="1" applyFill="1" applyBorder="1" applyAlignment="1">
      <alignment horizontal="center" wrapText="1"/>
    </xf>
    <xf numFmtId="9" fontId="13" fillId="6" borderId="1" xfId="1" applyFont="1" applyFill="1" applyBorder="1" applyAlignment="1">
      <alignment horizontal="center" wrapText="1"/>
    </xf>
    <xf numFmtId="9" fontId="11" fillId="0" borderId="0" xfId="1" applyFont="1" applyAlignment="1">
      <alignment horizontal="center"/>
    </xf>
    <xf numFmtId="0" fontId="8" fillId="0" borderId="0" xfId="0" applyFont="1" applyAlignment="1">
      <alignment vertical="top"/>
    </xf>
    <xf numFmtId="0" fontId="13" fillId="6" borderId="0" xfId="0" applyFont="1" applyFill="1" applyAlignment="1">
      <alignment horizontal="center" wrapText="1"/>
    </xf>
    <xf numFmtId="165" fontId="13" fillId="6" borderId="1" xfId="2" applyNumberFormat="1" applyFont="1" applyFill="1" applyBorder="1" applyAlignment="1">
      <alignment horizontal="center" vertical="center"/>
    </xf>
    <xf numFmtId="0" fontId="13" fillId="6" borderId="1" xfId="0" applyFont="1" applyFill="1" applyBorder="1"/>
    <xf numFmtId="0" fontId="13" fillId="6" borderId="1" xfId="0" applyFont="1" applyFill="1" applyBorder="1" applyAlignment="1">
      <alignment horizontal="center" vertical="center" wrapText="1"/>
    </xf>
    <xf numFmtId="9" fontId="13" fillId="6" borderId="1" xfId="1" applyFont="1" applyFill="1" applyBorder="1" applyAlignment="1">
      <alignment horizontal="center" vertical="center" wrapText="1"/>
    </xf>
    <xf numFmtId="0" fontId="13" fillId="5" borderId="0" xfId="0" applyFont="1" applyFill="1" applyBorder="1" applyAlignment="1">
      <alignment horizontal="center" vertical="center"/>
    </xf>
    <xf numFmtId="0" fontId="13" fillId="5" borderId="0" xfId="0" applyFont="1" applyFill="1" applyBorder="1"/>
    <xf numFmtId="0" fontId="13" fillId="5" borderId="0" xfId="0" applyFont="1" applyFill="1" applyBorder="1" applyAlignment="1">
      <alignment horizontal="center" vertical="center" wrapText="1"/>
    </xf>
    <xf numFmtId="9" fontId="13" fillId="5" borderId="0" xfId="1" applyFont="1" applyFill="1" applyBorder="1" applyAlignment="1">
      <alignment horizontal="center" vertical="center" wrapText="1"/>
    </xf>
    <xf numFmtId="0" fontId="13" fillId="6" borderId="0" xfId="0" applyFont="1" applyFill="1" applyAlignment="1">
      <alignment horizontal="center"/>
    </xf>
    <xf numFmtId="0" fontId="13" fillId="0" borderId="0" xfId="0" applyFont="1" applyAlignment="1">
      <alignment horizontal="center"/>
    </xf>
    <xf numFmtId="0" fontId="11" fillId="8" borderId="0" xfId="3" applyFont="1" applyFill="1" applyAlignment="1">
      <alignment vertical="center"/>
    </xf>
    <xf numFmtId="0" fontId="12" fillId="8" borderId="0" xfId="3" applyFont="1" applyFill="1" applyAlignment="1">
      <alignment vertical="center"/>
    </xf>
    <xf numFmtId="0" fontId="12" fillId="8" borderId="0" xfId="3" applyFont="1" applyFill="1" applyAlignment="1">
      <alignment horizontal="center" vertical="center"/>
    </xf>
    <xf numFmtId="0" fontId="12" fillId="8" borderId="0" xfId="0" applyFont="1" applyFill="1" applyAlignment="1">
      <alignment horizontal="center" vertical="center"/>
    </xf>
    <xf numFmtId="9" fontId="11" fillId="8" borderId="0" xfId="1" applyFont="1" applyFill="1" applyAlignment="1">
      <alignment horizontal="center" vertical="center"/>
    </xf>
    <xf numFmtId="0" fontId="26" fillId="0" borderId="0" xfId="0" applyFont="1" applyAlignment="1">
      <alignment horizontal="center" vertical="center"/>
    </xf>
    <xf numFmtId="0" fontId="27" fillId="0" borderId="0" xfId="0" applyFont="1"/>
    <xf numFmtId="9" fontId="12" fillId="0" borderId="0" xfId="0" applyNumberFormat="1" applyFont="1"/>
    <xf numFmtId="0" fontId="11" fillId="9" borderId="0" xfId="3" applyFont="1" applyFill="1" applyAlignment="1">
      <alignment vertical="center"/>
    </xf>
    <xf numFmtId="0" fontId="12" fillId="9" borderId="0" xfId="3" applyFont="1" applyFill="1" applyAlignment="1">
      <alignment vertical="center"/>
    </xf>
    <xf numFmtId="0" fontId="12" fillId="9" borderId="0" xfId="3" applyFont="1" applyFill="1" applyAlignment="1">
      <alignment horizontal="center" vertical="center"/>
    </xf>
    <xf numFmtId="0" fontId="12" fillId="9" borderId="0" xfId="0" applyFont="1" applyFill="1" applyAlignment="1">
      <alignment horizontal="center" vertical="center"/>
    </xf>
    <xf numFmtId="9" fontId="11" fillId="9" borderId="0" xfId="1" applyFont="1" applyFill="1" applyAlignment="1">
      <alignment horizontal="center" vertical="center"/>
    </xf>
    <xf numFmtId="9" fontId="12" fillId="0" borderId="0" xfId="1" applyFont="1"/>
    <xf numFmtId="0" fontId="28" fillId="0" borderId="0" xfId="0" applyFont="1" applyAlignment="1">
      <alignment horizontal="left"/>
    </xf>
    <xf numFmtId="9" fontId="12" fillId="0" borderId="0" xfId="1" applyNumberFormat="1" applyFont="1"/>
    <xf numFmtId="0" fontId="25" fillId="0" borderId="0" xfId="0" applyFont="1"/>
    <xf numFmtId="0" fontId="11" fillId="9" borderId="0" xfId="3" applyFont="1" applyFill="1" applyAlignment="1">
      <alignment horizontal="left" vertical="center"/>
    </xf>
    <xf numFmtId="0" fontId="12" fillId="9" borderId="0" xfId="3" applyFont="1" applyFill="1" applyAlignment="1">
      <alignment horizontal="left" vertical="center"/>
    </xf>
    <xf numFmtId="0" fontId="12" fillId="9" borderId="0" xfId="3" applyFont="1" applyFill="1" applyAlignment="1">
      <alignment horizontal="right" vertical="center"/>
    </xf>
    <xf numFmtId="9" fontId="0" fillId="0" borderId="0" xfId="1" applyFont="1"/>
    <xf numFmtId="0" fontId="11" fillId="3" borderId="0" xfId="3" applyFont="1" applyFill="1" applyAlignment="1">
      <alignment vertical="center"/>
    </xf>
    <xf numFmtId="0" fontId="12" fillId="3" borderId="0" xfId="3" applyFont="1" applyFill="1" applyAlignment="1">
      <alignment vertical="center"/>
    </xf>
    <xf numFmtId="0" fontId="12" fillId="3" borderId="0" xfId="3" applyFont="1" applyFill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9" fontId="11" fillId="3" borderId="0" xfId="1" applyFont="1" applyFill="1" applyAlignment="1">
      <alignment horizontal="center" vertical="center"/>
    </xf>
    <xf numFmtId="9" fontId="12" fillId="0" borderId="0" xfId="3" applyNumberFormat="1" applyFont="1" applyAlignment="1">
      <alignment horizontal="center" vertical="center"/>
    </xf>
    <xf numFmtId="9" fontId="11" fillId="8" borderId="0" xfId="3" applyNumberFormat="1" applyFont="1" applyFill="1" applyAlignment="1">
      <alignment horizontal="center" vertical="center"/>
    </xf>
    <xf numFmtId="0" fontId="11" fillId="10" borderId="0" xfId="3" applyFont="1" applyFill="1" applyAlignment="1">
      <alignment vertical="center"/>
    </xf>
    <xf numFmtId="0" fontId="12" fillId="10" borderId="0" xfId="3" applyFont="1" applyFill="1" applyAlignment="1">
      <alignment vertical="center"/>
    </xf>
    <xf numFmtId="0" fontId="12" fillId="10" borderId="0" xfId="3" applyFont="1" applyFill="1" applyAlignment="1">
      <alignment horizontal="center" vertical="center"/>
    </xf>
    <xf numFmtId="0" fontId="12" fillId="10" borderId="0" xfId="0" applyFont="1" applyFill="1" applyAlignment="1">
      <alignment horizontal="center" vertical="center"/>
    </xf>
    <xf numFmtId="9" fontId="11" fillId="10" borderId="0" xfId="1" applyFont="1" applyFill="1" applyAlignment="1">
      <alignment horizontal="center" vertical="center"/>
    </xf>
    <xf numFmtId="9" fontId="11" fillId="9" borderId="0" xfId="3" applyNumberFormat="1" applyFont="1" applyFill="1" applyAlignment="1">
      <alignment horizontal="center" vertical="center"/>
    </xf>
    <xf numFmtId="9" fontId="11" fillId="3" borderId="0" xfId="3" applyNumberFormat="1" applyFont="1" applyFill="1" applyAlignment="1">
      <alignment horizontal="center" vertical="center"/>
    </xf>
    <xf numFmtId="9" fontId="11" fillId="10" borderId="0" xfId="3" applyNumberFormat="1" applyFont="1" applyFill="1" applyAlignment="1">
      <alignment horizontal="center" vertical="center"/>
    </xf>
    <xf numFmtId="0" fontId="11" fillId="11" borderId="0" xfId="3" applyFont="1" applyFill="1" applyAlignment="1">
      <alignment vertical="center"/>
    </xf>
    <xf numFmtId="0" fontId="12" fillId="11" borderId="0" xfId="0" applyFont="1" applyFill="1" applyAlignment="1">
      <alignment horizontal="center"/>
    </xf>
    <xf numFmtId="9" fontId="11" fillId="11" borderId="0" xfId="0" applyNumberFormat="1" applyFont="1" applyFill="1" applyAlignment="1">
      <alignment horizontal="center"/>
    </xf>
    <xf numFmtId="9" fontId="13" fillId="0" borderId="0" xfId="0" applyNumberFormat="1" applyFont="1"/>
    <xf numFmtId="9" fontId="13" fillId="6" borderId="1" xfId="0" applyNumberFormat="1" applyFont="1" applyFill="1" applyBorder="1" applyAlignment="1">
      <alignment horizontal="center"/>
    </xf>
    <xf numFmtId="0" fontId="12" fillId="11" borderId="0" xfId="3" applyFont="1" applyFill="1" applyAlignment="1">
      <alignment vertical="center"/>
    </xf>
    <xf numFmtId="0" fontId="12" fillId="11" borderId="0" xfId="3" applyFont="1" applyFill="1" applyAlignment="1">
      <alignment horizontal="center" vertical="center"/>
    </xf>
    <xf numFmtId="0" fontId="12" fillId="11" borderId="0" xfId="0" applyFont="1" applyFill="1" applyAlignment="1">
      <alignment horizontal="center" vertical="center"/>
    </xf>
    <xf numFmtId="9" fontId="11" fillId="11" borderId="0" xfId="1" applyFont="1" applyFill="1" applyAlignment="1">
      <alignment horizontal="center" vertical="center"/>
    </xf>
    <xf numFmtId="0" fontId="13" fillId="6" borderId="1" xfId="0" applyFont="1" applyFill="1" applyBorder="1" applyAlignment="1">
      <alignment horizontal="center"/>
    </xf>
    <xf numFmtId="0" fontId="25" fillId="6" borderId="1" xfId="0" applyFont="1" applyFill="1" applyBorder="1" applyAlignment="1">
      <alignment horizontal="center"/>
    </xf>
    <xf numFmtId="0" fontId="11" fillId="5" borderId="0" xfId="3" applyFont="1" applyFill="1" applyAlignment="1">
      <alignment wrapText="1"/>
    </xf>
    <xf numFmtId="0" fontId="11" fillId="5" borderId="0" xfId="3" applyFont="1" applyFill="1" applyAlignment="1">
      <alignment vertical="center" wrapText="1"/>
    </xf>
    <xf numFmtId="0" fontId="12" fillId="5" borderId="0" xfId="3" applyFont="1" applyFill="1" applyAlignment="1">
      <alignment horizontal="left" vertical="center" wrapText="1"/>
    </xf>
    <xf numFmtId="0" fontId="11" fillId="5" borderId="0" xfId="3" applyFont="1" applyFill="1" applyAlignment="1">
      <alignment horizontal="left" wrapText="1"/>
    </xf>
    <xf numFmtId="0" fontId="13" fillId="0" borderId="0" xfId="0" applyFont="1"/>
    <xf numFmtId="0" fontId="11" fillId="0" borderId="0" xfId="3" applyFont="1" applyAlignment="1">
      <alignment vertical="center"/>
    </xf>
    <xf numFmtId="0" fontId="13" fillId="0" borderId="0" xfId="0" applyFont="1" applyAlignment="1">
      <alignment vertical="center"/>
    </xf>
    <xf numFmtId="1" fontId="12" fillId="0" borderId="0" xfId="0" applyNumberFormat="1" applyFont="1" applyAlignment="1">
      <alignment horizontal="center"/>
    </xf>
    <xf numFmtId="0" fontId="12" fillId="0" borderId="0" xfId="3" applyFont="1" applyAlignment="1">
      <alignment horizontal="center" vertical="center"/>
    </xf>
    <xf numFmtId="9" fontId="11" fillId="0" borderId="0" xfId="1" applyFont="1"/>
    <xf numFmtId="9" fontId="11" fillId="0" borderId="0" xfId="3" applyNumberFormat="1" applyFont="1" applyAlignment="1">
      <alignment horizontal="center" vertical="center"/>
    </xf>
    <xf numFmtId="9" fontId="11" fillId="0" borderId="0" xfId="1" applyFont="1" applyAlignment="1">
      <alignment horizontal="center"/>
    </xf>
    <xf numFmtId="0" fontId="11" fillId="0" borderId="0" xfId="3" applyFont="1" applyAlignment="1">
      <alignment horizontal="left" vertical="center" wrapText="1"/>
    </xf>
    <xf numFmtId="1" fontId="12" fillId="0" borderId="0" xfId="0" applyNumberFormat="1" applyFont="1" applyAlignment="1">
      <alignment horizontal="center" vertical="center"/>
    </xf>
    <xf numFmtId="9" fontId="11" fillId="0" borderId="0" xfId="1" applyFont="1" applyAlignment="1">
      <alignment horizontal="center" vertical="center"/>
    </xf>
    <xf numFmtId="9" fontId="12" fillId="0" borderId="0" xfId="0" applyNumberFormat="1" applyFont="1" applyAlignment="1">
      <alignment horizontal="center"/>
    </xf>
    <xf numFmtId="0" fontId="13" fillId="6" borderId="1" xfId="0" applyFont="1" applyFill="1" applyBorder="1" applyAlignment="1">
      <alignment horizontal="center" vertical="center"/>
    </xf>
    <xf numFmtId="1" fontId="13" fillId="6" borderId="1" xfId="0" applyNumberFormat="1" applyFont="1" applyFill="1" applyBorder="1" applyAlignment="1">
      <alignment horizontal="center"/>
    </xf>
    <xf numFmtId="0" fontId="13" fillId="6" borderId="0" xfId="0" applyFont="1" applyFill="1"/>
    <xf numFmtId="0" fontId="30" fillId="0" borderId="0" xfId="0" applyFont="1" applyAlignment="1">
      <alignment horizontal="right"/>
    </xf>
    <xf numFmtId="9" fontId="31" fillId="0" borderId="0" xfId="0" applyNumberFormat="1" applyFont="1" applyAlignment="1">
      <alignment horizontal="right" vertical="top"/>
    </xf>
    <xf numFmtId="0" fontId="12" fillId="0" borderId="0" xfId="0" applyFont="1" applyAlignment="1">
      <alignment horizontal="right"/>
    </xf>
    <xf numFmtId="0" fontId="12" fillId="5" borderId="0" xfId="0" applyFont="1" applyFill="1" applyBorder="1" applyAlignment="1">
      <alignment vertical="center" wrapText="1"/>
    </xf>
    <xf numFmtId="0" fontId="13" fillId="5" borderId="0" xfId="0" applyFont="1" applyFill="1" applyBorder="1" applyAlignment="1"/>
    <xf numFmtId="0" fontId="13" fillId="5" borderId="0" xfId="0" applyFont="1" applyFill="1" applyBorder="1" applyAlignment="1">
      <alignment horizontal="center"/>
    </xf>
    <xf numFmtId="0" fontId="11" fillId="5" borderId="0" xfId="0" applyFont="1" applyFill="1" applyBorder="1" applyAlignment="1">
      <alignment vertical="center"/>
    </xf>
    <xf numFmtId="0" fontId="12" fillId="5" borderId="0" xfId="0" applyFont="1" applyFill="1" applyBorder="1" applyAlignment="1">
      <alignment horizontal="center" vertical="center"/>
    </xf>
    <xf numFmtId="9" fontId="12" fillId="5" borderId="0" xfId="1" applyFont="1" applyFill="1" applyBorder="1" applyAlignment="1">
      <alignment horizontal="center" vertical="center"/>
    </xf>
    <xf numFmtId="9" fontId="11" fillId="5" borderId="0" xfId="1" applyFont="1" applyFill="1" applyBorder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0" fillId="5" borderId="0" xfId="0" applyFill="1" applyBorder="1"/>
    <xf numFmtId="1" fontId="13" fillId="6" borderId="1" xfId="1" applyNumberFormat="1" applyFont="1" applyFill="1" applyBorder="1" applyAlignment="1">
      <alignment horizontal="center"/>
    </xf>
    <xf numFmtId="9" fontId="13" fillId="6" borderId="1" xfId="1" applyFont="1" applyFill="1" applyBorder="1" applyAlignment="1">
      <alignment horizontal="center"/>
    </xf>
    <xf numFmtId="1" fontId="13" fillId="5" borderId="0" xfId="1" applyNumberFormat="1" applyFont="1" applyFill="1" applyBorder="1" applyAlignment="1">
      <alignment horizontal="center"/>
    </xf>
    <xf numFmtId="9" fontId="13" fillId="5" borderId="0" xfId="1" applyFont="1" applyFill="1" applyBorder="1" applyAlignment="1">
      <alignment horizontal="center"/>
    </xf>
    <xf numFmtId="0" fontId="0" fillId="0" borderId="0" xfId="0" applyAlignment="1">
      <alignment horizontal="left" vertical="top" wrapText="1"/>
    </xf>
    <xf numFmtId="0" fontId="33" fillId="0" borderId="0" xfId="0" applyFont="1" applyAlignment="1">
      <alignment horizontal="left" vertical="center"/>
    </xf>
    <xf numFmtId="0" fontId="30" fillId="0" borderId="0" xfId="0" applyFont="1"/>
    <xf numFmtId="0" fontId="0" fillId="0" borderId="0" xfId="0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12" fillId="3" borderId="0" xfId="0" applyFont="1" applyFill="1" applyAlignment="1">
      <alignment horizontal="justify" vertical="center" wrapText="1"/>
    </xf>
    <xf numFmtId="0" fontId="9" fillId="4" borderId="0" xfId="0" applyFont="1" applyFill="1" applyAlignment="1">
      <alignment horizontal="left"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horizontal="left" vertical="top"/>
    </xf>
    <xf numFmtId="9" fontId="13" fillId="6" borderId="1" xfId="1" applyFont="1" applyFill="1" applyBorder="1" applyAlignment="1">
      <alignment horizontal="center" vertical="center"/>
    </xf>
    <xf numFmtId="0" fontId="12" fillId="0" borderId="0" xfId="0" applyFont="1" applyAlignment="1">
      <alignment horizontal="left" vertical="center" wrapText="1" shrinkToFit="1"/>
    </xf>
    <xf numFmtId="0" fontId="37" fillId="6" borderId="0" xfId="0" applyFont="1" applyFill="1" applyAlignment="1">
      <alignment horizontal="center" vertical="center"/>
    </xf>
    <xf numFmtId="3" fontId="12" fillId="0" borderId="0" xfId="0" applyNumberFormat="1" applyFont="1" applyAlignment="1">
      <alignment horizontal="center" vertical="center"/>
    </xf>
    <xf numFmtId="3" fontId="13" fillId="6" borderId="1" xfId="0" applyNumberFormat="1" applyFont="1" applyFill="1" applyBorder="1" applyAlignment="1">
      <alignment horizontal="center" vertical="center"/>
    </xf>
    <xf numFmtId="0" fontId="38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12" fillId="7" borderId="0" xfId="0" applyFont="1" applyFill="1" applyAlignment="1">
      <alignment vertical="center"/>
    </xf>
    <xf numFmtId="0" fontId="39" fillId="7" borderId="0" xfId="0" applyFont="1" applyFill="1" applyAlignment="1">
      <alignment horizontal="center" vertical="center"/>
    </xf>
    <xf numFmtId="0" fontId="11" fillId="5" borderId="0" xfId="0" applyFont="1" applyFill="1" applyAlignment="1">
      <alignment vertical="center"/>
    </xf>
    <xf numFmtId="0" fontId="12" fillId="5" borderId="0" xfId="0" applyFont="1" applyFill="1" applyAlignment="1">
      <alignment vertical="center"/>
    </xf>
    <xf numFmtId="0" fontId="39" fillId="5" borderId="0" xfId="0" applyFont="1" applyFill="1" applyAlignment="1">
      <alignment horizontal="center" vertical="center"/>
    </xf>
    <xf numFmtId="0" fontId="13" fillId="6" borderId="0" xfId="0" applyFont="1" applyFill="1" applyAlignment="1">
      <alignment horizontal="center" vertical="center" wrapText="1"/>
    </xf>
    <xf numFmtId="3" fontId="39" fillId="0" borderId="0" xfId="1" applyNumberFormat="1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3" fontId="13" fillId="6" borderId="1" xfId="1" applyNumberFormat="1" applyFont="1" applyFill="1" applyBorder="1" applyAlignment="1">
      <alignment horizontal="center" vertical="center"/>
    </xf>
    <xf numFmtId="9" fontId="13" fillId="0" borderId="0" xfId="1" applyFont="1" applyAlignment="1">
      <alignment horizontal="right" vertical="center"/>
    </xf>
    <xf numFmtId="0" fontId="40" fillId="0" borderId="0" xfId="0" applyFont="1" applyAlignment="1">
      <alignment horizontal="left" vertical="center" wrapText="1"/>
    </xf>
    <xf numFmtId="0" fontId="13" fillId="4" borderId="0" xfId="0" applyFont="1" applyFill="1" applyAlignment="1">
      <alignment vertical="center"/>
    </xf>
    <xf numFmtId="0" fontId="13" fillId="4" borderId="0" xfId="0" applyFont="1" applyFill="1" applyAlignment="1">
      <alignment horizontal="center" vertical="center"/>
    </xf>
    <xf numFmtId="0" fontId="13" fillId="6" borderId="0" xfId="0" applyFont="1" applyFill="1" applyAlignment="1">
      <alignment vertical="center"/>
    </xf>
    <xf numFmtId="0" fontId="13" fillId="6" borderId="0" xfId="0" applyFont="1" applyFill="1" applyAlignment="1">
      <alignment vertical="center" wrapText="1"/>
    </xf>
    <xf numFmtId="166" fontId="12" fillId="0" borderId="0" xfId="1" applyNumberFormat="1" applyFont="1" applyAlignment="1">
      <alignment horizontal="center" vertical="center"/>
    </xf>
    <xf numFmtId="166" fontId="42" fillId="0" borderId="0" xfId="0" applyNumberFormat="1" applyFont="1" applyAlignment="1">
      <alignment horizontal="left" vertical="center"/>
    </xf>
    <xf numFmtId="9" fontId="12" fillId="0" borderId="0" xfId="1" applyFont="1" applyAlignment="1">
      <alignment horizontal="center" vertical="center" wrapText="1"/>
    </xf>
    <xf numFmtId="0" fontId="25" fillId="6" borderId="1" xfId="0" applyFont="1" applyFill="1" applyBorder="1" applyAlignment="1">
      <alignment vertical="center"/>
    </xf>
    <xf numFmtId="0" fontId="13" fillId="6" borderId="1" xfId="0" applyFont="1" applyFill="1" applyBorder="1" applyAlignment="1">
      <alignment horizontal="center" vertical="center" wrapText="1"/>
    </xf>
    <xf numFmtId="166" fontId="13" fillId="6" borderId="1" xfId="1" applyNumberFormat="1" applyFont="1" applyFill="1" applyBorder="1" applyAlignment="1">
      <alignment horizontal="center" vertical="center"/>
    </xf>
    <xf numFmtId="9" fontId="13" fillId="0" borderId="0" xfId="1" applyFont="1" applyAlignment="1">
      <alignment horizontal="center" vertical="center"/>
    </xf>
    <xf numFmtId="0" fontId="12" fillId="0" borderId="4" xfId="0" applyFont="1" applyBorder="1" applyAlignment="1">
      <alignment horizontal="center" vertical="center" wrapText="1"/>
    </xf>
    <xf numFmtId="9" fontId="12" fillId="0" borderId="4" xfId="1" applyFont="1" applyBorder="1" applyAlignment="1">
      <alignment horizontal="center" vertical="center" wrapText="1"/>
    </xf>
    <xf numFmtId="0" fontId="8" fillId="0" borderId="0" xfId="0" applyFont="1" applyAlignment="1">
      <alignment vertical="center"/>
    </xf>
    <xf numFmtId="9" fontId="12" fillId="9" borderId="0" xfId="1" applyFont="1" applyFill="1" applyAlignment="1">
      <alignment horizontal="center" vertical="center"/>
    </xf>
    <xf numFmtId="9" fontId="12" fillId="8" borderId="0" xfId="1" applyFont="1" applyFill="1" applyAlignment="1">
      <alignment horizontal="center" vertical="center"/>
    </xf>
    <xf numFmtId="9" fontId="12" fillId="0" borderId="0" xfId="1" applyFont="1" applyAlignment="1">
      <alignment vertical="center"/>
    </xf>
    <xf numFmtId="2" fontId="12" fillId="0" borderId="0" xfId="0" applyNumberFormat="1" applyFont="1" applyAlignment="1">
      <alignment vertical="center"/>
    </xf>
    <xf numFmtId="0" fontId="12" fillId="5" borderId="0" xfId="3" applyFont="1" applyFill="1" applyAlignment="1">
      <alignment horizontal="center" vertical="center"/>
    </xf>
    <xf numFmtId="9" fontId="12" fillId="5" borderId="0" xfId="1" applyFont="1" applyFill="1" applyAlignment="1">
      <alignment vertical="center"/>
    </xf>
    <xf numFmtId="0" fontId="11" fillId="8" borderId="0" xfId="3" applyFont="1" applyFill="1" applyAlignment="1">
      <alignment horizontal="left" vertical="center"/>
    </xf>
    <xf numFmtId="0" fontId="12" fillId="8" borderId="0" xfId="3" applyFont="1" applyFill="1" applyAlignment="1">
      <alignment horizontal="left" vertical="center"/>
    </xf>
    <xf numFmtId="0" fontId="11" fillId="12" borderId="0" xfId="3" applyFont="1" applyFill="1" applyAlignment="1">
      <alignment vertical="center"/>
    </xf>
    <xf numFmtId="0" fontId="12" fillId="12" borderId="0" xfId="3" applyFont="1" applyFill="1" applyAlignment="1">
      <alignment vertical="center"/>
    </xf>
    <xf numFmtId="0" fontId="12" fillId="12" borderId="0" xfId="3" applyFont="1" applyFill="1" applyAlignment="1">
      <alignment horizontal="center" vertical="center"/>
    </xf>
    <xf numFmtId="0" fontId="12" fillId="12" borderId="0" xfId="0" applyFont="1" applyFill="1" applyAlignment="1">
      <alignment horizontal="center" vertical="center"/>
    </xf>
    <xf numFmtId="9" fontId="12" fillId="12" borderId="0" xfId="1" applyFont="1" applyFill="1" applyAlignment="1">
      <alignment horizontal="center" vertical="center"/>
    </xf>
    <xf numFmtId="9" fontId="12" fillId="9" borderId="0" xfId="3" applyNumberFormat="1" applyFont="1" applyFill="1" applyAlignment="1">
      <alignment horizontal="center" vertical="center"/>
    </xf>
    <xf numFmtId="9" fontId="12" fillId="8" borderId="0" xfId="3" applyNumberFormat="1" applyFont="1" applyFill="1" applyAlignment="1">
      <alignment horizontal="center" vertical="center"/>
    </xf>
    <xf numFmtId="9" fontId="12" fillId="12" borderId="0" xfId="3" applyNumberFormat="1" applyFont="1" applyFill="1" applyAlignment="1">
      <alignment horizontal="center" vertical="center"/>
    </xf>
    <xf numFmtId="9" fontId="12" fillId="11" borderId="0" xfId="3" applyNumberFormat="1" applyFont="1" applyFill="1" applyAlignment="1">
      <alignment horizontal="center" vertical="center"/>
    </xf>
    <xf numFmtId="0" fontId="11" fillId="13" borderId="0" xfId="3" applyFont="1" applyFill="1" applyAlignment="1">
      <alignment vertical="center"/>
    </xf>
    <xf numFmtId="0" fontId="12" fillId="13" borderId="0" xfId="0" applyFont="1" applyFill="1" applyAlignment="1">
      <alignment horizontal="center" vertical="center"/>
    </xf>
    <xf numFmtId="9" fontId="12" fillId="13" borderId="0" xfId="0" applyNumberFormat="1" applyFont="1" applyFill="1" applyAlignment="1">
      <alignment horizontal="center" vertical="center"/>
    </xf>
    <xf numFmtId="9" fontId="12" fillId="11" borderId="0" xfId="1" applyFont="1" applyFill="1" applyAlignment="1">
      <alignment horizontal="center" vertical="center"/>
    </xf>
    <xf numFmtId="9" fontId="12" fillId="0" borderId="0" xfId="0" applyNumberFormat="1" applyFont="1" applyAlignment="1">
      <alignment vertical="center"/>
    </xf>
    <xf numFmtId="9" fontId="13" fillId="0" borderId="0" xfId="0" applyNumberFormat="1" applyFont="1" applyAlignment="1">
      <alignment vertical="center"/>
    </xf>
    <xf numFmtId="0" fontId="12" fillId="13" borderId="0" xfId="3" applyFont="1" applyFill="1" applyAlignment="1">
      <alignment vertical="center"/>
    </xf>
    <xf numFmtId="0" fontId="12" fillId="13" borderId="0" xfId="3" applyFont="1" applyFill="1" applyAlignment="1">
      <alignment horizontal="center" vertical="center"/>
    </xf>
    <xf numFmtId="9" fontId="12" fillId="13" borderId="0" xfId="1" applyFont="1" applyFill="1" applyAlignment="1">
      <alignment horizontal="center" vertical="center"/>
    </xf>
    <xf numFmtId="0" fontId="25" fillId="6" borderId="1" xfId="0" applyFont="1" applyFill="1" applyBorder="1" applyAlignment="1">
      <alignment horizontal="center" vertical="center"/>
    </xf>
    <xf numFmtId="0" fontId="43" fillId="0" borderId="0" xfId="0" applyFont="1" applyAlignment="1">
      <alignment vertical="center"/>
    </xf>
    <xf numFmtId="0" fontId="45" fillId="0" borderId="0" xfId="4"/>
    <xf numFmtId="0" fontId="30" fillId="0" borderId="0" xfId="0" applyFont="1" applyAlignment="1">
      <alignment horizontal="center" vertical="center"/>
    </xf>
    <xf numFmtId="9" fontId="31" fillId="0" borderId="0" xfId="0" applyNumberFormat="1" applyFont="1" applyAlignment="1">
      <alignment horizontal="center" vertical="center"/>
    </xf>
    <xf numFmtId="0" fontId="23" fillId="6" borderId="0" xfId="0" applyFont="1" applyFill="1" applyAlignment="1">
      <alignment vertical="center"/>
    </xf>
    <xf numFmtId="1" fontId="12" fillId="0" borderId="0" xfId="1" applyNumberFormat="1" applyFont="1" applyAlignment="1">
      <alignment horizontal="center" vertical="center"/>
    </xf>
    <xf numFmtId="9" fontId="12" fillId="0" borderId="0" xfId="1" applyFont="1" applyAlignment="1">
      <alignment horizontal="center" vertical="center"/>
    </xf>
    <xf numFmtId="0" fontId="13" fillId="6" borderId="1" xfId="0" applyFont="1" applyFill="1" applyBorder="1" applyAlignment="1">
      <alignment vertical="center"/>
    </xf>
    <xf numFmtId="1" fontId="13" fillId="6" borderId="1" xfId="1" applyNumberFormat="1" applyFont="1" applyFill="1" applyBorder="1" applyAlignment="1">
      <alignment horizontal="center" vertical="center"/>
    </xf>
    <xf numFmtId="9" fontId="13" fillId="6" borderId="1" xfId="1" applyFont="1" applyFill="1" applyBorder="1" applyAlignment="1">
      <alignment horizontal="center" vertical="center"/>
    </xf>
    <xf numFmtId="0" fontId="0" fillId="0" borderId="0" xfId="0" applyAlignment="1">
      <alignment horizontal="left" vertical="center"/>
    </xf>
    <xf numFmtId="1" fontId="12" fillId="0" borderId="0" xfId="1" applyNumberFormat="1" applyFont="1" applyAlignment="1">
      <alignment horizontal="left" vertical="center"/>
    </xf>
    <xf numFmtId="9" fontId="11" fillId="0" borderId="0" xfId="1" applyFont="1" applyAlignment="1">
      <alignment horizontal="left" vertical="center"/>
    </xf>
    <xf numFmtId="0" fontId="46" fillId="0" borderId="0" xfId="0" applyFont="1" applyAlignment="1">
      <alignment horizontal="left" vertical="top" wrapText="1"/>
    </xf>
    <xf numFmtId="0" fontId="48" fillId="0" borderId="0" xfId="0" applyFont="1" applyAlignment="1">
      <alignment horizontal="left" vertical="top" wrapText="1"/>
    </xf>
    <xf numFmtId="0" fontId="49" fillId="0" borderId="0" xfId="0" applyFont="1" applyAlignment="1">
      <alignment vertical="center"/>
    </xf>
  </cellXfs>
  <cellStyles count="5">
    <cellStyle name="Millares 2" xfId="2"/>
    <cellStyle name="Normal" xfId="0" builtinId="0"/>
    <cellStyle name="Normal 2 2 3" xfId="3"/>
    <cellStyle name="Normal_Tentativa" xfId="4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1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3.xml"/><Relationship Id="rId4" Type="http://schemas.openxmlformats.org/officeDocument/2006/relationships/externalLink" Target="externalLinks/externalLink2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3284728758989694"/>
          <c:y val="0.13125440728695167"/>
          <c:w val="0.47083601358047072"/>
          <c:h val="0.86744253558749163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D729-4525-B115-EFD3B1B0126C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D729-4525-B115-EFD3B1B0126C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D729-4525-B115-EFD3B1B0126C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D729-4525-B115-EFD3B1B0126C}"/>
              </c:ext>
            </c:extLst>
          </c:dPt>
          <c:dLbls>
            <c:dLbl>
              <c:idx val="0"/>
              <c:layout>
                <c:manualLayout>
                  <c:x val="0.15125259733158355"/>
                  <c:y val="2.8603358689922184E-2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800" b="1" i="0" u="none" strike="noStrike" kern="1200" baseline="0">
                        <a:solidFill>
                          <a:sysClr val="windowText" lastClr="000000"/>
                        </a:solidFill>
                        <a:latin typeface="Arial" panose="020B0604020202020204" pitchFamily="34" charset="0"/>
                        <a:ea typeface="+mn-ea"/>
                        <a:cs typeface="Arial" panose="020B0604020202020204" pitchFamily="34" charset="0"/>
                      </a:defRPr>
                    </a:pPr>
                    <a:fld id="{A49AB353-7C3F-42A4-AF4C-233850E53F3B}" type="CATEGORYNAME">
                      <a:rPr lang="en-US">
                        <a:solidFill>
                          <a:sysClr val="windowText" lastClr="000000"/>
                        </a:solidFill>
                      </a:rPr>
                      <a:pPr>
                        <a:defRPr sz="800" b="1">
                          <a:solidFill>
                            <a:sysClr val="windowText" lastClr="000000"/>
                          </a:solidFill>
                          <a:latin typeface="Arial" panose="020B0604020202020204" pitchFamily="34" charset="0"/>
                          <a:cs typeface="Arial" panose="020B0604020202020204" pitchFamily="34" charset="0"/>
                        </a:defRPr>
                      </a:pPr>
                      <a:t>[NOMBRE DE CATEGORÍA]</a:t>
                    </a:fld>
                    <a:r>
                      <a:rPr lang="en-US" baseline="0">
                        <a:solidFill>
                          <a:sysClr val="windowText" lastClr="000000"/>
                        </a:solidFill>
                      </a:rPr>
                      <a:t>, </a:t>
                    </a:r>
                  </a:p>
                  <a:p>
                    <a:pPr>
                      <a:defRPr sz="800" b="1">
                        <a:solidFill>
                          <a:sysClr val="windowText" lastClr="000000"/>
                        </a:solidFill>
                        <a:latin typeface="Arial" panose="020B0604020202020204" pitchFamily="34" charset="0"/>
                        <a:cs typeface="Arial" panose="020B0604020202020204" pitchFamily="34" charset="0"/>
                      </a:defRPr>
                    </a:pPr>
                    <a:fld id="{8AFDEB68-481B-483E-A6E5-33E41A444C15}" type="VALUE">
                      <a:rPr lang="en-US" baseline="0">
                        <a:solidFill>
                          <a:sysClr val="windowText" lastClr="000000"/>
                        </a:solidFill>
                      </a:rPr>
                      <a:pPr>
                        <a:defRPr sz="800" b="1">
                          <a:solidFill>
                            <a:sysClr val="windowText" lastClr="000000"/>
                          </a:solidFill>
                          <a:latin typeface="Arial" panose="020B0604020202020204" pitchFamily="34" charset="0"/>
                          <a:cs typeface="Arial" panose="020B0604020202020204" pitchFamily="34" charset="0"/>
                        </a:defRPr>
                      </a:pPr>
                      <a:t>[VALOR]</a:t>
                    </a:fld>
                    <a:r>
                      <a:rPr lang="en-US" baseline="0">
                        <a:solidFill>
                          <a:sysClr val="windowText" lastClr="000000"/>
                        </a:solidFill>
                      </a:rPr>
                      <a:t>, 7%</a:t>
                    </a:r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800" b="1" i="0" u="none" strike="noStrike" kern="1200" baseline="0">
                      <a:solidFill>
                        <a:sysClr val="windowText" lastClr="000000"/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defRPr>
                  </a:pPr>
                  <a:endParaRPr lang="es-PE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D729-4525-B115-EFD3B1B0126C}"/>
                </c:ext>
                <c:ext xmlns:c15="http://schemas.microsoft.com/office/drawing/2012/chart" uri="{CE6537A1-D6FC-4f65-9D91-7224C49458BB}">
                  <c15:layout>
                    <c:manualLayout>
                      <c:w val="0.2158819918566344"/>
                      <c:h val="0.18330907366009577"/>
                    </c:manualLayout>
                  </c15:layout>
                  <c15:dlblFieldTable/>
                  <c15:showDataLabelsRange val="0"/>
                </c:ext>
              </c:extLst>
            </c:dLbl>
            <c:dLbl>
              <c:idx val="1"/>
              <c:layout>
                <c:manualLayout>
                  <c:x val="5.1508366141732154E-2"/>
                  <c:y val="-8.0692152368775083E-2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800" b="1" i="0" u="none" strike="noStrike" kern="1200" baseline="0">
                        <a:solidFill>
                          <a:sysClr val="windowText" lastClr="000000"/>
                        </a:solidFill>
                        <a:latin typeface="Arial" panose="020B0604020202020204" pitchFamily="34" charset="0"/>
                        <a:ea typeface="+mn-ea"/>
                        <a:cs typeface="Arial" panose="020B0604020202020204" pitchFamily="34" charset="0"/>
                      </a:defRPr>
                    </a:pPr>
                    <a:fld id="{8F02B5C6-CDD3-4005-BFB7-494DBB64DFA7}" type="CATEGORYNAME">
                      <a:rPr lang="en-US"/>
                      <a:pPr>
                        <a:defRPr sz="800" b="1">
                          <a:solidFill>
                            <a:sysClr val="windowText" lastClr="000000"/>
                          </a:solidFill>
                          <a:latin typeface="Arial" panose="020B0604020202020204" pitchFamily="34" charset="0"/>
                          <a:cs typeface="Arial" panose="020B0604020202020204" pitchFamily="34" charset="0"/>
                        </a:defRPr>
                      </a:pPr>
                      <a:t>[NOMBRE DE CATEGORÍA]</a:t>
                    </a:fld>
                    <a:r>
                      <a:rPr lang="en-US" baseline="0"/>
                      <a:t>; </a:t>
                    </a:r>
                    <a:fld id="{EBA3D4F5-CCDA-4C70-A582-B8442838DD7F}" type="VALUE">
                      <a:rPr lang="en-US" baseline="0"/>
                      <a:pPr>
                        <a:defRPr sz="800" b="1">
                          <a:solidFill>
                            <a:sysClr val="windowText" lastClr="000000"/>
                          </a:solidFill>
                          <a:latin typeface="Arial" panose="020B0604020202020204" pitchFamily="34" charset="0"/>
                          <a:cs typeface="Arial" panose="020B0604020202020204" pitchFamily="34" charset="0"/>
                        </a:defRPr>
                      </a:pPr>
                      <a:t>[VALOR]</a:t>
                    </a:fld>
                    <a:r>
                      <a:rPr lang="en-US" baseline="0"/>
                      <a:t>; 33%</a:t>
                    </a:r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800" b="1" i="0" u="none" strike="noStrike" kern="1200" baseline="0">
                      <a:solidFill>
                        <a:sysClr val="windowText" lastClr="000000"/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defRPr>
                  </a:pPr>
                  <a:endParaRPr lang="es-PE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D729-4525-B115-EFD3B1B0126C}"/>
                </c:ext>
                <c:ext xmlns:c15="http://schemas.microsoft.com/office/drawing/2012/chart" uri="{CE6537A1-D6FC-4f65-9D91-7224C49458BB}">
                  <c15:dlblFieldTable/>
                  <c15:showDataLabelsRange val="0"/>
                </c:ext>
              </c:extLst>
            </c:dLbl>
            <c:dLbl>
              <c:idx val="2"/>
              <c:layout>
                <c:manualLayout>
                  <c:x val="2.7340332458442694E-7"/>
                  <c:y val="2.9348394788106892E-2"/>
                </c:manualLayout>
              </c:layout>
              <c:tx>
                <c:rich>
                  <a:bodyPr/>
                  <a:lstStyle/>
                  <a:p>
                    <a:fld id="{BD080EBB-6BD0-4AF2-8F47-818C6B08778A}" type="CATEGORYNAME">
                      <a:rPr lang="en-US"/>
                      <a:pPr/>
                      <a:t>[NOMBRE DE CATEGORÍA]</a:t>
                    </a:fld>
                    <a:r>
                      <a:rPr lang="en-US" baseline="0"/>
                      <a:t>, </a:t>
                    </a:r>
                  </a:p>
                  <a:p>
                    <a:fld id="{C1C24EFC-7D24-4468-BC7B-035D9E729D4F}" type="VALUE">
                      <a:rPr lang="en-US" baseline="0"/>
                      <a:pPr/>
                      <a:t>[VALOR]</a:t>
                    </a:fld>
                    <a:r>
                      <a:rPr lang="en-US" baseline="0"/>
                      <a:t>, 5%</a:t>
                    </a:r>
                  </a:p>
                </c:rich>
              </c:tx>
              <c:showLegendKey val="0"/>
              <c:showVal val="1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D729-4525-B115-EFD3B1B0126C}"/>
                </c:ext>
                <c:ext xmlns:c15="http://schemas.microsoft.com/office/drawing/2012/chart" uri="{CE6537A1-D6FC-4f65-9D91-7224C49458BB}">
                  <c15:layout>
                    <c:manualLayout>
                      <c:w val="0.38738092977451172"/>
                      <c:h val="0.16842076899181607"/>
                    </c:manualLayout>
                  </c15:layout>
                  <c15:dlblFieldTable/>
                  <c15:showDataLabelsRange val="0"/>
                </c:ext>
              </c:extLst>
            </c:dLbl>
            <c:dLbl>
              <c:idx val="3"/>
              <c:layout>
                <c:manualLayout>
                  <c:x val="6.7175196850393698E-3"/>
                  <c:y val="4.9405576802698331E-7"/>
                </c:manualLayout>
              </c:layout>
              <c:tx>
                <c:rich>
                  <a:bodyPr/>
                  <a:lstStyle/>
                  <a:p>
                    <a:fld id="{C1B50320-693D-49DA-A8FF-BAD99A897E78}" type="CATEGORYNAME">
                      <a:rPr lang="en-US"/>
                      <a:pPr/>
                      <a:t>[NOMBRE DE CATEGORÍA]</a:t>
                    </a:fld>
                    <a:r>
                      <a:rPr lang="en-US" baseline="0"/>
                      <a:t>; </a:t>
                    </a:r>
                    <a:fld id="{9E83EDE4-8C66-4E26-B600-6D45FC7F5446}" type="VALUE">
                      <a:rPr lang="en-US" baseline="0"/>
                      <a:pPr/>
                      <a:t>[VALOR]</a:t>
                    </a:fld>
                    <a:r>
                      <a:rPr lang="en-US" baseline="0"/>
                      <a:t>; 17%</a:t>
                    </a:r>
                  </a:p>
                </c:rich>
              </c:tx>
              <c:showLegendKey val="0"/>
              <c:showVal val="1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7-D729-4525-B115-EFD3B1B0126C}"/>
                </c:ext>
                <c:ext xmlns:c15="http://schemas.microsoft.com/office/drawing/2012/chart" uri="{CE6537A1-D6FC-4f65-9D91-7224C49458BB}">
                  <c15:layout>
                    <c:manualLayout>
                      <c:w val="0.36742620704925061"/>
                      <c:h val="0.22315781125042131"/>
                    </c:manualLayout>
                  </c15:layout>
                  <c15:dlblFieldTable/>
                  <c15:showDataLabelsRange val="0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1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PE"/>
              </a:p>
            </c:txPr>
            <c:showLegendKey val="0"/>
            <c:showVal val="1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Feminicidio!$B$117:$B$120</c:f>
              <c:strCache>
                <c:ptCount val="4"/>
                <c:pt idx="0">
                  <c:v>Esposo</c:v>
                </c:pt>
                <c:pt idx="1">
                  <c:v>Conviviente</c:v>
                </c:pt>
                <c:pt idx="2">
                  <c:v>Pareja sexual sin hijos</c:v>
                </c:pt>
                <c:pt idx="3">
                  <c:v>Enamorado/novio que no es pareja sexual</c:v>
                </c:pt>
              </c:strCache>
            </c:strRef>
          </c:cat>
          <c:val>
            <c:numRef>
              <c:f>Feminicidio!$F$117:$F$120</c:f>
              <c:numCache>
                <c:formatCode>General</c:formatCode>
                <c:ptCount val="4"/>
                <c:pt idx="0">
                  <c:v>5</c:v>
                </c:pt>
                <c:pt idx="1">
                  <c:v>22</c:v>
                </c:pt>
                <c:pt idx="2">
                  <c:v>3</c:v>
                </c:pt>
                <c:pt idx="3">
                  <c:v>11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D729-4525-B115-EFD3B1B012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5092311230287995"/>
          <c:y val="0.25170523154420549"/>
          <c:w val="0.65776367699888583"/>
          <c:h val="0.74829476845579457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A7D3-4807-8BED-B309FF54DA5A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A7D3-4807-8BED-B309FF54DA5A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A7D3-4807-8BED-B309FF54DA5A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A7D3-4807-8BED-B309FF54DA5A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9-A7D3-4807-8BED-B309FF54DA5A}"/>
              </c:ext>
            </c:extLst>
          </c:dPt>
          <c:dLbls>
            <c:dLbl>
              <c:idx val="0"/>
              <c:layout>
                <c:manualLayout>
                  <c:x val="-0.10541813321347028"/>
                  <c:y val="-0.12132008310878867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900" b="1" i="0" u="none" strike="noStrike" kern="1200" baseline="0">
                        <a:solidFill>
                          <a:schemeClr val="tx1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392653A6-07AE-44EC-A0AE-AD1BC08F9198}" type="CATEGORYNAME">
                      <a:rPr lang="en-US"/>
                      <a:pPr>
                        <a:defRPr b="1">
                          <a:solidFill>
                            <a:schemeClr val="tx1"/>
                          </a:solidFill>
                        </a:defRPr>
                      </a:pPr>
                      <a:t>[NOMBRE DE CATEGORÍA]</a:t>
                    </a:fld>
                    <a:r>
                      <a:rPr lang="en-US" baseline="0"/>
                      <a:t>, </a:t>
                    </a:r>
                  </a:p>
                  <a:p>
                    <a:pPr>
                      <a:defRPr b="1">
                        <a:solidFill>
                          <a:schemeClr val="tx1"/>
                        </a:solidFill>
                      </a:defRPr>
                    </a:pPr>
                    <a:fld id="{6A88E9D5-0F5E-4106-ABC7-6CF89F98493B}" type="VALUE">
                      <a:rPr lang="en-US" baseline="0"/>
                      <a:pPr>
                        <a:defRPr b="1">
                          <a:solidFill>
                            <a:schemeClr val="tx1"/>
                          </a:solidFill>
                        </a:defRPr>
                      </a:pPr>
                      <a:t>[VALOR]</a:t>
                    </a:fld>
                    <a:r>
                      <a:rPr lang="en-US" baseline="0"/>
                      <a:t>, 62%</a:t>
                    </a:r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E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A7D3-4807-8BED-B309FF54DA5A}"/>
                </c:ext>
                <c:ext xmlns:c15="http://schemas.microsoft.com/office/drawing/2012/chart" uri="{CE6537A1-D6FC-4f65-9D91-7224C49458BB}">
                  <c15:layout>
                    <c:manualLayout>
                      <c:w val="0.4661335942745311"/>
                      <c:h val="0.22160964634403885"/>
                    </c:manualLayout>
                  </c15:layout>
                  <c15:dlblFieldTable/>
                  <c15:showDataLabelsRange val="0"/>
                </c:ext>
              </c:extLst>
            </c:dLbl>
            <c:dLbl>
              <c:idx val="1"/>
              <c:layout>
                <c:manualLayout>
                  <c:x val="-3.6530068940672018E-2"/>
                  <c:y val="0.11964418773209071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E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A7D3-4807-8BED-B309FF54DA5A}"/>
                </c:ext>
                <c:ext xmlns:c15="http://schemas.microsoft.com/office/drawing/2012/chart" uri="{CE6537A1-D6FC-4f65-9D91-7224C49458BB}">
                  <c15:layout>
                    <c:manualLayout>
                      <c:w val="0.25926494852496274"/>
                      <c:h val="0.17366209982654704"/>
                    </c:manualLayout>
                  </c15:layout>
                </c:ext>
              </c:extLst>
            </c:dLbl>
            <c:dLbl>
              <c:idx val="2"/>
              <c:layout>
                <c:manualLayout>
                  <c:x val="6.8164180917008902E-3"/>
                  <c:y val="9.2535891782324436E-2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A7D3-4807-8BED-B309FF54DA5A}"/>
                </c:ext>
                <c:ext xmlns:c15="http://schemas.microsoft.com/office/drawing/2012/chart" uri="{CE6537A1-D6FC-4f65-9D91-7224C49458BB}">
                  <c15:layout>
                    <c:manualLayout>
                      <c:w val="0.35025482000078551"/>
                      <c:h val="0.19244684214324997"/>
                    </c:manualLayout>
                  </c15:layout>
                </c:ext>
              </c:extLst>
            </c:dLbl>
            <c:dLbl>
              <c:idx val="3"/>
              <c:layout>
                <c:manualLayout>
                  <c:x val="9.576437648441849E-2"/>
                  <c:y val="-5.0757785998265768E-2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900" b="1" i="0" u="none" strike="noStrike" kern="1200" baseline="0">
                        <a:solidFill>
                          <a:schemeClr val="tx1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8EA31C8C-5BEF-4BCD-A67C-C536363F2F8E}" type="CATEGORYNAME">
                      <a:rPr lang="en-US"/>
                      <a:pPr>
                        <a:defRPr b="1">
                          <a:solidFill>
                            <a:schemeClr val="tx1"/>
                          </a:solidFill>
                        </a:defRPr>
                      </a:pPr>
                      <a:t>[NOMBRE DE CATEGORÍA]</a:t>
                    </a:fld>
                    <a:r>
                      <a:rPr lang="en-US" baseline="0"/>
                      <a:t>; </a:t>
                    </a:r>
                    <a:fld id="{2158B751-B00C-41CA-83D9-B4440B9EBCA8}" type="VALUE">
                      <a:rPr lang="en-US" baseline="0"/>
                      <a:pPr>
                        <a:defRPr b="1">
                          <a:solidFill>
                            <a:schemeClr val="tx1"/>
                          </a:solidFill>
                        </a:defRPr>
                      </a:pPr>
                      <a:t>[VALOR]</a:t>
                    </a:fld>
                    <a:r>
                      <a:rPr lang="en-US" baseline="0"/>
                      <a:t>; 6%</a:t>
                    </a:r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E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7-A7D3-4807-8BED-B309FF54DA5A}"/>
                </c:ext>
                <c:ext xmlns:c15="http://schemas.microsoft.com/office/drawing/2012/chart" uri="{CE6537A1-D6FC-4f65-9D91-7224C49458BB}">
                  <c15:layout>
                    <c:manualLayout>
                      <c:w val="0.42989850366458227"/>
                      <c:h val="0.11068854554447183"/>
                    </c:manualLayout>
                  </c15:layout>
                  <c15:dlblFieldTable/>
                  <c15:showDataLabelsRange val="0"/>
                </c:ext>
              </c:extLst>
            </c:dLbl>
            <c:dLbl>
              <c:idx val="4"/>
              <c:layout>
                <c:manualLayout>
                  <c:x val="-2.257241569541324E-7"/>
                  <c:y val="-0.1572465668619456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900" b="1" i="0" u="none" strike="noStrike" kern="1200" baseline="0">
                        <a:solidFill>
                          <a:schemeClr val="tx1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33D84733-0CA1-44E5-A48F-C5867F71BAA4}" type="CATEGORYNAME">
                      <a:rPr lang="en-US"/>
                      <a:pPr>
                        <a:defRPr b="1">
                          <a:solidFill>
                            <a:schemeClr val="tx1"/>
                          </a:solidFill>
                        </a:defRPr>
                      </a:pPr>
                      <a:t>[NOMBRE DE CATEGORÍA]</a:t>
                    </a:fld>
                    <a:r>
                      <a:rPr lang="en-US" baseline="0"/>
                      <a:t>; </a:t>
                    </a:r>
                    <a:fld id="{9F89D423-66BB-490C-A8EC-68549B8EA18F}" type="VALUE">
                      <a:rPr lang="en-US" baseline="0"/>
                      <a:pPr>
                        <a:defRPr b="1">
                          <a:solidFill>
                            <a:schemeClr val="tx1"/>
                          </a:solidFill>
                        </a:defRPr>
                      </a:pPr>
                      <a:t>[VALOR]</a:t>
                    </a:fld>
                    <a:r>
                      <a:rPr lang="en-US" baseline="0"/>
                      <a:t>; 14%</a:t>
                    </a:r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E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9-A7D3-4807-8BED-B309FF54DA5A}"/>
                </c:ext>
                <c:ext xmlns:c15="http://schemas.microsoft.com/office/drawing/2012/chart" uri="{CE6537A1-D6FC-4f65-9D91-7224C49458BB}">
                  <c15:layout>
                    <c:manualLayout>
                      <c:w val="0.50667020922688077"/>
                      <c:h val="8.7373656606177241E-2"/>
                    </c:manualLayout>
                  </c15:layout>
                  <c15:dlblFieldTable/>
                  <c15:showDataLabelsRange val="0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showLegendKey val="0"/>
            <c:showVal val="1"/>
            <c:showCatName val="1"/>
            <c:showSerName val="0"/>
            <c:showPercent val="1"/>
            <c:showBubbleSize val="0"/>
            <c:showLeaderLines val="1"/>
            <c:leaderLines>
              <c:spPr>
                <a:ln w="12700" cap="flat" cmpd="sng" algn="ctr">
                  <a:solidFill>
                    <a:schemeClr val="tx1"/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Feminicidio!$K$134:$K$139</c15:sqref>
                  </c15:fullRef>
                </c:ext>
              </c:extLst>
              <c:f>Feminicidio!$K$134:$K$138</c:f>
              <c:strCache>
                <c:ptCount val="5"/>
                <c:pt idx="0">
                  <c:v>Pareja</c:v>
                </c:pt>
                <c:pt idx="1">
                  <c:v>Ex pareja</c:v>
                </c:pt>
                <c:pt idx="2">
                  <c:v>Familiar</c:v>
                </c:pt>
                <c:pt idx="3">
                  <c:v>Conocido</c:v>
                </c:pt>
                <c:pt idx="4">
                  <c:v>Desconocido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Feminicidio!$L$134:$L$139</c15:sqref>
                  </c15:fullRef>
                </c:ext>
              </c:extLst>
              <c:f>Feminicidio!$L$134:$L$138</c:f>
              <c:numCache>
                <c:formatCode>General</c:formatCode>
                <c:ptCount val="5"/>
                <c:pt idx="0">
                  <c:v>41</c:v>
                </c:pt>
                <c:pt idx="1">
                  <c:v>10</c:v>
                </c:pt>
                <c:pt idx="2">
                  <c:v>2</c:v>
                </c:pt>
                <c:pt idx="3">
                  <c:v>4</c:v>
                </c:pt>
                <c:pt idx="4">
                  <c:v>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A-A7D3-4807-8BED-B309FF54DA5A}"/>
            </c:ext>
            <c:ext xmlns:c15="http://schemas.microsoft.com/office/drawing/2012/chart" uri="{02D57815-91ED-43cb-92C2-25804820EDAC}">
              <c15:categoryFilterExceptions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5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"/>
          <c:y val="0"/>
          <c:w val="1"/>
          <c:h val="0.99683130989246271"/>
        </c:manualLayout>
      </c:layout>
      <c:pieChart>
        <c:varyColors val="1"/>
        <c:ser>
          <c:idx val="0"/>
          <c:order val="0"/>
          <c:tx>
            <c:strRef>
              <c:f>Feminicidio!$L$158</c:f>
              <c:strCache>
                <c:ptCount val="1"/>
                <c:pt idx="0">
                  <c:v>N°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00A2-4D40-8742-131D79D360FA}"/>
              </c:ext>
            </c:extLst>
          </c:dPt>
          <c:dPt>
            <c:idx val="1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00A2-4D40-8742-131D79D360FA}"/>
              </c:ext>
            </c:extLst>
          </c:dPt>
          <c:dPt>
            <c:idx val="2"/>
            <c:bubble3D val="0"/>
            <c:spPr>
              <a:solidFill>
                <a:schemeClr val="accent6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00A2-4D40-8742-131D79D360FA}"/>
              </c:ext>
            </c:extLst>
          </c:dPt>
          <c:dLbls>
            <c:dLbl>
              <c:idx val="0"/>
              <c:layout>
                <c:manualLayout>
                  <c:x val="-0.14755600408369221"/>
                  <c:y val="0.14414184700586313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900" b="1" i="0" u="none" strike="noStrike" kern="1200" baseline="0">
                        <a:solidFill>
                          <a:schemeClr val="tx1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6FCC7848-7BC7-4C69-A6CF-F1FB6B1B9681}" type="CATEGORYNAME">
                      <a:rPr lang="en-US"/>
                      <a:pPr>
                        <a:defRPr b="1">
                          <a:solidFill>
                            <a:schemeClr val="tx1"/>
                          </a:solidFill>
                        </a:defRPr>
                      </a:pPr>
                      <a:t>[NOMBRE DE CATEGORÍA]</a:t>
                    </a:fld>
                    <a:r>
                      <a:rPr lang="en-US" baseline="0"/>
                      <a:t>, </a:t>
                    </a:r>
                  </a:p>
                  <a:p>
                    <a:pPr>
                      <a:defRPr b="1">
                        <a:solidFill>
                          <a:schemeClr val="tx1"/>
                        </a:solidFill>
                      </a:defRPr>
                    </a:pPr>
                    <a:fld id="{EABAC365-2420-48BF-B36C-924D7147DA7F}" type="VALUE">
                      <a:rPr lang="en-US" baseline="0"/>
                      <a:pPr>
                        <a:defRPr b="1">
                          <a:solidFill>
                            <a:schemeClr val="tx1"/>
                          </a:solidFill>
                        </a:defRPr>
                      </a:pPr>
                      <a:t>[VALOR]</a:t>
                    </a:fld>
                    <a:r>
                      <a:rPr lang="en-US" baseline="0"/>
                      <a:t>, 22%</a:t>
                    </a:r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E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00A2-4D40-8742-131D79D360FA}"/>
                </c:ext>
                <c:ext xmlns:c15="http://schemas.microsoft.com/office/drawing/2012/chart" uri="{CE6537A1-D6FC-4f65-9D91-7224C49458BB}">
                  <c15:layout>
                    <c:manualLayout>
                      <c:w val="0.32413365802047051"/>
                      <c:h val="0.20827831096198846"/>
                    </c:manualLayout>
                  </c15:layout>
                  <c15:dlblFieldTable/>
                  <c15:showDataLabelsRange val="0"/>
                </c:ext>
              </c:extLst>
            </c:dLbl>
            <c:dLbl>
              <c:idx val="1"/>
              <c:layout>
                <c:manualLayout>
                  <c:x val="0.1499332292852365"/>
                  <c:y val="-0.12331897789601448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900" b="1" i="0" u="none" strike="noStrike" kern="1200" baseline="0">
                        <a:solidFill>
                          <a:schemeClr val="tx1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E1025CAB-7950-4F99-9792-7B23A0D46083}" type="CATEGORYNAME">
                      <a:rPr lang="en-US"/>
                      <a:pPr>
                        <a:defRPr b="1">
                          <a:solidFill>
                            <a:schemeClr val="tx1"/>
                          </a:solidFill>
                        </a:defRPr>
                      </a:pPr>
                      <a:t>[NOMBRE DE CATEGORÍA]</a:t>
                    </a:fld>
                    <a:r>
                      <a:rPr lang="en-US" baseline="0"/>
                      <a:t>, </a:t>
                    </a:r>
                  </a:p>
                  <a:p>
                    <a:pPr>
                      <a:defRPr b="1">
                        <a:solidFill>
                          <a:schemeClr val="tx1"/>
                        </a:solidFill>
                      </a:defRPr>
                    </a:pPr>
                    <a:fld id="{8BBBED74-C3DB-4B93-BF39-82B564066AF3}" type="VALUE">
                      <a:rPr lang="en-US" baseline="0"/>
                      <a:pPr>
                        <a:defRPr b="1">
                          <a:solidFill>
                            <a:schemeClr val="tx1"/>
                          </a:solidFill>
                        </a:defRPr>
                      </a:pPr>
                      <a:t>[VALOR]</a:t>
                    </a:fld>
                    <a:r>
                      <a:rPr lang="en-US" baseline="0"/>
                      <a:t>, 58%</a:t>
                    </a:r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E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00A2-4D40-8742-131D79D360FA}"/>
                </c:ext>
                <c:ext xmlns:c15="http://schemas.microsoft.com/office/drawing/2012/chart" uri="{CE6537A1-D6FC-4f65-9D91-7224C49458BB}">
                  <c15:layout>
                    <c:manualLayout>
                      <c:w val="0.32676511613430947"/>
                      <c:h val="0.27199300399888798"/>
                    </c:manualLayout>
                  </c15:layout>
                  <c15:dlblFieldTable/>
                  <c15:showDataLabelsRange val="0"/>
                </c:ext>
              </c:extLst>
            </c:dLbl>
            <c:dLbl>
              <c:idx val="2"/>
              <c:layout>
                <c:manualLayout>
                  <c:x val="0.14843399791121489"/>
                  <c:y val="1.5110141738276423E-2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900" b="1" i="0" u="none" strike="noStrike" kern="1200" baseline="0">
                        <a:solidFill>
                          <a:schemeClr val="tx1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0691667D-53F6-4DA7-8D8D-77DA5EAFD191}" type="CATEGORYNAME">
                      <a:rPr lang="en-US"/>
                      <a:pPr>
                        <a:defRPr b="1">
                          <a:solidFill>
                            <a:schemeClr val="tx1"/>
                          </a:solidFill>
                        </a:defRPr>
                      </a:pPr>
                      <a:t>[NOMBRE DE CATEGORÍA]</a:t>
                    </a:fld>
                    <a:r>
                      <a:rPr lang="en-US" baseline="0"/>
                      <a:t>, </a:t>
                    </a:r>
                  </a:p>
                  <a:p>
                    <a:pPr>
                      <a:defRPr b="1">
                        <a:solidFill>
                          <a:schemeClr val="tx1"/>
                        </a:solidFill>
                      </a:defRPr>
                    </a:pPr>
                    <a:fld id="{A7567BB3-CDEF-46F1-89B3-D92FEA2E3906}" type="VALUE">
                      <a:rPr lang="en-US" baseline="0"/>
                      <a:pPr>
                        <a:defRPr b="1">
                          <a:solidFill>
                            <a:schemeClr val="tx1"/>
                          </a:solidFill>
                        </a:defRPr>
                      </a:pPr>
                      <a:t>[VALOR]</a:t>
                    </a:fld>
                    <a:r>
                      <a:rPr lang="en-US" baseline="0"/>
                      <a:t>, 20%</a:t>
                    </a:r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E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00A2-4D40-8742-131D79D360FA}"/>
                </c:ext>
                <c:ext xmlns:c15="http://schemas.microsoft.com/office/drawing/2012/chart" uri="{CE6537A1-D6FC-4f65-9D91-7224C49458BB}">
                  <c15:layout>
                    <c:manualLayout>
                      <c:w val="0.36746498671633698"/>
                      <c:h val="0.35550259607604462"/>
                    </c:manualLayout>
                  </c15:layout>
                  <c15:dlblFieldTable/>
                  <c15:showDataLabelsRange val="0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showLegendKey val="0"/>
            <c:showVal val="1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Feminicidio!$K$159:$K$161</c:f>
              <c:strCache>
                <c:ptCount val="3"/>
                <c:pt idx="0">
                  <c:v>Si</c:v>
                </c:pt>
                <c:pt idx="1">
                  <c:v>No</c:v>
                </c:pt>
                <c:pt idx="2">
                  <c:v>Se desconoce</c:v>
                </c:pt>
              </c:strCache>
            </c:strRef>
          </c:cat>
          <c:val>
            <c:numRef>
              <c:f>Feminicidio!$L$159:$L$161</c:f>
              <c:numCache>
                <c:formatCode>General</c:formatCode>
                <c:ptCount val="3"/>
                <c:pt idx="0">
                  <c:v>15</c:v>
                </c:pt>
                <c:pt idx="1">
                  <c:v>38</c:v>
                </c:pt>
                <c:pt idx="2">
                  <c:v>13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00A2-4D40-8742-131D79D360F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spc="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US" sz="1000" b="1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Número</a:t>
            </a:r>
            <a:r>
              <a:rPr lang="en-US" sz="1000" b="1" baseline="0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 de casos con caracteristicas de feminicidio atendidos por los servicios del Programa Nacional AURORA según año</a:t>
            </a:r>
            <a:endParaRPr lang="en-US" sz="1000" b="1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layout>
        <c:manualLayout>
          <c:xMode val="edge"/>
          <c:yMode val="edge"/>
          <c:x val="0.11330476671351958"/>
          <c:y val="5.7233755654081974E-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spc="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PE"/>
        </a:p>
      </c:txPr>
    </c:title>
    <c:autoTitleDeleted val="0"/>
    <c:plotArea>
      <c:layout>
        <c:manualLayout>
          <c:layoutTarget val="inner"/>
          <c:xMode val="edge"/>
          <c:yMode val="edge"/>
          <c:x val="7.3088333629006963E-2"/>
          <c:y val="0.15495295928620442"/>
          <c:w val="0.92882368184989539"/>
          <c:h val="0.726320979355472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Feminicidio!$K$36</c:f>
              <c:strCache>
                <c:ptCount val="1"/>
                <c:pt idx="0">
                  <c:v>Feminicidio</c:v>
                </c:pt>
              </c:strCache>
            </c:strRef>
          </c:tx>
          <c:spPr>
            <a:solidFill>
              <a:schemeClr val="accent1"/>
            </a:solidFill>
            <a:ln w="3175">
              <a:solidFill>
                <a:sysClr val="windowText" lastClr="000000"/>
              </a:solidFill>
            </a:ln>
            <a:effectLst/>
          </c:spPr>
          <c:invertIfNegative val="0"/>
          <c:dPt>
            <c:idx val="9"/>
            <c:invertIfNegative val="0"/>
            <c:bubble3D val="0"/>
            <c:spPr>
              <a:solidFill>
                <a:schemeClr val="accent1"/>
              </a:solidFill>
              <a:ln w="3175">
                <a:solidFill>
                  <a:sysClr val="windowText" lastClr="000000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0A4A-40D5-A6DF-1FDA05F65A4F}"/>
              </c:ext>
            </c:extLst>
          </c:dPt>
          <c:dPt>
            <c:idx val="10"/>
            <c:invertIfNegative val="0"/>
            <c:bubble3D val="0"/>
            <c:spPr>
              <a:solidFill>
                <a:schemeClr val="accent1"/>
              </a:solidFill>
              <a:ln w="3175">
                <a:solidFill>
                  <a:sysClr val="windowText" lastClr="000000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0A4A-40D5-A6DF-1FDA05F65A4F}"/>
              </c:ext>
            </c:extLst>
          </c:dPt>
          <c:dPt>
            <c:idx val="11"/>
            <c:invertIfNegative val="0"/>
            <c:bubble3D val="0"/>
            <c:spPr>
              <a:solidFill>
                <a:srgbClr val="7030A0"/>
              </a:solidFill>
              <a:ln w="3175">
                <a:solidFill>
                  <a:sysClr val="windowText" lastClr="000000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0A4A-40D5-A6DF-1FDA05F65A4F}"/>
              </c:ext>
            </c:extLst>
          </c:dPt>
          <c:dLbls>
            <c:dLbl>
              <c:idx val="0"/>
              <c:layout>
                <c:manualLayout>
                  <c:x val="-3.1876047849520774E-3"/>
                  <c:y val="1.08932468701384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6-0A4A-40D5-A6DF-1FDA05F65A4F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1.27769421334589E-3"/>
                  <c:y val="7.960196510299992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7-0A4A-40D5-A6DF-1FDA05F65A4F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4.516559784102832E-3"/>
                  <c:y val="7.960196510299992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8-0A4A-40D5-A6DF-1FDA05F65A4F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1.6877637130801688E-3"/>
                  <c:y val="7.960196510299992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9-0A4A-40D5-A6DF-1FDA05F65A4F}"/>
                </c:ex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1.6877637130801688E-3"/>
                  <c:y val="7.960196510299992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A-0A4A-40D5-A6DF-1FDA05F65A4F}"/>
                </c:ex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5.0632911392405064E-3"/>
                  <c:y val="7.960196510299992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B-0A4A-40D5-A6DF-1FDA05F65A4F}"/>
                </c:ex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1.1250872121998645E-3"/>
                  <c:y val="7.960196510299919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C-0A4A-40D5-A6DF-1FDA05F65A4F}"/>
                </c:ex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1.6877637130801688E-3"/>
                  <c:y val="7.960196510300028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D-0A4A-40D5-A6DF-1FDA05F65A4F}"/>
                </c:ex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1.6877637130802926E-3"/>
                  <c:y val="7.960196510299992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E-0A4A-40D5-A6DF-1FDA05F65A4F}"/>
                </c:ex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2.5292534635703422E-3"/>
                  <c:y val="7.9601965102999925E-3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1100" b="1" i="0" u="none" strike="noStrike" kern="1200" baseline="0">
                        <a:solidFill>
                          <a:srgbClr val="7030A0"/>
                        </a:solidFill>
                        <a:latin typeface="Arial" panose="020B0604020202020204" pitchFamily="34" charset="0"/>
                        <a:ea typeface="+mn-ea"/>
                        <a:cs typeface="Arial" panose="020B0604020202020204" pitchFamily="34" charset="0"/>
                      </a:defRPr>
                    </a:pPr>
                    <a:fld id="{60E69101-DD25-4358-9D22-07B00C1922DB}" type="VALUE">
                      <a:rPr lang="en-US" sz="900" b="1">
                        <a:solidFill>
                          <a:sysClr val="windowText" lastClr="000000"/>
                        </a:solidFill>
                      </a:rPr>
                      <a:pPr>
                        <a:defRPr sz="1100" b="1">
                          <a:solidFill>
                            <a:srgbClr val="7030A0"/>
                          </a:solidFill>
                          <a:latin typeface="Arial" panose="020B0604020202020204" pitchFamily="34" charset="0"/>
                          <a:cs typeface="Arial" panose="020B0604020202020204" pitchFamily="34" charset="0"/>
                        </a:defRPr>
                      </a:pPr>
                      <a:t>[VALOR]</a:t>
                    </a:fld>
                    <a:endParaRPr lang="es-PE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1" i="0" u="none" strike="noStrike" kern="1200" baseline="0">
                      <a:solidFill>
                        <a:srgbClr val="7030A0"/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defRPr>
                  </a:pPr>
                  <a:endParaRPr lang="es-PE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0A4A-40D5-A6DF-1FDA05F65A4F}"/>
                </c:ext>
                <c:ext xmlns:c15="http://schemas.microsoft.com/office/drawing/2012/chart" uri="{CE6537A1-D6FC-4f65-9D91-7224C49458BB}">
                  <c15:dlblFieldTable/>
                  <c15:showDataLabelsRange val="0"/>
                </c:ext>
              </c:extLst>
            </c:dLbl>
            <c:dLbl>
              <c:idx val="10"/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900" b="1" i="0" u="none" strike="noStrike" kern="1200" baseline="0">
                        <a:solidFill>
                          <a:sysClr val="windowText" lastClr="000000"/>
                        </a:solidFill>
                        <a:latin typeface="Arial" panose="020B0604020202020204" pitchFamily="34" charset="0"/>
                        <a:ea typeface="+mn-ea"/>
                        <a:cs typeface="Arial" panose="020B0604020202020204" pitchFamily="34" charset="0"/>
                      </a:defRPr>
                    </a:pPr>
                    <a:fld id="{79A70B30-33BF-4CE4-BD28-69D3FE796488}" type="VALUE">
                      <a:rPr lang="en-US" sz="900" b="1">
                        <a:solidFill>
                          <a:sysClr val="windowText" lastClr="000000"/>
                        </a:solidFill>
                      </a:rPr>
                      <a:pPr>
                        <a:defRPr b="1">
                          <a:solidFill>
                            <a:sysClr val="windowText" lastClr="000000"/>
                          </a:solidFill>
                          <a:latin typeface="Arial" panose="020B0604020202020204" pitchFamily="34" charset="0"/>
                          <a:cs typeface="Arial" panose="020B0604020202020204" pitchFamily="34" charset="0"/>
                        </a:defRPr>
                      </a:pPr>
                      <a:t>[VALOR]</a:t>
                    </a:fld>
                    <a:endParaRPr lang="es-PE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ysClr val="windowText" lastClr="000000"/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defRPr>
                  </a:pPr>
                  <a:endParaRPr lang="es-PE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0A4A-40D5-A6DF-1FDA05F65A4F}"/>
                </c:ext>
                <c:ext xmlns:c15="http://schemas.microsoft.com/office/drawing/2012/chart" uri="{CE6537A1-D6FC-4f65-9D91-7224C49458BB}">
                  <c15:dlblFieldTable/>
                  <c15:showDataLabelsRange val="0"/>
                </c:ext>
              </c:extLst>
            </c:dLbl>
            <c:dLbl>
              <c:idx val="11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400" b="1" i="0" u="none" strike="noStrike" kern="1200" baseline="0">
                      <a:solidFill>
                        <a:srgbClr val="7030A0"/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defRPr>
                  </a:pPr>
                  <a:endParaRPr lang="es-PE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Feminicidio!$I$37:$I$48</c:f>
              <c:strCache>
                <c:ptCount val="12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  <c:pt idx="10">
                  <c:v>2019</c:v>
                </c:pt>
                <c:pt idx="11">
                  <c:v>2020 a/</c:v>
                </c:pt>
              </c:strCache>
            </c:strRef>
          </c:cat>
          <c:val>
            <c:numRef>
              <c:f>Feminicidio!$K$37:$K$48</c:f>
              <c:numCache>
                <c:formatCode>General</c:formatCode>
                <c:ptCount val="12"/>
                <c:pt idx="0">
                  <c:v>139</c:v>
                </c:pt>
                <c:pt idx="1">
                  <c:v>121</c:v>
                </c:pt>
                <c:pt idx="2">
                  <c:v>93</c:v>
                </c:pt>
                <c:pt idx="3">
                  <c:v>83</c:v>
                </c:pt>
                <c:pt idx="4">
                  <c:v>131</c:v>
                </c:pt>
                <c:pt idx="5">
                  <c:v>96</c:v>
                </c:pt>
                <c:pt idx="6">
                  <c:v>95</c:v>
                </c:pt>
                <c:pt idx="7">
                  <c:v>124</c:v>
                </c:pt>
                <c:pt idx="8">
                  <c:v>121</c:v>
                </c:pt>
                <c:pt idx="9">
                  <c:v>149</c:v>
                </c:pt>
                <c:pt idx="10">
                  <c:v>166</c:v>
                </c:pt>
                <c:pt idx="11">
                  <c:v>66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F-0A4A-40D5-A6DF-1FDA05F65A4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422047576"/>
        <c:axId val="405869872"/>
      </c:barChart>
      <c:catAx>
        <c:axId val="4220475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6350" cap="flat" cmpd="sng" algn="ctr">
            <a:solidFill>
              <a:srgbClr val="002060"/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sz="800" b="1" i="0" u="none" strike="noStrike" kern="1200" baseline="0">
                <a:solidFill>
                  <a:srgbClr val="002060"/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405869872"/>
        <c:crosses val="autoZero"/>
        <c:auto val="1"/>
        <c:lblAlgn val="ctr"/>
        <c:lblOffset val="100"/>
        <c:noMultiLvlLbl val="0"/>
      </c:catAx>
      <c:valAx>
        <c:axId val="40586987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1" i="0" u="none" strike="noStrike" kern="1200" baseline="0">
                <a:solidFill>
                  <a:srgbClr val="002060"/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42204757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900" b="1" i="0" u="none" strike="noStrike" kern="1200" spc="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US" sz="900" b="1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Número</a:t>
            </a:r>
            <a:r>
              <a:rPr lang="en-US" sz="900" b="1" baseline="0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 de casos de tentativa de feminicidio atendidos en los CEM según año</a:t>
            </a:r>
            <a:endParaRPr lang="en-US" sz="900" b="1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layout>
        <c:manualLayout>
          <c:xMode val="edge"/>
          <c:yMode val="edge"/>
          <c:x val="0.17860114219390918"/>
          <c:y val="2.96957846712114E-3"/>
        </c:manualLayout>
      </c:layout>
      <c:overlay val="0"/>
      <c:spPr>
        <a:noFill/>
        <a:ln>
          <a:noFill/>
        </a:ln>
        <a:effectLst/>
      </c:spPr>
    </c:title>
    <c:autoTitleDeleted val="0"/>
    <c:view3D>
      <c:rotX val="0"/>
      <c:rotY val="0"/>
      <c:depthPercent val="100"/>
      <c:rAngAx val="1"/>
    </c:view3D>
    <c:floor>
      <c:thickness val="0"/>
      <c:spPr>
        <a:solidFill>
          <a:schemeClr val="accent4">
            <a:lumMod val="60000"/>
            <a:lumOff val="40000"/>
          </a:schemeClr>
        </a:solidFill>
        <a:ln>
          <a:noFill/>
        </a:ln>
        <a:effectLst/>
        <a:sp3d/>
      </c:spPr>
    </c:floor>
    <c:sideWall>
      <c:thickness val="0"/>
      <c:spPr>
        <a:solidFill>
          <a:schemeClr val="bg1"/>
        </a:solidFill>
        <a:ln>
          <a:noFill/>
        </a:ln>
        <a:effectLst/>
        <a:sp3d/>
      </c:spPr>
    </c:sideWall>
    <c:backWall>
      <c:thickness val="0"/>
      <c:spPr>
        <a:solidFill>
          <a:schemeClr val="bg1"/>
        </a:solidFill>
        <a:ln>
          <a:noFill/>
        </a:ln>
        <a:effectLst/>
        <a:scene3d>
          <a:camera prst="orthographicFront"/>
          <a:lightRig rig="threePt" dir="t"/>
        </a:scene3d>
        <a:sp3d>
          <a:bevelT w="171450" h="95250"/>
        </a:sp3d>
      </c:spPr>
    </c:backWall>
    <c:plotArea>
      <c:layout>
        <c:manualLayout>
          <c:layoutTarget val="inner"/>
          <c:xMode val="edge"/>
          <c:yMode val="edge"/>
          <c:x val="6.2459541803505721E-2"/>
          <c:y val="0.15537643408057891"/>
          <c:w val="0.93754045819649423"/>
          <c:h val="0.70775545323649458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Tentativa!$J$33</c:f>
              <c:strCache>
                <c:ptCount val="1"/>
                <c:pt idx="0">
                  <c:v>Tentativa de feminicidio</c:v>
                </c:pt>
              </c:strCache>
            </c:strRef>
          </c:tx>
          <c:spPr>
            <a:solidFill>
              <a:srgbClr val="00B0F0"/>
            </a:solidFill>
            <a:ln w="0">
              <a:solidFill>
                <a:sysClr val="windowText" lastClr="000000"/>
              </a:solidFill>
            </a:ln>
            <a:effectLst/>
            <a:scene3d>
              <a:camera prst="orthographicFront"/>
              <a:lightRig rig="threePt" dir="t"/>
            </a:scene3d>
            <a:sp3d>
              <a:contourClr>
                <a:sysClr val="windowText" lastClr="000000"/>
              </a:contourClr>
            </a:sp3d>
          </c:spPr>
          <c:invertIfNegative val="0"/>
          <c:dPt>
            <c:idx val="9"/>
            <c:invertIfNegative val="0"/>
            <c:bubble3D val="0"/>
            <c:spPr>
              <a:solidFill>
                <a:srgbClr val="00B0F0"/>
              </a:solidFill>
              <a:ln w="0">
                <a:solidFill>
                  <a:sysClr val="windowText" lastClr="000000"/>
                </a:solidFill>
              </a:ln>
              <a:effectLst/>
              <a:scene3d>
                <a:camera prst="orthographicFront"/>
                <a:lightRig rig="threePt" dir="t"/>
              </a:scene3d>
              <a:sp3d>
                <a:contourClr>
                  <a:sysClr val="windowText" lastClr="000000"/>
                </a:contourClr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D585-4556-9198-4B89741ACCD6}"/>
              </c:ext>
            </c:extLst>
          </c:dPt>
          <c:dPt>
            <c:idx val="10"/>
            <c:invertIfNegative val="0"/>
            <c:bubble3D val="0"/>
            <c:spPr>
              <a:solidFill>
                <a:srgbClr val="00B0F0"/>
              </a:solidFill>
              <a:ln w="0">
                <a:solidFill>
                  <a:sysClr val="windowText" lastClr="000000"/>
                </a:solidFill>
              </a:ln>
              <a:effectLst/>
              <a:scene3d>
                <a:camera prst="orthographicFront"/>
                <a:lightRig rig="threePt" dir="t"/>
              </a:scene3d>
              <a:sp3d>
                <a:contourClr>
                  <a:sysClr val="windowText" lastClr="000000"/>
                </a:contourClr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D585-4556-9198-4B89741ACCD6}"/>
              </c:ext>
            </c:extLst>
          </c:dPt>
          <c:dPt>
            <c:idx val="11"/>
            <c:invertIfNegative val="0"/>
            <c:bubble3D val="0"/>
            <c:spPr>
              <a:solidFill>
                <a:srgbClr val="7030A0"/>
              </a:solidFill>
              <a:ln w="0">
                <a:solidFill>
                  <a:sysClr val="windowText" lastClr="000000"/>
                </a:solidFill>
              </a:ln>
              <a:effectLst/>
              <a:scene3d>
                <a:camera prst="orthographicFront"/>
                <a:lightRig rig="threePt" dir="t"/>
              </a:scene3d>
              <a:sp3d>
                <a:contourClr>
                  <a:sysClr val="windowText" lastClr="000000"/>
                </a:contourClr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D585-4556-9198-4B89741ACCD6}"/>
              </c:ext>
            </c:extLst>
          </c:dPt>
          <c:dLbls>
            <c:dLbl>
              <c:idx val="9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800" b="1" i="0" u="none" strike="noStrike" kern="1200" baseline="0">
                      <a:solidFill>
                        <a:sysClr val="windowText" lastClr="000000"/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defRPr>
                  </a:pPr>
                  <a:endParaRPr lang="es-PE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800" b="1" i="0" u="none" strike="noStrike" kern="1200" baseline="0">
                      <a:solidFill>
                        <a:sysClr val="windowText" lastClr="000000"/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defRPr>
                  </a:pPr>
                  <a:endParaRPr lang="es-PE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1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1" i="0" u="none" strike="noStrike" kern="1200" baseline="0">
                      <a:solidFill>
                        <a:schemeClr val="tx1"/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defRPr>
                  </a:pPr>
                  <a:endParaRPr lang="es-PE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1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Tentativa!$I$34:$I$45</c:f>
              <c:numCache>
                <c:formatCode>General</c:formatCode>
                <c:ptCount val="12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  <c:pt idx="10">
                  <c:v>2019</c:v>
                </c:pt>
                <c:pt idx="11">
                  <c:v>2020</c:v>
                </c:pt>
              </c:numCache>
            </c:numRef>
          </c:cat>
          <c:val>
            <c:numRef>
              <c:f>Tentativa!$K$34:$K$45</c:f>
              <c:numCache>
                <c:formatCode>#,##0</c:formatCode>
                <c:ptCount val="12"/>
                <c:pt idx="0">
                  <c:v>64</c:v>
                </c:pt>
                <c:pt idx="1">
                  <c:v>47</c:v>
                </c:pt>
                <c:pt idx="2">
                  <c:v>66</c:v>
                </c:pt>
                <c:pt idx="3">
                  <c:v>91</c:v>
                </c:pt>
                <c:pt idx="4">
                  <c:v>151</c:v>
                </c:pt>
                <c:pt idx="5">
                  <c:v>186</c:v>
                </c:pt>
                <c:pt idx="6">
                  <c:v>198</c:v>
                </c:pt>
                <c:pt idx="7">
                  <c:v>258</c:v>
                </c:pt>
                <c:pt idx="8">
                  <c:v>247</c:v>
                </c:pt>
                <c:pt idx="9">
                  <c:v>304</c:v>
                </c:pt>
                <c:pt idx="10">
                  <c:v>404</c:v>
                </c:pt>
                <c:pt idx="11">
                  <c:v>128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D585-4556-9198-4B89741ACCD6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215"/>
        <c:shape val="box"/>
        <c:axId val="279997000"/>
        <c:axId val="279996608"/>
        <c:axId val="0"/>
      </c:bar3DChart>
      <c:catAx>
        <c:axId val="2799970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sz="7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279996608"/>
        <c:crosses val="autoZero"/>
        <c:auto val="1"/>
        <c:lblAlgn val="ctr"/>
        <c:lblOffset val="100"/>
        <c:noMultiLvlLbl val="0"/>
      </c:catAx>
      <c:valAx>
        <c:axId val="279996608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27999700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90"/>
      <c:rotY val="0"/>
      <c:depthPercent val="100"/>
      <c:rAngAx val="0"/>
      <c:perspective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"/>
          <c:y val="0.13129770702403135"/>
          <c:w val="1"/>
          <c:h val="0.86870229297596868"/>
        </c:manualLayout>
      </c:layout>
      <c:pie3DChart>
        <c:varyColors val="1"/>
        <c:ser>
          <c:idx val="0"/>
          <c:order val="0"/>
          <c:spPr>
            <a:solidFill>
              <a:srgbClr val="FFFF00"/>
            </a:solidFill>
            <a:ln w="12700">
              <a:solidFill>
                <a:sysClr val="windowText" lastClr="000000"/>
              </a:solidFill>
            </a:ln>
          </c:spPr>
          <c:dPt>
            <c:idx val="0"/>
            <c:bubble3D val="0"/>
            <c:explosion val="6"/>
            <c:spPr>
              <a:solidFill>
                <a:schemeClr val="accent4">
                  <a:lumMod val="20000"/>
                  <a:lumOff val="80000"/>
                </a:schemeClr>
              </a:solidFill>
              <a:ln w="12700">
                <a:solidFill>
                  <a:sysClr val="windowText" lastClr="000000"/>
                </a:solidFill>
              </a:ln>
              <a:effectLst/>
              <a:sp3d contourW="12700">
                <a:contourClr>
                  <a:sysClr val="windowText" lastClr="000000"/>
                </a:contourClr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9DEA-44D0-AA2F-82E6A9B6A3DC}"/>
              </c:ext>
            </c:extLst>
          </c:dPt>
          <c:dPt>
            <c:idx val="1"/>
            <c:bubble3D val="0"/>
            <c:explosion val="5"/>
            <c:spPr>
              <a:solidFill>
                <a:schemeClr val="accent6">
                  <a:lumMod val="40000"/>
                  <a:lumOff val="60000"/>
                </a:schemeClr>
              </a:solidFill>
              <a:ln w="12700">
                <a:solidFill>
                  <a:sysClr val="windowText" lastClr="000000"/>
                </a:solidFill>
              </a:ln>
              <a:effectLst/>
              <a:sp3d contourW="12700">
                <a:contourClr>
                  <a:sysClr val="windowText" lastClr="000000"/>
                </a:contourClr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9DEA-44D0-AA2F-82E6A9B6A3DC}"/>
              </c:ext>
            </c:extLst>
          </c:dPt>
          <c:dPt>
            <c:idx val="2"/>
            <c:bubble3D val="0"/>
            <c:explosion val="7"/>
            <c:spPr>
              <a:solidFill>
                <a:schemeClr val="accent2">
                  <a:lumMod val="75000"/>
                </a:schemeClr>
              </a:solidFill>
              <a:ln w="12700">
                <a:solidFill>
                  <a:sysClr val="windowText" lastClr="000000"/>
                </a:solidFill>
              </a:ln>
              <a:effectLst/>
              <a:sp3d contourW="12700">
                <a:contourClr>
                  <a:sysClr val="windowText" lastClr="000000"/>
                </a:contourClr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9DEA-44D0-AA2F-82E6A9B6A3DC}"/>
              </c:ext>
            </c:extLst>
          </c:dPt>
          <c:dPt>
            <c:idx val="3"/>
            <c:bubble3D val="0"/>
            <c:spPr>
              <a:solidFill>
                <a:srgbClr val="FFFF00"/>
              </a:solidFill>
              <a:ln w="12700">
                <a:solidFill>
                  <a:sysClr val="windowText" lastClr="000000"/>
                </a:solidFill>
              </a:ln>
              <a:effectLst/>
              <a:sp3d contourW="12700">
                <a:contourClr>
                  <a:sysClr val="windowText" lastClr="000000"/>
                </a:contourClr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9DEA-44D0-AA2F-82E6A9B6A3DC}"/>
              </c:ext>
            </c:extLst>
          </c:dPt>
          <c:dLbls>
            <c:dLbl>
              <c:idx val="0"/>
              <c:layout>
                <c:manualLayout>
                  <c:x val="-0.14607427818971455"/>
                  <c:y val="0.22444527643468665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050" b="1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Arial" panose="020B0604020202020204" pitchFamily="34" charset="0"/>
                    </a:defRPr>
                  </a:pPr>
                  <a:endParaRPr lang="es-PE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9DEA-44D0-AA2F-82E6A9B6A3DC}"/>
                </c:ext>
                <c:ext xmlns:c15="http://schemas.microsoft.com/office/drawing/2012/chart" uri="{CE6537A1-D6FC-4f65-9D91-7224C49458BB}">
                  <c15:layout>
                    <c:manualLayout>
                      <c:w val="0.20655274727159428"/>
                      <c:h val="0.16598976059134943"/>
                    </c:manualLayout>
                  </c15:layout>
                </c:ext>
              </c:extLst>
            </c:dLbl>
            <c:dLbl>
              <c:idx val="1"/>
              <c:layout>
                <c:manualLayout>
                  <c:x val="0.24449507105193452"/>
                  <c:y val="-0.17225043775828627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050" b="1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Arial" panose="020B0604020202020204" pitchFamily="34" charset="0"/>
                    </a:defRPr>
                  </a:pPr>
                  <a:endParaRPr lang="es-PE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9DEA-44D0-AA2F-82E6A9B6A3DC}"/>
                </c:ext>
                <c:ext xmlns:c15="http://schemas.microsoft.com/office/drawing/2012/chart" uri="{CE6537A1-D6FC-4f65-9D91-7224C49458BB}">
                  <c15:layout>
                    <c:manualLayout>
                      <c:w val="0.26159981350097922"/>
                      <c:h val="0.20877179564936296"/>
                    </c:manualLayout>
                  </c15:layout>
                </c:ext>
              </c:extLst>
            </c:dLbl>
            <c:dLbl>
              <c:idx val="2"/>
              <c:layout>
                <c:manualLayout>
                  <c:x val="-0.17073156400645123"/>
                  <c:y val="1.0416379496637993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Arial" panose="020B0604020202020204" pitchFamily="34" charset="0"/>
                    </a:defRPr>
                  </a:pPr>
                  <a:endParaRPr lang="es-PE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9DEA-44D0-AA2F-82E6A9B6A3DC}"/>
                </c:ext>
                <c:ext xmlns:c15="http://schemas.microsoft.com/office/drawing/2012/chart" uri="{CE6537A1-D6FC-4f65-9D91-7224C49458BB}">
                  <c15:layout>
                    <c:manualLayout>
                      <c:w val="0.34284694312478592"/>
                      <c:h val="9.9498078665764322E-2"/>
                    </c:manualLayout>
                  </c15:layout>
                </c:ext>
              </c:extLst>
            </c:dLbl>
            <c:dLbl>
              <c:idx val="3"/>
              <c:layout>
                <c:manualLayout>
                  <c:x val="0.12645360932139382"/>
                  <c:y val="-3.533592001273479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Arial" panose="020B0604020202020204" pitchFamily="34" charset="0"/>
                    </a:defRPr>
                  </a:pPr>
                  <a:endParaRPr lang="es-PE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7-9DEA-44D0-AA2F-82E6A9B6A3DC}"/>
                </c:ext>
                <c:ext xmlns:c15="http://schemas.microsoft.com/office/drawing/2012/chart" uri="{CE6537A1-D6FC-4f65-9D91-7224C49458BB}">
                  <c15:layout>
                    <c:manualLayout>
                      <c:w val="0.21883176403554402"/>
                      <c:h val="6.9706059428410835E-2"/>
                    </c:manualLayout>
                  </c15:layout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Arial" panose="020B0604020202020204" pitchFamily="34" charset="0"/>
                  </a:defRPr>
                </a:pPr>
                <a:endParaRPr lang="es-PE"/>
              </a:p>
            </c:txPr>
            <c:showLegendKey val="0"/>
            <c:showVal val="1"/>
            <c:showCatName val="1"/>
            <c:showSerName val="0"/>
            <c:showPercent val="1"/>
            <c:showBubbleSize val="0"/>
            <c:showLeaderLines val="1"/>
            <c:leaderLines>
              <c:spPr>
                <a:ln w="12700" cap="flat" cmpd="sng" algn="ctr">
                  <a:solidFill>
                    <a:schemeClr val="tx1"/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Tentativa!$B$96:$B$99</c:f>
              <c:strCache>
                <c:ptCount val="4"/>
                <c:pt idx="0">
                  <c:v>Cónyuge</c:v>
                </c:pt>
                <c:pt idx="1">
                  <c:v>Conviviente</c:v>
                </c:pt>
                <c:pt idx="2">
                  <c:v>Enamorado</c:v>
                </c:pt>
                <c:pt idx="3">
                  <c:v>Novio</c:v>
                </c:pt>
              </c:strCache>
            </c:strRef>
          </c:cat>
          <c:val>
            <c:numRef>
              <c:f>Tentativa!$F$96:$F$99</c:f>
              <c:numCache>
                <c:formatCode>General</c:formatCode>
                <c:ptCount val="4"/>
                <c:pt idx="0">
                  <c:v>14</c:v>
                </c:pt>
                <c:pt idx="1">
                  <c:v>56</c:v>
                </c:pt>
                <c:pt idx="2">
                  <c:v>5</c:v>
                </c:pt>
                <c:pt idx="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9DEA-44D0-AA2F-82E6A9B6A3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90"/>
      <c:rotY val="0"/>
      <c:depthPercent val="100"/>
      <c:rAngAx val="0"/>
      <c:perspective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"/>
          <c:y val="6.606125833823856E-2"/>
          <c:w val="1"/>
          <c:h val="0.93393874166176138"/>
        </c:manualLayout>
      </c:layout>
      <c:pie3DChart>
        <c:varyColors val="1"/>
        <c:ser>
          <c:idx val="0"/>
          <c:order val="0"/>
          <c:spPr>
            <a:ln w="12700">
              <a:solidFill>
                <a:sysClr val="windowText" lastClr="000000"/>
              </a:solidFill>
            </a:ln>
          </c:spPr>
          <c:dPt>
            <c:idx val="0"/>
            <c:bubble3D val="0"/>
            <c:explosion val="4"/>
            <c:spPr>
              <a:solidFill>
                <a:srgbClr val="2D508F"/>
              </a:solidFill>
              <a:ln w="12700">
                <a:solidFill>
                  <a:sysClr val="windowText" lastClr="000000"/>
                </a:solidFill>
              </a:ln>
              <a:effectLst/>
              <a:sp3d contourW="12700">
                <a:contourClr>
                  <a:sysClr val="windowText" lastClr="000000"/>
                </a:contourClr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CBAE-454F-A41D-69000F82D78C}"/>
              </c:ext>
            </c:extLst>
          </c:dPt>
          <c:dPt>
            <c:idx val="1"/>
            <c:bubble3D val="0"/>
            <c:explosion val="3"/>
            <c:spPr>
              <a:solidFill>
                <a:srgbClr val="DB6413"/>
              </a:solidFill>
              <a:ln w="12700">
                <a:solidFill>
                  <a:sysClr val="windowText" lastClr="000000"/>
                </a:solidFill>
              </a:ln>
              <a:effectLst/>
              <a:sp3d contourW="12700">
                <a:contourClr>
                  <a:sysClr val="windowText" lastClr="000000"/>
                </a:contourClr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CBAE-454F-A41D-69000F82D78C}"/>
              </c:ext>
            </c:extLst>
          </c:dPt>
          <c:dPt>
            <c:idx val="2"/>
            <c:bubble3D val="0"/>
            <c:explosion val="6"/>
            <c:spPr>
              <a:solidFill>
                <a:schemeClr val="accent3"/>
              </a:solidFill>
              <a:ln w="12700">
                <a:solidFill>
                  <a:sysClr val="windowText" lastClr="000000"/>
                </a:solidFill>
              </a:ln>
              <a:effectLst/>
              <a:sp3d contourW="12700">
                <a:contourClr>
                  <a:sysClr val="windowText" lastClr="000000"/>
                </a:contourClr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CBAE-454F-A41D-69000F82D78C}"/>
              </c:ext>
            </c:extLst>
          </c:dPt>
          <c:dPt>
            <c:idx val="3"/>
            <c:bubble3D val="0"/>
            <c:explosion val="7"/>
            <c:spPr>
              <a:solidFill>
                <a:schemeClr val="accent4"/>
              </a:solidFill>
              <a:ln w="12700">
                <a:solidFill>
                  <a:sysClr val="windowText" lastClr="000000"/>
                </a:solidFill>
              </a:ln>
              <a:effectLst/>
              <a:sp3d contourW="12700">
                <a:contourClr>
                  <a:sysClr val="windowText" lastClr="000000"/>
                </a:contourClr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CBAE-454F-A41D-69000F82D78C}"/>
              </c:ext>
            </c:extLst>
          </c:dPt>
          <c:dPt>
            <c:idx val="4"/>
            <c:bubble3D val="0"/>
            <c:explosion val="8"/>
            <c:spPr>
              <a:solidFill>
                <a:srgbClr val="00B0F0"/>
              </a:solidFill>
              <a:ln w="12700">
                <a:solidFill>
                  <a:sysClr val="windowText" lastClr="000000"/>
                </a:solidFill>
              </a:ln>
              <a:effectLst/>
              <a:sp3d contourW="12700">
                <a:contourClr>
                  <a:sysClr val="windowText" lastClr="000000"/>
                </a:contourClr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9-CBAE-454F-A41D-69000F82D78C}"/>
              </c:ext>
            </c:extLst>
          </c:dPt>
          <c:dLbls>
            <c:dLbl>
              <c:idx val="0"/>
              <c:layout>
                <c:manualLayout>
                  <c:x val="-0.25040105592519479"/>
                  <c:y val="-8.9118746616967323E-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000" b="1" i="0" u="none" strike="noStrike" kern="1200" baseline="0">
                      <a:solidFill>
                        <a:schemeClr val="bg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E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CBAE-454F-A41D-69000F82D78C}"/>
                </c:ext>
                <c:ext xmlns:c15="http://schemas.microsoft.com/office/drawing/2012/chart" uri="{CE6537A1-D6FC-4f65-9D91-7224C49458BB}">
                  <c15:layout>
                    <c:manualLayout>
                      <c:w val="0.19870869334865712"/>
                      <c:h val="0.1994202093495582"/>
                    </c:manualLayout>
                  </c15:layout>
                </c:ext>
              </c:extLst>
            </c:dLbl>
            <c:dLbl>
              <c:idx val="1"/>
              <c:layout>
                <c:manualLayout>
                  <c:x val="0.23812963611734494"/>
                  <c:y val="-0.11303885891392618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000" b="1" i="0" u="none" strike="noStrike" kern="1200" baseline="0">
                      <a:solidFill>
                        <a:schemeClr val="bg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E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CBAE-454F-A41D-69000F82D78C}"/>
                </c:ext>
                <c:ext xmlns:c15="http://schemas.microsoft.com/office/drawing/2012/chart" uri="{CE6537A1-D6FC-4f65-9D91-7224C49458BB}">
                  <c15:layout>
                    <c:manualLayout>
                      <c:w val="0.24338184852673123"/>
                      <c:h val="0.2023842588574305"/>
                    </c:manualLayout>
                  </c15:layout>
                </c:ext>
              </c:extLst>
            </c:dLbl>
            <c:dLbl>
              <c:idx val="2"/>
              <c:layout>
                <c:manualLayout>
                  <c:x val="-9.2798142824705582E-2"/>
                  <c:y val="0.1060733622965643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000" b="1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E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CBAE-454F-A41D-69000F82D78C}"/>
                </c:ext>
                <c:ext xmlns:c15="http://schemas.microsoft.com/office/drawing/2012/chart" uri="{CE6537A1-D6FC-4f65-9D91-7224C49458BB}">
                  <c15:layout>
                    <c:manualLayout>
                      <c:w val="0.24718523978551174"/>
                      <c:h val="9.4857080184384157E-2"/>
                    </c:manualLayout>
                  </c15:layout>
                </c:ext>
              </c:extLst>
            </c:dLbl>
            <c:dLbl>
              <c:idx val="3"/>
              <c:layout>
                <c:manualLayout>
                  <c:x val="-8.7766886994518234E-2"/>
                  <c:y val="2.004175628908734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000" b="1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E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7-CBAE-454F-A41D-69000F82D78C}"/>
                </c:ext>
                <c:ext xmlns:c15="http://schemas.microsoft.com/office/drawing/2012/chart" uri="{CE6537A1-D6FC-4f65-9D91-7224C49458BB}">
                  <c15:layout>
                    <c:manualLayout>
                      <c:w val="0.2607659908028267"/>
                      <c:h val="9.6676619160865868E-2"/>
                    </c:manualLayout>
                  </c15:layout>
                </c:ext>
              </c:extLst>
            </c:dLbl>
            <c:dLbl>
              <c:idx val="4"/>
              <c:layout>
                <c:manualLayout>
                  <c:x val="0.22504715973761205"/>
                  <c:y val="0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000" b="1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E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9-CBAE-454F-A41D-69000F82D78C}"/>
                </c:ext>
                <c:ext xmlns:c15="http://schemas.microsoft.com/office/drawing/2012/chart" uri="{CE6537A1-D6FC-4f65-9D91-7224C49458BB}">
                  <c15:layout>
                    <c:manualLayout>
                      <c:w val="0.27869392233551693"/>
                      <c:h val="8.6170872542320462E-2"/>
                    </c:manualLayout>
                  </c15:layout>
                </c:ext>
              </c:extLst>
            </c:dLbl>
            <c:dLbl>
              <c:idx val="5"/>
              <c:layout>
                <c:manualLayout>
                  <c:x val="0.376112631592601"/>
                  <c:y val="-4.973092749275633E-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000" b="1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E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B-CBAE-454F-A41D-69000F82D78C}"/>
                </c:ext>
                <c:ext xmlns:c15="http://schemas.microsoft.com/office/drawing/2012/chart" uri="{CE6537A1-D6FC-4f65-9D91-7224C49458BB}">
                  <c15:layout>
                    <c:manualLayout>
                      <c:w val="0.34945237722264405"/>
                      <c:h val="7.7118331946950322E-2"/>
                    </c:manualLayout>
                  </c15:layout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showLegendKey val="0"/>
            <c:showVal val="1"/>
            <c:showCatName val="1"/>
            <c:showSerName val="0"/>
            <c:showPercent val="1"/>
            <c:showBubbleSize val="0"/>
            <c:showLeaderLines val="1"/>
            <c:leaderLines>
              <c:spPr>
                <a:ln w="12700" cap="flat" cmpd="sng" algn="ctr">
                  <a:solidFill>
                    <a:schemeClr val="tx1"/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Tentativa!$K$115:$K$119</c:f>
              <c:strCache>
                <c:ptCount val="5"/>
                <c:pt idx="0">
                  <c:v>Pareja</c:v>
                </c:pt>
                <c:pt idx="1">
                  <c:v>Ex pareja</c:v>
                </c:pt>
                <c:pt idx="2">
                  <c:v>Familiar</c:v>
                </c:pt>
                <c:pt idx="3">
                  <c:v>Conocido</c:v>
                </c:pt>
                <c:pt idx="4">
                  <c:v>Desconocido</c:v>
                </c:pt>
              </c:strCache>
            </c:strRef>
          </c:cat>
          <c:val>
            <c:numRef>
              <c:f>Tentativa!$L$115:$L$119</c:f>
              <c:numCache>
                <c:formatCode>General</c:formatCode>
                <c:ptCount val="5"/>
                <c:pt idx="0">
                  <c:v>75</c:v>
                </c:pt>
                <c:pt idx="1">
                  <c:v>44</c:v>
                </c:pt>
                <c:pt idx="2">
                  <c:v>5</c:v>
                </c:pt>
                <c:pt idx="3">
                  <c:v>3</c:v>
                </c:pt>
                <c:pt idx="4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C-CBAE-454F-A41D-69000F82D78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90"/>
      <c:rotY val="0"/>
      <c:depthPercent val="100"/>
      <c:rAngAx val="0"/>
      <c:perspective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2.1046679100130621E-2"/>
          <c:y val="0.16092309775512376"/>
          <c:w val="0.96864293745590346"/>
          <c:h val="0.8390769022448763"/>
        </c:manualLayout>
      </c:layout>
      <c:pie3DChart>
        <c:varyColors val="1"/>
        <c:ser>
          <c:idx val="0"/>
          <c:order val="0"/>
          <c:tx>
            <c:strRef>
              <c:f>Tentativa!$L$140</c:f>
              <c:strCache>
                <c:ptCount val="1"/>
                <c:pt idx="0">
                  <c:v>N°</c:v>
                </c:pt>
              </c:strCache>
            </c:strRef>
          </c:tx>
          <c:dPt>
            <c:idx val="0"/>
            <c:bubble3D val="0"/>
            <c:explosion val="4"/>
            <c:spPr>
              <a:solidFill>
                <a:srgbClr val="305496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EF4B-4C13-B81A-7490A892A19F}"/>
              </c:ext>
            </c:extLst>
          </c:dPt>
          <c:dPt>
            <c:idx val="1"/>
            <c:bubble3D val="0"/>
            <c:explosion val="5"/>
            <c:spPr>
              <a:solidFill>
                <a:schemeClr val="accent2">
                  <a:lumMod val="75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EF4B-4C13-B81A-7490A892A19F}"/>
              </c:ext>
            </c:extLst>
          </c:dPt>
          <c:dPt>
            <c:idx val="2"/>
            <c:bubble3D val="0"/>
            <c:explosion val="3"/>
            <c:spPr>
              <a:solidFill>
                <a:schemeClr val="accent6">
                  <a:lumMod val="75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EF4B-4C13-B81A-7490A892A19F}"/>
              </c:ext>
            </c:extLst>
          </c:dPt>
          <c:dPt>
            <c:idx val="3"/>
            <c:bubble3D val="0"/>
            <c:explosion val="4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EF4B-4C13-B81A-7490A892A19F}"/>
              </c:ext>
            </c:extLst>
          </c:dPt>
          <c:dLbls>
            <c:dLbl>
              <c:idx val="0"/>
              <c:layout>
                <c:manualLayout>
                  <c:x val="-0.22258924374118566"/>
                  <c:y val="-5.025454505831177E-2"/>
                </c:manualLayout>
              </c:layout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bg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E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EF4B-4C13-B81A-7490A892A19F}"/>
                </c:ext>
                <c:ext xmlns:c15="http://schemas.microsoft.com/office/drawing/2012/chart" uri="{CE6537A1-D6FC-4f65-9D91-7224C49458BB}">
                  <c15:layout>
                    <c:manualLayout>
                      <c:w val="0.15752778671756359"/>
                      <c:h val="0.27351982264250135"/>
                    </c:manualLayout>
                  </c15:layout>
                </c:ext>
              </c:extLst>
            </c:dLbl>
            <c:dLbl>
              <c:idx val="1"/>
              <c:layout>
                <c:manualLayout>
                  <c:x val="0.22230138917407949"/>
                  <c:y val="-1.7333490120800561E-2"/>
                </c:manualLayout>
              </c:layout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bg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E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EF4B-4C13-B81A-7490A892A19F}"/>
                </c:ext>
                <c:ext xmlns:c15="http://schemas.microsoft.com/office/drawing/2012/chart" uri="{CE6537A1-D6FC-4f65-9D91-7224C49458BB}">
                  <c15:layout>
                    <c:manualLayout>
                      <c:w val="0.18073913168824277"/>
                      <c:h val="0.27199296090861669"/>
                    </c:manualLayout>
                  </c15:layout>
                </c:ext>
              </c:extLst>
            </c:dLbl>
            <c:dLbl>
              <c:idx val="2"/>
              <c:layout>
                <c:manualLayout>
                  <c:x val="-9.404519066651057E-2"/>
                  <c:y val="2.8969965362984938E-2"/>
                </c:manualLayout>
              </c:layout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E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EF4B-4C13-B81A-7490A892A19F}"/>
                </c:ext>
                <c:ext xmlns:c15="http://schemas.microsoft.com/office/drawing/2012/chart" uri="{CE6537A1-D6FC-4f65-9D91-7224C49458BB}">
                  <c15:layout>
                    <c:manualLayout>
                      <c:w val="0.27498568817098645"/>
                      <c:h val="0.15970165584818008"/>
                    </c:manualLayout>
                  </c15:layout>
                </c:ext>
              </c:extLst>
            </c:dLbl>
            <c:dLbl>
              <c:idx val="3"/>
              <c:layout>
                <c:manualLayout>
                  <c:x val="0.21849706085336737"/>
                  <c:y val="3.7996519499835867E-2"/>
                </c:manualLayout>
              </c:layout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E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7-EF4B-4C13-B81A-7490A892A19F}"/>
                </c:ext>
                <c:ext xmlns:c15="http://schemas.microsoft.com/office/drawing/2012/chart" uri="{CE6537A1-D6FC-4f65-9D91-7224C49458BB}">
                  <c15:layout>
                    <c:manualLayout>
                      <c:w val="0.16505466147891057"/>
                      <c:h val="0.1907414881885009"/>
                    </c:manualLayout>
                  </c15:layout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showLegendKey val="0"/>
            <c:showVal val="1"/>
            <c:showCatName val="1"/>
            <c:showSerName val="0"/>
            <c:showPercent val="1"/>
            <c:showBubbleSize val="0"/>
            <c:showLeaderLines val="1"/>
            <c:leaderLines>
              <c:spPr>
                <a:ln w="12700" cap="flat" cmpd="sng" algn="ctr">
                  <a:solidFill>
                    <a:schemeClr val="tx1"/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Tentativa!$K$141:$K$144</c:f>
              <c:strCache>
                <c:ptCount val="4"/>
                <c:pt idx="0">
                  <c:v>Sobrio</c:v>
                </c:pt>
                <c:pt idx="1">
                  <c:v>Efectos de alcohol</c:v>
                </c:pt>
                <c:pt idx="2">
                  <c:v>Efectos de droga</c:v>
                </c:pt>
                <c:pt idx="3">
                  <c:v>Ambos</c:v>
                </c:pt>
              </c:strCache>
            </c:strRef>
          </c:cat>
          <c:val>
            <c:numRef>
              <c:f>Tentativa!$L$141:$L$144</c:f>
              <c:numCache>
                <c:formatCode>General</c:formatCode>
                <c:ptCount val="4"/>
                <c:pt idx="0">
                  <c:v>63</c:v>
                </c:pt>
                <c:pt idx="1">
                  <c:v>57</c:v>
                </c:pt>
                <c:pt idx="2">
                  <c:v>4</c:v>
                </c:pt>
                <c:pt idx="3">
                  <c:v>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EF4B-4C13-B81A-7490A892A1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.xml"/><Relationship Id="rId13" Type="http://schemas.openxmlformats.org/officeDocument/2006/relationships/chart" Target="../charts/chart4.xml"/><Relationship Id="rId3" Type="http://schemas.openxmlformats.org/officeDocument/2006/relationships/image" Target="../media/image2.png"/><Relationship Id="rId7" Type="http://schemas.openxmlformats.org/officeDocument/2006/relationships/image" Target="../media/image4.png"/><Relationship Id="rId12" Type="http://schemas.openxmlformats.org/officeDocument/2006/relationships/chart" Target="../charts/chart3.xml"/><Relationship Id="rId2" Type="http://schemas.microsoft.com/office/2007/relationships/hdphoto" Target="../media/hdphoto1.wdp"/><Relationship Id="rId1" Type="http://schemas.openxmlformats.org/officeDocument/2006/relationships/image" Target="../media/image1.png"/><Relationship Id="rId6" Type="http://schemas.microsoft.com/office/2007/relationships/hdphoto" Target="../media/hdphoto3.wdp"/><Relationship Id="rId11" Type="http://schemas.microsoft.com/office/2007/relationships/hdphoto" Target="../media/hdphoto4.wdp"/><Relationship Id="rId5" Type="http://schemas.openxmlformats.org/officeDocument/2006/relationships/image" Target="../media/image3.png"/><Relationship Id="rId10" Type="http://schemas.openxmlformats.org/officeDocument/2006/relationships/image" Target="../media/image5.png"/><Relationship Id="rId4" Type="http://schemas.microsoft.com/office/2007/relationships/hdphoto" Target="../media/hdphoto2.wdp"/><Relationship Id="rId9" Type="http://schemas.openxmlformats.org/officeDocument/2006/relationships/chart" Target="../charts/chart2.xml"/><Relationship Id="rId14" Type="http://schemas.openxmlformats.org/officeDocument/2006/relationships/image" Target="../media/image6.png"/></Relationships>
</file>

<file path=xl/drawings/_rels/drawing2.xml.rels><?xml version="1.0" encoding="UTF-8" standalone="yes"?>
<Relationships xmlns="http://schemas.openxmlformats.org/package/2006/relationships"><Relationship Id="rId8" Type="http://schemas.microsoft.com/office/2007/relationships/hdphoto" Target="../media/hdphoto6.wdp"/><Relationship Id="rId13" Type="http://schemas.openxmlformats.org/officeDocument/2006/relationships/chart" Target="../charts/chart8.xml"/><Relationship Id="rId3" Type="http://schemas.openxmlformats.org/officeDocument/2006/relationships/image" Target="../media/image8.png"/><Relationship Id="rId7" Type="http://schemas.openxmlformats.org/officeDocument/2006/relationships/image" Target="../media/image10.png"/><Relationship Id="rId12" Type="http://schemas.microsoft.com/office/2007/relationships/hdphoto" Target="../media/hdphoto4.wdp"/><Relationship Id="rId2" Type="http://schemas.openxmlformats.org/officeDocument/2006/relationships/image" Target="../media/image7.jpeg"/><Relationship Id="rId1" Type="http://schemas.openxmlformats.org/officeDocument/2006/relationships/chart" Target="../charts/chart5.xml"/><Relationship Id="rId6" Type="http://schemas.microsoft.com/office/2007/relationships/hdphoto" Target="../media/hdphoto5.wdp"/><Relationship Id="rId11" Type="http://schemas.openxmlformats.org/officeDocument/2006/relationships/image" Target="../media/image11.png"/><Relationship Id="rId5" Type="http://schemas.openxmlformats.org/officeDocument/2006/relationships/image" Target="../media/image9.png"/><Relationship Id="rId10" Type="http://schemas.openxmlformats.org/officeDocument/2006/relationships/chart" Target="../charts/chart7.xml"/><Relationship Id="rId4" Type="http://schemas.microsoft.com/office/2007/relationships/hdphoto" Target="../media/hdphoto2.wdp"/><Relationship Id="rId9" Type="http://schemas.openxmlformats.org/officeDocument/2006/relationships/chart" Target="../charts/chart6.xml"/><Relationship Id="rId14" Type="http://schemas.openxmlformats.org/officeDocument/2006/relationships/image" Target="../media/image12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625474</xdr:colOff>
      <xdr:row>115</xdr:row>
      <xdr:rowOff>125941</xdr:rowOff>
    </xdr:from>
    <xdr:to>
      <xdr:col>11</xdr:col>
      <xdr:colOff>230716</xdr:colOff>
      <xdr:row>119</xdr:row>
      <xdr:rowOff>20108</xdr:rowOff>
    </xdr:to>
    <xdr:sp macro="" textlink="">
      <xdr:nvSpPr>
        <xdr:cNvPr id="2" name="Flecha a la derecha con bandas 10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SpPr/>
      </xdr:nvSpPr>
      <xdr:spPr bwMode="auto">
        <a:xfrm>
          <a:off x="4483099" y="20718991"/>
          <a:ext cx="1348317" cy="751417"/>
        </a:xfrm>
        <a:prstGeom prst="stripedRightArrow">
          <a:avLst>
            <a:gd name="adj1" fmla="val 68045"/>
            <a:gd name="adj2" fmla="val 50000"/>
          </a:avLst>
        </a:prstGeom>
        <a:noFill/>
        <a:ln w="57150" cap="flat" cmpd="sng" algn="ctr">
          <a:solidFill>
            <a:schemeClr val="accent6"/>
          </a:solidFill>
          <a:prstDash val="solid"/>
          <a:round/>
          <a:headEnd type="none" w="med" len="med"/>
          <a:tailEnd type="none" w="med" len="med"/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txBody>
        <a:bodyPr vertOverflow="clip" horzOverflow="clip" wrap="square" lIns="18288" tIns="0" rIns="0" bIns="0" rtlCol="0" anchor="ctr" anchorCtr="0" upright="1"/>
        <a:lstStyle/>
        <a:p>
          <a:pPr algn="ctr">
            <a:lnSpc>
              <a:spcPts val="1200"/>
            </a:lnSpc>
          </a:pPr>
          <a:endParaRPr lang="es-PE" sz="1400" b="1">
            <a:solidFill>
              <a:srgbClr val="C00000"/>
            </a:solidFill>
          </a:endParaRPr>
        </a:p>
      </xdr:txBody>
    </xdr:sp>
    <xdr:clientData/>
  </xdr:twoCellAnchor>
  <xdr:twoCellAnchor>
    <xdr:from>
      <xdr:col>9</xdr:col>
      <xdr:colOff>95251</xdr:colOff>
      <xdr:row>129</xdr:row>
      <xdr:rowOff>161925</xdr:rowOff>
    </xdr:from>
    <xdr:to>
      <xdr:col>19</xdr:col>
      <xdr:colOff>19050</xdr:colOff>
      <xdr:row>140</xdr:row>
      <xdr:rowOff>152400</xdr:rowOff>
    </xdr:to>
    <xdr:sp macro="" textlink="">
      <xdr:nvSpPr>
        <xdr:cNvPr id="3" name="Rectángulo 2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SpPr/>
      </xdr:nvSpPr>
      <xdr:spPr>
        <a:xfrm>
          <a:off x="4581526" y="23526750"/>
          <a:ext cx="5019674" cy="2095500"/>
        </a:xfrm>
        <a:prstGeom prst="rect">
          <a:avLst/>
        </a:prstGeom>
        <a:noFill/>
        <a:ln w="19050">
          <a:solidFill>
            <a:schemeClr val="accent1">
              <a:shade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PE" sz="1100"/>
        </a:p>
      </xdr:txBody>
    </xdr:sp>
    <xdr:clientData/>
  </xdr:twoCellAnchor>
  <xdr:oneCellAnchor>
    <xdr:from>
      <xdr:col>1</xdr:col>
      <xdr:colOff>10580</xdr:colOff>
      <xdr:row>0</xdr:row>
      <xdr:rowOff>43393</xdr:rowOff>
    </xdr:from>
    <xdr:ext cx="2258764" cy="482373"/>
    <xdr:pic>
      <xdr:nvPicPr>
        <xdr:cNvPr id="4" name="Imagen 21" descr="C:\Users\OANGUL~1.PNC\AppData\Local\Temp\Logo MIMP Altas JPG-1.jpg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sharpenSoften amount="25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 l="2651"/>
        <a:stretch/>
      </xdr:blipFill>
      <xdr:spPr bwMode="auto">
        <a:xfrm>
          <a:off x="39155" y="43393"/>
          <a:ext cx="2258764" cy="482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7</xdr:col>
      <xdr:colOff>285750</xdr:colOff>
      <xdr:row>100</xdr:row>
      <xdr:rowOff>37695</xdr:rowOff>
    </xdr:from>
    <xdr:to>
      <xdr:col>10</xdr:col>
      <xdr:colOff>895350</xdr:colOff>
      <xdr:row>110</xdr:row>
      <xdr:rowOff>190271</xdr:rowOff>
    </xdr:to>
    <xdr:grpSp>
      <xdr:nvGrpSpPr>
        <xdr:cNvPr id="5" name="Grupo 4">
          <a:extLst>
            <a:ext uri="{FF2B5EF4-FFF2-40B4-BE49-F238E27FC236}">
              <a16:creationId xmlns:a16="http://schemas.microsoft.com/office/drawing/2014/main" xmlns="" id="{00000000-0008-0000-0000-000005000000}"/>
            </a:ext>
          </a:extLst>
        </xdr:cNvPr>
        <xdr:cNvGrpSpPr/>
      </xdr:nvGrpSpPr>
      <xdr:grpSpPr>
        <a:xfrm>
          <a:off x="3624851" y="17674998"/>
          <a:ext cx="1925977" cy="2282324"/>
          <a:chOff x="2608673" y="15856006"/>
          <a:chExt cx="2051353" cy="2055725"/>
        </a:xfrm>
      </xdr:grpSpPr>
      <xdr:pic>
        <xdr:nvPicPr>
          <xdr:cNvPr id="6" name="Imagen 5">
            <a:extLst>
              <a:ext uri="{FF2B5EF4-FFF2-40B4-BE49-F238E27FC236}">
                <a16:creationId xmlns:a16="http://schemas.microsoft.com/office/drawing/2014/main" xmlns="" id="{00000000-0008-0000-0000-000006000000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3">
            <a:duotone>
              <a:schemeClr val="accent5">
                <a:shade val="45000"/>
                <a:satMod val="135000"/>
              </a:schemeClr>
              <a:prstClr val="white"/>
            </a:duotone>
            <a:extLst>
              <a:ext uri="{BEBA8EAE-BF5A-486C-A8C5-ECC9F3942E4B}">
                <a14:imgProps xmlns:a14="http://schemas.microsoft.com/office/drawing/2010/main">
                  <a14:imgLayer r:embed="rId4">
                    <a14:imgEffect>
                      <a14:saturation sat="400000"/>
                    </a14:imgEffect>
                  </a14:imgLayer>
                </a14:imgProps>
              </a:ext>
            </a:extLst>
          </a:blip>
          <a:srcRect r="15812"/>
          <a:stretch/>
        </xdr:blipFill>
        <xdr:spPr>
          <a:xfrm>
            <a:off x="3996826" y="15856006"/>
            <a:ext cx="531562" cy="2055725"/>
          </a:xfrm>
          <a:prstGeom prst="rect">
            <a:avLst/>
          </a:prstGeom>
          <a:ln>
            <a:noFill/>
          </a:ln>
        </xdr:spPr>
      </xdr:pic>
      <xdr:sp macro="" textlink="">
        <xdr:nvSpPr>
          <xdr:cNvPr id="7" name="Rectángulo redondeado 6">
            <a:extLst>
              <a:ext uri="{FF2B5EF4-FFF2-40B4-BE49-F238E27FC236}">
                <a16:creationId xmlns:a16="http://schemas.microsoft.com/office/drawing/2014/main" xmlns="" id="{00000000-0008-0000-0000-000007000000}"/>
              </a:ext>
            </a:extLst>
          </xdr:cNvPr>
          <xdr:cNvSpPr/>
        </xdr:nvSpPr>
        <xdr:spPr>
          <a:xfrm>
            <a:off x="2608673" y="15866874"/>
            <a:ext cx="2051353" cy="2028825"/>
          </a:xfrm>
          <a:prstGeom prst="roundRect">
            <a:avLst/>
          </a:prstGeom>
          <a:noFill/>
          <a:ln w="19050">
            <a:solidFill>
              <a:schemeClr val="accent1">
                <a:lumMod val="50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s-PE" sz="1100"/>
          </a:p>
        </xdr:txBody>
      </xdr:sp>
    </xdr:grpSp>
    <xdr:clientData/>
  </xdr:twoCellAnchor>
  <xdr:oneCellAnchor>
    <xdr:from>
      <xdr:col>10</xdr:col>
      <xdr:colOff>904876</xdr:colOff>
      <xdr:row>99</xdr:row>
      <xdr:rowOff>100543</xdr:rowOff>
    </xdr:from>
    <xdr:ext cx="776816" cy="1227980"/>
    <xdr:pic>
      <xdr:nvPicPr>
        <xdr:cNvPr id="8" name="Imagen 7" descr="Resultado de imagen para silueta de una gestante">
          <a:extLst>
            <a:ext uri="{FF2B5EF4-FFF2-40B4-BE49-F238E27FC236}">
              <a16:creationId xmlns:a16="http://schemas.microsoft.com/office/drawing/2014/main" xmlns="" id="{00000000-0008-0000-0000-000008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5" cstate="print">
          <a:duotone>
            <a:schemeClr val="accent1">
              <a:shade val="45000"/>
              <a:satMod val="135000"/>
            </a:schemeClr>
            <a:prstClr val="white"/>
          </a:duotone>
          <a:extLst>
            <a:ext uri="{BEBA8EAE-BF5A-486C-A8C5-ECC9F3942E4B}">
              <a14:imgProps xmlns:a14="http://schemas.microsoft.com/office/drawing/2010/main">
                <a14:imgLayer r:embed="rId6">
                  <a14:imgEffect>
                    <a14:saturation sat="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 t="4132"/>
        <a:stretch/>
      </xdr:blipFill>
      <xdr:spPr bwMode="auto">
        <a:xfrm>
          <a:off x="5553076" y="17483668"/>
          <a:ext cx="776816" cy="12279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>
    <xdr:from>
      <xdr:col>8</xdr:col>
      <xdr:colOff>21166</xdr:colOff>
      <xdr:row>115</xdr:row>
      <xdr:rowOff>142874</xdr:rowOff>
    </xdr:from>
    <xdr:to>
      <xdr:col>8</xdr:col>
      <xdr:colOff>592666</xdr:colOff>
      <xdr:row>119</xdr:row>
      <xdr:rowOff>185208</xdr:rowOff>
    </xdr:to>
    <xdr:pic>
      <xdr:nvPicPr>
        <xdr:cNvPr id="9" name="58 Imagen" descr="siluetas-de-parejas.jpg">
          <a:extLst>
            <a:ext uri="{FF2B5EF4-FFF2-40B4-BE49-F238E27FC236}">
              <a16:creationId xmlns:a16="http://schemas.microsoft.com/office/drawing/2014/main" xmlns="" id="{00000000-0008-0000-00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duotone>
            <a:schemeClr val="accent5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r="70250" b="46716"/>
        <a:stretch>
          <a:fillRect/>
        </a:stretch>
      </xdr:blipFill>
      <xdr:spPr bwMode="auto">
        <a:xfrm>
          <a:off x="3878791" y="20735924"/>
          <a:ext cx="571500" cy="8995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11</xdr:col>
      <xdr:colOff>295274</xdr:colOff>
      <xdr:row>116</xdr:row>
      <xdr:rowOff>19050</xdr:rowOff>
    </xdr:from>
    <xdr:to>
      <xdr:col>19</xdr:col>
      <xdr:colOff>0</xdr:colOff>
      <xdr:row>118</xdr:row>
      <xdr:rowOff>66676</xdr:rowOff>
    </xdr:to>
    <xdr:sp macro="" textlink="">
      <xdr:nvSpPr>
        <xdr:cNvPr id="10" name="29 CuadroTexto">
          <a:extLst>
            <a:ext uri="{FF2B5EF4-FFF2-40B4-BE49-F238E27FC236}">
              <a16:creationId xmlns:a16="http://schemas.microsoft.com/office/drawing/2014/main" xmlns="" id="{00000000-0008-0000-0000-00000A000000}"/>
            </a:ext>
          </a:extLst>
        </xdr:cNvPr>
        <xdr:cNvSpPr txBox="1"/>
      </xdr:nvSpPr>
      <xdr:spPr>
        <a:xfrm>
          <a:off x="5895974" y="20802600"/>
          <a:ext cx="3686176" cy="476251"/>
        </a:xfrm>
        <a:prstGeom prst="rect">
          <a:avLst/>
        </a:prstGeom>
        <a:solidFill>
          <a:schemeClr val="accent6">
            <a:lumMod val="40000"/>
            <a:lumOff val="6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PE" sz="1050" b="1" i="1" u="sng"/>
            <a:t>Los porcentajes están</a:t>
          </a:r>
          <a:r>
            <a:rPr lang="es-PE" sz="1050" b="1" i="1" u="sng" baseline="0"/>
            <a:t> referidos al grupo de casos vinculados</a:t>
          </a:r>
        </a:p>
        <a:p>
          <a:pPr algn="ctr"/>
          <a:r>
            <a:rPr lang="es-PE" sz="1050" b="1" i="1" u="sng" baseline="0"/>
            <a:t> a una relación de pareja</a:t>
          </a:r>
          <a:endParaRPr lang="es-PE" sz="1050" b="1" i="1" u="sng"/>
        </a:p>
      </xdr:txBody>
    </xdr:sp>
    <xdr:clientData/>
  </xdr:twoCellAnchor>
  <xdr:twoCellAnchor>
    <xdr:from>
      <xdr:col>11</xdr:col>
      <xdr:colOff>277796</xdr:colOff>
      <xdr:row>118</xdr:row>
      <xdr:rowOff>109298</xdr:rowOff>
    </xdr:from>
    <xdr:to>
      <xdr:col>18</xdr:col>
      <xdr:colOff>96821</xdr:colOff>
      <xdr:row>128</xdr:row>
      <xdr:rowOff>171211</xdr:rowOff>
    </xdr:to>
    <xdr:graphicFrame macro="">
      <xdr:nvGraphicFramePr>
        <xdr:cNvPr id="11" name="Gráfico 10">
          <a:extLst>
            <a:ext uri="{FF2B5EF4-FFF2-40B4-BE49-F238E27FC236}">
              <a16:creationId xmlns:a16="http://schemas.microsoft.com/office/drawing/2014/main" xmlns="" id="{00000000-0008-0000-00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12</xdr:col>
      <xdr:colOff>904874</xdr:colOff>
      <xdr:row>130</xdr:row>
      <xdr:rowOff>28575</xdr:rowOff>
    </xdr:from>
    <xdr:to>
      <xdr:col>18</xdr:col>
      <xdr:colOff>91017</xdr:colOff>
      <xdr:row>140</xdr:row>
      <xdr:rowOff>81492</xdr:rowOff>
    </xdr:to>
    <xdr:graphicFrame macro="">
      <xdr:nvGraphicFramePr>
        <xdr:cNvPr id="12" name="Gráfico 11">
          <a:extLst>
            <a:ext uri="{FF2B5EF4-FFF2-40B4-BE49-F238E27FC236}">
              <a16:creationId xmlns:a16="http://schemas.microsoft.com/office/drawing/2014/main" xmlns="" id="{00000000-0008-0000-00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oneCellAnchor>
    <xdr:from>
      <xdr:col>4</xdr:col>
      <xdr:colOff>47622</xdr:colOff>
      <xdr:row>156</xdr:row>
      <xdr:rowOff>158748</xdr:rowOff>
    </xdr:from>
    <xdr:ext cx="889938" cy="1408518"/>
    <xdr:pic>
      <xdr:nvPicPr>
        <xdr:cNvPr id="13" name="Imagen 12">
          <a:extLst>
            <a:ext uri="{FF2B5EF4-FFF2-40B4-BE49-F238E27FC236}">
              <a16:creationId xmlns:a16="http://schemas.microsoft.com/office/drawing/2014/main" xmlns="" id="{00000000-0008-0000-0000-00000D000000}"/>
            </a:ext>
          </a:extLst>
        </xdr:cNvPr>
        <xdr:cNvPicPr/>
      </xdr:nvPicPr>
      <xdr:blipFill>
        <a:blip xmlns:r="http://schemas.openxmlformats.org/officeDocument/2006/relationships" r:embed="rId10" cstate="print">
          <a:biLevel thresh="50000"/>
          <a:extLst>
            <a:ext uri="{BEBA8EAE-BF5A-486C-A8C5-ECC9F3942E4B}">
              <a14:imgProps xmlns:a14="http://schemas.microsoft.com/office/drawing/2010/main">
                <a14:imgLayer r:embed="rId11">
                  <a14:imgEffect>
                    <a14:sharpenSoften amount="50000"/>
                  </a14:imgEffect>
                  <a14:imgEffect>
                    <a14:colorTemperature colorTemp="11200"/>
                  </a14:imgEffect>
                  <a14:imgEffect>
                    <a14:saturation sat="400000"/>
                  </a14:imgEffect>
                  <a14:imgEffect>
                    <a14:brightnessContrast bright="-40000" contrast="4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62222" y="28695648"/>
          <a:ext cx="889938" cy="1408518"/>
        </a:xfrm>
        <a:prstGeom prst="rect">
          <a:avLst/>
        </a:prstGeom>
        <a:noFill/>
      </xdr:spPr>
    </xdr:pic>
    <xdr:clientData/>
  </xdr:oneCellAnchor>
  <xdr:twoCellAnchor>
    <xdr:from>
      <xdr:col>13</xdr:col>
      <xdr:colOff>127000</xdr:colOff>
      <xdr:row>155</xdr:row>
      <xdr:rowOff>57151</xdr:rowOff>
    </xdr:from>
    <xdr:to>
      <xdr:col>19</xdr:col>
      <xdr:colOff>0</xdr:colOff>
      <xdr:row>164</xdr:row>
      <xdr:rowOff>15875</xdr:rowOff>
    </xdr:to>
    <xdr:graphicFrame macro="">
      <xdr:nvGraphicFramePr>
        <xdr:cNvPr id="14" name="Gráfico 13">
          <a:extLst>
            <a:ext uri="{FF2B5EF4-FFF2-40B4-BE49-F238E27FC236}">
              <a16:creationId xmlns:a16="http://schemas.microsoft.com/office/drawing/2014/main" xmlns="" id="{00000000-0008-0000-0000-00000E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11</xdr:col>
      <xdr:colOff>301623</xdr:colOff>
      <xdr:row>116</xdr:row>
      <xdr:rowOff>10583</xdr:rowOff>
    </xdr:from>
    <xdr:to>
      <xdr:col>18</xdr:col>
      <xdr:colOff>142874</xdr:colOff>
      <xdr:row>129</xdr:row>
      <xdr:rowOff>47625</xdr:rowOff>
    </xdr:to>
    <xdr:sp macro="" textlink="">
      <xdr:nvSpPr>
        <xdr:cNvPr id="15" name="Rectángulo 14">
          <a:extLst>
            <a:ext uri="{FF2B5EF4-FFF2-40B4-BE49-F238E27FC236}">
              <a16:creationId xmlns:a16="http://schemas.microsoft.com/office/drawing/2014/main" xmlns="" id="{00000000-0008-0000-0000-00000F000000}"/>
            </a:ext>
          </a:extLst>
        </xdr:cNvPr>
        <xdr:cNvSpPr/>
      </xdr:nvSpPr>
      <xdr:spPr>
        <a:xfrm>
          <a:off x="5902323" y="20794133"/>
          <a:ext cx="3679826" cy="2618317"/>
        </a:xfrm>
        <a:prstGeom prst="rect">
          <a:avLst/>
        </a:prstGeom>
        <a:noFill/>
        <a:ln w="19050">
          <a:solidFill>
            <a:schemeClr val="accent6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PE" sz="1100"/>
        </a:p>
      </xdr:txBody>
    </xdr:sp>
    <xdr:clientData/>
  </xdr:twoCellAnchor>
  <xdr:twoCellAnchor>
    <xdr:from>
      <xdr:col>11</xdr:col>
      <xdr:colOff>244737</xdr:colOff>
      <xdr:row>34</xdr:row>
      <xdr:rowOff>114429</xdr:rowOff>
    </xdr:from>
    <xdr:to>
      <xdr:col>18</xdr:col>
      <xdr:colOff>70112</xdr:colOff>
      <xdr:row>48</xdr:row>
      <xdr:rowOff>104671</xdr:rowOff>
    </xdr:to>
    <xdr:graphicFrame macro="">
      <xdr:nvGraphicFramePr>
        <xdr:cNvPr id="16" name="Gráfico 15">
          <a:extLst>
            <a:ext uri="{FF2B5EF4-FFF2-40B4-BE49-F238E27FC236}">
              <a16:creationId xmlns:a16="http://schemas.microsoft.com/office/drawing/2014/main" xmlns="" id="{00000000-0008-0000-0000-000010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1</xdr:col>
      <xdr:colOff>27842</xdr:colOff>
      <xdr:row>53</xdr:row>
      <xdr:rowOff>117231</xdr:rowOff>
    </xdr:from>
    <xdr:to>
      <xdr:col>7</xdr:col>
      <xdr:colOff>371474</xdr:colOff>
      <xdr:row>63</xdr:row>
      <xdr:rowOff>109904</xdr:rowOff>
    </xdr:to>
    <xdr:sp macro="" textlink="">
      <xdr:nvSpPr>
        <xdr:cNvPr id="17" name="27 Rectángulo">
          <a:extLst>
            <a:ext uri="{FF2B5EF4-FFF2-40B4-BE49-F238E27FC236}">
              <a16:creationId xmlns:a16="http://schemas.microsoft.com/office/drawing/2014/main" xmlns="" id="{00000000-0008-0000-0000-000011000000}"/>
            </a:ext>
          </a:extLst>
        </xdr:cNvPr>
        <xdr:cNvSpPr/>
      </xdr:nvSpPr>
      <xdr:spPr bwMode="auto">
        <a:xfrm>
          <a:off x="56417" y="8699256"/>
          <a:ext cx="3648807" cy="1821473"/>
        </a:xfrm>
        <a:prstGeom prst="rect">
          <a:avLst/>
        </a:prstGeom>
        <a:solidFill>
          <a:srgbClr val="FFF9E7"/>
        </a:solidFill>
        <a:ln w="19050">
          <a:solidFill>
            <a:schemeClr val="accent2">
              <a:lumMod val="50000"/>
            </a:schemeClr>
          </a:solidFill>
          <a:headEnd type="none" w="med" len="med"/>
          <a:tailEnd type="none" w="med" len="med"/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wrap="square" lIns="36000" tIns="0" rIns="0" bIns="0" rtlCol="0" anchor="ctr" anchorCtr="0" upright="1"/>
        <a:lstStyle/>
        <a:p>
          <a:pPr algn="l">
            <a:lnSpc>
              <a:spcPts val="1200"/>
            </a:lnSpc>
          </a:pPr>
          <a:r>
            <a:rPr lang="es-PE" sz="1050" b="1" baseline="0">
              <a:solidFill>
                <a:srgbClr val="C00000"/>
              </a:solidFill>
              <a:latin typeface="+mn-lt"/>
            </a:rPr>
            <a:t>Regiones con mayor número de casos de víctimas de feminicidio atendidos por los servicios del Programa Nacional AURORA:</a:t>
          </a:r>
          <a:endParaRPr lang="es-PE" sz="1000" b="1" baseline="0">
            <a:solidFill>
              <a:srgbClr val="C00000"/>
            </a:solidFill>
            <a:latin typeface="+mn-lt"/>
          </a:endParaRPr>
        </a:p>
        <a:p>
          <a:pPr algn="l">
            <a:lnSpc>
              <a:spcPts val="1200"/>
            </a:lnSpc>
          </a:pPr>
          <a:r>
            <a:rPr lang="es-PE" sz="900" b="1" u="sng" baseline="0">
              <a:latin typeface="+mn-lt"/>
            </a:rPr>
            <a:t>(Igual o mayores a 3 casos en el año 2020) - CEM / AURORA / MIMP</a:t>
          </a:r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PE" sz="1050" b="1" baseline="0">
              <a:latin typeface="+mn-lt"/>
            </a:rPr>
            <a:t>Junio, 2020</a:t>
          </a:r>
          <a:r>
            <a:rPr lang="es-PE" sz="1050" b="0" baseline="0">
              <a:latin typeface="+mn-lt"/>
            </a:rPr>
            <a:t>: Lima Metropolitana, Huánuco,</a:t>
          </a:r>
          <a:r>
            <a:rPr lang="es-PE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Arequipa, Junín</a:t>
          </a:r>
          <a:r>
            <a:rPr lang="es-PE" sz="110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, Lima Provincia, Callao y Piura.</a:t>
          </a:r>
          <a:endParaRPr lang="es-PE" sz="1100">
            <a:solidFill>
              <a:sysClr val="windowText" lastClr="000000"/>
            </a:solidFill>
            <a:effectLst/>
          </a:endParaRPr>
        </a:p>
        <a:p>
          <a:pPr algn="l"/>
          <a:endParaRPr lang="es-PE" sz="500" b="1" baseline="0">
            <a:latin typeface="+mn-lt"/>
          </a:endParaRPr>
        </a:p>
        <a:p>
          <a:r>
            <a:rPr lang="es-PE" sz="900" b="1" u="sng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(Igual o mayores a 50 casos de 2009 al 2020) - CEM / AURORA/ MIMP</a:t>
          </a:r>
          <a:endParaRPr lang="es-PE" sz="900">
            <a:effectLst/>
          </a:endParaRPr>
        </a:p>
        <a:p>
          <a:pPr algn="l"/>
          <a:endParaRPr lang="es-PE" sz="500" b="1" baseline="0">
            <a:latin typeface="+mn-lt"/>
          </a:endParaRPr>
        </a:p>
        <a:p>
          <a:r>
            <a:rPr lang="es-PE" sz="1050" b="1" baseline="0">
              <a:latin typeface="+mn-lt"/>
            </a:rPr>
            <a:t>Acumulado (2009 - Junio 2020): </a:t>
          </a:r>
          <a:r>
            <a:rPr lang="es-PE" sz="11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Lima Metropolitana, Arequipa, Junín, </a:t>
          </a:r>
          <a:r>
            <a:rPr lang="es-PE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Puno, Cusco, La</a:t>
          </a:r>
          <a:r>
            <a:rPr lang="es-PE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Libertad, </a:t>
          </a:r>
          <a:r>
            <a:rPr lang="es-PE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Ayacucho,</a:t>
          </a:r>
          <a:r>
            <a:rPr lang="es-PE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Lima Provincia y Huánuco.</a:t>
          </a:r>
          <a:endParaRPr lang="es-MX">
            <a:effectLst/>
          </a:endParaRPr>
        </a:p>
      </xdr:txBody>
    </xdr:sp>
    <xdr:clientData/>
  </xdr:twoCellAnchor>
  <xdr:twoCellAnchor>
    <xdr:from>
      <xdr:col>3</xdr:col>
      <xdr:colOff>485775</xdr:colOff>
      <xdr:row>0</xdr:row>
      <xdr:rowOff>57150</xdr:rowOff>
    </xdr:from>
    <xdr:to>
      <xdr:col>20</xdr:col>
      <xdr:colOff>95250</xdr:colOff>
      <xdr:row>3</xdr:row>
      <xdr:rowOff>76200</xdr:rowOff>
    </xdr:to>
    <xdr:sp macro="" textlink="">
      <xdr:nvSpPr>
        <xdr:cNvPr id="18" name="Rectángulo 17">
          <a:extLst>
            <a:ext uri="{FF2B5EF4-FFF2-40B4-BE49-F238E27FC236}">
              <a16:creationId xmlns:a16="http://schemas.microsoft.com/office/drawing/2014/main" xmlns="" id="{00000000-0008-0000-0000-000012000000}"/>
            </a:ext>
          </a:extLst>
        </xdr:cNvPr>
        <xdr:cNvSpPr/>
      </xdr:nvSpPr>
      <xdr:spPr>
        <a:xfrm>
          <a:off x="2238375" y="57150"/>
          <a:ext cx="7381875" cy="47625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PE" sz="1200" b="1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Programa</a:t>
          </a:r>
          <a:r>
            <a:rPr lang="es-PE" sz="1200" b="1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Nacional para la Prevención y Erradicación de la Violencia contra las Mujeres e Integrantes del Grupo Familiar - AURORA</a:t>
          </a:r>
          <a:endParaRPr lang="es-PE" sz="1200" b="1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 editAs="oneCell">
    <xdr:from>
      <xdr:col>1</xdr:col>
      <xdr:colOff>14007</xdr:colOff>
      <xdr:row>18</xdr:row>
      <xdr:rowOff>56029</xdr:rowOff>
    </xdr:from>
    <xdr:to>
      <xdr:col>7</xdr:col>
      <xdr:colOff>373459</xdr:colOff>
      <xdr:row>47</xdr:row>
      <xdr:rowOff>70037</xdr:rowOff>
    </xdr:to>
    <xdr:pic>
      <xdr:nvPicPr>
        <xdr:cNvPr id="19" name="Imagen 18"/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42582" y="3065929"/>
          <a:ext cx="3664627" cy="447170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149225</xdr:colOff>
      <xdr:row>31</xdr:row>
      <xdr:rowOff>152400</xdr:rowOff>
    </xdr:from>
    <xdr:to>
      <xdr:col>18</xdr:col>
      <xdr:colOff>104775</xdr:colOff>
      <xdr:row>45</xdr:row>
      <xdr:rowOff>165100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xmlns="" id="{02DF5DE6-4299-4206-9A9A-AAD479A3349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425451</xdr:colOff>
      <xdr:row>110</xdr:row>
      <xdr:rowOff>58208</xdr:rowOff>
    </xdr:from>
    <xdr:to>
      <xdr:col>17</xdr:col>
      <xdr:colOff>365126</xdr:colOff>
      <xdr:row>134</xdr:row>
      <xdr:rowOff>10583</xdr:rowOff>
    </xdr:to>
    <xdr:sp macro="" textlink="">
      <xdr:nvSpPr>
        <xdr:cNvPr id="3" name="Rectángulo 2">
          <a:extLst>
            <a:ext uri="{FF2B5EF4-FFF2-40B4-BE49-F238E27FC236}">
              <a16:creationId xmlns:a16="http://schemas.microsoft.com/office/drawing/2014/main" xmlns="" id="{E4BF1EEE-D5B5-4A24-8F42-05A26176CE82}"/>
            </a:ext>
          </a:extLst>
        </xdr:cNvPr>
        <xdr:cNvSpPr/>
      </xdr:nvSpPr>
      <xdr:spPr>
        <a:xfrm>
          <a:off x="4254501" y="20022608"/>
          <a:ext cx="5035550" cy="4524375"/>
        </a:xfrm>
        <a:prstGeom prst="rect">
          <a:avLst/>
        </a:prstGeom>
        <a:noFill/>
        <a:ln w="19050">
          <a:solidFill>
            <a:schemeClr val="accent1">
              <a:shade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PE" sz="1100"/>
        </a:p>
      </xdr:txBody>
    </xdr:sp>
    <xdr:clientData/>
  </xdr:twoCellAnchor>
  <xdr:oneCellAnchor>
    <xdr:from>
      <xdr:col>1</xdr:col>
      <xdr:colOff>17994</xdr:colOff>
      <xdr:row>0</xdr:row>
      <xdr:rowOff>53976</xdr:rowOff>
    </xdr:from>
    <xdr:ext cx="2352674" cy="481283"/>
    <xdr:pic>
      <xdr:nvPicPr>
        <xdr:cNvPr id="4" name="Imagen 21" descr="C:\Users\OANGUL~1.PNC\AppData\Local\Temp\Logo MIMP Altas JPG-1.jpg">
          <a:extLst>
            <a:ext uri="{FF2B5EF4-FFF2-40B4-BE49-F238E27FC236}">
              <a16:creationId xmlns:a16="http://schemas.microsoft.com/office/drawing/2014/main" xmlns="" id="{B0F8A578-5542-46B8-BC2E-270CE069F2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094" y="53976"/>
          <a:ext cx="2352674" cy="4812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5</xdr:col>
      <xdr:colOff>194734</xdr:colOff>
      <xdr:row>81</xdr:row>
      <xdr:rowOff>249780</xdr:rowOff>
    </xdr:from>
    <xdr:to>
      <xdr:col>10</xdr:col>
      <xdr:colOff>80434</xdr:colOff>
      <xdr:row>93</xdr:row>
      <xdr:rowOff>0</xdr:rowOff>
    </xdr:to>
    <xdr:grpSp>
      <xdr:nvGrpSpPr>
        <xdr:cNvPr id="5" name="Grupo 4">
          <a:extLst>
            <a:ext uri="{FF2B5EF4-FFF2-40B4-BE49-F238E27FC236}">
              <a16:creationId xmlns:a16="http://schemas.microsoft.com/office/drawing/2014/main" xmlns="" id="{52A27FD8-9BE4-40D4-9A5C-D37E28314633}"/>
            </a:ext>
          </a:extLst>
        </xdr:cNvPr>
        <xdr:cNvGrpSpPr/>
      </xdr:nvGrpSpPr>
      <xdr:grpSpPr>
        <a:xfrm>
          <a:off x="2795059" y="14546805"/>
          <a:ext cx="1933575" cy="2102895"/>
          <a:chOff x="2762250" y="15849600"/>
          <a:chExt cx="1952625" cy="2099918"/>
        </a:xfrm>
      </xdr:grpSpPr>
      <xdr:pic>
        <xdr:nvPicPr>
          <xdr:cNvPr id="6" name="Imagen 5">
            <a:extLst>
              <a:ext uri="{FF2B5EF4-FFF2-40B4-BE49-F238E27FC236}">
                <a16:creationId xmlns:a16="http://schemas.microsoft.com/office/drawing/2014/main" xmlns="" id="{11D1BCEE-5BD8-4526-985F-9B62261377A8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3">
            <a:duotone>
              <a:schemeClr val="accent5">
                <a:shade val="45000"/>
                <a:satMod val="135000"/>
              </a:schemeClr>
              <a:prstClr val="white"/>
            </a:duotone>
            <a:extLst>
              <a:ext uri="{BEBA8EAE-BF5A-486C-A8C5-ECC9F3942E4B}">
                <a14:imgProps xmlns:a14="http://schemas.microsoft.com/office/drawing/2010/main">
                  <a14:imgLayer r:embed="rId4">
                    <a14:imgEffect>
                      <a14:sharpenSoften amount="50000"/>
                    </a14:imgEffect>
                    <a14:imgEffect>
                      <a14:saturation sat="400000"/>
                    </a14:imgEffect>
                  </a14:imgLayer>
                </a14:imgProps>
              </a:ext>
            </a:extLst>
          </a:blip>
          <a:srcRect r="16276"/>
          <a:stretch/>
        </xdr:blipFill>
        <xdr:spPr>
          <a:xfrm>
            <a:off x="2959649" y="15907181"/>
            <a:ext cx="352191" cy="2042337"/>
          </a:xfrm>
          <a:prstGeom prst="rect">
            <a:avLst/>
          </a:prstGeom>
          <a:ln>
            <a:noFill/>
          </a:ln>
          <a:effectLst/>
        </xdr:spPr>
      </xdr:pic>
      <xdr:sp macro="" textlink="">
        <xdr:nvSpPr>
          <xdr:cNvPr id="7" name="Rectángulo redondeado 7">
            <a:extLst>
              <a:ext uri="{FF2B5EF4-FFF2-40B4-BE49-F238E27FC236}">
                <a16:creationId xmlns:a16="http://schemas.microsoft.com/office/drawing/2014/main" xmlns="" id="{D7617552-D1F4-4478-BBBE-81FB3678FBC8}"/>
              </a:ext>
            </a:extLst>
          </xdr:cNvPr>
          <xdr:cNvSpPr/>
        </xdr:nvSpPr>
        <xdr:spPr>
          <a:xfrm>
            <a:off x="2762250" y="15849600"/>
            <a:ext cx="1952625" cy="2028825"/>
          </a:xfrm>
          <a:prstGeom prst="roundRect">
            <a:avLst/>
          </a:prstGeom>
          <a:noFill/>
          <a:ln w="19050">
            <a:solidFill>
              <a:schemeClr val="accent1">
                <a:lumMod val="50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s-PE" sz="1100"/>
          </a:p>
        </xdr:txBody>
      </xdr:sp>
    </xdr:grpSp>
    <xdr:clientData/>
  </xdr:twoCellAnchor>
  <xdr:oneCellAnchor>
    <xdr:from>
      <xdr:col>10</xdr:col>
      <xdr:colOff>1017058</xdr:colOff>
      <xdr:row>81</xdr:row>
      <xdr:rowOff>157692</xdr:rowOff>
    </xdr:from>
    <xdr:ext cx="683682" cy="944034"/>
    <xdr:pic>
      <xdr:nvPicPr>
        <xdr:cNvPr id="8" name="Imagen 7" descr="Resultado de imagen para silueta de una gestante">
          <a:extLst>
            <a:ext uri="{FF2B5EF4-FFF2-40B4-BE49-F238E27FC236}">
              <a16:creationId xmlns:a16="http://schemas.microsoft.com/office/drawing/2014/main" xmlns="" id="{BBCA30BD-D44E-4677-8EBD-B417235511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duotone>
            <a:schemeClr val="accent1">
              <a:shade val="45000"/>
              <a:satMod val="135000"/>
            </a:schemeClr>
            <a:prstClr val="white"/>
          </a:duotone>
          <a:extLst>
            <a:ext uri="{BEBA8EAE-BF5A-486C-A8C5-ECC9F3942E4B}">
              <a14:imgProps xmlns:a14="http://schemas.microsoft.com/office/drawing/2010/main">
                <a14:imgLayer r:embed="rId6">
                  <a14:imgEffect>
                    <a14:sharpenSoften amount="50000"/>
                  </a14:imgEffect>
                  <a14:imgEffect>
                    <a14:saturation sat="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65258" y="14454717"/>
          <a:ext cx="683682" cy="94403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>
    <xdr:from>
      <xdr:col>8</xdr:col>
      <xdr:colOff>541868</xdr:colOff>
      <xdr:row>95</xdr:row>
      <xdr:rowOff>89960</xdr:rowOff>
    </xdr:from>
    <xdr:to>
      <xdr:col>11</xdr:col>
      <xdr:colOff>222250</xdr:colOff>
      <xdr:row>98</xdr:row>
      <xdr:rowOff>74083</xdr:rowOff>
    </xdr:to>
    <xdr:sp macro="" textlink="">
      <xdr:nvSpPr>
        <xdr:cNvPr id="9" name="Flecha a la derecha con bandas 9">
          <a:extLst>
            <a:ext uri="{FF2B5EF4-FFF2-40B4-BE49-F238E27FC236}">
              <a16:creationId xmlns:a16="http://schemas.microsoft.com/office/drawing/2014/main" xmlns="" id="{161DC55F-9315-4372-BE33-A95CDFA2F3BE}"/>
            </a:ext>
          </a:extLst>
        </xdr:cNvPr>
        <xdr:cNvSpPr/>
      </xdr:nvSpPr>
      <xdr:spPr bwMode="auto">
        <a:xfrm>
          <a:off x="4370918" y="17196860"/>
          <a:ext cx="1575857" cy="555623"/>
        </a:xfrm>
        <a:prstGeom prst="stripedRightArrow">
          <a:avLst>
            <a:gd name="adj1" fmla="val 68045"/>
            <a:gd name="adj2" fmla="val 50000"/>
          </a:avLst>
        </a:prstGeom>
        <a:solidFill>
          <a:schemeClr val="accent4">
            <a:lumMod val="40000"/>
            <a:lumOff val="60000"/>
          </a:schemeClr>
        </a:solidFill>
        <a:ln w="12700" cap="flat" cmpd="sng" algn="ctr">
          <a:solidFill>
            <a:srgbClr val="EAEAEA"/>
          </a:solidFill>
          <a:prstDash val="solid"/>
          <a:round/>
          <a:headEnd type="none" w="med" len="med"/>
          <a:tailEnd type="none" w="med" len="med"/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txBody>
        <a:bodyPr vertOverflow="clip" horzOverflow="clip" wrap="square" lIns="18288" tIns="0" rIns="0" bIns="0" rtlCol="0" anchor="ctr" anchorCtr="0" upright="1"/>
        <a:lstStyle/>
        <a:p>
          <a:pPr algn="ctr">
            <a:lnSpc>
              <a:spcPts val="1200"/>
            </a:lnSpc>
          </a:pPr>
          <a:r>
            <a:rPr lang="es-PE" sz="1400"/>
            <a:t>75 </a:t>
          </a:r>
          <a:r>
            <a:rPr lang="es-PE" sz="1400" baseline="0"/>
            <a:t> </a:t>
          </a:r>
          <a:r>
            <a:rPr lang="es-PE" sz="1400" b="1" baseline="0">
              <a:solidFill>
                <a:srgbClr val="C00000"/>
              </a:solidFill>
            </a:rPr>
            <a:t>(59%)</a:t>
          </a:r>
          <a:endParaRPr lang="es-PE" sz="1400" b="1">
            <a:solidFill>
              <a:srgbClr val="C00000"/>
            </a:solidFill>
          </a:endParaRPr>
        </a:p>
      </xdr:txBody>
    </xdr:sp>
    <xdr:clientData/>
  </xdr:twoCellAnchor>
  <xdr:twoCellAnchor>
    <xdr:from>
      <xdr:col>8</xdr:col>
      <xdr:colOff>13432</xdr:colOff>
      <xdr:row>94</xdr:row>
      <xdr:rowOff>132290</xdr:rowOff>
    </xdr:from>
    <xdr:to>
      <xdr:col>8</xdr:col>
      <xdr:colOff>533643</xdr:colOff>
      <xdr:row>99</xdr:row>
      <xdr:rowOff>26051</xdr:rowOff>
    </xdr:to>
    <xdr:pic>
      <xdr:nvPicPr>
        <xdr:cNvPr id="10" name="58 Imagen" descr="siluetas-de-parejas.jpg">
          <a:extLst>
            <a:ext uri="{FF2B5EF4-FFF2-40B4-BE49-F238E27FC236}">
              <a16:creationId xmlns:a16="http://schemas.microsoft.com/office/drawing/2014/main" xmlns="" id="{EBC744E4-AF13-4E40-AA98-210C1A002F2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7" cstate="print">
          <a:duotone>
            <a:schemeClr val="accent5">
              <a:shade val="45000"/>
              <a:satMod val="135000"/>
            </a:schemeClr>
            <a:prstClr val="white"/>
          </a:duotone>
          <a:extLst>
            <a:ext uri="{BEBA8EAE-BF5A-486C-A8C5-ECC9F3942E4B}">
              <a14:imgProps xmlns:a14="http://schemas.microsoft.com/office/drawing/2010/main">
                <a14:imgLayer r:embed="rId8">
                  <a14:imgEffect>
                    <a14:sharpenSoften amount="5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 l="3718" r="70250" b="46716"/>
        <a:stretch/>
      </xdr:blipFill>
      <xdr:spPr bwMode="auto">
        <a:xfrm>
          <a:off x="3842482" y="17048690"/>
          <a:ext cx="520211" cy="8462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11</xdr:col>
      <xdr:colOff>289982</xdr:colOff>
      <xdr:row>95</xdr:row>
      <xdr:rowOff>138317</xdr:rowOff>
    </xdr:from>
    <xdr:to>
      <xdr:col>18</xdr:col>
      <xdr:colOff>185208</xdr:colOff>
      <xdr:row>98</xdr:row>
      <xdr:rowOff>10584</xdr:rowOff>
    </xdr:to>
    <xdr:sp macro="" textlink="">
      <xdr:nvSpPr>
        <xdr:cNvPr id="11" name="29 CuadroTexto">
          <a:extLst>
            <a:ext uri="{FF2B5EF4-FFF2-40B4-BE49-F238E27FC236}">
              <a16:creationId xmlns:a16="http://schemas.microsoft.com/office/drawing/2014/main" xmlns="" id="{73C8F256-E42C-4577-8734-513D0422E911}"/>
            </a:ext>
          </a:extLst>
        </xdr:cNvPr>
        <xdr:cNvSpPr txBox="1"/>
      </xdr:nvSpPr>
      <xdr:spPr>
        <a:xfrm>
          <a:off x="6014507" y="17245217"/>
          <a:ext cx="3562351" cy="443767"/>
        </a:xfrm>
        <a:prstGeom prst="rect">
          <a:avLst/>
        </a:prstGeom>
        <a:solidFill>
          <a:schemeClr val="accent6">
            <a:lumMod val="20000"/>
            <a:lumOff val="8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PE" sz="1050" b="1" i="1" u="sng"/>
            <a:t>Los porcentajes están</a:t>
          </a:r>
          <a:r>
            <a:rPr lang="es-PE" sz="1050" b="1" i="1" u="sng" baseline="0"/>
            <a:t> referidos  al grupo de casos vinculados</a:t>
          </a:r>
        </a:p>
        <a:p>
          <a:pPr algn="ctr"/>
          <a:r>
            <a:rPr lang="es-PE" sz="1050" b="1" i="1" u="sng" baseline="0"/>
            <a:t> a una relación de pareja</a:t>
          </a:r>
          <a:endParaRPr lang="es-PE" sz="1050" b="1" i="1" u="sng"/>
        </a:p>
      </xdr:txBody>
    </xdr:sp>
    <xdr:clientData/>
  </xdr:twoCellAnchor>
  <xdr:twoCellAnchor>
    <xdr:from>
      <xdr:col>11</xdr:col>
      <xdr:colOff>304800</xdr:colOff>
      <xdr:row>98</xdr:row>
      <xdr:rowOff>42333</xdr:rowOff>
    </xdr:from>
    <xdr:to>
      <xdr:col>17</xdr:col>
      <xdr:colOff>423335</xdr:colOff>
      <xdr:row>110</xdr:row>
      <xdr:rowOff>5291</xdr:rowOff>
    </xdr:to>
    <xdr:graphicFrame macro="">
      <xdr:nvGraphicFramePr>
        <xdr:cNvPr id="12" name="Gráfico 11">
          <a:extLst>
            <a:ext uri="{FF2B5EF4-FFF2-40B4-BE49-F238E27FC236}">
              <a16:creationId xmlns:a16="http://schemas.microsoft.com/office/drawing/2014/main" xmlns="" id="{ED8EAC70-B1D1-44C0-BA59-B45C2198F1F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10</xdr:col>
      <xdr:colOff>42335</xdr:colOff>
      <xdr:row>120</xdr:row>
      <xdr:rowOff>63499</xdr:rowOff>
    </xdr:from>
    <xdr:to>
      <xdr:col>16</xdr:col>
      <xdr:colOff>433917</xdr:colOff>
      <xdr:row>133</xdr:row>
      <xdr:rowOff>121707</xdr:rowOff>
    </xdr:to>
    <xdr:graphicFrame macro="">
      <xdr:nvGraphicFramePr>
        <xdr:cNvPr id="13" name="Gráfico 12">
          <a:extLst>
            <a:ext uri="{FF2B5EF4-FFF2-40B4-BE49-F238E27FC236}">
              <a16:creationId xmlns:a16="http://schemas.microsoft.com/office/drawing/2014/main" xmlns="" id="{730F1584-D050-4624-AA44-137AE64F5AA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oneCellAnchor>
    <xdr:from>
      <xdr:col>5</xdr:col>
      <xdr:colOff>123825</xdr:colOff>
      <xdr:row>139</xdr:row>
      <xdr:rowOff>104775</xdr:rowOff>
    </xdr:from>
    <xdr:ext cx="640927" cy="1070822"/>
    <xdr:pic>
      <xdr:nvPicPr>
        <xdr:cNvPr id="14" name="Imagen 13">
          <a:extLst>
            <a:ext uri="{FF2B5EF4-FFF2-40B4-BE49-F238E27FC236}">
              <a16:creationId xmlns:a16="http://schemas.microsoft.com/office/drawing/2014/main" xmlns="" id="{E8275F08-4335-4A47-89F1-600687BC45C1}"/>
            </a:ext>
          </a:extLst>
        </xdr:cNvPr>
        <xdr:cNvPicPr/>
      </xdr:nvPicPr>
      <xdr:blipFill>
        <a:blip xmlns:r="http://schemas.openxmlformats.org/officeDocument/2006/relationships" r:embed="rId11" cstate="print">
          <a:duotone>
            <a:prstClr val="black"/>
            <a:schemeClr val="accent5">
              <a:tint val="45000"/>
              <a:satMod val="400000"/>
            </a:schemeClr>
          </a:duotone>
          <a:extLst>
            <a:ext uri="{BEBA8EAE-BF5A-486C-A8C5-ECC9F3942E4B}">
              <a14:imgProps xmlns:a14="http://schemas.microsoft.com/office/drawing/2010/main">
                <a14:imgLayer r:embed="rId12">
                  <a14:imgEffect>
                    <a14:sharpenSoften amount="50000"/>
                  </a14:imgEffect>
                  <a14:imgEffect>
                    <a14:colorTemperature colorTemp="11200"/>
                  </a14:imgEffect>
                  <a14:imgEffect>
                    <a14:saturation sat="400000"/>
                  </a14:imgEffect>
                  <a14:imgEffect>
                    <a14:brightnessContrast bright="-40000" contrast="-4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24150" y="25736550"/>
          <a:ext cx="640927" cy="1070822"/>
        </a:xfrm>
        <a:prstGeom prst="rect">
          <a:avLst/>
        </a:prstGeom>
        <a:noFill/>
      </xdr:spPr>
    </xdr:pic>
    <xdr:clientData/>
  </xdr:oneCellAnchor>
  <xdr:twoCellAnchor>
    <xdr:from>
      <xdr:col>9</xdr:col>
      <xdr:colOff>95656</xdr:colOff>
      <xdr:row>145</xdr:row>
      <xdr:rowOff>98097</xdr:rowOff>
    </xdr:from>
    <xdr:to>
      <xdr:col>14</xdr:col>
      <xdr:colOff>351692</xdr:colOff>
      <xdr:row>156</xdr:row>
      <xdr:rowOff>87924</xdr:rowOff>
    </xdr:to>
    <xdr:graphicFrame macro="">
      <xdr:nvGraphicFramePr>
        <xdr:cNvPr id="15" name="Gráfico 14">
          <a:extLst>
            <a:ext uri="{FF2B5EF4-FFF2-40B4-BE49-F238E27FC236}">
              <a16:creationId xmlns:a16="http://schemas.microsoft.com/office/drawing/2014/main" xmlns="" id="{2A3E5C0A-D813-4AE9-8239-E86F9D874E6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8</xdr:col>
      <xdr:colOff>125186</xdr:colOff>
      <xdr:row>46</xdr:row>
      <xdr:rowOff>136071</xdr:rowOff>
    </xdr:from>
    <xdr:to>
      <xdr:col>18</xdr:col>
      <xdr:colOff>178218</xdr:colOff>
      <xdr:row>53</xdr:row>
      <xdr:rowOff>95250</xdr:rowOff>
    </xdr:to>
    <xdr:sp macro="" textlink="">
      <xdr:nvSpPr>
        <xdr:cNvPr id="16" name="27 Rectángulo">
          <a:extLst>
            <a:ext uri="{FF2B5EF4-FFF2-40B4-BE49-F238E27FC236}">
              <a16:creationId xmlns:a16="http://schemas.microsoft.com/office/drawing/2014/main" xmlns="" id="{0BF8CACF-EE2F-41A7-8BCF-40ABCB92A7BA}"/>
            </a:ext>
          </a:extLst>
        </xdr:cNvPr>
        <xdr:cNvSpPr/>
      </xdr:nvSpPr>
      <xdr:spPr bwMode="auto">
        <a:xfrm>
          <a:off x="3954236" y="7308396"/>
          <a:ext cx="5615632" cy="1845129"/>
        </a:xfrm>
        <a:prstGeom prst="rect">
          <a:avLst/>
        </a:prstGeom>
        <a:solidFill>
          <a:srgbClr val="EAF4E4"/>
        </a:solidFill>
        <a:ln w="19050">
          <a:solidFill>
            <a:schemeClr val="accent6">
              <a:lumMod val="50000"/>
            </a:schemeClr>
          </a:solidFill>
          <a:headEnd type="none" w="med" len="med"/>
          <a:tailEnd type="none" w="med" len="med"/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wrap="square" lIns="36000" tIns="0" rIns="0" bIns="0" rtlCol="0" anchor="ctr" anchorCtr="0" upright="1"/>
        <a:lstStyle/>
        <a:p>
          <a:pPr algn="l">
            <a:lnSpc>
              <a:spcPts val="1200"/>
            </a:lnSpc>
          </a:pPr>
          <a:r>
            <a:rPr lang="es-PE" sz="1050" b="1">
              <a:solidFill>
                <a:srgbClr val="C00000"/>
              </a:solidFill>
              <a:latin typeface="+mn-lt"/>
            </a:rPr>
            <a:t>Regiones</a:t>
          </a:r>
          <a:r>
            <a:rPr lang="es-PE" sz="1050" b="1" baseline="0">
              <a:solidFill>
                <a:srgbClr val="C00000"/>
              </a:solidFill>
              <a:latin typeface="+mn-lt"/>
            </a:rPr>
            <a:t> con mayor casos de tentativa de feminicidio atendidos por los CEM:</a:t>
          </a:r>
        </a:p>
        <a:p>
          <a:pPr algn="l">
            <a:lnSpc>
              <a:spcPts val="1200"/>
            </a:lnSpc>
          </a:pPr>
          <a:endParaRPr lang="es-PE" sz="600" b="1" baseline="0">
            <a:solidFill>
              <a:srgbClr val="C00000"/>
            </a:solidFill>
            <a:latin typeface="+mn-lt"/>
          </a:endParaRPr>
        </a:p>
        <a:p>
          <a:pPr algn="l">
            <a:lnSpc>
              <a:spcPts val="1200"/>
            </a:lnSpc>
          </a:pPr>
          <a:r>
            <a:rPr lang="es-PE" sz="1050" b="1" u="sng" baseline="0">
              <a:latin typeface="+mn-lt"/>
            </a:rPr>
            <a:t>(Igual o mayores a 4 casos en el presente año) - CEM/AURORA/MIMP</a:t>
          </a:r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PE" sz="1050" b="1" baseline="0">
              <a:latin typeface="+mn-lt"/>
            </a:rPr>
            <a:t>Enero - Marzo, 2020</a:t>
          </a:r>
          <a:r>
            <a:rPr lang="es-PE" sz="1050" b="0" baseline="0">
              <a:latin typeface="+mn-lt"/>
            </a:rPr>
            <a:t>: Lima Metropolitana (49), La Libertad (10)</a:t>
          </a:r>
          <a:r>
            <a:rPr lang="es-PE" sz="11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, Lima Provincias (8), Ica (7), Junín (5), Huánuco (4), Piura (4), Calao (4), Madre de Dios (4), Lambayeque (4)</a:t>
          </a:r>
          <a:r>
            <a:rPr lang="es-PE" sz="105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.</a:t>
          </a:r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s-PE" sz="1050" b="1" baseline="0">
            <a:latin typeface="+mn-lt"/>
          </a:endParaRPr>
        </a:p>
        <a:p>
          <a:r>
            <a:rPr lang="es-PE" sz="1050" b="1" u="sng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(Igual o mayores a 95 casos desde el año 2009 a marzo 2020) - CEM/AURORA/MIMP</a:t>
          </a:r>
          <a:endParaRPr lang="es-PE" sz="1050">
            <a:effectLst/>
          </a:endParaRPr>
        </a:p>
        <a:p>
          <a:pPr algn="l">
            <a:lnSpc>
              <a:spcPts val="1200"/>
            </a:lnSpc>
          </a:pPr>
          <a:r>
            <a:rPr lang="es-PE" sz="1050" b="1" baseline="0">
              <a:latin typeface="+mn-lt"/>
            </a:rPr>
            <a:t>Acumulado (Enero 2009 - Marzo 2020): </a:t>
          </a:r>
          <a:r>
            <a:rPr lang="es-PE" sz="1050" b="0" baseline="0">
              <a:latin typeface="+mn-lt"/>
            </a:rPr>
            <a:t>Lima Metropolitana (654), Arequipa (142), </a:t>
          </a:r>
          <a:r>
            <a:rPr lang="es-PE" sz="11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Junín (102), </a:t>
          </a:r>
          <a:r>
            <a:rPr lang="es-PE" sz="1050" b="0" baseline="0">
              <a:latin typeface="+mn-lt"/>
            </a:rPr>
            <a:t>Cusco (100), </a:t>
          </a:r>
          <a:r>
            <a:rPr lang="es-PE" sz="11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La libertad (96)</a:t>
          </a:r>
          <a:r>
            <a:rPr lang="es-PE" sz="105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, Huánuco (95)</a:t>
          </a:r>
          <a:r>
            <a:rPr lang="es-PE" sz="1050" b="0" baseline="0">
              <a:latin typeface="+mn-lt"/>
            </a:rPr>
            <a:t>.</a:t>
          </a:r>
        </a:p>
      </xdr:txBody>
    </xdr:sp>
    <xdr:clientData/>
  </xdr:twoCellAnchor>
  <xdr:twoCellAnchor>
    <xdr:from>
      <xdr:col>3</xdr:col>
      <xdr:colOff>619125</xdr:colOff>
      <xdr:row>0</xdr:row>
      <xdr:rowOff>57150</xdr:rowOff>
    </xdr:from>
    <xdr:to>
      <xdr:col>16</xdr:col>
      <xdr:colOff>333375</xdr:colOff>
      <xdr:row>3</xdr:row>
      <xdr:rowOff>38100</xdr:rowOff>
    </xdr:to>
    <xdr:sp macro="" textlink="">
      <xdr:nvSpPr>
        <xdr:cNvPr id="17" name="Rectángulo 16">
          <a:extLst>
            <a:ext uri="{FF2B5EF4-FFF2-40B4-BE49-F238E27FC236}">
              <a16:creationId xmlns:a16="http://schemas.microsoft.com/office/drawing/2014/main" xmlns="" id="{28AA35A5-029E-41A3-9721-617F6AA029A6}"/>
            </a:ext>
          </a:extLst>
        </xdr:cNvPr>
        <xdr:cNvSpPr/>
      </xdr:nvSpPr>
      <xdr:spPr>
        <a:xfrm>
          <a:off x="2381250" y="57150"/>
          <a:ext cx="6362700" cy="504825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PE" sz="1200" b="1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Programa</a:t>
          </a:r>
          <a:r>
            <a:rPr lang="es-PE" sz="1200" b="1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Nacional para la Prevención y Erradicación de la Violencia contra las Mujeres e Integrantes del Grupo Familiar - AURORA</a:t>
          </a:r>
          <a:endParaRPr lang="es-PE" sz="1200" b="1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oneCellAnchor>
    <xdr:from>
      <xdr:col>1</xdr:col>
      <xdr:colOff>1</xdr:colOff>
      <xdr:row>16</xdr:row>
      <xdr:rowOff>1</xdr:rowOff>
    </xdr:from>
    <xdr:ext cx="3737186" cy="4309627"/>
    <xdr:pic>
      <xdr:nvPicPr>
        <xdr:cNvPr id="18" name="Imagen 17">
          <a:extLst>
            <a:ext uri="{FF2B5EF4-FFF2-40B4-BE49-F238E27FC236}">
              <a16:creationId xmlns:a16="http://schemas.microsoft.com/office/drawing/2014/main" xmlns="" id="{2074A7D4-44BD-4586-A684-17C234795E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1" y="2905126"/>
          <a:ext cx="3737186" cy="430962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Genaro/Escritorio/ARCHIVOS%20TRABAJO%202020/BE%20Junio/V.%20Resumenes%20Registros/Resumenes%20Estad&#237;sticos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CAI\CAI\2014\MARZO\CONSOLIDADO%20CAI%20-%20MARZO%202014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CAI\CAI%20-%20HUGO\2014\MARZO\ESTAD&#205;STICAS%202012\CAI%20-%20Casos%20y%20Atenciones%202011%20DICIEMBR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IU"/>
      <sheetName val="Linea 100"/>
      <sheetName val="SAU"/>
      <sheetName val="Feminicidio"/>
      <sheetName val="Tentativa"/>
      <sheetName val="Estado de Emergencia Nacional"/>
      <sheetName val="APP"/>
      <sheetName val="Chat 100"/>
      <sheetName val="ER - Casos"/>
      <sheetName val="ER-Acciones"/>
      <sheetName val="IFHD"/>
      <sheetName val="Casos CEM"/>
      <sheetName val="CAI"/>
      <sheetName val="REVIESFO"/>
      <sheetName val="RITA"/>
    </sheetNames>
    <sheetDataSet>
      <sheetData sheetId="0"/>
      <sheetData sheetId="1"/>
      <sheetData sheetId="2"/>
      <sheetData sheetId="3">
        <row r="36">
          <cell r="K36" t="str">
            <v>Feminicidio</v>
          </cell>
        </row>
        <row r="37">
          <cell r="I37">
            <v>2009</v>
          </cell>
          <cell r="K37">
            <v>139</v>
          </cell>
        </row>
        <row r="38">
          <cell r="I38">
            <v>2010</v>
          </cell>
          <cell r="K38">
            <v>121</v>
          </cell>
        </row>
        <row r="39">
          <cell r="I39">
            <v>2011</v>
          </cell>
          <cell r="K39">
            <v>93</v>
          </cell>
        </row>
        <row r="40">
          <cell r="I40">
            <v>2012</v>
          </cell>
          <cell r="K40">
            <v>83</v>
          </cell>
        </row>
        <row r="41">
          <cell r="I41">
            <v>2013</v>
          </cell>
          <cell r="K41">
            <v>131</v>
          </cell>
        </row>
        <row r="42">
          <cell r="I42">
            <v>2014</v>
          </cell>
          <cell r="K42">
            <v>96</v>
          </cell>
        </row>
        <row r="43">
          <cell r="I43">
            <v>2015</v>
          </cell>
          <cell r="K43">
            <v>95</v>
          </cell>
        </row>
        <row r="44">
          <cell r="I44">
            <v>2016</v>
          </cell>
          <cell r="K44">
            <v>124</v>
          </cell>
        </row>
        <row r="45">
          <cell r="I45">
            <v>2017</v>
          </cell>
          <cell r="K45">
            <v>121</v>
          </cell>
        </row>
        <row r="46">
          <cell r="I46">
            <v>2018</v>
          </cell>
          <cell r="K46">
            <v>149</v>
          </cell>
        </row>
        <row r="47">
          <cell r="I47">
            <v>2019</v>
          </cell>
          <cell r="K47">
            <v>166</v>
          </cell>
        </row>
        <row r="48">
          <cell r="I48" t="str">
            <v>2020 a/</v>
          </cell>
          <cell r="K48">
            <v>66</v>
          </cell>
        </row>
        <row r="117">
          <cell r="B117" t="str">
            <v>Esposo</v>
          </cell>
          <cell r="F117">
            <v>5</v>
          </cell>
        </row>
        <row r="118">
          <cell r="B118" t="str">
            <v>Conviviente</v>
          </cell>
          <cell r="F118">
            <v>22</v>
          </cell>
        </row>
        <row r="119">
          <cell r="B119" t="str">
            <v>Pareja sexual sin hijos</v>
          </cell>
          <cell r="F119">
            <v>3</v>
          </cell>
        </row>
        <row r="120">
          <cell r="B120" t="str">
            <v>Enamorado/novio que no es pareja sexual</v>
          </cell>
          <cell r="F120">
            <v>11</v>
          </cell>
        </row>
        <row r="134">
          <cell r="K134" t="str">
            <v>Pareja</v>
          </cell>
          <cell r="L134">
            <v>41</v>
          </cell>
        </row>
        <row r="135">
          <cell r="K135" t="str">
            <v>Ex pareja</v>
          </cell>
          <cell r="L135">
            <v>10</v>
          </cell>
        </row>
        <row r="136">
          <cell r="K136" t="str">
            <v>Familiar</v>
          </cell>
          <cell r="L136">
            <v>2</v>
          </cell>
        </row>
        <row r="137">
          <cell r="K137" t="str">
            <v>Conocido</v>
          </cell>
          <cell r="L137">
            <v>4</v>
          </cell>
        </row>
        <row r="138">
          <cell r="K138" t="str">
            <v>Desconocido</v>
          </cell>
          <cell r="L138">
            <v>9</v>
          </cell>
        </row>
        <row r="139">
          <cell r="K139" t="str">
            <v>Total</v>
          </cell>
          <cell r="L139">
            <v>66</v>
          </cell>
        </row>
        <row r="158">
          <cell r="L158" t="str">
            <v>N°</v>
          </cell>
        </row>
        <row r="159">
          <cell r="K159" t="str">
            <v>Si</v>
          </cell>
          <cell r="L159">
            <v>15</v>
          </cell>
        </row>
        <row r="160">
          <cell r="K160" t="str">
            <v>No</v>
          </cell>
          <cell r="L160">
            <v>38</v>
          </cell>
        </row>
        <row r="161">
          <cell r="K161" t="str">
            <v>Se desconoce</v>
          </cell>
          <cell r="L161">
            <v>13</v>
          </cell>
        </row>
      </sheetData>
      <sheetData sheetId="4">
        <row r="33">
          <cell r="J33" t="str">
            <v>Tentativa de feminicidio</v>
          </cell>
        </row>
        <row r="34">
          <cell r="I34">
            <v>2009</v>
          </cell>
          <cell r="K34">
            <v>64</v>
          </cell>
        </row>
        <row r="35">
          <cell r="I35">
            <v>2010</v>
          </cell>
          <cell r="K35">
            <v>47</v>
          </cell>
        </row>
        <row r="36">
          <cell r="I36">
            <v>2011</v>
          </cell>
          <cell r="K36">
            <v>66</v>
          </cell>
        </row>
        <row r="37">
          <cell r="I37">
            <v>2012</v>
          </cell>
          <cell r="K37">
            <v>91</v>
          </cell>
        </row>
        <row r="38">
          <cell r="I38">
            <v>2013</v>
          </cell>
          <cell r="K38">
            <v>151</v>
          </cell>
        </row>
        <row r="39">
          <cell r="I39">
            <v>2014</v>
          </cell>
          <cell r="K39">
            <v>186</v>
          </cell>
        </row>
        <row r="40">
          <cell r="I40">
            <v>2015</v>
          </cell>
          <cell r="K40">
            <v>198</v>
          </cell>
        </row>
        <row r="41">
          <cell r="I41">
            <v>2016</v>
          </cell>
          <cell r="K41">
            <v>258</v>
          </cell>
        </row>
        <row r="42">
          <cell r="I42">
            <v>2017</v>
          </cell>
          <cell r="K42">
            <v>247</v>
          </cell>
        </row>
        <row r="43">
          <cell r="I43">
            <v>2018</v>
          </cell>
          <cell r="K43">
            <v>304</v>
          </cell>
        </row>
        <row r="44">
          <cell r="I44">
            <v>2019</v>
          </cell>
          <cell r="K44">
            <v>404</v>
          </cell>
        </row>
        <row r="45">
          <cell r="I45">
            <v>2020</v>
          </cell>
          <cell r="K45">
            <v>128</v>
          </cell>
        </row>
        <row r="96">
          <cell r="B96" t="str">
            <v>Cónyuge</v>
          </cell>
          <cell r="F96">
            <v>14</v>
          </cell>
        </row>
        <row r="97">
          <cell r="B97" t="str">
            <v>Conviviente</v>
          </cell>
          <cell r="F97">
            <v>56</v>
          </cell>
        </row>
        <row r="98">
          <cell r="B98" t="str">
            <v>Enamorado</v>
          </cell>
          <cell r="F98">
            <v>5</v>
          </cell>
        </row>
        <row r="99">
          <cell r="B99" t="str">
            <v>Novio</v>
          </cell>
          <cell r="F99">
            <v>0</v>
          </cell>
        </row>
        <row r="115">
          <cell r="K115" t="str">
            <v>Pareja</v>
          </cell>
          <cell r="L115">
            <v>75</v>
          </cell>
        </row>
        <row r="116">
          <cell r="K116" t="str">
            <v>Ex pareja</v>
          </cell>
          <cell r="L116">
            <v>44</v>
          </cell>
        </row>
        <row r="117">
          <cell r="K117" t="str">
            <v>Familiar</v>
          </cell>
          <cell r="L117">
            <v>5</v>
          </cell>
        </row>
        <row r="118">
          <cell r="K118" t="str">
            <v>Conocido</v>
          </cell>
          <cell r="L118">
            <v>3</v>
          </cell>
        </row>
        <row r="119">
          <cell r="K119" t="str">
            <v>Desconocido</v>
          </cell>
          <cell r="L119">
            <v>1</v>
          </cell>
        </row>
        <row r="140">
          <cell r="L140" t="str">
            <v>N°</v>
          </cell>
        </row>
        <row r="141">
          <cell r="K141" t="str">
            <v>Sobrio</v>
          </cell>
          <cell r="L141">
            <v>63</v>
          </cell>
        </row>
        <row r="142">
          <cell r="K142" t="str">
            <v>Efectos de alcohol</v>
          </cell>
          <cell r="L142">
            <v>57</v>
          </cell>
        </row>
        <row r="143">
          <cell r="K143" t="str">
            <v>Efectos de droga</v>
          </cell>
          <cell r="L143">
            <v>4</v>
          </cell>
        </row>
        <row r="144">
          <cell r="K144" t="str">
            <v>Ambos</v>
          </cell>
          <cell r="L144">
            <v>4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os"/>
      <sheetName val="Historial_de_Relaciones"/>
      <sheetName val="Composición_Familiar"/>
      <sheetName val="Persona_Afectada"/>
      <sheetName val="Características_de_la_Violencia"/>
      <sheetName val="Estrategias"/>
      <sheetName val="Atenciones"/>
      <sheetName val="Estadísticas"/>
      <sheetName val="Hoja1"/>
      <sheetName val="Hoja2"/>
      <sheetName val="Hoja3"/>
    </sheetNames>
    <sheetDataSet>
      <sheetData sheetId="0">
        <row r="4">
          <cell r="A4" t="str">
            <v>CAI</v>
          </cell>
        </row>
      </sheetData>
      <sheetData sheetId="1"/>
      <sheetData sheetId="2"/>
      <sheetData sheetId="3">
        <row r="4">
          <cell r="A4" t="str">
            <v>CAI</v>
          </cell>
        </row>
      </sheetData>
      <sheetData sheetId="4"/>
      <sheetData sheetId="5"/>
      <sheetData sheetId="6">
        <row r="3">
          <cell r="E3" t="str">
            <v>ServicioAtencion</v>
          </cell>
        </row>
      </sheetData>
      <sheetData sheetId="7">
        <row r="128">
          <cell r="C128" t="str">
            <v>0-17 años</v>
          </cell>
        </row>
      </sheetData>
      <sheetData sheetId="8"/>
      <sheetData sheetId="9"/>
      <sheetData sheetId="1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ADÍSTICAS"/>
      <sheetName val="Casos"/>
      <sheetName val="Historial de Relaciones"/>
      <sheetName val="Composición Familiar"/>
      <sheetName val="Persona Afectada"/>
      <sheetName val="Características de la Violencia"/>
      <sheetName val="Estratégias"/>
      <sheetName val="Atenciones"/>
      <sheetName val="LISTAS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 tint="-0.89999084444715716"/>
  </sheetPr>
  <dimension ref="B1:S179"/>
  <sheetViews>
    <sheetView showGridLines="0" tabSelected="1" view="pageBreakPreview" zoomScale="89" zoomScaleNormal="100" zoomScaleSheetLayoutView="89" workbookViewId="0">
      <selection activeCell="B8" sqref="B8:S8"/>
    </sheetView>
  </sheetViews>
  <sheetFormatPr baseColWidth="10" defaultRowHeight="15" x14ac:dyDescent="0.25"/>
  <cols>
    <col min="1" max="1" width="0.42578125" customWidth="1"/>
    <col min="2" max="2" width="14.140625" customWidth="1"/>
    <col min="3" max="3" width="11.7109375" customWidth="1"/>
    <col min="5" max="5" width="1.140625" customWidth="1"/>
    <col min="6" max="6" width="9.42578125" style="1" customWidth="1"/>
    <col min="7" max="7" width="1.7109375" style="1" customWidth="1"/>
    <col min="8" max="8" width="7.85546875" style="1" customWidth="1"/>
    <col min="9" max="9" width="9.42578125" customWidth="1"/>
    <col min="10" max="10" width="2.42578125" customWidth="1"/>
    <col min="11" max="11" width="14.28515625" customWidth="1"/>
    <col min="12" max="12" width="12.140625" customWidth="1"/>
    <col min="13" max="13" width="13.7109375" customWidth="1"/>
    <col min="14" max="14" width="2.42578125" customWidth="1"/>
    <col min="15" max="15" width="10" customWidth="1"/>
    <col min="16" max="16" width="1.42578125" customWidth="1"/>
    <col min="17" max="17" width="9.42578125" customWidth="1"/>
    <col min="18" max="18" width="8.42578125" customWidth="1"/>
    <col min="19" max="19" width="2.140625" customWidth="1"/>
    <col min="20" max="20" width="0.42578125" customWidth="1"/>
    <col min="21" max="21" width="0.140625" customWidth="1"/>
    <col min="22" max="22" width="0.5703125" customWidth="1"/>
  </cols>
  <sheetData>
    <row r="1" spans="2:19" ht="7.5" customHeight="1" x14ac:dyDescent="0.25"/>
    <row r="3" spans="2:19" ht="13.5" customHeight="1" x14ac:dyDescent="0.25"/>
    <row r="4" spans="2:19" ht="7.5" customHeight="1" x14ac:dyDescent="0.25"/>
    <row r="5" spans="2:19" ht="22.5" customHeight="1" x14ac:dyDescent="0.25">
      <c r="B5" s="2" t="s">
        <v>0</v>
      </c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</row>
    <row r="6" spans="2:19" ht="22.5" customHeight="1" x14ac:dyDescent="0.25"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</row>
    <row r="7" spans="2:19" ht="3" customHeight="1" x14ac:dyDescent="0.25"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</row>
    <row r="8" spans="2:19" ht="18" customHeight="1" x14ac:dyDescent="0.3">
      <c r="B8" s="4" t="s">
        <v>1</v>
      </c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</row>
    <row r="9" spans="2:19" ht="3" customHeight="1" x14ac:dyDescent="0.25"/>
    <row r="10" spans="2:19" x14ac:dyDescent="0.25">
      <c r="B10" s="5" t="s">
        <v>2</v>
      </c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</row>
    <row r="11" spans="2:19" ht="27" customHeight="1" x14ac:dyDescent="0.25"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</row>
    <row r="12" spans="2:19" ht="6" customHeight="1" x14ac:dyDescent="0.25"/>
    <row r="13" spans="2:19" s="9" customFormat="1" ht="17.25" customHeight="1" x14ac:dyDescent="0.25">
      <c r="B13" s="6" t="s">
        <v>3</v>
      </c>
      <c r="C13" s="7"/>
      <c r="D13" s="7"/>
      <c r="E13" s="7"/>
      <c r="F13" s="8"/>
      <c r="G13" s="8"/>
      <c r="H13" s="8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</row>
    <row r="14" spans="2:19" ht="7.5" customHeight="1" x14ac:dyDescent="0.25"/>
    <row r="15" spans="2:19" ht="12.75" customHeight="1" x14ac:dyDescent="0.25">
      <c r="B15" s="10" t="s">
        <v>4</v>
      </c>
      <c r="C15" s="10"/>
      <c r="D15" s="10"/>
      <c r="E15" s="10"/>
      <c r="F15" s="10"/>
      <c r="G15" s="10"/>
      <c r="H15" s="11"/>
      <c r="I15" s="12" t="s">
        <v>5</v>
      </c>
      <c r="J15" s="12"/>
      <c r="K15" s="12"/>
      <c r="L15" s="12"/>
      <c r="M15" s="12"/>
      <c r="N15" s="13"/>
      <c r="O15" s="14"/>
      <c r="P15" s="14"/>
      <c r="Q15" s="15"/>
      <c r="R15" s="15"/>
      <c r="S15" s="14"/>
    </row>
    <row r="16" spans="2:19" ht="12.75" customHeight="1" x14ac:dyDescent="0.25">
      <c r="B16" s="10"/>
      <c r="C16" s="10"/>
      <c r="D16" s="10"/>
      <c r="E16" s="10"/>
      <c r="F16" s="10"/>
      <c r="G16" s="10"/>
      <c r="H16" s="11"/>
      <c r="I16" s="12"/>
      <c r="J16" s="12"/>
      <c r="K16" s="12"/>
      <c r="L16" s="12"/>
      <c r="M16" s="12"/>
      <c r="N16" s="13"/>
      <c r="O16" s="14"/>
      <c r="P16" s="14"/>
      <c r="Q16" s="15"/>
      <c r="R16" s="15"/>
      <c r="S16" s="14"/>
    </row>
    <row r="17" spans="2:19" ht="11.25" customHeight="1" x14ac:dyDescent="0.25">
      <c r="B17" s="16" t="s">
        <v>6</v>
      </c>
      <c r="C17" s="14"/>
      <c r="D17" s="14"/>
      <c r="E17" s="14"/>
      <c r="F17" s="11"/>
      <c r="G17" s="11"/>
      <c r="H17" s="11"/>
      <c r="I17" s="12"/>
      <c r="J17" s="12"/>
      <c r="K17" s="12"/>
      <c r="L17" s="12"/>
      <c r="M17" s="12"/>
      <c r="N17" s="13"/>
      <c r="O17" s="17"/>
      <c r="P17" s="17"/>
      <c r="Q17" s="15"/>
      <c r="R17" s="15"/>
      <c r="S17" s="14"/>
    </row>
    <row r="18" spans="2:19" x14ac:dyDescent="0.25">
      <c r="C18" s="14"/>
      <c r="D18" s="14"/>
      <c r="E18" s="14"/>
      <c r="F18" s="11"/>
      <c r="G18" s="11"/>
      <c r="H18" s="11"/>
      <c r="I18" s="18" t="s">
        <v>7</v>
      </c>
      <c r="J18" s="18"/>
      <c r="K18" s="18">
        <v>2020</v>
      </c>
      <c r="L18" s="18">
        <v>2019</v>
      </c>
      <c r="M18" s="18" t="s">
        <v>8</v>
      </c>
      <c r="N18" s="17"/>
      <c r="O18" s="19"/>
      <c r="P18" s="19"/>
      <c r="Q18" s="20"/>
      <c r="R18" s="20"/>
      <c r="S18" s="17"/>
    </row>
    <row r="19" spans="2:19" ht="14.25" customHeight="1" x14ac:dyDescent="0.25">
      <c r="B19" s="14"/>
      <c r="C19" s="14"/>
      <c r="D19" s="14"/>
      <c r="E19" s="14"/>
      <c r="F19" s="11"/>
      <c r="G19" s="11"/>
      <c r="H19" s="11"/>
      <c r="I19" s="21" t="s">
        <v>9</v>
      </c>
      <c r="J19" s="22"/>
      <c r="K19" s="22">
        <v>20</v>
      </c>
      <c r="L19" s="22">
        <v>15</v>
      </c>
      <c r="M19" s="19">
        <v>0.33333333333333326</v>
      </c>
      <c r="N19" s="19"/>
      <c r="O19" s="23"/>
      <c r="P19" s="11"/>
      <c r="Q19" s="23"/>
      <c r="R19" s="24"/>
      <c r="S19" s="19"/>
    </row>
    <row r="20" spans="2:19" ht="14.25" customHeight="1" x14ac:dyDescent="0.25">
      <c r="B20" s="14"/>
      <c r="C20" s="14"/>
      <c r="D20" s="14"/>
      <c r="E20" s="14"/>
      <c r="F20" s="11"/>
      <c r="G20" s="11"/>
      <c r="H20" s="11"/>
      <c r="I20" s="21" t="s">
        <v>10</v>
      </c>
      <c r="J20" s="22"/>
      <c r="K20" s="22">
        <v>12</v>
      </c>
      <c r="L20" s="22">
        <v>14</v>
      </c>
      <c r="M20" s="19">
        <v>-0.1428571428571429</v>
      </c>
      <c r="N20" s="14"/>
      <c r="O20" s="14"/>
      <c r="P20" s="14"/>
      <c r="Q20" s="25"/>
      <c r="R20" s="26"/>
      <c r="S20" s="14"/>
    </row>
    <row r="21" spans="2:19" ht="14.25" customHeight="1" x14ac:dyDescent="0.25">
      <c r="B21" s="14"/>
      <c r="C21" s="14"/>
      <c r="D21" s="14"/>
      <c r="E21" s="14"/>
      <c r="F21" s="11"/>
      <c r="G21" s="11"/>
      <c r="H21" s="11"/>
      <c r="I21" s="21" t="s">
        <v>11</v>
      </c>
      <c r="J21" s="22"/>
      <c r="K21" s="22">
        <v>5</v>
      </c>
      <c r="L21" s="22">
        <v>13</v>
      </c>
      <c r="M21" s="19">
        <v>-0.62</v>
      </c>
      <c r="N21" s="14"/>
      <c r="O21" s="14"/>
      <c r="P21" s="14"/>
      <c r="Q21" s="14"/>
      <c r="R21" s="14"/>
      <c r="S21" s="14"/>
    </row>
    <row r="22" spans="2:19" ht="14.25" customHeight="1" x14ac:dyDescent="0.25">
      <c r="B22" s="14"/>
      <c r="C22" s="14"/>
      <c r="D22" s="14"/>
      <c r="E22" s="14"/>
      <c r="F22" s="11"/>
      <c r="G22" s="11"/>
      <c r="H22" s="11"/>
      <c r="I22" s="21" t="s">
        <v>12</v>
      </c>
      <c r="J22" s="22"/>
      <c r="K22" s="22">
        <v>10</v>
      </c>
      <c r="L22" s="22">
        <v>13</v>
      </c>
      <c r="M22" s="19">
        <v>-0.23</v>
      </c>
      <c r="N22" s="14"/>
      <c r="O22" s="14"/>
      <c r="P22" s="14"/>
      <c r="Q22" s="14"/>
      <c r="R22" s="14"/>
      <c r="S22" s="14"/>
    </row>
    <row r="23" spans="2:19" ht="14.25" customHeight="1" x14ac:dyDescent="0.25">
      <c r="B23" s="14"/>
      <c r="C23" s="14"/>
      <c r="D23" s="14"/>
      <c r="E23" s="14"/>
      <c r="F23" s="11"/>
      <c r="G23" s="11"/>
      <c r="H23" s="11"/>
      <c r="I23" s="21" t="s">
        <v>13</v>
      </c>
      <c r="J23" s="22"/>
      <c r="K23" s="22">
        <v>10</v>
      </c>
      <c r="L23" s="22">
        <v>11</v>
      </c>
      <c r="M23" s="19">
        <v>-0.09</v>
      </c>
      <c r="N23" s="14"/>
      <c r="O23" s="14"/>
      <c r="P23" s="14"/>
      <c r="Q23" s="14"/>
      <c r="R23" s="14"/>
      <c r="S23" s="14"/>
    </row>
    <row r="24" spans="2:19" ht="14.25" customHeight="1" thickBot="1" x14ac:dyDescent="0.3">
      <c r="B24" s="14"/>
      <c r="C24" s="14"/>
      <c r="D24" s="14"/>
      <c r="E24" s="14"/>
      <c r="F24" s="11"/>
      <c r="G24" s="11"/>
      <c r="H24" s="11"/>
      <c r="I24" s="21" t="s">
        <v>14</v>
      </c>
      <c r="J24" s="22"/>
      <c r="K24" s="22">
        <v>9</v>
      </c>
      <c r="L24" s="22">
        <v>17</v>
      </c>
      <c r="M24" s="19">
        <v>-0.47</v>
      </c>
      <c r="N24" s="14"/>
      <c r="O24" s="14"/>
      <c r="P24" s="14"/>
      <c r="Q24" s="14"/>
      <c r="R24" s="14"/>
      <c r="S24" s="14"/>
    </row>
    <row r="25" spans="2:19" ht="14.25" hidden="1" customHeight="1" x14ac:dyDescent="0.25">
      <c r="B25" s="14"/>
      <c r="C25" s="14"/>
      <c r="D25" s="14"/>
      <c r="E25" s="14"/>
      <c r="F25" s="11"/>
      <c r="G25" s="11"/>
      <c r="H25" s="11"/>
      <c r="I25" s="21" t="s">
        <v>15</v>
      </c>
      <c r="J25" s="22"/>
      <c r="K25" s="22">
        <v>20</v>
      </c>
      <c r="L25" s="22">
        <v>13</v>
      </c>
      <c r="M25" s="19">
        <v>-0.23</v>
      </c>
      <c r="N25" s="14"/>
      <c r="O25" s="14"/>
      <c r="P25" s="14"/>
      <c r="Q25" s="14"/>
      <c r="R25" s="14"/>
      <c r="S25" s="14"/>
    </row>
    <row r="26" spans="2:19" ht="14.25" hidden="1" customHeight="1" x14ac:dyDescent="0.25">
      <c r="B26" s="14"/>
      <c r="C26" s="14"/>
      <c r="D26" s="14"/>
      <c r="E26" s="14"/>
      <c r="F26" s="11"/>
      <c r="G26" s="11"/>
      <c r="H26" s="11"/>
      <c r="I26" s="21" t="s">
        <v>16</v>
      </c>
      <c r="J26" s="22"/>
      <c r="K26" s="22">
        <v>20</v>
      </c>
      <c r="L26" s="22">
        <v>18</v>
      </c>
      <c r="M26" s="19">
        <v>-0.23</v>
      </c>
      <c r="N26" s="14"/>
      <c r="O26" s="14"/>
      <c r="P26" s="14"/>
      <c r="Q26" s="14"/>
      <c r="R26" s="14"/>
      <c r="S26" s="14"/>
    </row>
    <row r="27" spans="2:19" ht="14.25" hidden="1" customHeight="1" x14ac:dyDescent="0.25">
      <c r="B27" s="14"/>
      <c r="C27" s="14"/>
      <c r="D27" s="14"/>
      <c r="E27" s="14"/>
      <c r="F27" s="11"/>
      <c r="G27" s="11"/>
      <c r="H27" s="11"/>
      <c r="I27" s="21" t="s">
        <v>17</v>
      </c>
      <c r="J27" s="22"/>
      <c r="K27" s="22">
        <v>20</v>
      </c>
      <c r="L27" s="22">
        <v>7</v>
      </c>
      <c r="M27" s="19">
        <v>-0.23</v>
      </c>
      <c r="N27" s="14"/>
      <c r="O27" s="14"/>
      <c r="P27" s="14"/>
      <c r="Q27" s="14"/>
      <c r="R27" s="14"/>
      <c r="S27" s="14"/>
    </row>
    <row r="28" spans="2:19" ht="14.25" hidden="1" customHeight="1" x14ac:dyDescent="0.25">
      <c r="B28" s="14"/>
      <c r="C28" s="14"/>
      <c r="D28" s="14"/>
      <c r="E28" s="14"/>
      <c r="F28" s="11"/>
      <c r="G28" s="11"/>
      <c r="H28" s="11"/>
      <c r="I28" s="21" t="s">
        <v>18</v>
      </c>
      <c r="J28" s="22"/>
      <c r="K28" s="22">
        <v>20</v>
      </c>
      <c r="L28" s="22">
        <v>13</v>
      </c>
      <c r="M28" s="19">
        <v>-0.23</v>
      </c>
      <c r="N28" s="14"/>
      <c r="O28" s="14"/>
      <c r="P28" s="14"/>
      <c r="Q28" s="14"/>
      <c r="R28" s="14"/>
      <c r="S28" s="14"/>
    </row>
    <row r="29" spans="2:19" ht="14.25" hidden="1" customHeight="1" x14ac:dyDescent="0.25">
      <c r="B29" s="14"/>
      <c r="C29" s="14"/>
      <c r="D29" s="14"/>
      <c r="E29" s="14"/>
      <c r="F29" s="11"/>
      <c r="G29" s="11"/>
      <c r="H29" s="11"/>
      <c r="I29" s="21" t="s">
        <v>19</v>
      </c>
      <c r="J29" s="22"/>
      <c r="K29" s="22">
        <v>20</v>
      </c>
      <c r="L29" s="22">
        <v>15</v>
      </c>
      <c r="M29" s="19">
        <v>-0.23</v>
      </c>
      <c r="N29" s="14"/>
      <c r="O29" s="14"/>
      <c r="P29" s="14"/>
      <c r="Q29" s="14"/>
      <c r="R29" s="14"/>
      <c r="S29" s="14"/>
    </row>
    <row r="30" spans="2:19" ht="14.25" hidden="1" customHeight="1" thickBot="1" x14ac:dyDescent="0.3">
      <c r="B30" s="14"/>
      <c r="C30" s="14"/>
      <c r="D30" s="14"/>
      <c r="E30" s="14"/>
      <c r="F30" s="11"/>
      <c r="G30" s="11"/>
      <c r="H30" s="11"/>
      <c r="I30" s="21" t="s">
        <v>20</v>
      </c>
      <c r="J30" s="22"/>
      <c r="K30" s="22">
        <v>20</v>
      </c>
      <c r="L30" s="22">
        <v>17</v>
      </c>
      <c r="M30" s="19">
        <v>-0.23</v>
      </c>
      <c r="N30" s="14"/>
      <c r="O30" s="14"/>
      <c r="P30" s="14"/>
      <c r="Q30" s="14"/>
      <c r="R30" s="14"/>
      <c r="S30" s="14"/>
    </row>
    <row r="31" spans="2:19" x14ac:dyDescent="0.25">
      <c r="B31" s="14"/>
      <c r="C31" s="14"/>
      <c r="D31" s="14"/>
      <c r="E31" s="14"/>
      <c r="F31" s="11"/>
      <c r="G31" s="11"/>
      <c r="H31" s="11"/>
      <c r="I31" s="27" t="s">
        <v>21</v>
      </c>
      <c r="J31" s="28"/>
      <c r="K31" s="29">
        <v>66</v>
      </c>
      <c r="L31" s="29">
        <v>83</v>
      </c>
      <c r="M31" s="30">
        <v>-0.2</v>
      </c>
      <c r="N31" s="14"/>
      <c r="O31" s="17"/>
      <c r="P31" s="17"/>
      <c r="Q31" s="17"/>
      <c r="R31" s="17"/>
      <c r="S31" s="17"/>
    </row>
    <row r="32" spans="2:19" ht="13.5" customHeight="1" x14ac:dyDescent="0.25">
      <c r="B32" s="14"/>
      <c r="C32" s="14"/>
      <c r="D32" s="14"/>
      <c r="E32" s="14"/>
      <c r="F32" s="11"/>
      <c r="G32" s="11"/>
      <c r="H32" s="11"/>
      <c r="L32" s="14"/>
      <c r="M32" s="14"/>
      <c r="N32" s="14"/>
      <c r="O32" s="14"/>
      <c r="P32" s="14"/>
      <c r="Q32" s="14"/>
      <c r="R32" s="14"/>
      <c r="S32" s="14"/>
    </row>
    <row r="33" spans="2:19" ht="18.75" customHeight="1" x14ac:dyDescent="0.25">
      <c r="B33" s="14"/>
      <c r="C33" s="14"/>
      <c r="D33" s="14"/>
      <c r="E33" s="14"/>
      <c r="F33" s="11"/>
      <c r="G33" s="11"/>
      <c r="H33" s="11"/>
      <c r="I33" s="31" t="s">
        <v>22</v>
      </c>
      <c r="J33" s="31"/>
      <c r="K33" s="31"/>
      <c r="L33" s="11"/>
      <c r="M33" s="11"/>
      <c r="N33" s="11"/>
      <c r="O33" s="11"/>
      <c r="P33" s="11"/>
      <c r="Q33" s="11"/>
      <c r="R33" s="11"/>
      <c r="S33" s="11"/>
    </row>
    <row r="34" spans="2:19" ht="18.75" customHeight="1" x14ac:dyDescent="0.25">
      <c r="B34" s="14"/>
      <c r="C34" s="14"/>
      <c r="D34" s="14"/>
      <c r="E34" s="14"/>
      <c r="F34" s="11"/>
      <c r="G34" s="11"/>
      <c r="H34" s="11"/>
      <c r="I34" s="31"/>
      <c r="J34" s="31"/>
      <c r="K34" s="31"/>
      <c r="L34" s="11"/>
      <c r="M34" s="11"/>
      <c r="N34" s="11"/>
      <c r="O34" s="11"/>
      <c r="P34" s="11"/>
      <c r="Q34" s="11"/>
      <c r="R34" s="11"/>
      <c r="S34" s="11"/>
    </row>
    <row r="35" spans="2:19" ht="18.75" customHeight="1" x14ac:dyDescent="0.25">
      <c r="B35" s="14"/>
      <c r="C35" s="14"/>
      <c r="D35" s="14"/>
      <c r="E35" s="14"/>
      <c r="F35" s="11"/>
      <c r="G35" s="11"/>
      <c r="H35" s="11"/>
      <c r="I35" s="31"/>
      <c r="J35" s="31"/>
      <c r="K35" s="31"/>
      <c r="L35" s="11"/>
      <c r="M35" s="11"/>
      <c r="N35" s="11"/>
      <c r="O35" s="11"/>
      <c r="P35" s="11"/>
      <c r="Q35" s="11"/>
      <c r="R35" s="11"/>
      <c r="S35" s="11"/>
    </row>
    <row r="36" spans="2:19" x14ac:dyDescent="0.25">
      <c r="B36" s="14"/>
      <c r="C36" s="14"/>
      <c r="D36" s="14"/>
      <c r="E36" s="14"/>
      <c r="F36" s="11"/>
      <c r="G36" s="11"/>
      <c r="H36" s="11"/>
      <c r="I36" s="32" t="s">
        <v>23</v>
      </c>
      <c r="J36" s="32"/>
      <c r="K36" s="33" t="s">
        <v>24</v>
      </c>
      <c r="L36" s="11"/>
      <c r="M36" s="11"/>
      <c r="N36" s="11"/>
      <c r="O36" s="11"/>
      <c r="P36" s="11"/>
      <c r="Q36" s="11"/>
      <c r="R36" s="11"/>
      <c r="S36" s="11"/>
    </row>
    <row r="37" spans="2:19" x14ac:dyDescent="0.25">
      <c r="B37" s="14"/>
      <c r="C37" s="14"/>
      <c r="D37" s="14"/>
      <c r="E37" s="14"/>
      <c r="F37" s="11"/>
      <c r="G37" s="11"/>
      <c r="H37" s="11"/>
      <c r="I37" s="34">
        <v>2009</v>
      </c>
      <c r="J37" s="22"/>
      <c r="K37" s="35">
        <v>139</v>
      </c>
      <c r="L37" s="11"/>
      <c r="M37" s="11"/>
      <c r="N37" s="11"/>
      <c r="O37" s="11"/>
      <c r="P37" s="11"/>
      <c r="Q37" s="11"/>
      <c r="R37" s="11"/>
      <c r="S37" s="11"/>
    </row>
    <row r="38" spans="2:19" x14ac:dyDescent="0.25">
      <c r="B38" s="14"/>
      <c r="C38" s="14"/>
      <c r="D38" s="14"/>
      <c r="E38" s="14"/>
      <c r="F38" s="11"/>
      <c r="G38" s="11"/>
      <c r="H38" s="11"/>
      <c r="I38" s="34">
        <v>2010</v>
      </c>
      <c r="J38" s="22"/>
      <c r="K38" s="35">
        <v>121</v>
      </c>
      <c r="L38" s="11"/>
      <c r="M38" s="11"/>
      <c r="N38" s="11"/>
      <c r="O38" s="11"/>
      <c r="P38" s="11"/>
      <c r="Q38" s="11"/>
      <c r="R38" s="11"/>
      <c r="S38" s="11"/>
    </row>
    <row r="39" spans="2:19" x14ac:dyDescent="0.25">
      <c r="B39" s="14"/>
      <c r="C39" s="14"/>
      <c r="D39" s="14"/>
      <c r="E39" s="14"/>
      <c r="F39" s="11"/>
      <c r="G39" s="11"/>
      <c r="H39" s="11"/>
      <c r="I39" s="34">
        <v>2011</v>
      </c>
      <c r="J39" s="22"/>
      <c r="K39" s="35">
        <v>93</v>
      </c>
      <c r="L39" s="11"/>
      <c r="M39" s="11"/>
      <c r="N39" s="11"/>
      <c r="O39" s="11"/>
      <c r="P39" s="11"/>
      <c r="Q39" s="11"/>
      <c r="R39" s="11"/>
      <c r="S39" s="11"/>
    </row>
    <row r="40" spans="2:19" x14ac:dyDescent="0.25">
      <c r="B40" s="14"/>
      <c r="C40" s="14"/>
      <c r="D40" s="14"/>
      <c r="E40" s="14"/>
      <c r="F40" s="11"/>
      <c r="G40" s="11"/>
      <c r="H40" s="11"/>
      <c r="I40" s="34">
        <v>2012</v>
      </c>
      <c r="J40" s="22"/>
      <c r="K40" s="35">
        <v>83</v>
      </c>
      <c r="L40" s="14"/>
      <c r="M40" s="14"/>
      <c r="N40" s="14"/>
      <c r="O40" s="14"/>
      <c r="P40" s="14"/>
      <c r="Q40" s="14"/>
      <c r="R40" s="14"/>
      <c r="S40" s="14"/>
    </row>
    <row r="41" spans="2:19" x14ac:dyDescent="0.25">
      <c r="B41" s="14"/>
      <c r="C41" s="14"/>
      <c r="D41" s="14"/>
      <c r="E41" s="14"/>
      <c r="F41" s="11"/>
      <c r="G41" s="11"/>
      <c r="H41" s="11"/>
      <c r="I41" s="34">
        <v>2013</v>
      </c>
      <c r="J41" s="22"/>
      <c r="K41" s="35">
        <v>131</v>
      </c>
      <c r="L41" s="14"/>
      <c r="M41" s="14"/>
      <c r="N41" s="14"/>
      <c r="O41" s="14"/>
      <c r="P41" s="14"/>
      <c r="Q41" s="14"/>
      <c r="R41" s="14"/>
      <c r="S41" s="14"/>
    </row>
    <row r="42" spans="2:19" x14ac:dyDescent="0.25">
      <c r="B42" s="14"/>
      <c r="C42" s="14"/>
      <c r="D42" s="14"/>
      <c r="E42" s="14"/>
      <c r="F42" s="11"/>
      <c r="G42" s="11"/>
      <c r="H42" s="11"/>
      <c r="I42" s="34">
        <v>2014</v>
      </c>
      <c r="J42" s="22"/>
      <c r="K42" s="35">
        <v>96</v>
      </c>
      <c r="L42" s="14"/>
      <c r="M42" s="14"/>
      <c r="N42" s="14"/>
      <c r="O42" s="14"/>
      <c r="P42" s="14"/>
      <c r="Q42" s="14"/>
      <c r="R42" s="14"/>
      <c r="S42" s="14"/>
    </row>
    <row r="43" spans="2:19" x14ac:dyDescent="0.25">
      <c r="B43" s="14"/>
      <c r="C43" s="14"/>
      <c r="D43" s="14"/>
      <c r="E43" s="14"/>
      <c r="F43" s="11"/>
      <c r="G43" s="11"/>
      <c r="H43" s="11"/>
      <c r="I43" s="34">
        <v>2015</v>
      </c>
      <c r="J43" s="22"/>
      <c r="K43" s="35">
        <v>95</v>
      </c>
      <c r="L43" s="14"/>
      <c r="M43" s="14"/>
      <c r="N43" s="14"/>
      <c r="O43" s="14"/>
      <c r="P43" s="14"/>
      <c r="Q43" s="14"/>
      <c r="R43" s="14"/>
      <c r="S43" s="14"/>
    </row>
    <row r="44" spans="2:19" x14ac:dyDescent="0.25">
      <c r="B44" s="14"/>
      <c r="C44" s="14"/>
      <c r="D44" s="14"/>
      <c r="E44" s="14"/>
      <c r="F44" s="11"/>
      <c r="G44" s="11"/>
      <c r="H44" s="11"/>
      <c r="I44" s="34">
        <v>2016</v>
      </c>
      <c r="J44" s="22"/>
      <c r="K44" s="35">
        <v>124</v>
      </c>
      <c r="L44" s="14"/>
      <c r="M44" s="14"/>
      <c r="N44" s="14"/>
      <c r="O44" s="14"/>
      <c r="P44" s="14"/>
      <c r="Q44" s="14"/>
      <c r="R44" s="14"/>
      <c r="S44" s="14"/>
    </row>
    <row r="45" spans="2:19" x14ac:dyDescent="0.25">
      <c r="B45" s="14"/>
      <c r="C45" s="14"/>
      <c r="D45" s="14"/>
      <c r="E45" s="14"/>
      <c r="F45" s="11"/>
      <c r="G45" s="11"/>
      <c r="H45" s="11"/>
      <c r="I45" s="34">
        <v>2017</v>
      </c>
      <c r="J45" s="22"/>
      <c r="K45" s="35">
        <v>121</v>
      </c>
      <c r="L45" s="14"/>
      <c r="M45" s="14"/>
      <c r="N45" s="14"/>
      <c r="O45" s="14"/>
      <c r="P45" s="14"/>
      <c r="Q45" s="14"/>
      <c r="R45" s="14"/>
      <c r="S45" s="14"/>
    </row>
    <row r="46" spans="2:19" x14ac:dyDescent="0.25">
      <c r="B46" s="14"/>
      <c r="C46" s="14"/>
      <c r="D46" s="14"/>
      <c r="E46" s="14"/>
      <c r="F46" s="11"/>
      <c r="G46" s="11"/>
      <c r="H46" s="11"/>
      <c r="I46" s="34">
        <v>2018</v>
      </c>
      <c r="J46" s="22"/>
      <c r="K46" s="35">
        <v>149</v>
      </c>
      <c r="L46" s="14"/>
      <c r="M46" s="14"/>
      <c r="N46" s="14"/>
      <c r="O46" s="14"/>
      <c r="P46" s="14"/>
      <c r="Q46" s="14"/>
      <c r="R46" s="14"/>
      <c r="S46" s="14"/>
    </row>
    <row r="47" spans="2:19" ht="15.75" customHeight="1" x14ac:dyDescent="0.25">
      <c r="C47" s="36"/>
      <c r="D47" s="36"/>
      <c r="E47" s="36"/>
      <c r="F47" s="36"/>
      <c r="G47" s="36"/>
      <c r="H47" s="37"/>
      <c r="I47" s="34">
        <v>2019</v>
      </c>
      <c r="J47" s="22"/>
      <c r="K47" s="35">
        <v>166</v>
      </c>
      <c r="L47" s="14"/>
      <c r="M47" s="14"/>
      <c r="N47" s="14"/>
      <c r="O47" s="14"/>
      <c r="P47" s="14"/>
      <c r="Q47" s="14"/>
      <c r="R47" s="14"/>
      <c r="S47" s="14"/>
    </row>
    <row r="48" spans="2:19" ht="15.75" thickBot="1" x14ac:dyDescent="0.3">
      <c r="B48" s="38"/>
      <c r="C48" s="38"/>
      <c r="D48" s="38"/>
      <c r="E48" s="38"/>
      <c r="F48" s="38"/>
      <c r="G48" s="38"/>
      <c r="H48" s="37"/>
      <c r="I48" s="34" t="s">
        <v>25</v>
      </c>
      <c r="K48" s="35">
        <v>66</v>
      </c>
      <c r="L48" s="14"/>
      <c r="M48" s="14"/>
      <c r="N48" s="14"/>
      <c r="O48" s="14"/>
      <c r="P48" s="14"/>
      <c r="Q48" s="14"/>
      <c r="R48" s="14"/>
      <c r="S48" s="14"/>
    </row>
    <row r="49" spans="2:19" ht="15" customHeight="1" x14ac:dyDescent="0.25">
      <c r="B49" s="38"/>
      <c r="C49" s="38"/>
      <c r="D49" s="38"/>
      <c r="E49" s="38"/>
      <c r="F49" s="38"/>
      <c r="G49" s="38"/>
      <c r="H49" s="11"/>
      <c r="I49" s="29" t="s">
        <v>21</v>
      </c>
      <c r="J49" s="29"/>
      <c r="K49" s="39">
        <v>1384</v>
      </c>
      <c r="L49" s="14"/>
      <c r="M49" s="14"/>
      <c r="N49" s="14"/>
      <c r="O49" s="14"/>
      <c r="P49" s="14"/>
      <c r="Q49" s="14"/>
      <c r="R49" s="14"/>
      <c r="S49" s="14"/>
    </row>
    <row r="50" spans="2:19" ht="11.25" customHeight="1" x14ac:dyDescent="0.25">
      <c r="B50" s="38"/>
      <c r="C50" s="38"/>
      <c r="D50" s="38"/>
      <c r="E50" s="38"/>
      <c r="F50" s="38"/>
      <c r="G50" s="38"/>
      <c r="I50" s="40" t="s">
        <v>26</v>
      </c>
      <c r="J50" s="40"/>
      <c r="K50" s="40"/>
      <c r="L50" s="41"/>
      <c r="M50" s="41"/>
      <c r="N50" s="41"/>
      <c r="O50" s="41"/>
      <c r="P50" s="41"/>
      <c r="Q50" s="41"/>
      <c r="R50" s="41"/>
      <c r="S50" s="14"/>
    </row>
    <row r="51" spans="2:19" ht="17.25" customHeight="1" x14ac:dyDescent="0.25">
      <c r="B51" s="42"/>
      <c r="C51" s="42"/>
      <c r="D51" s="42"/>
      <c r="E51" s="42"/>
      <c r="F51" s="42"/>
      <c r="G51" s="42"/>
      <c r="I51" s="40"/>
      <c r="J51" s="40"/>
      <c r="K51" s="40"/>
      <c r="L51" s="41"/>
      <c r="M51" s="41"/>
      <c r="N51" s="41"/>
      <c r="O51" s="41"/>
      <c r="P51" s="41"/>
      <c r="Q51" s="41"/>
      <c r="R51" s="41"/>
      <c r="S51" s="14"/>
    </row>
    <row r="52" spans="2:19" ht="17.25" customHeight="1" x14ac:dyDescent="0.25">
      <c r="B52" s="42"/>
      <c r="C52" s="42"/>
      <c r="D52" s="42"/>
      <c r="E52" s="42"/>
      <c r="F52" s="42"/>
      <c r="G52" s="42"/>
      <c r="I52" s="43"/>
      <c r="J52" s="43"/>
      <c r="K52" s="43"/>
      <c r="L52" s="14"/>
      <c r="M52" s="14"/>
      <c r="N52" s="14"/>
      <c r="O52" s="14"/>
      <c r="P52" s="14"/>
      <c r="Q52" s="14"/>
      <c r="R52" s="14"/>
      <c r="S52" s="14"/>
    </row>
    <row r="53" spans="2:19" ht="11.25" customHeight="1" x14ac:dyDescent="0.25">
      <c r="B53" s="42"/>
      <c r="C53" s="42"/>
      <c r="D53" s="42"/>
      <c r="E53" s="42"/>
      <c r="F53" s="42"/>
      <c r="G53" s="42"/>
      <c r="I53" s="43"/>
      <c r="J53" s="43"/>
      <c r="K53" s="43"/>
      <c r="L53" s="14"/>
      <c r="M53" s="14"/>
      <c r="N53" s="14"/>
      <c r="O53" s="14"/>
      <c r="P53" s="14"/>
      <c r="Q53" s="14"/>
      <c r="R53" s="14"/>
      <c r="S53" s="14"/>
    </row>
    <row r="54" spans="2:19" ht="11.25" customHeight="1" x14ac:dyDescent="0.25">
      <c r="B54" s="42"/>
      <c r="C54" s="42"/>
      <c r="D54" s="42"/>
      <c r="E54" s="42"/>
      <c r="F54" s="42"/>
      <c r="G54" s="42"/>
      <c r="I54" s="43"/>
      <c r="J54" s="43"/>
      <c r="K54" s="43"/>
      <c r="L54" s="14"/>
      <c r="M54" s="14"/>
      <c r="N54" s="14"/>
      <c r="O54" s="14"/>
      <c r="P54" s="14"/>
      <c r="Q54" s="14"/>
      <c r="R54" s="14"/>
      <c r="S54" s="14"/>
    </row>
    <row r="55" spans="2:19" ht="11.25" customHeight="1" x14ac:dyDescent="0.25">
      <c r="B55" s="42"/>
      <c r="C55" s="42"/>
      <c r="D55" s="42"/>
      <c r="E55" s="42"/>
      <c r="F55" s="42"/>
      <c r="G55" s="42"/>
      <c r="I55" s="43"/>
      <c r="J55" s="43"/>
      <c r="K55" s="43"/>
      <c r="L55" s="14"/>
      <c r="M55" s="14"/>
      <c r="N55" s="14"/>
      <c r="O55" s="14"/>
      <c r="P55" s="14"/>
      <c r="Q55" s="14"/>
      <c r="R55" s="14"/>
      <c r="S55" s="14"/>
    </row>
    <row r="56" spans="2:19" ht="11.25" customHeight="1" x14ac:dyDescent="0.25">
      <c r="B56" s="42"/>
      <c r="C56" s="42"/>
      <c r="D56" s="42"/>
      <c r="E56" s="42"/>
      <c r="F56" s="42"/>
      <c r="G56" s="42"/>
      <c r="I56" s="43"/>
      <c r="J56" s="43"/>
      <c r="K56" s="43"/>
      <c r="L56" s="14"/>
      <c r="M56" s="14"/>
      <c r="N56" s="14"/>
      <c r="O56" s="14"/>
      <c r="P56" s="14"/>
      <c r="Q56" s="14"/>
      <c r="R56" s="14"/>
      <c r="S56" s="14"/>
    </row>
    <row r="57" spans="2:19" ht="11.25" customHeight="1" x14ac:dyDescent="0.25">
      <c r="B57" s="42"/>
      <c r="C57" s="42"/>
      <c r="D57" s="42"/>
      <c r="E57" s="42"/>
      <c r="F57" s="42"/>
      <c r="G57" s="42"/>
      <c r="I57" s="43"/>
      <c r="J57" s="43"/>
      <c r="K57" s="43"/>
      <c r="L57" s="14"/>
      <c r="M57" s="14"/>
      <c r="N57" s="14"/>
      <c r="O57" s="14"/>
      <c r="P57" s="14"/>
      <c r="Q57" s="14"/>
      <c r="R57" s="14"/>
      <c r="S57" s="14"/>
    </row>
    <row r="58" spans="2:19" ht="15" customHeight="1" x14ac:dyDescent="0.25">
      <c r="I58" s="14"/>
      <c r="J58" s="14"/>
      <c r="K58" s="14"/>
      <c r="L58" s="44"/>
      <c r="M58" s="44"/>
      <c r="N58" s="44"/>
      <c r="O58" s="44"/>
      <c r="P58" s="44"/>
      <c r="Q58" s="44"/>
      <c r="R58" s="44"/>
      <c r="S58" s="44"/>
    </row>
    <row r="59" spans="2:19" ht="24" customHeight="1" x14ac:dyDescent="0.25">
      <c r="I59" s="14"/>
      <c r="J59" s="14"/>
      <c r="K59" s="12" t="s">
        <v>27</v>
      </c>
      <c r="L59" s="12"/>
      <c r="M59" s="12"/>
      <c r="N59" s="12"/>
      <c r="O59" s="12"/>
      <c r="P59" s="12"/>
      <c r="Q59" s="12"/>
      <c r="R59" s="14"/>
      <c r="S59" s="14"/>
    </row>
    <row r="60" spans="2:19" ht="15" customHeight="1" thickBot="1" x14ac:dyDescent="0.3">
      <c r="I60" s="14"/>
      <c r="J60" s="14"/>
      <c r="K60" s="45" t="s">
        <v>28</v>
      </c>
      <c r="L60" s="46" t="s">
        <v>29</v>
      </c>
      <c r="M60" s="46"/>
      <c r="N60" s="32"/>
      <c r="O60" s="46">
        <v>2019</v>
      </c>
      <c r="P60" s="46"/>
      <c r="Q60" s="46"/>
      <c r="R60" s="14"/>
      <c r="S60" s="14"/>
    </row>
    <row r="61" spans="2:19" ht="15" customHeight="1" x14ac:dyDescent="0.25">
      <c r="I61" s="14"/>
      <c r="J61" s="14"/>
      <c r="K61" s="45"/>
      <c r="L61" s="32" t="s">
        <v>30</v>
      </c>
      <c r="M61" s="32" t="s">
        <v>31</v>
      </c>
      <c r="N61" s="32"/>
      <c r="O61" s="32" t="s">
        <v>30</v>
      </c>
      <c r="P61" s="32"/>
      <c r="Q61" s="32" t="s">
        <v>31</v>
      </c>
      <c r="R61" s="14"/>
      <c r="S61" s="14"/>
    </row>
    <row r="62" spans="2:19" x14ac:dyDescent="0.25">
      <c r="I62" s="14"/>
      <c r="J62" s="14"/>
      <c r="K62" s="47" t="s">
        <v>32</v>
      </c>
      <c r="L62" s="22">
        <v>41</v>
      </c>
      <c r="M62" s="19">
        <v>0.62</v>
      </c>
      <c r="N62" s="48"/>
      <c r="O62" s="22">
        <v>110</v>
      </c>
      <c r="P62" s="22"/>
      <c r="Q62" s="19">
        <v>0.66</v>
      </c>
      <c r="R62" s="14"/>
      <c r="S62" s="14"/>
    </row>
    <row r="63" spans="2:19" x14ac:dyDescent="0.25">
      <c r="I63" s="14"/>
      <c r="J63" s="14"/>
      <c r="K63" s="47" t="s">
        <v>33</v>
      </c>
      <c r="L63" s="22">
        <v>25</v>
      </c>
      <c r="M63" s="19">
        <v>0.38</v>
      </c>
      <c r="N63" s="48"/>
      <c r="O63" s="22">
        <v>56</v>
      </c>
      <c r="P63" s="22"/>
      <c r="Q63" s="19">
        <v>0.34</v>
      </c>
      <c r="R63" s="14"/>
      <c r="S63" s="14"/>
    </row>
    <row r="64" spans="2:19" x14ac:dyDescent="0.25">
      <c r="I64" s="14"/>
      <c r="J64" s="14"/>
      <c r="K64" s="18" t="s">
        <v>21</v>
      </c>
      <c r="L64" s="18">
        <v>66</v>
      </c>
      <c r="M64" s="49">
        <v>1</v>
      </c>
      <c r="N64" s="49"/>
      <c r="O64" s="18">
        <v>166</v>
      </c>
      <c r="P64" s="18"/>
      <c r="Q64" s="49">
        <v>1</v>
      </c>
      <c r="R64" s="14"/>
      <c r="S64" s="14"/>
    </row>
    <row r="65" spans="2:19" ht="19.5" customHeight="1" x14ac:dyDescent="0.25">
      <c r="B65" s="12" t="s">
        <v>34</v>
      </c>
      <c r="C65" s="12"/>
      <c r="D65" s="12"/>
      <c r="E65" s="12"/>
      <c r="F65" s="12"/>
      <c r="G65" s="12"/>
      <c r="H65" s="12"/>
      <c r="I65" s="14"/>
      <c r="J65" s="14"/>
      <c r="K65" s="50" t="s">
        <v>26</v>
      </c>
      <c r="L65" s="51"/>
      <c r="M65" s="51"/>
      <c r="N65" s="51"/>
      <c r="O65" s="51"/>
      <c r="P65" s="51"/>
      <c r="Q65" s="51"/>
      <c r="R65" s="14"/>
      <c r="S65" s="14"/>
    </row>
    <row r="66" spans="2:19" x14ac:dyDescent="0.25">
      <c r="B66" s="12"/>
      <c r="C66" s="12"/>
      <c r="D66" s="12"/>
      <c r="E66" s="12"/>
      <c r="F66" s="12"/>
      <c r="G66" s="12"/>
      <c r="H66" s="12"/>
      <c r="I66" s="14"/>
      <c r="J66" s="14"/>
      <c r="R66" s="14"/>
      <c r="S66" s="14"/>
    </row>
    <row r="67" spans="2:19" ht="15" customHeight="1" x14ac:dyDescent="0.25">
      <c r="B67" s="52" t="s">
        <v>35</v>
      </c>
      <c r="C67" s="52"/>
      <c r="D67" s="45" t="s">
        <v>36</v>
      </c>
      <c r="E67" s="53"/>
      <c r="F67" s="52" t="s">
        <v>29</v>
      </c>
      <c r="G67" s="18"/>
      <c r="H67" s="52" t="s">
        <v>21</v>
      </c>
      <c r="I67" s="14"/>
      <c r="J67" s="14"/>
      <c r="R67" s="51"/>
      <c r="S67" s="14"/>
    </row>
    <row r="68" spans="2:19" ht="15" customHeight="1" x14ac:dyDescent="0.25">
      <c r="B68" s="52"/>
      <c r="C68" s="52"/>
      <c r="D68" s="45"/>
      <c r="E68" s="53"/>
      <c r="F68" s="52"/>
      <c r="G68" s="18"/>
      <c r="H68" s="52"/>
      <c r="I68" s="11"/>
      <c r="J68" s="14"/>
      <c r="K68" s="12" t="s">
        <v>37</v>
      </c>
      <c r="L68" s="12"/>
      <c r="M68" s="12"/>
      <c r="N68" s="12"/>
      <c r="O68" s="12"/>
      <c r="R68" s="14"/>
      <c r="S68" s="14"/>
    </row>
    <row r="69" spans="2:19" ht="15.75" thickBot="1" x14ac:dyDescent="0.3">
      <c r="B69" s="54" t="s">
        <v>38</v>
      </c>
      <c r="C69" s="54"/>
      <c r="D69" s="55">
        <v>394</v>
      </c>
      <c r="E69" s="55"/>
      <c r="F69" s="55">
        <v>12</v>
      </c>
      <c r="G69" s="56"/>
      <c r="H69" s="56">
        <v>406</v>
      </c>
      <c r="I69" s="11"/>
      <c r="J69" s="14"/>
      <c r="K69" s="45" t="s">
        <v>39</v>
      </c>
      <c r="L69" s="45"/>
      <c r="M69" s="46" t="s">
        <v>24</v>
      </c>
      <c r="N69" s="46"/>
      <c r="O69" s="46"/>
      <c r="R69" s="14"/>
      <c r="S69" s="14"/>
    </row>
    <row r="70" spans="2:19" x14ac:dyDescent="0.25">
      <c r="B70" s="54" t="s">
        <v>40</v>
      </c>
      <c r="C70" s="54"/>
      <c r="D70" s="55">
        <v>93</v>
      </c>
      <c r="E70" s="55"/>
      <c r="F70" s="55">
        <v>5</v>
      </c>
      <c r="G70" s="56"/>
      <c r="H70" s="56">
        <v>98</v>
      </c>
      <c r="I70" s="11"/>
      <c r="J70" s="14"/>
      <c r="K70" s="45"/>
      <c r="L70" s="45"/>
      <c r="M70" s="18" t="s">
        <v>30</v>
      </c>
      <c r="N70" s="18"/>
      <c r="O70" s="18" t="s">
        <v>31</v>
      </c>
      <c r="P70" s="14"/>
      <c r="Q70" s="14"/>
      <c r="R70" s="14"/>
      <c r="S70" s="14"/>
    </row>
    <row r="71" spans="2:19" x14ac:dyDescent="0.25">
      <c r="B71" s="54" t="s">
        <v>41</v>
      </c>
      <c r="C71" s="54"/>
      <c r="D71" s="55">
        <v>72</v>
      </c>
      <c r="E71" s="55"/>
      <c r="F71" s="55">
        <v>5</v>
      </c>
      <c r="G71" s="56"/>
      <c r="H71" s="56">
        <v>77</v>
      </c>
      <c r="I71" s="11"/>
      <c r="J71" s="14"/>
      <c r="K71" s="47" t="s">
        <v>42</v>
      </c>
      <c r="L71" s="22"/>
      <c r="M71" s="57">
        <v>19</v>
      </c>
      <c r="N71" s="57"/>
      <c r="O71" s="19">
        <v>0.28999999999999998</v>
      </c>
      <c r="P71" s="58"/>
      <c r="Q71" s="58"/>
      <c r="R71" s="14"/>
      <c r="S71" s="14"/>
    </row>
    <row r="72" spans="2:19" ht="15" customHeight="1" x14ac:dyDescent="0.25">
      <c r="B72" s="54" t="s">
        <v>43</v>
      </c>
      <c r="C72" s="54"/>
      <c r="D72" s="55">
        <v>72</v>
      </c>
      <c r="E72" s="55"/>
      <c r="F72" s="55">
        <v>3</v>
      </c>
      <c r="G72" s="56"/>
      <c r="H72" s="56">
        <v>75</v>
      </c>
      <c r="I72" s="11"/>
      <c r="J72" s="14"/>
      <c r="K72" s="47" t="s">
        <v>44</v>
      </c>
      <c r="L72" s="22"/>
      <c r="M72" s="57">
        <v>2</v>
      </c>
      <c r="N72" s="57"/>
      <c r="O72" s="19">
        <v>0.03</v>
      </c>
      <c r="P72" s="58"/>
      <c r="Q72" s="58"/>
      <c r="R72" s="58"/>
      <c r="S72" s="14"/>
    </row>
    <row r="73" spans="2:19" ht="15" customHeight="1" x14ac:dyDescent="0.25">
      <c r="B73" s="54" t="s">
        <v>45</v>
      </c>
      <c r="C73" s="54"/>
      <c r="D73" s="55">
        <v>67</v>
      </c>
      <c r="E73" s="55"/>
      <c r="F73" s="55">
        <v>1</v>
      </c>
      <c r="G73" s="56"/>
      <c r="H73" s="56">
        <v>68</v>
      </c>
      <c r="I73" s="11"/>
      <c r="J73" s="14"/>
      <c r="K73" s="47" t="s">
        <v>46</v>
      </c>
      <c r="L73" s="22"/>
      <c r="M73" s="57">
        <v>9</v>
      </c>
      <c r="N73" s="57"/>
      <c r="O73" s="19">
        <v>0.13</v>
      </c>
      <c r="P73" s="14"/>
    </row>
    <row r="74" spans="2:19" x14ac:dyDescent="0.25">
      <c r="B74" s="54" t="s">
        <v>47</v>
      </c>
      <c r="C74" s="54"/>
      <c r="D74" s="55">
        <v>64</v>
      </c>
      <c r="E74" s="55"/>
      <c r="F74" s="55">
        <v>1</v>
      </c>
      <c r="G74" s="56"/>
      <c r="H74" s="56">
        <v>65</v>
      </c>
      <c r="I74" s="34"/>
      <c r="J74" s="14"/>
      <c r="K74" s="47" t="s">
        <v>48</v>
      </c>
      <c r="L74" s="22"/>
      <c r="M74" s="57">
        <v>2</v>
      </c>
      <c r="N74" s="57"/>
      <c r="O74" s="19">
        <v>0.03</v>
      </c>
      <c r="P74" s="14"/>
    </row>
    <row r="75" spans="2:19" ht="26.25" customHeight="1" x14ac:dyDescent="0.25">
      <c r="B75" s="54" t="s">
        <v>49</v>
      </c>
      <c r="C75" s="54"/>
      <c r="D75" s="55">
        <v>57</v>
      </c>
      <c r="E75" s="55"/>
      <c r="F75" s="55">
        <v>4</v>
      </c>
      <c r="G75" s="56"/>
      <c r="H75" s="56">
        <v>61</v>
      </c>
      <c r="I75" s="11"/>
      <c r="J75" s="14"/>
      <c r="K75" s="59" t="s">
        <v>50</v>
      </c>
      <c r="L75" s="59"/>
      <c r="M75" s="57">
        <v>9</v>
      </c>
      <c r="N75" s="57"/>
      <c r="O75" s="19">
        <v>0.14000000000000001</v>
      </c>
      <c r="P75" s="14"/>
    </row>
    <row r="76" spans="2:19" ht="27.75" customHeight="1" x14ac:dyDescent="0.25">
      <c r="B76" s="54" t="s">
        <v>51</v>
      </c>
      <c r="C76" s="54"/>
      <c r="D76" s="55">
        <v>53</v>
      </c>
      <c r="E76" s="55"/>
      <c r="F76" s="55">
        <v>4</v>
      </c>
      <c r="G76" s="56"/>
      <c r="H76" s="56">
        <v>57</v>
      </c>
      <c r="I76" s="11"/>
      <c r="J76" s="14"/>
      <c r="K76" s="47" t="s">
        <v>52</v>
      </c>
      <c r="L76" s="60"/>
      <c r="M76" s="57">
        <v>17</v>
      </c>
      <c r="N76" s="60"/>
      <c r="O76" s="19">
        <v>0.26</v>
      </c>
      <c r="P76" s="14"/>
    </row>
    <row r="77" spans="2:19" ht="15.75" customHeight="1" x14ac:dyDescent="0.25">
      <c r="B77" s="54" t="s">
        <v>53</v>
      </c>
      <c r="C77" s="54"/>
      <c r="D77" s="55">
        <v>49</v>
      </c>
      <c r="E77" s="55"/>
      <c r="F77" s="55">
        <v>6</v>
      </c>
      <c r="G77" s="56"/>
      <c r="H77" s="56">
        <v>55</v>
      </c>
      <c r="I77" s="11"/>
      <c r="J77" s="14"/>
      <c r="K77" s="47" t="s">
        <v>54</v>
      </c>
      <c r="L77" s="22"/>
      <c r="M77" s="57">
        <v>2</v>
      </c>
      <c r="N77" s="57"/>
      <c r="O77" s="19">
        <v>0.03</v>
      </c>
      <c r="P77" s="14"/>
    </row>
    <row r="78" spans="2:19" ht="15.75" thickBot="1" x14ac:dyDescent="0.3">
      <c r="B78" s="61" t="s">
        <v>55</v>
      </c>
      <c r="C78" s="61"/>
      <c r="D78" s="62">
        <v>44</v>
      </c>
      <c r="E78" s="62"/>
      <c r="F78" s="62">
        <v>2</v>
      </c>
      <c r="G78" s="22"/>
      <c r="H78" s="63">
        <v>46</v>
      </c>
      <c r="I78" s="11"/>
      <c r="J78" s="14"/>
      <c r="K78" s="47" t="s">
        <v>56</v>
      </c>
      <c r="L78" s="22"/>
      <c r="M78" s="57">
        <v>6</v>
      </c>
      <c r="N78" s="57"/>
      <c r="O78" s="19">
        <v>0.09</v>
      </c>
      <c r="P78" s="14"/>
    </row>
    <row r="79" spans="2:19" ht="15" customHeight="1" x14ac:dyDescent="0.25">
      <c r="B79" s="61" t="s">
        <v>57</v>
      </c>
      <c r="C79" s="61"/>
      <c r="D79" s="62">
        <v>36</v>
      </c>
      <c r="E79" s="62"/>
      <c r="F79" s="62">
        <v>3</v>
      </c>
      <c r="G79" s="22"/>
      <c r="H79" s="63">
        <v>39</v>
      </c>
      <c r="I79" s="11"/>
      <c r="J79" s="14"/>
      <c r="K79" s="64" t="s">
        <v>21</v>
      </c>
      <c r="L79" s="64"/>
      <c r="M79" s="65">
        <v>66</v>
      </c>
      <c r="N79" s="65"/>
      <c r="O79" s="66">
        <v>1</v>
      </c>
      <c r="P79" s="14"/>
    </row>
    <row r="80" spans="2:19" ht="15" customHeight="1" x14ac:dyDescent="0.25">
      <c r="B80" s="61" t="s">
        <v>58</v>
      </c>
      <c r="C80" s="61"/>
      <c r="D80" s="62">
        <v>35</v>
      </c>
      <c r="E80" s="62"/>
      <c r="F80" s="62">
        <v>4</v>
      </c>
      <c r="G80" s="22"/>
      <c r="H80" s="63">
        <v>39</v>
      </c>
      <c r="I80" s="11"/>
      <c r="J80" s="14"/>
      <c r="K80" s="67" t="s">
        <v>59</v>
      </c>
      <c r="P80" s="14"/>
    </row>
    <row r="81" spans="2:16" ht="15" customHeight="1" x14ac:dyDescent="0.25">
      <c r="B81" s="61" t="s">
        <v>60</v>
      </c>
      <c r="C81" s="61"/>
      <c r="D81" s="62">
        <v>35</v>
      </c>
      <c r="E81" s="62"/>
      <c r="F81" s="62">
        <v>2</v>
      </c>
      <c r="G81" s="22"/>
      <c r="H81" s="63">
        <v>37</v>
      </c>
      <c r="I81" s="11"/>
      <c r="J81" s="14"/>
      <c r="P81" s="14"/>
    </row>
    <row r="82" spans="2:16" ht="15" customHeight="1" x14ac:dyDescent="0.25">
      <c r="B82" s="61" t="s">
        <v>61</v>
      </c>
      <c r="C82" s="61"/>
      <c r="D82" s="62">
        <v>32</v>
      </c>
      <c r="E82" s="62"/>
      <c r="F82" s="62">
        <v>2</v>
      </c>
      <c r="G82" s="22"/>
      <c r="H82" s="63">
        <v>34</v>
      </c>
      <c r="I82" s="68"/>
      <c r="J82" s="14"/>
      <c r="K82" s="12" t="s">
        <v>62</v>
      </c>
      <c r="L82" s="12"/>
      <c r="M82" s="12"/>
      <c r="N82" s="12"/>
      <c r="O82" s="12"/>
    </row>
    <row r="83" spans="2:16" ht="14.25" customHeight="1" thickBot="1" x14ac:dyDescent="0.3">
      <c r="B83" s="61" t="s">
        <v>63</v>
      </c>
      <c r="C83" s="61"/>
      <c r="D83" s="62">
        <v>33</v>
      </c>
      <c r="E83" s="62"/>
      <c r="F83" s="62">
        <v>1</v>
      </c>
      <c r="G83" s="22"/>
      <c r="H83" s="69">
        <v>34</v>
      </c>
      <c r="I83" s="11"/>
      <c r="J83" s="14"/>
      <c r="K83" s="45" t="s">
        <v>64</v>
      </c>
      <c r="L83" s="45"/>
      <c r="M83" s="70" t="s">
        <v>24</v>
      </c>
      <c r="N83" s="70"/>
      <c r="O83" s="70"/>
      <c r="P83" s="14"/>
    </row>
    <row r="84" spans="2:16" x14ac:dyDescent="0.25">
      <c r="B84" s="61" t="s">
        <v>65</v>
      </c>
      <c r="C84" s="61"/>
      <c r="D84" s="62">
        <v>27</v>
      </c>
      <c r="E84" s="62"/>
      <c r="F84" s="62">
        <v>1</v>
      </c>
      <c r="G84" s="22"/>
      <c r="H84" s="63">
        <v>28</v>
      </c>
      <c r="I84" s="1"/>
      <c r="J84" s="71"/>
      <c r="K84" s="45"/>
      <c r="L84" s="45"/>
      <c r="M84" s="72" t="s">
        <v>30</v>
      </c>
      <c r="N84" s="72"/>
      <c r="O84" s="32" t="s">
        <v>31</v>
      </c>
      <c r="P84" s="14"/>
    </row>
    <row r="85" spans="2:16" ht="15" customHeight="1" x14ac:dyDescent="0.25">
      <c r="B85" s="61" t="s">
        <v>66</v>
      </c>
      <c r="C85" s="61"/>
      <c r="D85" s="62">
        <v>23</v>
      </c>
      <c r="E85" s="62"/>
      <c r="F85" s="62">
        <v>0</v>
      </c>
      <c r="G85" s="22"/>
      <c r="H85" s="69">
        <v>23</v>
      </c>
      <c r="I85" s="73"/>
      <c r="J85" s="74"/>
      <c r="K85" s="47" t="s">
        <v>67</v>
      </c>
      <c r="L85" s="22"/>
      <c r="M85" s="57">
        <v>21</v>
      </c>
      <c r="N85" s="57"/>
      <c r="O85" s="19">
        <v>0.31</v>
      </c>
    </row>
    <row r="86" spans="2:16" ht="14.25" customHeight="1" x14ac:dyDescent="0.25">
      <c r="B86" s="61" t="s">
        <v>68</v>
      </c>
      <c r="C86" s="61"/>
      <c r="D86" s="62">
        <v>19</v>
      </c>
      <c r="E86" s="62"/>
      <c r="F86" s="62">
        <v>1</v>
      </c>
      <c r="G86" s="22"/>
      <c r="H86" s="63">
        <v>20</v>
      </c>
      <c r="I86" s="1"/>
      <c r="K86" s="47" t="s">
        <v>69</v>
      </c>
      <c r="L86" s="22"/>
      <c r="M86" s="57">
        <v>6</v>
      </c>
      <c r="N86" s="57"/>
      <c r="O86" s="19">
        <v>0.09</v>
      </c>
      <c r="P86" s="14"/>
    </row>
    <row r="87" spans="2:16" ht="14.25" customHeight="1" x14ac:dyDescent="0.25">
      <c r="B87" s="61" t="s">
        <v>70</v>
      </c>
      <c r="C87" s="61"/>
      <c r="D87" s="62">
        <v>19</v>
      </c>
      <c r="E87" s="62"/>
      <c r="F87" s="62">
        <v>1</v>
      </c>
      <c r="G87" s="22"/>
      <c r="H87" s="69">
        <v>20</v>
      </c>
      <c r="I87" s="1"/>
      <c r="K87" s="47" t="s">
        <v>71</v>
      </c>
      <c r="L87" s="22"/>
      <c r="M87" s="57">
        <v>11</v>
      </c>
      <c r="N87" s="57"/>
      <c r="O87" s="19">
        <v>0.17</v>
      </c>
      <c r="P87" s="14"/>
    </row>
    <row r="88" spans="2:16" ht="14.25" customHeight="1" x14ac:dyDescent="0.25">
      <c r="B88" s="61" t="s">
        <v>72</v>
      </c>
      <c r="C88" s="61"/>
      <c r="D88" s="62">
        <v>16</v>
      </c>
      <c r="E88" s="62"/>
      <c r="F88" s="62">
        <v>2</v>
      </c>
      <c r="G88" s="22"/>
      <c r="H88" s="63">
        <v>18</v>
      </c>
      <c r="I88" s="1"/>
      <c r="K88" s="47" t="s">
        <v>73</v>
      </c>
      <c r="L88" s="22"/>
      <c r="M88" s="57">
        <v>1</v>
      </c>
      <c r="N88" s="57"/>
      <c r="O88" s="19">
        <v>0.02</v>
      </c>
      <c r="P88" s="14"/>
    </row>
    <row r="89" spans="2:16" ht="14.25" customHeight="1" x14ac:dyDescent="0.25">
      <c r="B89" s="61" t="s">
        <v>74</v>
      </c>
      <c r="C89" s="61"/>
      <c r="D89" s="62">
        <v>16</v>
      </c>
      <c r="E89" s="62"/>
      <c r="F89" s="62">
        <v>0</v>
      </c>
      <c r="G89" s="22"/>
      <c r="H89" s="69">
        <v>16</v>
      </c>
      <c r="I89" s="1"/>
      <c r="K89" s="47" t="s">
        <v>75</v>
      </c>
      <c r="L89" s="22"/>
      <c r="M89" s="57">
        <v>4</v>
      </c>
      <c r="N89" s="57"/>
      <c r="O89" s="19">
        <v>0.06</v>
      </c>
      <c r="P89" s="14"/>
    </row>
    <row r="90" spans="2:16" ht="14.25" customHeight="1" x14ac:dyDescent="0.25">
      <c r="B90" s="61" t="s">
        <v>76</v>
      </c>
      <c r="C90" s="61"/>
      <c r="D90" s="62">
        <v>14</v>
      </c>
      <c r="E90" s="62"/>
      <c r="F90" s="62">
        <v>1</v>
      </c>
      <c r="G90" s="22"/>
      <c r="H90" s="63">
        <v>15</v>
      </c>
      <c r="I90" s="1"/>
      <c r="K90" s="47" t="s">
        <v>77</v>
      </c>
      <c r="L90" s="75"/>
      <c r="M90" s="57">
        <v>1</v>
      </c>
      <c r="N90" s="75"/>
      <c r="O90" s="19">
        <v>0.02</v>
      </c>
      <c r="P90" s="14"/>
    </row>
    <row r="91" spans="2:16" ht="14.25" customHeight="1" x14ac:dyDescent="0.25">
      <c r="B91" s="61" t="s">
        <v>78</v>
      </c>
      <c r="C91" s="61"/>
      <c r="D91" s="62">
        <v>14</v>
      </c>
      <c r="E91" s="62"/>
      <c r="F91" s="62">
        <v>1</v>
      </c>
      <c r="G91" s="22"/>
      <c r="H91" s="69">
        <v>15</v>
      </c>
      <c r="I91" s="1"/>
      <c r="K91" s="47" t="s">
        <v>79</v>
      </c>
      <c r="M91" s="57">
        <v>0</v>
      </c>
      <c r="O91" s="19">
        <v>0</v>
      </c>
      <c r="P91" s="14"/>
    </row>
    <row r="92" spans="2:16" ht="14.25" customHeight="1" x14ac:dyDescent="0.25">
      <c r="B92" s="61" t="s">
        <v>80</v>
      </c>
      <c r="C92" s="61"/>
      <c r="D92" s="62">
        <v>14</v>
      </c>
      <c r="E92" s="62"/>
      <c r="F92" s="62">
        <v>1</v>
      </c>
      <c r="G92" s="22"/>
      <c r="H92" s="69">
        <v>15</v>
      </c>
      <c r="I92" s="1"/>
      <c r="K92" s="47" t="s">
        <v>81</v>
      </c>
      <c r="L92" s="22"/>
      <c r="M92" s="57">
        <v>6</v>
      </c>
      <c r="O92" s="19">
        <v>0.09</v>
      </c>
      <c r="P92" s="14"/>
    </row>
    <row r="93" spans="2:16" ht="14.25" customHeight="1" x14ac:dyDescent="0.25">
      <c r="B93" s="61" t="s">
        <v>82</v>
      </c>
      <c r="C93" s="61"/>
      <c r="D93" s="62">
        <v>11</v>
      </c>
      <c r="E93" s="62"/>
      <c r="F93" s="62">
        <v>1</v>
      </c>
      <c r="G93" s="22"/>
      <c r="H93" s="63">
        <v>12</v>
      </c>
      <c r="I93" s="1"/>
      <c r="K93" s="47" t="s">
        <v>83</v>
      </c>
      <c r="M93" s="57">
        <v>6</v>
      </c>
      <c r="N93" s="57"/>
      <c r="O93" s="19">
        <v>0.09</v>
      </c>
      <c r="P93" s="14"/>
    </row>
    <row r="94" spans="2:16" ht="14.25" customHeight="1" thickBot="1" x14ac:dyDescent="0.3">
      <c r="B94" s="61" t="s">
        <v>84</v>
      </c>
      <c r="C94" s="61"/>
      <c r="D94" s="62">
        <v>9</v>
      </c>
      <c r="E94" s="62"/>
      <c r="F94" s="62">
        <v>2</v>
      </c>
      <c r="G94" s="22"/>
      <c r="H94" s="69">
        <v>11</v>
      </c>
      <c r="I94" s="1"/>
      <c r="K94" s="47" t="s">
        <v>85</v>
      </c>
      <c r="L94" s="22"/>
      <c r="M94" s="57">
        <v>10</v>
      </c>
      <c r="N94" s="57"/>
      <c r="O94" s="19">
        <v>0.15</v>
      </c>
      <c r="P94" s="14"/>
    </row>
    <row r="95" spans="2:16" ht="13.5" customHeight="1" x14ac:dyDescent="0.25">
      <c r="B95" s="64" t="s">
        <v>21</v>
      </c>
      <c r="C95" s="64"/>
      <c r="D95" s="65">
        <v>1318</v>
      </c>
      <c r="E95" s="65">
        <v>0</v>
      </c>
      <c r="F95" s="65">
        <v>66</v>
      </c>
      <c r="G95" s="65"/>
      <c r="H95" s="65">
        <v>1384</v>
      </c>
      <c r="K95" s="64" t="s">
        <v>21</v>
      </c>
      <c r="L95" s="64"/>
      <c r="M95" s="65">
        <v>66</v>
      </c>
      <c r="N95" s="65"/>
      <c r="O95" s="66">
        <v>1</v>
      </c>
      <c r="P95" s="14"/>
    </row>
    <row r="96" spans="2:16" ht="12.75" customHeight="1" x14ac:dyDescent="0.25">
      <c r="B96" s="76" t="s">
        <v>86</v>
      </c>
      <c r="C96" s="76"/>
      <c r="D96" s="76"/>
      <c r="E96" s="76"/>
      <c r="F96" s="76"/>
      <c r="G96" s="76"/>
      <c r="H96" s="76"/>
      <c r="K96" s="67" t="s">
        <v>87</v>
      </c>
      <c r="P96" s="14"/>
    </row>
    <row r="97" spans="2:19" ht="13.5" customHeight="1" x14ac:dyDescent="0.25">
      <c r="B97" s="76" t="s">
        <v>88</v>
      </c>
      <c r="C97" s="76"/>
      <c r="D97" s="76"/>
      <c r="E97" s="76"/>
      <c r="F97" s="76"/>
      <c r="G97" s="76"/>
      <c r="H97" s="76"/>
      <c r="I97" s="14"/>
      <c r="J97" s="14"/>
      <c r="K97" s="14"/>
      <c r="L97" s="14"/>
      <c r="M97" s="14"/>
      <c r="N97" s="14"/>
      <c r="O97" s="14"/>
      <c r="P97" s="14"/>
      <c r="Q97" s="14"/>
      <c r="R97" s="14"/>
      <c r="S97" s="14"/>
    </row>
    <row r="98" spans="2:19" ht="6" customHeight="1" x14ac:dyDescent="0.25">
      <c r="B98" s="77"/>
      <c r="C98" s="77"/>
      <c r="D98" s="77"/>
      <c r="E98" s="77"/>
      <c r="F98" s="77"/>
      <c r="G98" s="77"/>
      <c r="H98" s="77"/>
      <c r="I98" s="14"/>
      <c r="J98" s="14"/>
      <c r="K98" s="14"/>
      <c r="L98" s="14"/>
      <c r="M98" s="14"/>
      <c r="N98" s="14"/>
      <c r="O98" s="14"/>
      <c r="P98" s="14"/>
      <c r="Q98" s="14"/>
      <c r="R98" s="14"/>
      <c r="S98" s="14"/>
    </row>
    <row r="99" spans="2:19" x14ac:dyDescent="0.25">
      <c r="B99" s="6" t="s">
        <v>89</v>
      </c>
      <c r="C99" s="78"/>
      <c r="D99" s="78"/>
      <c r="E99" s="78"/>
      <c r="F99" s="79"/>
      <c r="G99" s="79"/>
      <c r="H99" s="79"/>
      <c r="I99" s="78"/>
      <c r="J99" s="78"/>
      <c r="K99" s="78"/>
      <c r="L99" s="78"/>
      <c r="M99" s="78"/>
      <c r="N99" s="78"/>
      <c r="O99" s="78"/>
      <c r="P99" s="78"/>
      <c r="Q99" s="78"/>
      <c r="R99" s="78"/>
      <c r="S99" s="78"/>
    </row>
    <row r="100" spans="2:19" ht="15" customHeight="1" x14ac:dyDescent="0.25">
      <c r="B100" s="12" t="s">
        <v>90</v>
      </c>
      <c r="C100" s="12"/>
      <c r="D100" s="12"/>
      <c r="E100" s="12"/>
      <c r="F100" s="12"/>
      <c r="G100" s="73"/>
      <c r="H100" s="73"/>
      <c r="I100" s="80"/>
      <c r="J100" s="80"/>
      <c r="K100" s="14"/>
      <c r="L100" s="14"/>
      <c r="M100" s="81" t="s">
        <v>91</v>
      </c>
      <c r="N100" s="81"/>
      <c r="O100" s="81"/>
      <c r="P100" s="81"/>
      <c r="Q100" s="81"/>
      <c r="R100" s="81"/>
      <c r="S100" s="14"/>
    </row>
    <row r="101" spans="2:19" ht="21" customHeight="1" x14ac:dyDescent="0.25">
      <c r="B101" s="12"/>
      <c r="C101" s="12"/>
      <c r="D101" s="12"/>
      <c r="E101" s="12"/>
      <c r="F101" s="12"/>
      <c r="G101" s="73"/>
      <c r="H101" s="73"/>
      <c r="I101" s="80"/>
      <c r="J101" s="80"/>
      <c r="K101" s="14"/>
      <c r="L101" s="14"/>
      <c r="M101" s="81"/>
      <c r="N101" s="81"/>
      <c r="O101" s="81"/>
      <c r="P101" s="81"/>
      <c r="Q101" s="81"/>
      <c r="R101" s="81"/>
      <c r="S101" s="14"/>
    </row>
    <row r="102" spans="2:19" ht="24" customHeight="1" x14ac:dyDescent="0.25">
      <c r="B102" s="18" t="s">
        <v>92</v>
      </c>
      <c r="C102" s="18" t="s">
        <v>93</v>
      </c>
      <c r="D102" s="18" t="s">
        <v>31</v>
      </c>
      <c r="E102" s="82" t="s">
        <v>94</v>
      </c>
      <c r="F102" s="82"/>
      <c r="G102" s="82"/>
      <c r="I102" s="83" t="s">
        <v>95</v>
      </c>
      <c r="J102" s="14"/>
      <c r="K102" s="14"/>
      <c r="L102" s="14"/>
      <c r="M102" s="84" t="s">
        <v>96</v>
      </c>
      <c r="N102" s="85"/>
      <c r="O102" s="45" t="s">
        <v>30</v>
      </c>
      <c r="P102" s="45"/>
      <c r="Q102" s="45" t="s">
        <v>31</v>
      </c>
      <c r="R102" s="45"/>
      <c r="S102" s="14"/>
    </row>
    <row r="103" spans="2:19" x14ac:dyDescent="0.25">
      <c r="B103" s="21" t="s">
        <v>97</v>
      </c>
      <c r="C103" s="11">
        <v>1</v>
      </c>
      <c r="D103" s="86">
        <v>0.02</v>
      </c>
      <c r="E103" s="87"/>
      <c r="F103" s="11">
        <v>0</v>
      </c>
      <c r="G103" s="11"/>
      <c r="H103" s="88">
        <v>1</v>
      </c>
      <c r="I103" s="89">
        <v>0.13</v>
      </c>
      <c r="J103" s="14"/>
      <c r="K103" s="14"/>
      <c r="L103" s="14"/>
      <c r="M103" s="47" t="s">
        <v>98</v>
      </c>
      <c r="N103" s="90"/>
      <c r="O103" s="91">
        <v>62</v>
      </c>
      <c r="P103" s="91"/>
      <c r="Q103" s="92">
        <v>0.94</v>
      </c>
      <c r="R103" s="92"/>
      <c r="S103" s="14"/>
    </row>
    <row r="104" spans="2:19" ht="15.75" thickBot="1" x14ac:dyDescent="0.3">
      <c r="B104" s="21" t="s">
        <v>99</v>
      </c>
      <c r="C104" s="11">
        <v>0</v>
      </c>
      <c r="D104" s="86">
        <v>0</v>
      </c>
      <c r="E104" s="87"/>
      <c r="F104" s="11">
        <v>0</v>
      </c>
      <c r="G104" s="11"/>
      <c r="H104" s="88">
        <v>2</v>
      </c>
      <c r="I104" s="93"/>
      <c r="J104" s="14"/>
      <c r="K104" s="14"/>
      <c r="L104" s="14"/>
      <c r="M104" s="47" t="s">
        <v>100</v>
      </c>
      <c r="N104" s="90"/>
      <c r="O104" s="91">
        <v>4</v>
      </c>
      <c r="P104" s="91"/>
      <c r="Q104" s="92">
        <v>0.06</v>
      </c>
      <c r="R104" s="92"/>
      <c r="S104" s="14"/>
    </row>
    <row r="105" spans="2:19" x14ac:dyDescent="0.25">
      <c r="B105" s="21" t="s">
        <v>101</v>
      </c>
      <c r="C105" s="11">
        <v>1</v>
      </c>
      <c r="D105" s="86">
        <v>0.02</v>
      </c>
      <c r="E105" s="87"/>
      <c r="F105" s="11">
        <v>0</v>
      </c>
      <c r="G105" s="11"/>
      <c r="H105" s="88">
        <v>3</v>
      </c>
      <c r="I105" s="93" t="s">
        <v>102</v>
      </c>
      <c r="J105" s="14"/>
      <c r="K105" s="14"/>
      <c r="L105" s="14"/>
      <c r="M105" s="64" t="s">
        <v>21</v>
      </c>
      <c r="N105" s="94"/>
      <c r="O105" s="95">
        <v>66</v>
      </c>
      <c r="P105" s="95"/>
      <c r="Q105" s="96">
        <v>1</v>
      </c>
      <c r="R105" s="96"/>
      <c r="S105" s="14"/>
    </row>
    <row r="106" spans="2:19" x14ac:dyDescent="0.25">
      <c r="B106" s="21" t="s">
        <v>103</v>
      </c>
      <c r="C106" s="11">
        <v>6</v>
      </c>
      <c r="D106" s="86">
        <v>0.09</v>
      </c>
      <c r="E106" s="87"/>
      <c r="F106" s="11">
        <v>0</v>
      </c>
      <c r="G106" s="11"/>
      <c r="H106" s="88">
        <v>4</v>
      </c>
      <c r="I106" s="89">
        <v>0.85</v>
      </c>
      <c r="J106" s="14"/>
      <c r="K106" s="14"/>
      <c r="L106" s="14"/>
      <c r="S106" s="14"/>
    </row>
    <row r="107" spans="2:19" x14ac:dyDescent="0.25">
      <c r="B107" s="21" t="s">
        <v>104</v>
      </c>
      <c r="C107" s="11">
        <v>27</v>
      </c>
      <c r="D107" s="97">
        <v>0.4</v>
      </c>
      <c r="E107" s="87"/>
      <c r="F107" s="11">
        <v>27</v>
      </c>
      <c r="G107" s="11"/>
      <c r="H107" s="88">
        <v>5</v>
      </c>
      <c r="I107" s="93"/>
      <c r="J107" s="14"/>
      <c r="K107" s="14"/>
      <c r="L107" s="14"/>
      <c r="M107" s="98"/>
      <c r="N107" s="14"/>
      <c r="O107" s="14"/>
      <c r="P107" s="14"/>
      <c r="Q107" s="14"/>
      <c r="R107" s="14"/>
      <c r="S107" s="14"/>
    </row>
    <row r="108" spans="2:19" x14ac:dyDescent="0.25">
      <c r="B108" s="21" t="s">
        <v>105</v>
      </c>
      <c r="C108" s="11">
        <v>30</v>
      </c>
      <c r="D108" s="97">
        <v>0.45</v>
      </c>
      <c r="E108" s="87"/>
      <c r="F108" s="11">
        <v>59</v>
      </c>
      <c r="G108" s="11"/>
      <c r="H108" s="88">
        <v>6</v>
      </c>
      <c r="I108" s="93"/>
      <c r="J108" s="14"/>
      <c r="K108" s="14"/>
      <c r="L108" s="14"/>
      <c r="M108" s="26" t="s">
        <v>106</v>
      </c>
      <c r="N108" s="58"/>
      <c r="O108" s="58"/>
      <c r="P108" s="14"/>
      <c r="Q108" s="14"/>
      <c r="R108" s="14"/>
      <c r="S108" s="14"/>
    </row>
    <row r="109" spans="2:19" ht="15.75" thickBot="1" x14ac:dyDescent="0.3">
      <c r="B109" s="21" t="s">
        <v>107</v>
      </c>
      <c r="C109" s="11">
        <v>1</v>
      </c>
      <c r="D109" s="97">
        <v>0.02</v>
      </c>
      <c r="E109" s="87"/>
      <c r="F109" s="11">
        <v>0</v>
      </c>
      <c r="G109" s="11"/>
      <c r="H109" s="88">
        <v>7</v>
      </c>
      <c r="I109" s="93" t="s">
        <v>108</v>
      </c>
      <c r="J109" s="14"/>
      <c r="K109" s="14"/>
      <c r="L109" s="14"/>
      <c r="M109" s="84" t="s">
        <v>109</v>
      </c>
      <c r="N109" s="85"/>
      <c r="O109" s="99" t="s">
        <v>30</v>
      </c>
      <c r="P109" s="99"/>
      <c r="Q109" s="99" t="s">
        <v>31</v>
      </c>
      <c r="R109" s="99"/>
      <c r="S109" s="14"/>
    </row>
    <row r="110" spans="2:19" x14ac:dyDescent="0.25">
      <c r="B110" s="64" t="s">
        <v>21</v>
      </c>
      <c r="C110" s="64">
        <v>66</v>
      </c>
      <c r="D110" s="66">
        <v>1</v>
      </c>
      <c r="E110" s="66">
        <v>0</v>
      </c>
      <c r="F110" s="100">
        <v>86</v>
      </c>
      <c r="G110" s="66"/>
      <c r="I110" s="89">
        <f>D109</f>
        <v>0.02</v>
      </c>
      <c r="J110" s="14"/>
      <c r="K110" s="14"/>
      <c r="L110" s="14"/>
      <c r="M110" s="47" t="s">
        <v>110</v>
      </c>
      <c r="N110" s="90"/>
      <c r="O110" s="91">
        <v>20</v>
      </c>
      <c r="P110" s="91"/>
      <c r="Q110" s="92">
        <v>0.3</v>
      </c>
      <c r="R110" s="92"/>
      <c r="S110" s="14"/>
    </row>
    <row r="111" spans="2:19" x14ac:dyDescent="0.25">
      <c r="B111" s="14"/>
      <c r="C111" s="14"/>
      <c r="D111" s="14"/>
      <c r="E111" s="14"/>
      <c r="F111" s="11"/>
      <c r="G111" s="11"/>
      <c r="H111" s="11"/>
      <c r="I111" s="14"/>
      <c r="J111" s="14"/>
      <c r="K111" s="14"/>
      <c r="L111" s="14"/>
      <c r="M111" s="47" t="s">
        <v>111</v>
      </c>
      <c r="N111" s="90"/>
      <c r="O111" s="91">
        <v>42</v>
      </c>
      <c r="P111" s="91"/>
      <c r="Q111" s="92">
        <v>0.64</v>
      </c>
      <c r="R111" s="92"/>
      <c r="S111" s="14"/>
    </row>
    <row r="112" spans="2:19" ht="15.75" thickBot="1" x14ac:dyDescent="0.3">
      <c r="B112" s="14"/>
      <c r="C112" s="14"/>
      <c r="D112" s="14"/>
      <c r="E112" s="14"/>
      <c r="F112" s="11"/>
      <c r="G112" s="11"/>
      <c r="H112" s="11"/>
      <c r="I112" s="14"/>
      <c r="J112" s="14"/>
      <c r="K112" s="14"/>
      <c r="L112" s="14"/>
      <c r="M112" s="47" t="s">
        <v>112</v>
      </c>
      <c r="N112" s="90"/>
      <c r="O112" s="91">
        <v>4</v>
      </c>
      <c r="P112" s="91"/>
      <c r="Q112" s="92">
        <v>0.06</v>
      </c>
      <c r="R112" s="92"/>
      <c r="S112" s="14"/>
    </row>
    <row r="113" spans="2:19" x14ac:dyDescent="0.25">
      <c r="C113" s="58"/>
      <c r="D113" s="58"/>
      <c r="E113" s="58"/>
      <c r="F113" s="58"/>
      <c r="G113" s="58"/>
      <c r="H113" s="58"/>
      <c r="I113" s="14"/>
      <c r="J113" s="14"/>
      <c r="K113" s="14"/>
      <c r="L113" s="14"/>
      <c r="M113" s="29" t="s">
        <v>21</v>
      </c>
      <c r="N113" s="101"/>
      <c r="O113" s="102">
        <v>66</v>
      </c>
      <c r="P113" s="102"/>
      <c r="Q113" s="103">
        <v>1</v>
      </c>
      <c r="R113" s="103"/>
      <c r="S113" s="14"/>
    </row>
    <row r="114" spans="2:19" ht="12.75" customHeight="1" x14ac:dyDescent="0.25">
      <c r="B114" s="12" t="s">
        <v>113</v>
      </c>
      <c r="C114" s="12"/>
      <c r="D114" s="12"/>
      <c r="E114" s="12"/>
      <c r="F114" s="12"/>
      <c r="G114" s="12"/>
      <c r="H114" s="12"/>
      <c r="I114" s="14"/>
      <c r="J114" s="14"/>
      <c r="K114" s="14"/>
      <c r="L114" s="14"/>
      <c r="S114" s="14"/>
    </row>
    <row r="115" spans="2:19" ht="12.75" customHeight="1" x14ac:dyDescent="0.25">
      <c r="B115" s="12"/>
      <c r="C115" s="12"/>
      <c r="D115" s="12"/>
      <c r="E115" s="12"/>
      <c r="F115" s="12"/>
      <c r="G115" s="12"/>
      <c r="H115" s="12"/>
      <c r="I115" s="14"/>
      <c r="J115" s="14"/>
      <c r="K115" s="14"/>
      <c r="L115" s="14"/>
      <c r="M115" s="104"/>
      <c r="N115" s="105"/>
      <c r="O115" s="106"/>
      <c r="P115" s="106"/>
      <c r="Q115" s="107"/>
      <c r="R115" s="107"/>
      <c r="S115" s="14"/>
    </row>
    <row r="116" spans="2:19" x14ac:dyDescent="0.25">
      <c r="B116" s="52" t="s">
        <v>114</v>
      </c>
      <c r="C116" s="52"/>
      <c r="D116" s="52"/>
      <c r="E116" s="18"/>
      <c r="F116" s="32" t="s">
        <v>30</v>
      </c>
      <c r="G116" s="108" t="s">
        <v>31</v>
      </c>
      <c r="H116" s="108"/>
      <c r="I116" s="109"/>
      <c r="J116" s="109"/>
      <c r="K116" s="109"/>
      <c r="L116" s="14"/>
      <c r="M116" s="98"/>
      <c r="N116" s="14"/>
      <c r="O116" s="14"/>
      <c r="P116" s="14"/>
      <c r="Q116" s="14"/>
      <c r="R116" s="14"/>
      <c r="S116" s="14"/>
    </row>
    <row r="117" spans="2:19" x14ac:dyDescent="0.25">
      <c r="B117" s="110" t="s">
        <v>115</v>
      </c>
      <c r="C117" s="111"/>
      <c r="D117" s="111"/>
      <c r="E117" s="111"/>
      <c r="F117" s="112">
        <v>5</v>
      </c>
      <c r="G117" s="113"/>
      <c r="H117" s="114">
        <v>7.0000000000000007E-2</v>
      </c>
      <c r="I117" s="14"/>
      <c r="J117" s="14"/>
      <c r="K117" s="14"/>
      <c r="L117" s="14"/>
      <c r="M117" s="14"/>
      <c r="N117" s="14"/>
      <c r="O117" s="14"/>
      <c r="P117" s="14"/>
      <c r="Q117" s="14"/>
      <c r="R117" s="14"/>
      <c r="S117" s="14"/>
    </row>
    <row r="118" spans="2:19" ht="18.75" x14ac:dyDescent="0.25">
      <c r="B118" s="110" t="s">
        <v>116</v>
      </c>
      <c r="C118" s="111"/>
      <c r="D118" s="111"/>
      <c r="E118" s="111"/>
      <c r="F118" s="112">
        <v>22</v>
      </c>
      <c r="G118" s="113"/>
      <c r="H118" s="114">
        <v>0.33</v>
      </c>
      <c r="I118" s="14"/>
      <c r="J118" s="14"/>
      <c r="K118" s="115" t="s">
        <v>117</v>
      </c>
      <c r="L118" s="14"/>
      <c r="M118" s="14"/>
      <c r="N118" s="14"/>
      <c r="O118" s="14"/>
      <c r="P118" s="14"/>
      <c r="Q118" s="14"/>
      <c r="R118" s="14"/>
      <c r="S118" s="14"/>
    </row>
    <row r="119" spans="2:19" ht="18.75" x14ac:dyDescent="0.3">
      <c r="B119" s="110" t="s">
        <v>118</v>
      </c>
      <c r="C119" s="111"/>
      <c r="D119" s="111"/>
      <c r="E119" s="111"/>
      <c r="F119" s="112">
        <v>3</v>
      </c>
      <c r="G119" s="113"/>
      <c r="H119" s="114">
        <v>0.05</v>
      </c>
      <c r="I119" s="14"/>
      <c r="J119" s="14"/>
      <c r="K119" s="116"/>
      <c r="L119" s="14"/>
      <c r="M119" s="14"/>
      <c r="N119" s="14"/>
      <c r="O119" s="14"/>
      <c r="P119" s="14"/>
      <c r="Q119" s="14"/>
      <c r="R119" s="14"/>
      <c r="S119" s="14"/>
    </row>
    <row r="120" spans="2:19" x14ac:dyDescent="0.25">
      <c r="B120" s="110" t="s">
        <v>119</v>
      </c>
      <c r="C120" s="111"/>
      <c r="D120" s="111"/>
      <c r="E120" s="111"/>
      <c r="F120" s="112">
        <v>11</v>
      </c>
      <c r="G120" s="113"/>
      <c r="H120" s="114">
        <v>0.17</v>
      </c>
      <c r="I120" s="14"/>
      <c r="J120" s="14"/>
      <c r="K120" s="117"/>
      <c r="L120" s="14"/>
      <c r="M120" s="14"/>
      <c r="N120" s="14"/>
      <c r="O120" s="14"/>
      <c r="P120" s="14"/>
      <c r="Q120" s="14"/>
      <c r="R120" s="14"/>
      <c r="S120" s="14"/>
    </row>
    <row r="121" spans="2:19" ht="15.75" x14ac:dyDescent="0.25">
      <c r="B121" s="118" t="s">
        <v>120</v>
      </c>
      <c r="C121" s="119"/>
      <c r="D121" s="119"/>
      <c r="E121" s="119"/>
      <c r="F121" s="120">
        <v>0</v>
      </c>
      <c r="G121" s="121"/>
      <c r="H121" s="122">
        <v>0</v>
      </c>
      <c r="I121" s="123"/>
      <c r="J121" s="14"/>
      <c r="K121" s="124"/>
      <c r="L121" s="14"/>
      <c r="M121" s="14"/>
      <c r="N121" s="14"/>
      <c r="O121" s="14"/>
      <c r="P121" s="14"/>
      <c r="Q121" s="14"/>
      <c r="R121" s="14"/>
      <c r="S121" s="14"/>
    </row>
    <row r="122" spans="2:19" x14ac:dyDescent="0.25">
      <c r="B122" s="118" t="s">
        <v>121</v>
      </c>
      <c r="C122" s="119"/>
      <c r="D122" s="119"/>
      <c r="E122" s="119"/>
      <c r="F122" s="120">
        <v>8</v>
      </c>
      <c r="G122" s="121"/>
      <c r="H122" s="122">
        <v>0.12</v>
      </c>
      <c r="I122" s="125"/>
      <c r="J122" s="14"/>
      <c r="K122" s="126"/>
      <c r="L122" s="14"/>
      <c r="M122" s="14"/>
      <c r="N122" s="14"/>
      <c r="O122" s="14"/>
      <c r="P122" s="14"/>
      <c r="Q122" s="14"/>
      <c r="R122" s="14"/>
      <c r="S122" s="14"/>
    </row>
    <row r="123" spans="2:19" x14ac:dyDescent="0.25">
      <c r="B123" s="127" t="s">
        <v>122</v>
      </c>
      <c r="C123" s="128"/>
      <c r="D123" s="129"/>
      <c r="E123" s="128"/>
      <c r="F123" s="120">
        <v>2</v>
      </c>
      <c r="G123" s="121"/>
      <c r="H123" s="122">
        <v>0.03</v>
      </c>
      <c r="I123" s="125"/>
      <c r="J123" s="14"/>
      <c r="K123" s="130"/>
      <c r="L123" s="14"/>
      <c r="M123" s="14"/>
      <c r="N123" s="14"/>
      <c r="O123" s="14"/>
      <c r="P123" s="14"/>
      <c r="Q123" s="14"/>
      <c r="R123" s="14"/>
      <c r="S123" s="14"/>
    </row>
    <row r="124" spans="2:19" x14ac:dyDescent="0.25">
      <c r="B124" s="127" t="s">
        <v>123</v>
      </c>
      <c r="C124" s="119"/>
      <c r="D124" s="119"/>
      <c r="E124" s="119"/>
      <c r="F124" s="120">
        <v>0</v>
      </c>
      <c r="G124" s="121"/>
      <c r="H124" s="122">
        <v>0</v>
      </c>
      <c r="I124" s="125"/>
      <c r="J124" s="14"/>
      <c r="K124" s="130"/>
      <c r="L124" s="14"/>
      <c r="M124" s="14"/>
      <c r="N124" s="14"/>
      <c r="O124" s="14"/>
      <c r="P124" s="14"/>
      <c r="Q124" s="14"/>
      <c r="R124" s="14"/>
      <c r="S124" s="14"/>
    </row>
    <row r="125" spans="2:19" x14ac:dyDescent="0.25">
      <c r="B125" s="131" t="s">
        <v>124</v>
      </c>
      <c r="C125" s="132"/>
      <c r="D125" s="132"/>
      <c r="E125" s="132"/>
      <c r="F125" s="133">
        <v>0</v>
      </c>
      <c r="G125" s="134"/>
      <c r="H125" s="135">
        <v>0</v>
      </c>
      <c r="I125" s="125"/>
      <c r="J125" s="14"/>
      <c r="K125" s="130"/>
      <c r="L125" s="14"/>
      <c r="M125" s="14"/>
      <c r="N125" s="14"/>
      <c r="O125" s="14"/>
      <c r="P125" s="14"/>
      <c r="Q125" s="14"/>
      <c r="R125" s="14"/>
      <c r="S125" s="14"/>
    </row>
    <row r="126" spans="2:19" x14ac:dyDescent="0.25">
      <c r="B126" s="131" t="s">
        <v>125</v>
      </c>
      <c r="C126" s="132"/>
      <c r="D126" s="132"/>
      <c r="E126" s="132"/>
      <c r="F126" s="133">
        <v>1</v>
      </c>
      <c r="G126" s="134"/>
      <c r="H126" s="135">
        <v>0.02</v>
      </c>
      <c r="I126" s="14"/>
      <c r="J126" s="14"/>
      <c r="K126" s="130"/>
      <c r="L126" s="14"/>
      <c r="M126" s="14"/>
      <c r="N126" s="14"/>
      <c r="O126" s="14"/>
      <c r="P126" s="14"/>
      <c r="Q126" s="14"/>
      <c r="R126" s="14"/>
      <c r="S126" s="14"/>
    </row>
    <row r="127" spans="2:19" x14ac:dyDescent="0.25">
      <c r="B127" s="131" t="s">
        <v>126</v>
      </c>
      <c r="C127" s="132"/>
      <c r="D127" s="132"/>
      <c r="E127" s="132"/>
      <c r="F127" s="133">
        <v>0</v>
      </c>
      <c r="G127" s="134"/>
      <c r="H127" s="135">
        <v>0</v>
      </c>
      <c r="I127" s="14"/>
      <c r="J127" s="14"/>
      <c r="K127" s="126"/>
      <c r="L127" s="14"/>
      <c r="M127" s="14"/>
      <c r="N127" s="14"/>
      <c r="O127" s="14"/>
      <c r="P127" s="14"/>
      <c r="Q127" s="14"/>
      <c r="R127" s="14"/>
      <c r="S127" s="14"/>
    </row>
    <row r="128" spans="2:19" x14ac:dyDescent="0.25">
      <c r="B128" s="131" t="s">
        <v>127</v>
      </c>
      <c r="C128" s="132"/>
      <c r="D128" s="132"/>
      <c r="E128" s="132"/>
      <c r="F128" s="133">
        <v>0</v>
      </c>
      <c r="G128" s="134"/>
      <c r="H128" s="135">
        <v>0</v>
      </c>
      <c r="I128" s="14"/>
      <c r="J128" s="14"/>
      <c r="K128" s="126"/>
      <c r="L128" s="14"/>
      <c r="M128" s="14"/>
      <c r="N128" s="14"/>
      <c r="O128" s="14"/>
      <c r="P128" s="14"/>
      <c r="Q128" s="14"/>
      <c r="R128" s="14"/>
      <c r="S128" s="14"/>
    </row>
    <row r="129" spans="2:19" x14ac:dyDescent="0.25">
      <c r="B129" s="131" t="s">
        <v>128</v>
      </c>
      <c r="C129" s="132"/>
      <c r="D129" s="132"/>
      <c r="E129" s="132"/>
      <c r="F129" s="133">
        <v>0</v>
      </c>
      <c r="G129" s="134"/>
      <c r="H129" s="135">
        <v>0</v>
      </c>
      <c r="I129" s="14"/>
      <c r="J129" s="14"/>
      <c r="K129" s="14"/>
      <c r="L129" s="14"/>
      <c r="M129" s="14"/>
      <c r="N129" s="14"/>
      <c r="O129" s="14"/>
      <c r="P129" s="14"/>
      <c r="Q129" s="14"/>
      <c r="R129" s="14"/>
      <c r="S129" s="14"/>
    </row>
    <row r="130" spans="2:19" x14ac:dyDescent="0.25">
      <c r="B130" s="131" t="s">
        <v>129</v>
      </c>
      <c r="C130" s="132"/>
      <c r="D130" s="132"/>
      <c r="E130" s="132"/>
      <c r="F130" s="133">
        <v>0</v>
      </c>
      <c r="G130" s="134"/>
      <c r="H130" s="135">
        <v>0</v>
      </c>
      <c r="I130" s="14"/>
      <c r="J130" s="14"/>
      <c r="K130" s="14"/>
      <c r="L130" s="14"/>
      <c r="M130" s="14"/>
      <c r="N130" s="14"/>
      <c r="O130" s="14"/>
      <c r="P130" s="14"/>
      <c r="Q130" s="14"/>
      <c r="R130" s="14"/>
      <c r="S130" s="14"/>
    </row>
    <row r="131" spans="2:19" x14ac:dyDescent="0.25">
      <c r="B131" s="131" t="s">
        <v>130</v>
      </c>
      <c r="C131" s="132"/>
      <c r="D131" s="132"/>
      <c r="E131" s="132"/>
      <c r="F131" s="133">
        <v>0</v>
      </c>
      <c r="G131" s="134"/>
      <c r="H131" s="135">
        <v>0</v>
      </c>
      <c r="I131" s="14"/>
      <c r="J131" s="14"/>
      <c r="K131" s="12" t="s">
        <v>131</v>
      </c>
      <c r="L131" s="12"/>
      <c r="M131" s="12"/>
      <c r="N131" s="80"/>
      <c r="O131" s="58"/>
      <c r="P131" s="58"/>
      <c r="Q131" s="14"/>
      <c r="R131" s="14"/>
      <c r="S131" s="14"/>
    </row>
    <row r="132" spans="2:19" x14ac:dyDescent="0.25">
      <c r="B132" s="131" t="s">
        <v>132</v>
      </c>
      <c r="C132" s="132"/>
      <c r="D132" s="132"/>
      <c r="E132" s="132"/>
      <c r="F132" s="133">
        <v>0</v>
      </c>
      <c r="G132" s="134"/>
      <c r="H132" s="135">
        <v>0</v>
      </c>
      <c r="I132" s="14"/>
      <c r="J132" s="14"/>
      <c r="K132" s="12"/>
      <c r="L132" s="12"/>
      <c r="M132" s="12"/>
      <c r="N132" s="80"/>
      <c r="O132" s="58"/>
      <c r="P132" s="58"/>
      <c r="Q132" s="14"/>
      <c r="R132" s="14"/>
      <c r="S132" s="14"/>
    </row>
    <row r="133" spans="2:19" x14ac:dyDescent="0.25">
      <c r="B133" s="131" t="s">
        <v>133</v>
      </c>
      <c r="C133" s="132"/>
      <c r="D133" s="132"/>
      <c r="E133" s="132"/>
      <c r="F133" s="133">
        <v>1</v>
      </c>
      <c r="G133" s="134"/>
      <c r="H133" s="135">
        <v>0.02</v>
      </c>
      <c r="I133" s="14"/>
      <c r="J133" s="14"/>
      <c r="K133" s="18" t="s">
        <v>134</v>
      </c>
      <c r="L133" s="32" t="s">
        <v>30</v>
      </c>
      <c r="M133" s="32" t="s">
        <v>31</v>
      </c>
      <c r="N133" s="136"/>
      <c r="O133" s="11"/>
      <c r="P133" s="87"/>
      <c r="Q133" s="14"/>
      <c r="R133" s="14"/>
      <c r="S133" s="14"/>
    </row>
    <row r="134" spans="2:19" x14ac:dyDescent="0.25">
      <c r="B134" s="131" t="s">
        <v>135</v>
      </c>
      <c r="C134" s="132"/>
      <c r="D134" s="132"/>
      <c r="E134" s="132"/>
      <c r="F134" s="133">
        <v>0</v>
      </c>
      <c r="G134" s="134"/>
      <c r="H134" s="135">
        <v>0</v>
      </c>
      <c r="I134" s="14"/>
      <c r="J134" s="14"/>
      <c r="K134" s="110" t="s">
        <v>136</v>
      </c>
      <c r="L134" s="112">
        <v>41</v>
      </c>
      <c r="M134" s="137">
        <v>0.62</v>
      </c>
      <c r="N134" s="136"/>
      <c r="O134" s="11"/>
      <c r="P134" s="87"/>
      <c r="Q134" s="14"/>
      <c r="R134" s="14"/>
      <c r="S134" s="14"/>
    </row>
    <row r="135" spans="2:19" x14ac:dyDescent="0.25">
      <c r="B135" s="138" t="s">
        <v>137</v>
      </c>
      <c r="C135" s="139"/>
      <c r="D135" s="139"/>
      <c r="E135" s="139"/>
      <c r="F135" s="140">
        <v>0</v>
      </c>
      <c r="G135" s="141"/>
      <c r="H135" s="142">
        <v>0</v>
      </c>
      <c r="I135" s="14"/>
      <c r="J135" s="14"/>
      <c r="K135" s="118" t="s">
        <v>138</v>
      </c>
      <c r="L135" s="120">
        <v>10</v>
      </c>
      <c r="M135" s="143">
        <v>0.15</v>
      </c>
      <c r="N135" s="136"/>
      <c r="O135" s="11"/>
      <c r="P135" s="87"/>
      <c r="Q135" s="14"/>
      <c r="R135" s="14"/>
      <c r="S135" s="14"/>
    </row>
    <row r="136" spans="2:19" x14ac:dyDescent="0.25">
      <c r="B136" s="138" t="s">
        <v>139</v>
      </c>
      <c r="C136" s="139"/>
      <c r="D136" s="139"/>
      <c r="E136" s="139"/>
      <c r="F136" s="140">
        <v>0</v>
      </c>
      <c r="G136" s="141"/>
      <c r="H136" s="142">
        <v>0</v>
      </c>
      <c r="I136" s="14"/>
      <c r="J136" s="14"/>
      <c r="K136" s="131" t="s">
        <v>140</v>
      </c>
      <c r="L136" s="133">
        <v>2</v>
      </c>
      <c r="M136" s="144">
        <v>0.03</v>
      </c>
      <c r="N136" s="117"/>
      <c r="O136" s="14"/>
      <c r="P136" s="14"/>
      <c r="Q136" s="14"/>
      <c r="R136" s="14"/>
      <c r="S136" s="14"/>
    </row>
    <row r="137" spans="2:19" x14ac:dyDescent="0.25">
      <c r="B137" s="138" t="s">
        <v>141</v>
      </c>
      <c r="C137" s="139"/>
      <c r="D137" s="139"/>
      <c r="E137" s="139"/>
      <c r="F137" s="140">
        <v>0</v>
      </c>
      <c r="G137" s="141"/>
      <c r="H137" s="142">
        <v>0</v>
      </c>
      <c r="I137" s="14"/>
      <c r="J137" s="14"/>
      <c r="K137" s="138" t="s">
        <v>142</v>
      </c>
      <c r="L137" s="140">
        <v>4</v>
      </c>
      <c r="M137" s="145">
        <v>0.06</v>
      </c>
      <c r="N137" s="117"/>
      <c r="O137" s="14"/>
      <c r="P137" s="14"/>
      <c r="Q137" s="14"/>
      <c r="R137" s="14"/>
      <c r="S137" s="14"/>
    </row>
    <row r="138" spans="2:19" ht="15.75" thickBot="1" x14ac:dyDescent="0.3">
      <c r="B138" s="138" t="s">
        <v>143</v>
      </c>
      <c r="C138" s="139"/>
      <c r="D138" s="139"/>
      <c r="E138" s="139"/>
      <c r="F138" s="140">
        <v>1</v>
      </c>
      <c r="G138" s="141"/>
      <c r="H138" s="142">
        <v>0.02</v>
      </c>
      <c r="I138" s="14"/>
      <c r="J138" s="14"/>
      <c r="K138" s="146" t="s">
        <v>144</v>
      </c>
      <c r="L138" s="147">
        <v>9</v>
      </c>
      <c r="M138" s="148">
        <v>0.14000000000000001</v>
      </c>
      <c r="N138" s="149"/>
      <c r="O138" s="14"/>
      <c r="P138" s="14"/>
      <c r="Q138" s="14"/>
      <c r="R138" s="14"/>
      <c r="S138" s="14"/>
    </row>
    <row r="139" spans="2:19" x14ac:dyDescent="0.25">
      <c r="B139" s="138" t="s">
        <v>145</v>
      </c>
      <c r="C139" s="139"/>
      <c r="D139" s="139"/>
      <c r="E139" s="139"/>
      <c r="F139" s="140">
        <v>0</v>
      </c>
      <c r="G139" s="141"/>
      <c r="H139" s="142">
        <v>0</v>
      </c>
      <c r="I139" s="14"/>
      <c r="J139" s="14"/>
      <c r="K139" s="29" t="s">
        <v>21</v>
      </c>
      <c r="L139" s="64">
        <v>66</v>
      </c>
      <c r="M139" s="150">
        <v>1</v>
      </c>
      <c r="N139" s="14"/>
      <c r="O139" s="14"/>
      <c r="P139" s="14"/>
      <c r="Q139" s="14"/>
      <c r="R139" s="14"/>
      <c r="S139" s="14"/>
    </row>
    <row r="140" spans="2:19" x14ac:dyDescent="0.25">
      <c r="B140" s="138" t="s">
        <v>146</v>
      </c>
      <c r="C140" s="139"/>
      <c r="D140" s="139"/>
      <c r="E140" s="139"/>
      <c r="F140" s="140">
        <v>3</v>
      </c>
      <c r="G140" s="141"/>
      <c r="H140" s="142">
        <v>0.04</v>
      </c>
      <c r="I140" s="14"/>
      <c r="J140" s="14"/>
      <c r="N140" s="14"/>
      <c r="O140" s="14"/>
      <c r="P140" s="14"/>
      <c r="Q140" s="14"/>
      <c r="R140" s="14"/>
      <c r="S140" s="14"/>
    </row>
    <row r="141" spans="2:19" ht="16.5" customHeight="1" thickBot="1" x14ac:dyDescent="0.3">
      <c r="B141" s="146" t="s">
        <v>144</v>
      </c>
      <c r="C141" s="151"/>
      <c r="D141" s="151"/>
      <c r="E141" s="151"/>
      <c r="F141" s="152">
        <v>9</v>
      </c>
      <c r="G141" s="153"/>
      <c r="H141" s="154">
        <v>0.13</v>
      </c>
      <c r="I141" s="14"/>
      <c r="J141" s="14"/>
      <c r="K141" s="14"/>
      <c r="L141" s="14"/>
      <c r="M141" s="14"/>
      <c r="N141" s="14"/>
      <c r="O141" s="14"/>
      <c r="P141" s="14"/>
      <c r="Q141" s="14"/>
      <c r="R141" s="14"/>
      <c r="S141" s="14"/>
    </row>
    <row r="142" spans="2:19" ht="15" customHeight="1" x14ac:dyDescent="0.25">
      <c r="B142" s="155" t="s">
        <v>21</v>
      </c>
      <c r="C142" s="155"/>
      <c r="D142" s="155"/>
      <c r="E142" s="64"/>
      <c r="F142" s="64">
        <v>66</v>
      </c>
      <c r="G142" s="156"/>
      <c r="H142" s="66">
        <v>1</v>
      </c>
      <c r="I142" s="157"/>
      <c r="J142" s="157"/>
      <c r="K142" s="158"/>
      <c r="L142" s="158"/>
      <c r="M142" s="158"/>
      <c r="N142" s="158"/>
      <c r="O142" s="158"/>
      <c r="P142" s="158"/>
      <c r="Q142" s="158"/>
      <c r="R142" s="14"/>
      <c r="S142" s="14"/>
    </row>
    <row r="143" spans="2:19" ht="11.25" customHeight="1" x14ac:dyDescent="0.25">
      <c r="B143" s="67" t="s">
        <v>147</v>
      </c>
      <c r="I143" s="157"/>
      <c r="J143" s="157"/>
      <c r="K143" s="159" t="s">
        <v>148</v>
      </c>
      <c r="L143" s="159"/>
      <c r="M143" s="159"/>
      <c r="N143" s="159"/>
      <c r="O143" s="159"/>
      <c r="P143" s="158"/>
      <c r="Q143" s="158"/>
      <c r="R143" s="14"/>
      <c r="S143" s="14"/>
    </row>
    <row r="144" spans="2:19" ht="12.75" customHeight="1" x14ac:dyDescent="0.25">
      <c r="B144" s="67" t="s">
        <v>149</v>
      </c>
      <c r="I144" s="157"/>
      <c r="J144" s="157"/>
      <c r="K144" s="159"/>
      <c r="L144" s="159"/>
      <c r="M144" s="159"/>
      <c r="N144" s="159"/>
      <c r="O144" s="159"/>
      <c r="P144" s="158"/>
      <c r="Q144" s="158"/>
      <c r="R144" s="14"/>
      <c r="S144" s="14"/>
    </row>
    <row r="145" spans="2:19" x14ac:dyDescent="0.25">
      <c r="B145" s="160" t="s">
        <v>150</v>
      </c>
      <c r="C145" s="160"/>
      <c r="D145" s="160"/>
      <c r="E145" s="160"/>
      <c r="F145" s="160"/>
      <c r="G145" s="160"/>
      <c r="H145" s="160"/>
      <c r="I145" s="14"/>
      <c r="J145" s="14"/>
      <c r="K145" s="52" t="s">
        <v>151</v>
      </c>
      <c r="L145" s="52"/>
      <c r="M145" s="32" t="s">
        <v>30</v>
      </c>
      <c r="N145" s="32"/>
      <c r="O145" s="32" t="s">
        <v>31</v>
      </c>
      <c r="P145" s="161"/>
      <c r="Q145" s="161"/>
      <c r="R145" s="14"/>
      <c r="S145" s="14"/>
    </row>
    <row r="146" spans="2:19" x14ac:dyDescent="0.25">
      <c r="B146" s="160"/>
      <c r="C146" s="160"/>
      <c r="D146" s="160"/>
      <c r="E146" s="160"/>
      <c r="F146" s="160"/>
      <c r="G146" s="160"/>
      <c r="H146" s="160"/>
      <c r="I146" s="14"/>
      <c r="J146" s="14"/>
      <c r="K146" s="162" t="s">
        <v>152</v>
      </c>
      <c r="L146" s="163"/>
      <c r="M146" s="164">
        <v>46</v>
      </c>
      <c r="N146" s="11"/>
      <c r="O146" s="97">
        <v>0.69</v>
      </c>
      <c r="P146" s="161"/>
      <c r="Q146" s="162"/>
      <c r="R146" s="14"/>
      <c r="S146" s="14"/>
    </row>
    <row r="147" spans="2:19" ht="15.75" thickBot="1" x14ac:dyDescent="0.3">
      <c r="B147" s="52" t="s">
        <v>153</v>
      </c>
      <c r="C147" s="46" t="s">
        <v>29</v>
      </c>
      <c r="D147" s="46"/>
      <c r="E147" s="18"/>
      <c r="F147" s="46">
        <v>2019</v>
      </c>
      <c r="G147" s="46"/>
      <c r="H147" s="46"/>
      <c r="I147" s="14"/>
      <c r="J147" s="14"/>
      <c r="K147" s="162" t="s">
        <v>154</v>
      </c>
      <c r="L147" s="165"/>
      <c r="M147" s="164">
        <v>9</v>
      </c>
      <c r="N147" s="136"/>
      <c r="O147" s="97">
        <v>0.13</v>
      </c>
      <c r="P147" s="166"/>
      <c r="Q147" s="162"/>
      <c r="R147" s="14"/>
      <c r="S147" s="14"/>
    </row>
    <row r="148" spans="2:19" x14ac:dyDescent="0.25">
      <c r="B148" s="52"/>
      <c r="C148" s="18" t="s">
        <v>30</v>
      </c>
      <c r="D148" s="18" t="s">
        <v>31</v>
      </c>
      <c r="E148" s="18"/>
      <c r="F148" s="18" t="s">
        <v>30</v>
      </c>
      <c r="G148" s="52" t="s">
        <v>31</v>
      </c>
      <c r="H148" s="52"/>
      <c r="I148" s="14"/>
      <c r="J148" s="14"/>
      <c r="K148" s="162" t="s">
        <v>155</v>
      </c>
      <c r="L148" s="165"/>
      <c r="M148" s="164">
        <v>0</v>
      </c>
      <c r="N148" s="136"/>
      <c r="O148" s="97">
        <v>0</v>
      </c>
      <c r="P148" s="166"/>
      <c r="Q148" s="162"/>
      <c r="R148" s="14"/>
      <c r="S148" s="14"/>
    </row>
    <row r="149" spans="2:19" x14ac:dyDescent="0.25">
      <c r="B149" s="162" t="s">
        <v>156</v>
      </c>
      <c r="C149" s="165">
        <v>48</v>
      </c>
      <c r="D149" s="167">
        <v>0.73</v>
      </c>
      <c r="E149" s="136"/>
      <c r="F149" s="165">
        <v>16</v>
      </c>
      <c r="G149" s="168">
        <v>0.1</v>
      </c>
      <c r="H149" s="168"/>
      <c r="I149" s="14"/>
      <c r="J149" s="14"/>
      <c r="K149" s="162" t="s">
        <v>157</v>
      </c>
      <c r="L149" s="165"/>
      <c r="M149" s="164">
        <v>7</v>
      </c>
      <c r="N149" s="136"/>
      <c r="O149" s="97">
        <v>0.11</v>
      </c>
      <c r="P149" s="166"/>
      <c r="Q149" s="162"/>
      <c r="R149" s="14"/>
      <c r="S149" s="14"/>
    </row>
    <row r="150" spans="2:19" ht="21.75" customHeight="1" x14ac:dyDescent="0.25">
      <c r="B150" s="162" t="s">
        <v>158</v>
      </c>
      <c r="C150" s="165">
        <v>14</v>
      </c>
      <c r="D150" s="167">
        <v>0.21</v>
      </c>
      <c r="E150" s="136"/>
      <c r="F150" s="165">
        <v>2</v>
      </c>
      <c r="G150" s="168">
        <v>0.01</v>
      </c>
      <c r="H150" s="168"/>
      <c r="I150" s="14"/>
      <c r="J150" s="14"/>
      <c r="K150" s="169" t="s">
        <v>159</v>
      </c>
      <c r="L150" s="169"/>
      <c r="M150" s="170">
        <v>1</v>
      </c>
      <c r="N150" s="136"/>
      <c r="O150" s="171">
        <v>0.02</v>
      </c>
      <c r="P150" s="166"/>
      <c r="Q150" s="162"/>
      <c r="R150" s="14"/>
      <c r="S150" s="14"/>
    </row>
    <row r="151" spans="2:19" ht="16.5" customHeight="1" thickBot="1" x14ac:dyDescent="0.3">
      <c r="B151" s="162" t="s">
        <v>140</v>
      </c>
      <c r="C151" s="165">
        <v>4</v>
      </c>
      <c r="D151" s="167">
        <v>0.06</v>
      </c>
      <c r="E151" s="136"/>
      <c r="F151" s="165">
        <v>148</v>
      </c>
      <c r="G151" s="168">
        <v>0.89</v>
      </c>
      <c r="H151" s="168"/>
      <c r="I151" s="14"/>
      <c r="J151" s="14"/>
      <c r="K151" s="169"/>
      <c r="L151" s="169"/>
      <c r="M151" s="170"/>
      <c r="O151" s="171"/>
      <c r="P151" s="166"/>
      <c r="Q151" s="162"/>
      <c r="R151" s="14"/>
      <c r="S151" s="14"/>
    </row>
    <row r="152" spans="2:19" ht="15.75" thickBot="1" x14ac:dyDescent="0.3">
      <c r="B152" s="29" t="s">
        <v>21</v>
      </c>
      <c r="C152" s="64">
        <v>66</v>
      </c>
      <c r="D152" s="150">
        <v>1</v>
      </c>
      <c r="E152" s="150"/>
      <c r="F152" s="64">
        <v>166</v>
      </c>
      <c r="G152" s="64"/>
      <c r="H152" s="66">
        <v>1</v>
      </c>
      <c r="I152" s="14"/>
      <c r="J152" s="14"/>
      <c r="K152" s="162" t="s">
        <v>85</v>
      </c>
      <c r="L152" s="11"/>
      <c r="M152" s="164">
        <v>3</v>
      </c>
      <c r="N152" s="172"/>
      <c r="O152" s="97">
        <v>0.05</v>
      </c>
      <c r="P152" s="14"/>
      <c r="Q152" s="14"/>
      <c r="R152" s="14"/>
      <c r="S152" s="14"/>
    </row>
    <row r="153" spans="2:19" ht="11.25" customHeight="1" x14ac:dyDescent="0.25">
      <c r="B153" s="77" t="s">
        <v>26</v>
      </c>
      <c r="I153" s="14"/>
      <c r="J153" s="14"/>
      <c r="K153" s="173" t="s">
        <v>21</v>
      </c>
      <c r="L153" s="173"/>
      <c r="M153" s="174">
        <v>66</v>
      </c>
      <c r="N153" s="150"/>
      <c r="O153" s="66">
        <v>1</v>
      </c>
      <c r="P153" s="14"/>
      <c r="Q153" s="14"/>
      <c r="R153" s="14"/>
      <c r="S153" s="14"/>
    </row>
    <row r="154" spans="2:19" x14ac:dyDescent="0.25">
      <c r="B154" s="14"/>
      <c r="C154" s="14"/>
      <c r="D154" s="14"/>
      <c r="E154" s="14"/>
      <c r="F154" s="11"/>
      <c r="G154" s="11"/>
      <c r="H154" s="11"/>
      <c r="I154" s="14"/>
      <c r="J154" s="14"/>
      <c r="K154" s="67" t="s">
        <v>160</v>
      </c>
      <c r="L154" s="14"/>
      <c r="M154" s="14"/>
      <c r="N154" s="14"/>
      <c r="O154" s="11"/>
      <c r="P154" s="11"/>
      <c r="Q154" s="11"/>
      <c r="R154" s="14"/>
      <c r="S154" s="14"/>
    </row>
    <row r="155" spans="2:19" x14ac:dyDescent="0.25">
      <c r="B155" s="6" t="s">
        <v>161</v>
      </c>
      <c r="C155" s="78"/>
      <c r="D155" s="78"/>
      <c r="E155" s="78"/>
      <c r="F155" s="79"/>
      <c r="G155" s="79"/>
      <c r="H155" s="79"/>
      <c r="I155" s="78"/>
      <c r="J155" s="78"/>
      <c r="K155" s="78"/>
      <c r="L155" s="78"/>
      <c r="M155" s="78"/>
      <c r="N155" s="78"/>
      <c r="O155" s="78"/>
      <c r="P155" s="78"/>
      <c r="Q155" s="78"/>
      <c r="R155" s="78"/>
      <c r="S155" s="78"/>
    </row>
    <row r="156" spans="2:19" x14ac:dyDescent="0.25">
      <c r="B156" s="81" t="s">
        <v>162</v>
      </c>
      <c r="C156" s="81"/>
      <c r="D156" s="81"/>
      <c r="E156" s="80"/>
      <c r="F156" s="80"/>
      <c r="G156" s="11"/>
      <c r="H156" s="11"/>
      <c r="I156" s="14"/>
      <c r="J156" s="14"/>
      <c r="K156" s="81" t="s">
        <v>163</v>
      </c>
      <c r="L156" s="81"/>
      <c r="M156" s="81"/>
      <c r="N156" s="80"/>
      <c r="O156" s="80"/>
      <c r="P156" s="14"/>
      <c r="Q156" s="14"/>
      <c r="R156" s="14"/>
      <c r="S156" s="14"/>
    </row>
    <row r="157" spans="2:19" x14ac:dyDescent="0.25">
      <c r="B157" s="81"/>
      <c r="C157" s="81"/>
      <c r="D157" s="81"/>
      <c r="E157" s="80"/>
      <c r="F157" s="80"/>
      <c r="G157" s="11"/>
      <c r="H157" s="11"/>
      <c r="I157" s="14"/>
      <c r="J157" s="14"/>
      <c r="K157" s="81"/>
      <c r="L157" s="81"/>
      <c r="M157" s="81"/>
      <c r="N157" s="80"/>
      <c r="O157" s="80"/>
      <c r="P157" s="14"/>
      <c r="Q157" s="14"/>
      <c r="R157" s="14"/>
      <c r="S157" s="14"/>
    </row>
    <row r="158" spans="2:19" x14ac:dyDescent="0.25">
      <c r="B158" s="175" t="s">
        <v>92</v>
      </c>
      <c r="C158" s="32" t="s">
        <v>30</v>
      </c>
      <c r="D158" s="32" t="s">
        <v>31</v>
      </c>
      <c r="E158" s="14"/>
      <c r="F158" s="11"/>
      <c r="G158" s="11"/>
      <c r="H158" s="11"/>
      <c r="I158" s="14"/>
      <c r="J158" s="14"/>
      <c r="K158" s="175" t="s">
        <v>164</v>
      </c>
      <c r="L158" s="32" t="s">
        <v>30</v>
      </c>
      <c r="M158" s="32" t="s">
        <v>31</v>
      </c>
      <c r="N158" s="14"/>
      <c r="O158" s="11"/>
      <c r="P158" s="14"/>
      <c r="Q158" s="14"/>
      <c r="R158" s="14"/>
      <c r="S158" s="14"/>
    </row>
    <row r="159" spans="2:19" x14ac:dyDescent="0.25">
      <c r="B159" s="21" t="s">
        <v>165</v>
      </c>
      <c r="C159" s="11">
        <v>1</v>
      </c>
      <c r="D159" s="19">
        <v>0.02</v>
      </c>
      <c r="E159" s="14"/>
      <c r="F159" s="11"/>
      <c r="G159" s="11"/>
      <c r="H159" s="11"/>
      <c r="I159" s="14"/>
      <c r="J159" s="14"/>
      <c r="K159" s="21" t="s">
        <v>100</v>
      </c>
      <c r="L159" s="11">
        <v>15</v>
      </c>
      <c r="M159" s="19">
        <v>0.22</v>
      </c>
      <c r="N159" s="14"/>
      <c r="O159" s="11"/>
      <c r="P159" s="14"/>
      <c r="Q159" s="14"/>
      <c r="R159" s="14"/>
      <c r="S159" s="14"/>
    </row>
    <row r="160" spans="2:19" x14ac:dyDescent="0.25">
      <c r="B160" s="21" t="s">
        <v>166</v>
      </c>
      <c r="C160" s="11">
        <v>20</v>
      </c>
      <c r="D160" s="19">
        <v>0.3</v>
      </c>
      <c r="E160" s="14"/>
      <c r="F160" s="11"/>
      <c r="G160" s="11"/>
      <c r="H160" s="11"/>
      <c r="I160" s="14"/>
      <c r="J160" s="14"/>
      <c r="K160" s="21" t="s">
        <v>98</v>
      </c>
      <c r="L160" s="11">
        <v>38</v>
      </c>
      <c r="M160" s="19">
        <v>0.57999999999999996</v>
      </c>
      <c r="N160" s="14"/>
      <c r="O160" s="11"/>
      <c r="P160" s="14"/>
      <c r="Q160" s="14"/>
      <c r="R160" s="14"/>
      <c r="S160" s="14"/>
    </row>
    <row r="161" spans="2:19" ht="15.75" thickBot="1" x14ac:dyDescent="0.3">
      <c r="B161" s="21" t="s">
        <v>167</v>
      </c>
      <c r="C161" s="11">
        <v>34</v>
      </c>
      <c r="D161" s="19">
        <v>0.51</v>
      </c>
      <c r="E161" s="14"/>
      <c r="F161" s="11"/>
      <c r="G161" s="11"/>
      <c r="H161" s="176" t="s">
        <v>168</v>
      </c>
      <c r="I161" s="14"/>
      <c r="J161" s="14"/>
      <c r="K161" s="21" t="s">
        <v>169</v>
      </c>
      <c r="L161" s="11">
        <v>13</v>
      </c>
      <c r="M161" s="19">
        <v>0.2</v>
      </c>
      <c r="N161" s="14"/>
      <c r="O161" s="11"/>
      <c r="P161" s="14"/>
      <c r="Q161" s="14"/>
      <c r="R161" s="14"/>
      <c r="S161" s="14"/>
    </row>
    <row r="162" spans="2:19" x14ac:dyDescent="0.25">
      <c r="B162" s="21" t="s">
        <v>107</v>
      </c>
      <c r="C162" s="11">
        <v>3</v>
      </c>
      <c r="D162" s="19">
        <v>0.05</v>
      </c>
      <c r="E162" s="14"/>
      <c r="F162" s="11"/>
      <c r="G162" s="11"/>
      <c r="H162" s="177">
        <v>0.81</v>
      </c>
      <c r="I162" s="14"/>
      <c r="J162" s="14"/>
      <c r="K162" s="64" t="s">
        <v>21</v>
      </c>
      <c r="L162" s="64">
        <v>66</v>
      </c>
      <c r="M162" s="66">
        <v>1</v>
      </c>
      <c r="N162" s="14"/>
      <c r="O162" s="11"/>
      <c r="P162" s="14"/>
      <c r="Q162" s="14"/>
      <c r="R162" s="14"/>
      <c r="S162" s="14"/>
    </row>
    <row r="163" spans="2:19" ht="15.75" thickBot="1" x14ac:dyDescent="0.3">
      <c r="B163" s="21" t="s">
        <v>170</v>
      </c>
      <c r="C163" s="11">
        <v>8</v>
      </c>
      <c r="D163" s="19">
        <v>0.12</v>
      </c>
      <c r="E163" s="14"/>
      <c r="F163" s="11"/>
      <c r="G163" s="11"/>
      <c r="H163" s="11"/>
      <c r="I163" s="14"/>
      <c r="J163" s="14"/>
      <c r="K163" s="178"/>
      <c r="L163" s="11"/>
      <c r="M163" s="87"/>
      <c r="N163" s="14"/>
      <c r="O163" s="11"/>
      <c r="P163" s="14"/>
      <c r="Q163" s="14"/>
      <c r="R163" s="14"/>
      <c r="S163" s="14"/>
    </row>
    <row r="164" spans="2:19" x14ac:dyDescent="0.25">
      <c r="B164" s="64" t="s">
        <v>21</v>
      </c>
      <c r="C164" s="64">
        <v>66</v>
      </c>
      <c r="D164" s="66">
        <v>1</v>
      </c>
      <c r="E164" s="14"/>
      <c r="F164" s="11"/>
      <c r="G164" s="11"/>
      <c r="H164" s="11"/>
      <c r="I164" s="14"/>
      <c r="J164" s="14"/>
      <c r="N164" s="14"/>
      <c r="O164" s="11"/>
      <c r="P164" s="14"/>
      <c r="Q164" s="14"/>
      <c r="R164" s="14"/>
      <c r="S164" s="14"/>
    </row>
    <row r="165" spans="2:19" ht="15" customHeight="1" x14ac:dyDescent="0.25">
      <c r="C165" s="58"/>
      <c r="D165" s="58"/>
      <c r="K165" s="179"/>
      <c r="L165" s="179"/>
      <c r="M165" s="179"/>
      <c r="N165" s="179"/>
      <c r="O165" s="179"/>
    </row>
    <row r="166" spans="2:19" x14ac:dyDescent="0.25">
      <c r="K166" s="180"/>
      <c r="L166" s="179"/>
      <c r="M166" s="181"/>
      <c r="N166" s="181"/>
      <c r="O166" s="181"/>
    </row>
    <row r="167" spans="2:19" x14ac:dyDescent="0.25">
      <c r="B167" s="12" t="s">
        <v>171</v>
      </c>
      <c r="C167" s="12"/>
      <c r="D167" s="12"/>
      <c r="E167" s="12"/>
      <c r="F167" s="12"/>
      <c r="K167" s="182"/>
      <c r="L167" s="182"/>
      <c r="M167" s="183"/>
      <c r="N167" s="184"/>
      <c r="O167" s="185"/>
      <c r="Q167" s="22"/>
    </row>
    <row r="168" spans="2:19" x14ac:dyDescent="0.25">
      <c r="B168" s="108" t="s">
        <v>172</v>
      </c>
      <c r="C168" s="108"/>
      <c r="D168" s="32" t="s">
        <v>30</v>
      </c>
      <c r="E168" s="108" t="s">
        <v>31</v>
      </c>
      <c r="F168" s="108"/>
      <c r="K168" s="182"/>
      <c r="L168" s="182"/>
      <c r="M168" s="183"/>
      <c r="N168" s="184"/>
      <c r="O168" s="185"/>
      <c r="Q168" s="22"/>
    </row>
    <row r="169" spans="2:19" x14ac:dyDescent="0.25">
      <c r="B169" s="186" t="s">
        <v>173</v>
      </c>
      <c r="C169" s="186"/>
      <c r="D169" s="11">
        <v>41</v>
      </c>
      <c r="E169" s="171">
        <v>0.62</v>
      </c>
      <c r="F169" s="171"/>
      <c r="K169" s="182"/>
      <c r="L169" s="182"/>
      <c r="M169" s="183"/>
      <c r="N169" s="184"/>
      <c r="O169" s="185"/>
      <c r="Q169" s="183"/>
      <c r="R169" s="187"/>
    </row>
    <row r="170" spans="2:19" x14ac:dyDescent="0.25">
      <c r="B170" s="186" t="s">
        <v>174</v>
      </c>
      <c r="C170" s="186"/>
      <c r="D170" s="11">
        <v>14</v>
      </c>
      <c r="E170" s="171">
        <v>0.21</v>
      </c>
      <c r="F170" s="171"/>
      <c r="K170" s="182"/>
      <c r="L170" s="182"/>
      <c r="M170" s="183"/>
      <c r="N170" s="184"/>
      <c r="O170" s="185"/>
      <c r="Q170" s="183"/>
      <c r="R170" s="187"/>
    </row>
    <row r="171" spans="2:19" ht="15.75" thickBot="1" x14ac:dyDescent="0.3">
      <c r="B171" s="21" t="s">
        <v>170</v>
      </c>
      <c r="D171" s="11">
        <v>11</v>
      </c>
      <c r="E171" s="171">
        <v>0.17</v>
      </c>
      <c r="F171" s="171"/>
      <c r="K171" s="182"/>
      <c r="L171" s="182"/>
      <c r="M171" s="183"/>
      <c r="N171" s="184"/>
      <c r="O171" s="185"/>
      <c r="Q171" s="22"/>
    </row>
    <row r="172" spans="2:19" x14ac:dyDescent="0.25">
      <c r="B172" s="155" t="s">
        <v>21</v>
      </c>
      <c r="C172" s="155"/>
      <c r="D172" s="188">
        <v>66</v>
      </c>
      <c r="E172" s="189">
        <v>1</v>
      </c>
      <c r="F172" s="189"/>
      <c r="K172" s="182"/>
      <c r="L172" s="182"/>
      <c r="M172" s="183"/>
      <c r="N172" s="184"/>
      <c r="O172" s="185"/>
      <c r="Q172" s="22"/>
    </row>
    <row r="173" spans="2:19" ht="14.25" customHeight="1" x14ac:dyDescent="0.25">
      <c r="K173" s="180"/>
      <c r="L173" s="180"/>
      <c r="M173" s="190"/>
      <c r="N173" s="191"/>
      <c r="O173" s="191"/>
    </row>
    <row r="174" spans="2:19" ht="15" customHeight="1" x14ac:dyDescent="0.25">
      <c r="B174" s="192" t="s">
        <v>175</v>
      </c>
      <c r="C174" s="192"/>
      <c r="D174" s="192"/>
      <c r="E174" s="192"/>
      <c r="F174" s="192"/>
      <c r="G174" s="192"/>
      <c r="H174" s="192"/>
      <c r="I174" s="192"/>
      <c r="J174" s="192"/>
      <c r="K174" s="192"/>
      <c r="L174" s="192"/>
      <c r="M174" s="192"/>
      <c r="N174" s="192"/>
      <c r="O174" s="192"/>
      <c r="P174" s="192"/>
      <c r="Q174" s="192"/>
      <c r="R174" s="192"/>
    </row>
    <row r="175" spans="2:19" ht="20.25" customHeight="1" x14ac:dyDescent="0.25">
      <c r="B175" s="192"/>
      <c r="C175" s="192"/>
      <c r="D175" s="192"/>
      <c r="E175" s="192"/>
      <c r="F175" s="192"/>
      <c r="G175" s="192"/>
      <c r="H175" s="192"/>
      <c r="I175" s="192"/>
      <c r="J175" s="192"/>
      <c r="K175" s="192"/>
      <c r="L175" s="192"/>
      <c r="M175" s="192"/>
      <c r="N175" s="192"/>
      <c r="O175" s="192"/>
      <c r="P175" s="192"/>
      <c r="Q175" s="192"/>
      <c r="R175" s="192"/>
    </row>
    <row r="176" spans="2:19" x14ac:dyDescent="0.25">
      <c r="B176" s="193" t="s">
        <v>176</v>
      </c>
      <c r="C176" s="193"/>
      <c r="D176" s="193"/>
      <c r="E176" s="193"/>
      <c r="F176" s="193"/>
      <c r="G176" s="193"/>
      <c r="H176" s="193"/>
    </row>
    <row r="178" spans="2:11" x14ac:dyDescent="0.25">
      <c r="B178" s="194" t="s">
        <v>177</v>
      </c>
      <c r="K178" s="194"/>
    </row>
    <row r="179" spans="2:11" x14ac:dyDescent="0.25">
      <c r="B179" s="194" t="s">
        <v>178</v>
      </c>
      <c r="K179" s="194"/>
    </row>
  </sheetData>
  <mergeCells count="84">
    <mergeCell ref="B174:R175"/>
    <mergeCell ref="B176:H176"/>
    <mergeCell ref="B169:C169"/>
    <mergeCell ref="E169:F169"/>
    <mergeCell ref="B170:C170"/>
    <mergeCell ref="E170:F170"/>
    <mergeCell ref="E171:F171"/>
    <mergeCell ref="B172:C172"/>
    <mergeCell ref="E172:F172"/>
    <mergeCell ref="K153:L153"/>
    <mergeCell ref="B156:D157"/>
    <mergeCell ref="K156:M157"/>
    <mergeCell ref="B167:F167"/>
    <mergeCell ref="B168:C168"/>
    <mergeCell ref="E168:F168"/>
    <mergeCell ref="G149:H149"/>
    <mergeCell ref="G150:H150"/>
    <mergeCell ref="K150:L151"/>
    <mergeCell ref="M150:M151"/>
    <mergeCell ref="O150:O151"/>
    <mergeCell ref="G151:H151"/>
    <mergeCell ref="K131:M132"/>
    <mergeCell ref="B142:D142"/>
    <mergeCell ref="K143:O144"/>
    <mergeCell ref="B145:H146"/>
    <mergeCell ref="K145:L145"/>
    <mergeCell ref="B147:B148"/>
    <mergeCell ref="C147:D147"/>
    <mergeCell ref="F147:H147"/>
    <mergeCell ref="G148:H148"/>
    <mergeCell ref="O112:P112"/>
    <mergeCell ref="Q112:R112"/>
    <mergeCell ref="O113:P113"/>
    <mergeCell ref="Q113:R113"/>
    <mergeCell ref="B114:H115"/>
    <mergeCell ref="B116:D116"/>
    <mergeCell ref="G116:H116"/>
    <mergeCell ref="I116:K116"/>
    <mergeCell ref="O109:P109"/>
    <mergeCell ref="Q109:R109"/>
    <mergeCell ref="O110:P110"/>
    <mergeCell ref="Q110:R110"/>
    <mergeCell ref="O111:P111"/>
    <mergeCell ref="Q111:R111"/>
    <mergeCell ref="O103:P103"/>
    <mergeCell ref="Q103:R103"/>
    <mergeCell ref="O104:P104"/>
    <mergeCell ref="Q104:R104"/>
    <mergeCell ref="O105:P105"/>
    <mergeCell ref="Q105:R105"/>
    <mergeCell ref="B96:H96"/>
    <mergeCell ref="B97:H97"/>
    <mergeCell ref="B100:F101"/>
    <mergeCell ref="M100:R101"/>
    <mergeCell ref="E102:G102"/>
    <mergeCell ref="O102:P102"/>
    <mergeCell ref="Q102:R102"/>
    <mergeCell ref="K69:L70"/>
    <mergeCell ref="M69:O69"/>
    <mergeCell ref="K75:L75"/>
    <mergeCell ref="K82:O82"/>
    <mergeCell ref="K83:L84"/>
    <mergeCell ref="M83:O83"/>
    <mergeCell ref="M84:N84"/>
    <mergeCell ref="B65:H66"/>
    <mergeCell ref="B67:C68"/>
    <mergeCell ref="D67:D68"/>
    <mergeCell ref="F67:F68"/>
    <mergeCell ref="H67:H68"/>
    <mergeCell ref="K68:O68"/>
    <mergeCell ref="B48:G50"/>
    <mergeCell ref="I50:K51"/>
    <mergeCell ref="L58:S58"/>
    <mergeCell ref="K59:O59"/>
    <mergeCell ref="P59:Q59"/>
    <mergeCell ref="K60:K61"/>
    <mergeCell ref="L60:M60"/>
    <mergeCell ref="O60:Q60"/>
    <mergeCell ref="B5:S6"/>
    <mergeCell ref="B8:S8"/>
    <mergeCell ref="B10:S11"/>
    <mergeCell ref="B15:G16"/>
    <mergeCell ref="I15:M17"/>
    <mergeCell ref="I33:K35"/>
  </mergeCells>
  <printOptions horizontalCentered="1"/>
  <pageMargins left="0.19685039370078741" right="0.19685039370078741" top="0.19685039370078741" bottom="0.19685039370078741" header="0.31496062992125984" footer="0.31496062992125984"/>
  <pageSetup paperSize="9" scale="60" orientation="portrait" horizontalDpi="4294967295" verticalDpi="4294967295" r:id="rId1"/>
  <rowBreaks count="1" manualBreakCount="1">
    <brk id="98" min="1" max="21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499984740745262"/>
  </sheetPr>
  <dimension ref="B1:U159"/>
  <sheetViews>
    <sheetView showGridLines="0" view="pageBreakPreview" zoomScale="120" zoomScaleNormal="100" zoomScaleSheetLayoutView="120" workbookViewId="0">
      <selection activeCell="B8" sqref="B8:S8"/>
    </sheetView>
  </sheetViews>
  <sheetFormatPr baseColWidth="10" defaultColWidth="11.42578125" defaultRowHeight="15" x14ac:dyDescent="0.25"/>
  <cols>
    <col min="1" max="1" width="0.5703125" style="75" customWidth="1"/>
    <col min="2" max="2" width="14.140625" style="75" customWidth="1"/>
    <col min="3" max="3" width="11.7109375" style="75" customWidth="1"/>
    <col min="4" max="4" width="11.42578125" style="75"/>
    <col min="5" max="5" width="1.140625" style="75" customWidth="1"/>
    <col min="6" max="6" width="9.5703125" style="195" customWidth="1"/>
    <col min="7" max="7" width="1.7109375" style="195" customWidth="1"/>
    <col min="8" max="8" width="7.140625" style="195" customWidth="1"/>
    <col min="9" max="9" width="9.5703125" style="75" customWidth="1"/>
    <col min="10" max="10" width="2.7109375" style="75" customWidth="1"/>
    <col min="11" max="11" width="16.140625" style="75" customWidth="1"/>
    <col min="12" max="12" width="11.7109375" style="75" customWidth="1"/>
    <col min="13" max="13" width="15.42578125" style="75" customWidth="1"/>
    <col min="14" max="14" width="1.140625" style="75" customWidth="1"/>
    <col min="15" max="15" width="10.42578125" style="75" customWidth="1"/>
    <col min="16" max="16" width="1.5703125" style="75" customWidth="1"/>
    <col min="17" max="17" width="7.7109375" style="75" customWidth="1"/>
    <col min="18" max="18" width="7" style="75" customWidth="1"/>
    <col min="19" max="19" width="2.85546875" style="75" customWidth="1"/>
    <col min="20" max="20" width="0.5703125" style="75" customWidth="1"/>
    <col min="21" max="16384" width="11.42578125" style="75"/>
  </cols>
  <sheetData>
    <row r="1" spans="2:19" ht="12.75" customHeight="1" x14ac:dyDescent="0.25"/>
    <row r="3" spans="2:19" ht="13.5" customHeight="1" x14ac:dyDescent="0.25"/>
    <row r="4" spans="2:19" ht="5.25" customHeight="1" x14ac:dyDescent="0.25"/>
    <row r="5" spans="2:19" ht="21" customHeight="1" x14ac:dyDescent="0.25">
      <c r="B5" s="2" t="s">
        <v>179</v>
      </c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</row>
    <row r="6" spans="2:19" ht="21" customHeight="1" x14ac:dyDescent="0.25"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</row>
    <row r="7" spans="2:19" ht="6" customHeight="1" x14ac:dyDescent="0.25"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</row>
    <row r="8" spans="2:19" ht="23.25" x14ac:dyDescent="0.25">
      <c r="B8" s="196" t="s">
        <v>180</v>
      </c>
      <c r="C8" s="196"/>
      <c r="D8" s="196"/>
      <c r="E8" s="196"/>
      <c r="F8" s="196"/>
      <c r="G8" s="196"/>
      <c r="H8" s="196"/>
      <c r="I8" s="196"/>
      <c r="J8" s="196"/>
      <c r="K8" s="196"/>
      <c r="L8" s="196"/>
      <c r="M8" s="196"/>
      <c r="N8" s="196"/>
      <c r="O8" s="196"/>
      <c r="P8" s="196"/>
      <c r="Q8" s="196"/>
      <c r="R8" s="196"/>
      <c r="S8" s="196"/>
    </row>
    <row r="9" spans="2:19" ht="6.75" customHeight="1" x14ac:dyDescent="0.25"/>
    <row r="10" spans="2:19" x14ac:dyDescent="0.25">
      <c r="B10" s="197" t="s">
        <v>181</v>
      </c>
      <c r="C10" s="197"/>
      <c r="D10" s="197"/>
      <c r="E10" s="197"/>
      <c r="F10" s="197"/>
      <c r="G10" s="197"/>
      <c r="H10" s="197"/>
      <c r="I10" s="197"/>
      <c r="J10" s="197"/>
      <c r="K10" s="197"/>
      <c r="L10" s="197"/>
      <c r="M10" s="197"/>
      <c r="N10" s="197"/>
      <c r="O10" s="197"/>
      <c r="P10" s="197"/>
      <c r="Q10" s="197"/>
      <c r="R10" s="197"/>
      <c r="S10" s="197"/>
    </row>
    <row r="11" spans="2:19" ht="30.75" customHeight="1" x14ac:dyDescent="0.25">
      <c r="B11" s="197"/>
      <c r="C11" s="197"/>
      <c r="D11" s="197"/>
      <c r="E11" s="197"/>
      <c r="F11" s="197"/>
      <c r="G11" s="197"/>
      <c r="H11" s="197"/>
      <c r="I11" s="197"/>
      <c r="J11" s="197"/>
      <c r="K11" s="197"/>
      <c r="L11" s="197"/>
      <c r="M11" s="197"/>
      <c r="N11" s="197"/>
      <c r="O11" s="197"/>
      <c r="P11" s="197"/>
      <c r="Q11" s="197"/>
      <c r="R11" s="197"/>
      <c r="S11" s="197"/>
    </row>
    <row r="12" spans="2:19" ht="8.25" customHeight="1" x14ac:dyDescent="0.25"/>
    <row r="13" spans="2:19" s="199" customFormat="1" ht="17.25" customHeight="1" x14ac:dyDescent="0.25">
      <c r="B13" s="198" t="s">
        <v>182</v>
      </c>
      <c r="C13" s="198"/>
      <c r="D13" s="198"/>
      <c r="E13" s="198"/>
      <c r="F13" s="198"/>
      <c r="G13" s="198"/>
      <c r="H13" s="198"/>
      <c r="I13" s="198"/>
      <c r="J13" s="198"/>
      <c r="K13" s="198"/>
      <c r="L13" s="198"/>
      <c r="M13" s="198"/>
      <c r="N13" s="198"/>
      <c r="O13" s="198"/>
      <c r="P13" s="198"/>
      <c r="Q13" s="198"/>
      <c r="R13" s="198"/>
      <c r="S13" s="198"/>
    </row>
    <row r="14" spans="2:19" ht="3" customHeight="1" x14ac:dyDescent="0.25"/>
    <row r="15" spans="2:19" ht="15" customHeight="1" x14ac:dyDescent="0.2">
      <c r="B15" s="93" t="s">
        <v>183</v>
      </c>
      <c r="C15" s="90"/>
      <c r="D15" s="90"/>
      <c r="E15" s="90"/>
      <c r="F15" s="22"/>
      <c r="G15" s="22"/>
      <c r="H15" s="22"/>
      <c r="I15" s="12" t="s">
        <v>184</v>
      </c>
      <c r="J15" s="12"/>
      <c r="K15" s="12"/>
      <c r="L15" s="12"/>
      <c r="M15" s="12"/>
      <c r="N15" s="71"/>
      <c r="O15" s="90"/>
      <c r="P15" s="91"/>
      <c r="Q15" s="91"/>
      <c r="R15" s="91"/>
      <c r="S15" s="91"/>
    </row>
    <row r="16" spans="2:19" x14ac:dyDescent="0.25">
      <c r="B16" s="200" t="s">
        <v>185</v>
      </c>
      <c r="C16" s="90"/>
      <c r="D16" s="90"/>
      <c r="E16" s="90"/>
      <c r="F16" s="22"/>
      <c r="G16" s="22"/>
      <c r="H16" s="22"/>
      <c r="I16" s="12"/>
      <c r="J16" s="12"/>
      <c r="K16" s="12"/>
      <c r="L16" s="12"/>
      <c r="M16" s="12"/>
      <c r="N16" s="71"/>
      <c r="O16" s="90"/>
      <c r="P16" s="91"/>
      <c r="Q16" s="91"/>
      <c r="R16" s="91"/>
      <c r="S16" s="91"/>
    </row>
    <row r="17" spans="2:19" x14ac:dyDescent="0.25">
      <c r="C17" s="90"/>
      <c r="D17" s="90"/>
      <c r="E17" s="90"/>
      <c r="F17" s="22"/>
      <c r="G17" s="22"/>
      <c r="H17" s="22"/>
      <c r="I17" s="18" t="s">
        <v>7</v>
      </c>
      <c r="J17" s="18"/>
      <c r="K17" s="18">
        <v>2020</v>
      </c>
      <c r="L17" s="18">
        <v>2019</v>
      </c>
      <c r="M17" s="18" t="s">
        <v>186</v>
      </c>
      <c r="N17" s="71"/>
      <c r="O17" s="17"/>
      <c r="P17" s="17"/>
      <c r="Q17" s="17"/>
      <c r="R17" s="17"/>
      <c r="S17" s="90"/>
    </row>
    <row r="18" spans="2:19" ht="18" customHeight="1" x14ac:dyDescent="0.25">
      <c r="C18" s="90"/>
      <c r="D18" s="90"/>
      <c r="E18" s="90"/>
      <c r="F18" s="22"/>
      <c r="G18" s="22"/>
      <c r="H18" s="22"/>
      <c r="I18" s="21" t="s">
        <v>9</v>
      </c>
      <c r="J18" s="22"/>
      <c r="K18" s="22">
        <v>69</v>
      </c>
      <c r="L18" s="22">
        <v>41</v>
      </c>
      <c r="M18" s="19">
        <f>K18/L18-1</f>
        <v>0.68292682926829262</v>
      </c>
      <c r="N18" s="17"/>
      <c r="O18" s="19"/>
      <c r="P18" s="19"/>
      <c r="Q18" s="22"/>
      <c r="R18" s="22"/>
      <c r="S18" s="17"/>
    </row>
    <row r="19" spans="2:19" ht="18" customHeight="1" x14ac:dyDescent="0.25">
      <c r="B19" s="90"/>
      <c r="C19" s="90"/>
      <c r="D19" s="90"/>
      <c r="E19" s="90"/>
      <c r="F19" s="22"/>
      <c r="G19" s="22"/>
      <c r="H19" s="22"/>
      <c r="I19" s="21" t="s">
        <v>10</v>
      </c>
      <c r="J19" s="22"/>
      <c r="K19" s="22">
        <v>51</v>
      </c>
      <c r="L19" s="22">
        <v>27</v>
      </c>
      <c r="M19" s="19">
        <f>K19/L19-1</f>
        <v>0.88888888888888884</v>
      </c>
      <c r="N19" s="17"/>
      <c r="O19" s="19"/>
      <c r="P19" s="19"/>
      <c r="Q19" s="22"/>
      <c r="R19" s="22"/>
      <c r="S19" s="17"/>
    </row>
    <row r="20" spans="2:19" ht="18" customHeight="1" thickBot="1" x14ac:dyDescent="0.3">
      <c r="B20" s="90"/>
      <c r="C20" s="90"/>
      <c r="D20" s="90"/>
      <c r="E20" s="90"/>
      <c r="F20" s="22"/>
      <c r="G20" s="22"/>
      <c r="H20" s="22"/>
      <c r="I20" s="21" t="s">
        <v>11</v>
      </c>
      <c r="J20" s="22"/>
      <c r="K20" s="22">
        <v>8</v>
      </c>
      <c r="L20" s="22">
        <v>37</v>
      </c>
      <c r="M20" s="19">
        <f>K20/L20-1</f>
        <v>-0.78378378378378377</v>
      </c>
      <c r="N20" s="17"/>
      <c r="O20" s="19"/>
      <c r="P20" s="19"/>
      <c r="Q20" s="22"/>
      <c r="R20" s="22"/>
      <c r="S20" s="17"/>
    </row>
    <row r="21" spans="2:19" ht="15" hidden="1" customHeight="1" x14ac:dyDescent="0.25">
      <c r="B21" s="90"/>
      <c r="C21" s="90"/>
      <c r="D21" s="90"/>
      <c r="E21" s="90"/>
      <c r="F21" s="22"/>
      <c r="G21" s="22"/>
      <c r="H21" s="22"/>
      <c r="I21" s="21" t="s">
        <v>12</v>
      </c>
      <c r="J21" s="22"/>
      <c r="K21" s="22"/>
      <c r="L21" s="22"/>
      <c r="M21" s="19"/>
      <c r="N21" s="17"/>
      <c r="O21" s="19"/>
      <c r="P21" s="19"/>
      <c r="Q21" s="22"/>
      <c r="R21" s="22"/>
      <c r="S21" s="17"/>
    </row>
    <row r="22" spans="2:19" ht="15" hidden="1" customHeight="1" x14ac:dyDescent="0.25">
      <c r="B22" s="90"/>
      <c r="C22" s="90"/>
      <c r="D22" s="90"/>
      <c r="E22" s="90"/>
      <c r="F22" s="22"/>
      <c r="G22" s="22"/>
      <c r="H22" s="22"/>
      <c r="I22" s="21" t="s">
        <v>13</v>
      </c>
      <c r="J22" s="22"/>
      <c r="K22" s="22"/>
      <c r="L22" s="22"/>
      <c r="M22" s="19"/>
      <c r="N22" s="17"/>
      <c r="O22" s="19"/>
      <c r="P22" s="19"/>
      <c r="Q22" s="22"/>
      <c r="R22" s="22"/>
      <c r="S22" s="17"/>
    </row>
    <row r="23" spans="2:19" ht="15" hidden="1" customHeight="1" x14ac:dyDescent="0.25">
      <c r="B23" s="90"/>
      <c r="C23" s="90"/>
      <c r="D23" s="90"/>
      <c r="E23" s="90"/>
      <c r="F23" s="22"/>
      <c r="G23" s="22"/>
      <c r="H23" s="22"/>
      <c r="I23" s="21" t="s">
        <v>14</v>
      </c>
      <c r="J23" s="22"/>
      <c r="K23" s="22"/>
      <c r="L23" s="22"/>
      <c r="M23" s="19"/>
      <c r="N23" s="17"/>
      <c r="O23" s="19"/>
      <c r="P23" s="19"/>
      <c r="Q23" s="22"/>
      <c r="R23" s="22"/>
      <c r="S23" s="17"/>
    </row>
    <row r="24" spans="2:19" ht="15" hidden="1" customHeight="1" x14ac:dyDescent="0.25">
      <c r="B24" s="90"/>
      <c r="C24" s="90"/>
      <c r="D24" s="90"/>
      <c r="E24" s="90"/>
      <c r="F24" s="22"/>
      <c r="G24" s="22"/>
      <c r="H24" s="22"/>
      <c r="I24" s="21" t="s">
        <v>15</v>
      </c>
      <c r="J24" s="22"/>
      <c r="K24" s="22"/>
      <c r="L24" s="22"/>
      <c r="M24" s="19"/>
      <c r="N24" s="17"/>
      <c r="O24" s="19"/>
      <c r="P24" s="19"/>
      <c r="Q24" s="22"/>
      <c r="R24" s="22"/>
      <c r="S24" s="17"/>
    </row>
    <row r="25" spans="2:19" ht="15" hidden="1" customHeight="1" x14ac:dyDescent="0.25">
      <c r="B25" s="90"/>
      <c r="C25" s="90"/>
      <c r="D25" s="90"/>
      <c r="E25" s="90"/>
      <c r="F25" s="22"/>
      <c r="G25" s="22"/>
      <c r="H25" s="22"/>
      <c r="I25" s="21" t="s">
        <v>16</v>
      </c>
      <c r="J25" s="22"/>
      <c r="K25" s="22"/>
      <c r="L25" s="22"/>
      <c r="M25" s="19"/>
      <c r="N25" s="17"/>
      <c r="O25" s="19"/>
      <c r="P25" s="19"/>
      <c r="Q25" s="22"/>
      <c r="R25" s="22"/>
      <c r="S25" s="17"/>
    </row>
    <row r="26" spans="2:19" ht="15" hidden="1" customHeight="1" x14ac:dyDescent="0.25">
      <c r="B26" s="90"/>
      <c r="C26" s="90"/>
      <c r="D26" s="90"/>
      <c r="E26" s="90"/>
      <c r="F26" s="22"/>
      <c r="G26" s="22"/>
      <c r="H26" s="22"/>
      <c r="I26" s="21" t="s">
        <v>17</v>
      </c>
      <c r="J26" s="22"/>
      <c r="K26" s="22"/>
      <c r="L26" s="22"/>
      <c r="M26" s="19"/>
      <c r="N26" s="17"/>
      <c r="O26" s="19"/>
      <c r="P26" s="19"/>
      <c r="Q26" s="22"/>
      <c r="R26" s="22"/>
      <c r="S26" s="17"/>
    </row>
    <row r="27" spans="2:19" ht="15" hidden="1" customHeight="1" x14ac:dyDescent="0.25">
      <c r="B27" s="90"/>
      <c r="C27" s="90"/>
      <c r="D27" s="90"/>
      <c r="E27" s="90"/>
      <c r="F27" s="22"/>
      <c r="G27" s="22"/>
      <c r="H27" s="22"/>
      <c r="I27" s="21" t="s">
        <v>18</v>
      </c>
      <c r="J27" s="22"/>
      <c r="K27" s="22"/>
      <c r="L27" s="22"/>
      <c r="M27" s="19"/>
      <c r="N27" s="17"/>
      <c r="O27" s="19"/>
      <c r="P27" s="19"/>
      <c r="Q27" s="22"/>
      <c r="R27" s="22"/>
      <c r="S27" s="17"/>
    </row>
    <row r="28" spans="2:19" ht="15" hidden="1" customHeight="1" x14ac:dyDescent="0.25">
      <c r="B28" s="90"/>
      <c r="C28" s="90"/>
      <c r="D28" s="90"/>
      <c r="E28" s="90"/>
      <c r="F28" s="22"/>
      <c r="G28" s="22"/>
      <c r="H28" s="22"/>
      <c r="I28" s="21" t="s">
        <v>19</v>
      </c>
      <c r="J28" s="22"/>
      <c r="K28" s="22"/>
      <c r="L28" s="22"/>
      <c r="M28" s="19"/>
      <c r="N28" s="17"/>
      <c r="O28" s="19"/>
      <c r="P28" s="19"/>
      <c r="Q28" s="22"/>
      <c r="R28" s="22"/>
      <c r="S28" s="17"/>
    </row>
    <row r="29" spans="2:19" ht="15" hidden="1" customHeight="1" thickBot="1" x14ac:dyDescent="0.3">
      <c r="B29" s="90"/>
      <c r="C29" s="90"/>
      <c r="D29" s="90"/>
      <c r="E29" s="90"/>
      <c r="F29" s="22"/>
      <c r="G29" s="22"/>
      <c r="H29" s="22"/>
      <c r="I29" s="21" t="s">
        <v>20</v>
      </c>
      <c r="J29" s="22"/>
      <c r="K29" s="22"/>
      <c r="L29" s="22"/>
      <c r="M29" s="19"/>
      <c r="N29" s="17"/>
      <c r="O29" s="19"/>
      <c r="P29" s="19"/>
      <c r="Q29" s="22"/>
      <c r="R29" s="22"/>
      <c r="S29" s="17"/>
    </row>
    <row r="30" spans="2:19" x14ac:dyDescent="0.25">
      <c r="B30" s="90"/>
      <c r="C30" s="90"/>
      <c r="D30" s="90"/>
      <c r="E30" s="90"/>
      <c r="F30" s="22"/>
      <c r="G30" s="22"/>
      <c r="H30" s="22"/>
      <c r="I30" s="29" t="s">
        <v>21</v>
      </c>
      <c r="J30" s="29"/>
      <c r="K30" s="29">
        <f>SUM(K18:K29)</f>
        <v>128</v>
      </c>
      <c r="L30" s="29">
        <f>SUM(L18:L29)</f>
        <v>105</v>
      </c>
      <c r="M30" s="201">
        <f>K30/L30-1</f>
        <v>0.21904761904761916</v>
      </c>
      <c r="N30" s="17"/>
      <c r="O30" s="19"/>
      <c r="P30" s="19"/>
      <c r="Q30" s="22"/>
      <c r="R30" s="22"/>
      <c r="S30" s="17"/>
    </row>
    <row r="31" spans="2:19" x14ac:dyDescent="0.25">
      <c r="B31" s="90"/>
      <c r="C31" s="90"/>
      <c r="D31" s="90"/>
      <c r="E31" s="90"/>
      <c r="F31" s="22"/>
      <c r="G31" s="22"/>
      <c r="H31" s="22"/>
      <c r="N31" s="90"/>
      <c r="O31" s="90"/>
      <c r="P31" s="90"/>
      <c r="Q31" s="90"/>
      <c r="R31" s="90"/>
      <c r="S31" s="90"/>
    </row>
    <row r="32" spans="2:19" ht="26.25" customHeight="1" x14ac:dyDescent="0.25">
      <c r="B32" s="90"/>
      <c r="C32" s="90"/>
      <c r="D32" s="90"/>
      <c r="E32" s="90"/>
      <c r="F32" s="22"/>
      <c r="G32" s="22"/>
      <c r="H32" s="22"/>
      <c r="I32" s="202" t="s">
        <v>187</v>
      </c>
      <c r="J32" s="202"/>
      <c r="K32" s="202"/>
      <c r="L32" s="90"/>
      <c r="M32" s="90"/>
      <c r="N32" s="90"/>
      <c r="O32" s="90"/>
      <c r="P32" s="90"/>
      <c r="Q32" s="90"/>
      <c r="R32" s="90"/>
      <c r="S32" s="90"/>
    </row>
    <row r="33" spans="2:19" x14ac:dyDescent="0.25">
      <c r="B33" s="90"/>
      <c r="C33" s="90"/>
      <c r="D33" s="90"/>
      <c r="E33" s="90"/>
      <c r="F33" s="22"/>
      <c r="G33" s="22"/>
      <c r="H33" s="22"/>
      <c r="I33" s="18" t="s">
        <v>23</v>
      </c>
      <c r="J33" s="203" t="s">
        <v>188</v>
      </c>
      <c r="K33" s="203"/>
      <c r="L33" s="22"/>
      <c r="M33" s="22"/>
      <c r="N33" s="22"/>
      <c r="O33" s="22"/>
      <c r="P33" s="22"/>
      <c r="Q33" s="22"/>
      <c r="R33" s="22"/>
      <c r="S33" s="22"/>
    </row>
    <row r="34" spans="2:19" x14ac:dyDescent="0.25">
      <c r="B34" s="90"/>
      <c r="C34" s="90"/>
      <c r="D34" s="90"/>
      <c r="E34" s="90"/>
      <c r="F34" s="22"/>
      <c r="G34" s="22"/>
      <c r="H34" s="22"/>
      <c r="I34" s="34">
        <v>2009</v>
      </c>
      <c r="J34" s="22"/>
      <c r="K34" s="204">
        <v>64</v>
      </c>
      <c r="L34" s="22"/>
      <c r="M34" s="22"/>
      <c r="N34" s="22"/>
      <c r="O34" s="22"/>
      <c r="P34" s="22"/>
      <c r="Q34" s="22"/>
      <c r="R34" s="22"/>
      <c r="S34" s="22"/>
    </row>
    <row r="35" spans="2:19" x14ac:dyDescent="0.25">
      <c r="B35" s="90"/>
      <c r="C35" s="90"/>
      <c r="D35" s="90"/>
      <c r="E35" s="90"/>
      <c r="F35" s="22"/>
      <c r="G35" s="22"/>
      <c r="H35" s="22"/>
      <c r="I35" s="34">
        <v>2010</v>
      </c>
      <c r="J35" s="22"/>
      <c r="K35" s="204">
        <v>47</v>
      </c>
      <c r="L35" s="22"/>
      <c r="M35" s="22"/>
      <c r="N35" s="22"/>
      <c r="O35" s="22"/>
      <c r="P35" s="22"/>
      <c r="Q35" s="22"/>
      <c r="R35" s="22"/>
      <c r="S35" s="22"/>
    </row>
    <row r="36" spans="2:19" x14ac:dyDescent="0.25">
      <c r="B36" s="90"/>
      <c r="C36" s="90"/>
      <c r="D36" s="90"/>
      <c r="E36" s="90"/>
      <c r="F36" s="22"/>
      <c r="G36" s="22"/>
      <c r="H36" s="22"/>
      <c r="I36" s="34">
        <v>2011</v>
      </c>
      <c r="J36" s="22"/>
      <c r="K36" s="204">
        <v>66</v>
      </c>
      <c r="L36" s="22"/>
      <c r="M36" s="22"/>
      <c r="N36" s="22"/>
      <c r="O36" s="22"/>
      <c r="P36" s="22"/>
      <c r="Q36" s="22"/>
      <c r="R36" s="22"/>
      <c r="S36" s="22"/>
    </row>
    <row r="37" spans="2:19" x14ac:dyDescent="0.25">
      <c r="B37" s="90"/>
      <c r="C37" s="90"/>
      <c r="D37" s="90"/>
      <c r="E37" s="90"/>
      <c r="F37" s="22"/>
      <c r="G37" s="22"/>
      <c r="H37" s="22"/>
      <c r="I37" s="34">
        <v>2012</v>
      </c>
      <c r="J37" s="22"/>
      <c r="K37" s="204">
        <v>91</v>
      </c>
      <c r="L37" s="22"/>
      <c r="M37" s="22"/>
      <c r="N37" s="22"/>
      <c r="O37" s="22"/>
      <c r="P37" s="22"/>
      <c r="Q37" s="22"/>
      <c r="R37" s="22"/>
      <c r="S37" s="22"/>
    </row>
    <row r="38" spans="2:19" x14ac:dyDescent="0.25">
      <c r="B38" s="90"/>
      <c r="C38" s="90"/>
      <c r="D38" s="90"/>
      <c r="E38" s="90"/>
      <c r="F38" s="22"/>
      <c r="G38" s="22"/>
      <c r="H38" s="22"/>
      <c r="I38" s="34">
        <v>2013</v>
      </c>
      <c r="J38" s="22"/>
      <c r="K38" s="204">
        <v>151</v>
      </c>
      <c r="L38" s="90"/>
      <c r="M38" s="90"/>
      <c r="N38" s="90"/>
      <c r="O38" s="90"/>
      <c r="P38" s="90"/>
      <c r="Q38" s="90"/>
      <c r="R38" s="90"/>
      <c r="S38" s="90"/>
    </row>
    <row r="39" spans="2:19" x14ac:dyDescent="0.25">
      <c r="B39" s="90"/>
      <c r="C39" s="90"/>
      <c r="D39" s="90"/>
      <c r="E39" s="90"/>
      <c r="F39" s="22"/>
      <c r="G39" s="22"/>
      <c r="H39" s="22"/>
      <c r="I39" s="34">
        <v>2014</v>
      </c>
      <c r="J39" s="22"/>
      <c r="K39" s="204">
        <v>186</v>
      </c>
      <c r="L39" s="90"/>
      <c r="M39" s="90"/>
      <c r="N39" s="90"/>
      <c r="O39" s="90"/>
      <c r="P39" s="90"/>
      <c r="Q39" s="90"/>
      <c r="R39" s="90"/>
      <c r="S39" s="90"/>
    </row>
    <row r="40" spans="2:19" x14ac:dyDescent="0.25">
      <c r="B40" s="90"/>
      <c r="C40" s="90"/>
      <c r="D40" s="90"/>
      <c r="E40" s="90"/>
      <c r="F40" s="22"/>
      <c r="G40" s="22"/>
      <c r="H40" s="22"/>
      <c r="I40" s="34">
        <v>2015</v>
      </c>
      <c r="J40" s="22"/>
      <c r="K40" s="204">
        <v>198</v>
      </c>
      <c r="L40" s="90"/>
      <c r="M40" s="90"/>
      <c r="N40" s="90"/>
      <c r="O40" s="90"/>
      <c r="P40" s="90"/>
      <c r="Q40" s="90"/>
      <c r="R40" s="90"/>
      <c r="S40" s="90"/>
    </row>
    <row r="41" spans="2:19" x14ac:dyDescent="0.25">
      <c r="B41" s="90"/>
      <c r="C41" s="90"/>
      <c r="D41" s="90"/>
      <c r="E41" s="90"/>
      <c r="F41" s="22"/>
      <c r="G41" s="22"/>
      <c r="H41" s="22"/>
      <c r="I41" s="34">
        <v>2016</v>
      </c>
      <c r="J41" s="22"/>
      <c r="K41" s="204">
        <v>258</v>
      </c>
      <c r="L41" s="90"/>
      <c r="M41" s="90"/>
      <c r="N41" s="90"/>
      <c r="O41" s="90"/>
      <c r="P41" s="90"/>
      <c r="Q41" s="90"/>
      <c r="R41" s="90"/>
      <c r="S41" s="90"/>
    </row>
    <row r="42" spans="2:19" x14ac:dyDescent="0.25">
      <c r="B42" s="90"/>
      <c r="C42" s="90"/>
      <c r="D42" s="90"/>
      <c r="E42" s="90"/>
      <c r="F42" s="22"/>
      <c r="G42" s="22"/>
      <c r="H42" s="22"/>
      <c r="I42" s="34">
        <v>2017</v>
      </c>
      <c r="J42" s="22"/>
      <c r="K42" s="204">
        <v>247</v>
      </c>
      <c r="L42" s="90"/>
      <c r="M42" s="90"/>
      <c r="N42" s="90"/>
      <c r="O42" s="90"/>
      <c r="P42" s="90"/>
      <c r="Q42" s="90"/>
      <c r="R42" s="90"/>
      <c r="S42" s="90"/>
    </row>
    <row r="43" spans="2:19" x14ac:dyDescent="0.25">
      <c r="B43" s="90"/>
      <c r="C43" s="90"/>
      <c r="D43" s="90"/>
      <c r="E43" s="90"/>
      <c r="F43" s="22"/>
      <c r="G43" s="22"/>
      <c r="H43" s="22"/>
      <c r="I43" s="34">
        <v>2018</v>
      </c>
      <c r="J43" s="22"/>
      <c r="K43" s="204">
        <v>304</v>
      </c>
      <c r="L43" s="90"/>
      <c r="M43" s="90"/>
      <c r="N43" s="90"/>
      <c r="O43" s="90"/>
      <c r="P43" s="90"/>
      <c r="Q43" s="90"/>
      <c r="R43" s="90"/>
      <c r="S43" s="90"/>
    </row>
    <row r="44" spans="2:19" x14ac:dyDescent="0.25">
      <c r="B44" s="90"/>
      <c r="C44" s="90"/>
      <c r="D44" s="90"/>
      <c r="E44" s="90"/>
      <c r="F44" s="22"/>
      <c r="G44" s="22"/>
      <c r="H44" s="22"/>
      <c r="I44" s="34">
        <v>2019</v>
      </c>
      <c r="J44" s="22"/>
      <c r="K44" s="204">
        <v>404</v>
      </c>
      <c r="L44" s="90"/>
      <c r="M44" s="90"/>
      <c r="N44" s="90"/>
      <c r="O44" s="90"/>
      <c r="P44" s="90"/>
      <c r="Q44" s="90"/>
      <c r="R44" s="90"/>
      <c r="S44" s="90"/>
    </row>
    <row r="45" spans="2:19" ht="15.75" thickBot="1" x14ac:dyDescent="0.3">
      <c r="B45" s="90"/>
      <c r="C45" s="90"/>
      <c r="D45" s="90"/>
      <c r="E45" s="90"/>
      <c r="F45" s="22"/>
      <c r="G45" s="22"/>
      <c r="H45" s="22"/>
      <c r="I45" s="34">
        <v>2020</v>
      </c>
      <c r="K45" s="204">
        <v>128</v>
      </c>
      <c r="L45" s="90"/>
      <c r="M45" s="90"/>
      <c r="N45" s="90"/>
      <c r="O45" s="90"/>
      <c r="P45" s="90"/>
      <c r="Q45" s="90"/>
      <c r="R45" s="90"/>
      <c r="S45" s="90"/>
    </row>
    <row r="46" spans="2:19" x14ac:dyDescent="0.25">
      <c r="B46" s="90"/>
      <c r="C46" s="90"/>
      <c r="D46" s="90"/>
      <c r="E46" s="90"/>
      <c r="F46" s="22"/>
      <c r="G46" s="22"/>
      <c r="H46" s="22"/>
      <c r="I46" s="29" t="s">
        <v>21</v>
      </c>
      <c r="J46" s="29"/>
      <c r="K46" s="205">
        <f>SUM(K34:K45)</f>
        <v>2144</v>
      </c>
      <c r="L46" s="90"/>
      <c r="M46" s="206"/>
      <c r="N46" s="90"/>
      <c r="O46" s="90"/>
      <c r="P46" s="90"/>
      <c r="Q46" s="90"/>
      <c r="R46" s="90"/>
      <c r="S46" s="90"/>
    </row>
    <row r="47" spans="2:19" ht="22.5" customHeight="1" x14ac:dyDescent="0.25">
      <c r="B47" s="90"/>
      <c r="C47" s="90"/>
      <c r="D47" s="90"/>
      <c r="E47" s="90"/>
      <c r="F47" s="22"/>
      <c r="G47" s="22"/>
      <c r="H47" s="22"/>
      <c r="I47" s="206"/>
      <c r="J47" s="207"/>
      <c r="K47" s="90"/>
      <c r="L47" s="90"/>
      <c r="M47" s="206"/>
      <c r="N47" s="90"/>
      <c r="O47" s="90"/>
      <c r="P47" s="90"/>
      <c r="Q47" s="90"/>
      <c r="R47" s="90"/>
      <c r="S47" s="90"/>
    </row>
    <row r="48" spans="2:19" ht="41.25" customHeight="1" x14ac:dyDescent="0.25">
      <c r="B48" s="12" t="s">
        <v>189</v>
      </c>
      <c r="C48" s="12"/>
      <c r="D48" s="12"/>
      <c r="E48" s="12"/>
      <c r="F48" s="12"/>
      <c r="G48" s="12"/>
      <c r="H48" s="12"/>
      <c r="I48" s="90"/>
      <c r="J48" s="90"/>
      <c r="K48" s="90"/>
      <c r="L48" s="90"/>
      <c r="M48" s="90"/>
      <c r="N48" s="90"/>
      <c r="O48" s="90"/>
      <c r="P48" s="90"/>
      <c r="Q48" s="90"/>
      <c r="R48" s="90"/>
      <c r="S48" s="90"/>
    </row>
    <row r="49" spans="2:19" ht="24.75" customHeight="1" x14ac:dyDescent="0.25">
      <c r="B49" s="52" t="s">
        <v>35</v>
      </c>
      <c r="C49" s="52"/>
      <c r="D49" s="53" t="s">
        <v>36</v>
      </c>
      <c r="E49" s="53"/>
      <c r="F49" s="18">
        <v>2020</v>
      </c>
      <c r="G49" s="18"/>
      <c r="H49" s="18" t="s">
        <v>21</v>
      </c>
      <c r="I49" s="90"/>
      <c r="J49" s="90"/>
      <c r="K49" s="90"/>
      <c r="L49" s="90"/>
      <c r="M49" s="90"/>
      <c r="N49" s="90"/>
      <c r="O49" s="90"/>
      <c r="P49" s="90"/>
      <c r="Q49" s="90"/>
      <c r="R49" s="90"/>
      <c r="S49" s="90"/>
    </row>
    <row r="50" spans="2:19" x14ac:dyDescent="0.25">
      <c r="B50" s="54" t="s">
        <v>38</v>
      </c>
      <c r="C50" s="208"/>
      <c r="D50" s="55">
        <v>605</v>
      </c>
      <c r="E50" s="208"/>
      <c r="F50" s="209">
        <v>49</v>
      </c>
      <c r="G50" s="55"/>
      <c r="H50" s="56">
        <f t="shared" ref="H50:H75" si="0">D50+F50</f>
        <v>654</v>
      </c>
      <c r="I50" s="90"/>
      <c r="J50" s="90"/>
      <c r="K50" s="90"/>
      <c r="L50" s="90"/>
      <c r="M50" s="90"/>
      <c r="N50" s="90"/>
      <c r="O50" s="90"/>
      <c r="P50" s="90"/>
      <c r="Q50" s="90"/>
      <c r="R50" s="90"/>
      <c r="S50" s="90"/>
    </row>
    <row r="51" spans="2:19" x14ac:dyDescent="0.25">
      <c r="B51" s="54" t="s">
        <v>40</v>
      </c>
      <c r="C51" s="208"/>
      <c r="D51" s="55">
        <v>139</v>
      </c>
      <c r="E51" s="208"/>
      <c r="F51" s="209">
        <v>3</v>
      </c>
      <c r="G51" s="55"/>
      <c r="H51" s="56">
        <f t="shared" si="0"/>
        <v>142</v>
      </c>
      <c r="I51" s="90"/>
      <c r="J51" s="90"/>
      <c r="K51" s="90"/>
      <c r="L51" s="90"/>
      <c r="M51" s="90"/>
      <c r="N51" s="90"/>
      <c r="O51" s="90"/>
      <c r="P51" s="90"/>
      <c r="Q51" s="90"/>
      <c r="R51" s="90"/>
      <c r="S51" s="90"/>
    </row>
    <row r="52" spans="2:19" x14ac:dyDescent="0.25">
      <c r="B52" s="54" t="s">
        <v>190</v>
      </c>
      <c r="C52" s="208"/>
      <c r="D52" s="55">
        <v>97</v>
      </c>
      <c r="E52" s="208"/>
      <c r="F52" s="209">
        <v>5</v>
      </c>
      <c r="G52" s="55"/>
      <c r="H52" s="56">
        <f t="shared" si="0"/>
        <v>102</v>
      </c>
      <c r="I52" s="90"/>
      <c r="J52" s="90"/>
      <c r="K52" s="90"/>
      <c r="L52" s="90"/>
      <c r="M52" s="90"/>
      <c r="N52" s="90"/>
      <c r="O52" s="90"/>
      <c r="P52" s="90"/>
      <c r="Q52" s="90"/>
      <c r="R52" s="90"/>
      <c r="S52" s="90"/>
    </row>
    <row r="53" spans="2:19" x14ac:dyDescent="0.25">
      <c r="B53" s="54" t="s">
        <v>45</v>
      </c>
      <c r="C53" s="208"/>
      <c r="D53" s="55">
        <v>98</v>
      </c>
      <c r="E53" s="208"/>
      <c r="F53" s="209">
        <v>2</v>
      </c>
      <c r="G53" s="55"/>
      <c r="H53" s="56">
        <f t="shared" si="0"/>
        <v>100</v>
      </c>
      <c r="I53" s="90"/>
      <c r="J53" s="90"/>
      <c r="L53" s="80"/>
      <c r="M53" s="80"/>
      <c r="N53" s="80"/>
      <c r="O53" s="80"/>
      <c r="P53" s="80"/>
      <c r="Q53" s="80"/>
      <c r="R53" s="90"/>
      <c r="S53" s="90"/>
    </row>
    <row r="54" spans="2:19" x14ac:dyDescent="0.25">
      <c r="B54" s="54" t="s">
        <v>47</v>
      </c>
      <c r="C54" s="208"/>
      <c r="D54" s="55">
        <v>86</v>
      </c>
      <c r="E54" s="208"/>
      <c r="F54" s="209">
        <v>10</v>
      </c>
      <c r="G54" s="55"/>
      <c r="H54" s="56">
        <f t="shared" si="0"/>
        <v>96</v>
      </c>
      <c r="I54" s="90"/>
      <c r="J54" s="90"/>
      <c r="R54" s="90"/>
      <c r="S54" s="90"/>
    </row>
    <row r="55" spans="2:19" x14ac:dyDescent="0.25">
      <c r="B55" s="54" t="s">
        <v>191</v>
      </c>
      <c r="C55" s="208"/>
      <c r="D55" s="55">
        <v>91</v>
      </c>
      <c r="E55" s="208"/>
      <c r="F55" s="209">
        <v>4</v>
      </c>
      <c r="G55" s="55"/>
      <c r="H55" s="56">
        <f t="shared" si="0"/>
        <v>95</v>
      </c>
      <c r="I55" s="90"/>
      <c r="J55" s="90"/>
      <c r="K55" s="12" t="s">
        <v>192</v>
      </c>
      <c r="L55" s="12"/>
      <c r="M55" s="12"/>
      <c r="N55" s="12"/>
      <c r="O55" s="12"/>
      <c r="P55" s="12"/>
      <c r="Q55" s="12"/>
      <c r="R55" s="90"/>
      <c r="S55" s="90"/>
    </row>
    <row r="56" spans="2:19" x14ac:dyDescent="0.25">
      <c r="B56" s="210" t="s">
        <v>55</v>
      </c>
      <c r="C56" s="211"/>
      <c r="D56" s="24">
        <v>80</v>
      </c>
      <c r="E56" s="211"/>
      <c r="F56" s="212">
        <v>3</v>
      </c>
      <c r="G56" s="24"/>
      <c r="H56" s="69">
        <f t="shared" si="0"/>
        <v>83</v>
      </c>
      <c r="I56" s="90"/>
      <c r="J56" s="90"/>
      <c r="K56" s="12"/>
      <c r="L56" s="12"/>
      <c r="M56" s="12"/>
      <c r="N56" s="12"/>
      <c r="O56" s="12"/>
      <c r="P56" s="12"/>
      <c r="Q56" s="12"/>
      <c r="R56" s="90"/>
      <c r="S56" s="90"/>
    </row>
    <row r="57" spans="2:19" ht="15.75" thickBot="1" x14ac:dyDescent="0.3">
      <c r="B57" s="210" t="s">
        <v>65</v>
      </c>
      <c r="C57" s="211"/>
      <c r="D57" s="24">
        <v>71</v>
      </c>
      <c r="E57" s="211"/>
      <c r="F57" s="212">
        <v>7</v>
      </c>
      <c r="G57" s="24"/>
      <c r="H57" s="69">
        <f t="shared" si="0"/>
        <v>78</v>
      </c>
      <c r="I57" s="90"/>
      <c r="J57" s="90"/>
      <c r="K57" s="45" t="s">
        <v>28</v>
      </c>
      <c r="L57" s="46" t="s">
        <v>193</v>
      </c>
      <c r="M57" s="46"/>
      <c r="N57" s="18"/>
      <c r="O57" s="46" t="s">
        <v>194</v>
      </c>
      <c r="P57" s="46"/>
      <c r="Q57" s="46"/>
      <c r="R57" s="90"/>
      <c r="S57" s="90"/>
    </row>
    <row r="58" spans="2:19" x14ac:dyDescent="0.25">
      <c r="B58" s="210" t="s">
        <v>43</v>
      </c>
      <c r="C58" s="211"/>
      <c r="D58" s="24">
        <v>75</v>
      </c>
      <c r="E58" s="211"/>
      <c r="F58" s="212">
        <v>2</v>
      </c>
      <c r="G58" s="24"/>
      <c r="H58" s="69">
        <f t="shared" si="0"/>
        <v>77</v>
      </c>
      <c r="I58" s="90"/>
      <c r="J58" s="90"/>
      <c r="K58" s="45"/>
      <c r="L58" s="18" t="s">
        <v>30</v>
      </c>
      <c r="M58" s="18" t="s">
        <v>31</v>
      </c>
      <c r="N58" s="18"/>
      <c r="O58" s="18" t="s">
        <v>30</v>
      </c>
      <c r="P58" s="18"/>
      <c r="Q58" s="18" t="s">
        <v>31</v>
      </c>
      <c r="R58" s="90"/>
      <c r="S58" s="90"/>
    </row>
    <row r="59" spans="2:19" x14ac:dyDescent="0.25">
      <c r="B59" s="210" t="s">
        <v>195</v>
      </c>
      <c r="C59" s="211"/>
      <c r="D59" s="24">
        <v>65</v>
      </c>
      <c r="E59" s="24"/>
      <c r="F59" s="212">
        <v>2</v>
      </c>
      <c r="G59" s="24"/>
      <c r="H59" s="69">
        <f t="shared" si="0"/>
        <v>67</v>
      </c>
      <c r="I59" s="90"/>
      <c r="J59" s="90"/>
      <c r="K59" s="213"/>
      <c r="L59" s="18"/>
      <c r="M59" s="18"/>
      <c r="N59" s="18"/>
      <c r="O59" s="18"/>
      <c r="P59" s="18"/>
      <c r="Q59" s="18"/>
      <c r="R59" s="90"/>
      <c r="S59" s="90"/>
    </row>
    <row r="60" spans="2:19" x14ac:dyDescent="0.25">
      <c r="B60" s="210" t="s">
        <v>57</v>
      </c>
      <c r="C60" s="211"/>
      <c r="D60" s="24">
        <v>60</v>
      </c>
      <c r="E60" s="24"/>
      <c r="F60" s="212">
        <v>4</v>
      </c>
      <c r="G60" s="24"/>
      <c r="H60" s="69">
        <f t="shared" si="0"/>
        <v>64</v>
      </c>
      <c r="I60" s="90"/>
      <c r="J60" s="90"/>
      <c r="K60" s="47" t="s">
        <v>33</v>
      </c>
      <c r="L60" s="22">
        <v>13</v>
      </c>
      <c r="M60" s="48">
        <f>L60/$L$62</f>
        <v>0.1015625</v>
      </c>
      <c r="N60" s="48"/>
      <c r="O60" s="22">
        <v>64</v>
      </c>
      <c r="P60" s="22"/>
      <c r="Q60" s="48">
        <f>O60/$O$62</f>
        <v>0.15841584158415842</v>
      </c>
      <c r="R60" s="90"/>
      <c r="S60" s="90"/>
    </row>
    <row r="61" spans="2:19" ht="15.75" thickBot="1" x14ac:dyDescent="0.3">
      <c r="B61" s="47" t="s">
        <v>51</v>
      </c>
      <c r="C61" s="90"/>
      <c r="D61" s="22">
        <v>55</v>
      </c>
      <c r="E61" s="90"/>
      <c r="F61" s="212">
        <v>8</v>
      </c>
      <c r="G61" s="22"/>
      <c r="H61" s="69">
        <f t="shared" si="0"/>
        <v>63</v>
      </c>
      <c r="I61" s="90"/>
      <c r="J61" s="90"/>
      <c r="K61" s="47" t="s">
        <v>196</v>
      </c>
      <c r="L61" s="22">
        <v>115</v>
      </c>
      <c r="M61" s="48">
        <f>L61/$L$62</f>
        <v>0.8984375</v>
      </c>
      <c r="N61" s="48"/>
      <c r="O61" s="22">
        <v>340</v>
      </c>
      <c r="P61" s="22"/>
      <c r="Q61" s="48">
        <f>O61/O62</f>
        <v>0.84158415841584155</v>
      </c>
      <c r="R61" s="90"/>
      <c r="S61" s="90"/>
    </row>
    <row r="62" spans="2:19" x14ac:dyDescent="0.25">
      <c r="B62" s="47" t="s">
        <v>58</v>
      </c>
      <c r="C62" s="90"/>
      <c r="D62" s="22">
        <v>56</v>
      </c>
      <c r="E62" s="90"/>
      <c r="F62" s="212">
        <v>4</v>
      </c>
      <c r="G62" s="22"/>
      <c r="H62" s="69">
        <f t="shared" si="0"/>
        <v>60</v>
      </c>
      <c r="I62" s="90"/>
      <c r="J62" s="90"/>
      <c r="K62" s="29" t="s">
        <v>21</v>
      </c>
      <c r="L62" s="29">
        <f>SUM(L60:L61)</f>
        <v>128</v>
      </c>
      <c r="M62" s="201">
        <f>SUM(M60:M61)</f>
        <v>1</v>
      </c>
      <c r="N62" s="201"/>
      <c r="O62" s="29">
        <f>SUM(O60:O61)</f>
        <v>404</v>
      </c>
      <c r="P62" s="29"/>
      <c r="Q62" s="201">
        <f>SUM(Q60:Q61)</f>
        <v>1</v>
      </c>
      <c r="R62" s="90"/>
      <c r="S62" s="90"/>
    </row>
    <row r="63" spans="2:19" x14ac:dyDescent="0.25">
      <c r="B63" s="47" t="s">
        <v>66</v>
      </c>
      <c r="C63" s="90"/>
      <c r="D63" s="22">
        <v>54</v>
      </c>
      <c r="E63" s="90"/>
      <c r="F63" s="212">
        <v>3</v>
      </c>
      <c r="G63" s="22"/>
      <c r="H63" s="69">
        <f t="shared" si="0"/>
        <v>57</v>
      </c>
      <c r="I63" s="90"/>
      <c r="J63" s="90"/>
      <c r="K63" s="206"/>
      <c r="L63" s="22"/>
      <c r="M63" s="48"/>
      <c r="N63" s="48"/>
      <c r="O63" s="22"/>
      <c r="P63" s="22"/>
      <c r="Q63" s="48"/>
      <c r="R63" s="90"/>
      <c r="S63" s="90"/>
    </row>
    <row r="64" spans="2:19" x14ac:dyDescent="0.25">
      <c r="B64" s="47" t="s">
        <v>63</v>
      </c>
      <c r="C64" s="90"/>
      <c r="D64" s="22">
        <v>52</v>
      </c>
      <c r="E64" s="90"/>
      <c r="F64" s="212">
        <v>1</v>
      </c>
      <c r="G64" s="22"/>
      <c r="H64" s="69">
        <f t="shared" si="0"/>
        <v>53</v>
      </c>
      <c r="I64" s="90"/>
      <c r="J64" s="90"/>
      <c r="P64" s="90"/>
      <c r="Q64" s="90"/>
      <c r="R64" s="90"/>
      <c r="S64" s="90"/>
    </row>
    <row r="65" spans="2:19" x14ac:dyDescent="0.25">
      <c r="B65" s="47" t="s">
        <v>68</v>
      </c>
      <c r="C65" s="90"/>
      <c r="D65" s="22">
        <v>51</v>
      </c>
      <c r="E65" s="90"/>
      <c r="F65" s="212">
        <v>1</v>
      </c>
      <c r="G65" s="22"/>
      <c r="H65" s="69">
        <f t="shared" si="0"/>
        <v>52</v>
      </c>
      <c r="I65" s="90"/>
      <c r="J65" s="90"/>
      <c r="K65" s="90" t="s">
        <v>197</v>
      </c>
      <c r="L65" s="90"/>
      <c r="M65" s="90"/>
      <c r="N65" s="90"/>
      <c r="O65" s="90"/>
      <c r="P65" s="90"/>
      <c r="Q65" s="90"/>
      <c r="R65" s="90"/>
      <c r="S65" s="90"/>
    </row>
    <row r="66" spans="2:19" x14ac:dyDescent="0.25">
      <c r="B66" s="47" t="s">
        <v>78</v>
      </c>
      <c r="C66" s="90"/>
      <c r="D66" s="22">
        <v>39</v>
      </c>
      <c r="E66" s="90"/>
      <c r="F66" s="212">
        <v>0</v>
      </c>
      <c r="G66" s="22"/>
      <c r="H66" s="69">
        <f t="shared" si="0"/>
        <v>39</v>
      </c>
      <c r="I66" s="90"/>
      <c r="J66" s="90"/>
      <c r="K66" s="45" t="s">
        <v>64</v>
      </c>
      <c r="L66" s="45"/>
      <c r="M66" s="52" t="s">
        <v>30</v>
      </c>
      <c r="N66" s="52"/>
      <c r="O66" s="18" t="s">
        <v>31</v>
      </c>
      <c r="P66" s="80"/>
      <c r="Q66" s="80"/>
      <c r="R66" s="80"/>
      <c r="S66" s="90"/>
    </row>
    <row r="67" spans="2:19" x14ac:dyDescent="0.25">
      <c r="B67" s="47" t="s">
        <v>74</v>
      </c>
      <c r="C67" s="90"/>
      <c r="D67" s="22">
        <v>39</v>
      </c>
      <c r="E67" s="90"/>
      <c r="F67" s="212">
        <v>0</v>
      </c>
      <c r="G67" s="22"/>
      <c r="H67" s="69">
        <f t="shared" si="0"/>
        <v>39</v>
      </c>
      <c r="I67" s="90"/>
      <c r="J67" s="90"/>
      <c r="K67" s="47" t="s">
        <v>198</v>
      </c>
      <c r="L67" s="22"/>
      <c r="M67" s="214">
        <v>64</v>
      </c>
      <c r="N67" s="57"/>
      <c r="O67" s="48">
        <f t="shared" ref="O67:O77" si="1">M67/$M$78</f>
        <v>0.5</v>
      </c>
      <c r="P67" s="80"/>
      <c r="Q67" s="80"/>
      <c r="R67" s="80"/>
      <c r="S67" s="90"/>
    </row>
    <row r="68" spans="2:19" x14ac:dyDescent="0.25">
      <c r="B68" s="47" t="s">
        <v>70</v>
      </c>
      <c r="C68" s="90"/>
      <c r="D68" s="22">
        <v>37</v>
      </c>
      <c r="E68" s="90"/>
      <c r="F68" s="212">
        <v>2</v>
      </c>
      <c r="G68" s="22"/>
      <c r="H68" s="69">
        <f t="shared" si="0"/>
        <v>39</v>
      </c>
      <c r="I68" s="90"/>
      <c r="J68" s="90"/>
      <c r="K68" s="47" t="s">
        <v>199</v>
      </c>
      <c r="L68" s="22"/>
      <c r="M68" s="214">
        <v>13</v>
      </c>
      <c r="N68" s="57"/>
      <c r="O68" s="48">
        <f t="shared" si="1"/>
        <v>0.1015625</v>
      </c>
      <c r="P68" s="17"/>
      <c r="Q68" s="215"/>
      <c r="R68" s="215"/>
      <c r="S68" s="90"/>
    </row>
    <row r="69" spans="2:19" x14ac:dyDescent="0.25">
      <c r="B69" s="47" t="s">
        <v>72</v>
      </c>
      <c r="C69" s="90"/>
      <c r="D69" s="22">
        <v>30</v>
      </c>
      <c r="E69" s="90"/>
      <c r="F69" s="212">
        <v>3</v>
      </c>
      <c r="G69" s="22"/>
      <c r="H69" s="69">
        <f t="shared" si="0"/>
        <v>33</v>
      </c>
      <c r="I69" s="90"/>
      <c r="J69" s="90"/>
      <c r="K69" s="47" t="s">
        <v>71</v>
      </c>
      <c r="L69" s="22"/>
      <c r="M69" s="214">
        <v>14</v>
      </c>
      <c r="N69" s="57"/>
      <c r="O69" s="48">
        <f t="shared" si="1"/>
        <v>0.109375</v>
      </c>
      <c r="P69" s="17"/>
      <c r="Q69" s="17"/>
      <c r="R69" s="17"/>
      <c r="S69" s="90"/>
    </row>
    <row r="70" spans="2:19" x14ac:dyDescent="0.25">
      <c r="B70" s="47" t="s">
        <v>84</v>
      </c>
      <c r="C70" s="90"/>
      <c r="D70" s="22">
        <v>28</v>
      </c>
      <c r="E70" s="90"/>
      <c r="F70" s="212">
        <v>3</v>
      </c>
      <c r="G70" s="22"/>
      <c r="H70" s="69">
        <f t="shared" si="0"/>
        <v>31</v>
      </c>
      <c r="I70" s="90"/>
      <c r="J70" s="90"/>
      <c r="K70" s="47" t="s">
        <v>73</v>
      </c>
      <c r="L70" s="22"/>
      <c r="M70" s="214">
        <v>6</v>
      </c>
      <c r="N70" s="57"/>
      <c r="O70" s="48">
        <f t="shared" si="1"/>
        <v>4.6875E-2</v>
      </c>
      <c r="P70" s="48"/>
      <c r="Q70" s="57"/>
      <c r="R70" s="48"/>
      <c r="S70" s="90"/>
    </row>
    <row r="71" spans="2:19" x14ac:dyDescent="0.25">
      <c r="B71" s="47" t="s">
        <v>61</v>
      </c>
      <c r="C71" s="90"/>
      <c r="D71" s="22">
        <v>29</v>
      </c>
      <c r="E71" s="90"/>
      <c r="F71" s="212">
        <v>1</v>
      </c>
      <c r="G71" s="22"/>
      <c r="H71" s="69">
        <f t="shared" si="0"/>
        <v>30</v>
      </c>
      <c r="I71" s="90"/>
      <c r="J71" s="90"/>
      <c r="K71" s="47" t="s">
        <v>200</v>
      </c>
      <c r="L71" s="22"/>
      <c r="M71" s="214">
        <v>3</v>
      </c>
      <c r="N71" s="57"/>
      <c r="O71" s="48">
        <f t="shared" si="1"/>
        <v>2.34375E-2</v>
      </c>
      <c r="P71" s="48"/>
      <c r="Q71" s="57"/>
      <c r="R71" s="48"/>
      <c r="S71" s="90"/>
    </row>
    <row r="72" spans="2:19" x14ac:dyDescent="0.25">
      <c r="B72" s="47" t="s">
        <v>80</v>
      </c>
      <c r="C72" s="90"/>
      <c r="D72" s="22">
        <v>29</v>
      </c>
      <c r="E72" s="90"/>
      <c r="F72" s="212">
        <v>1</v>
      </c>
      <c r="G72" s="22"/>
      <c r="H72" s="69">
        <f t="shared" si="0"/>
        <v>30</v>
      </c>
      <c r="I72" s="90"/>
      <c r="J72" s="90"/>
      <c r="K72" s="47" t="s">
        <v>201</v>
      </c>
      <c r="L72" s="22"/>
      <c r="M72" s="214">
        <v>17</v>
      </c>
      <c r="N72" s="57"/>
      <c r="O72" s="48">
        <f t="shared" si="1"/>
        <v>0.1328125</v>
      </c>
      <c r="P72" s="48"/>
      <c r="Q72" s="57"/>
      <c r="R72" s="48"/>
      <c r="S72" s="90"/>
    </row>
    <row r="73" spans="2:19" x14ac:dyDescent="0.25">
      <c r="B73" s="47" t="s">
        <v>76</v>
      </c>
      <c r="C73" s="90"/>
      <c r="D73" s="22">
        <v>22</v>
      </c>
      <c r="E73" s="90"/>
      <c r="F73" s="212">
        <v>4</v>
      </c>
      <c r="G73" s="22"/>
      <c r="H73" s="69">
        <f t="shared" si="0"/>
        <v>26</v>
      </c>
      <c r="I73" s="90"/>
      <c r="J73" s="90"/>
      <c r="K73" s="47" t="s">
        <v>202</v>
      </c>
      <c r="L73" s="22"/>
      <c r="M73" s="214">
        <v>1</v>
      </c>
      <c r="N73" s="57"/>
      <c r="O73" s="48">
        <f t="shared" si="1"/>
        <v>7.8125E-3</v>
      </c>
      <c r="P73" s="48"/>
      <c r="Q73" s="57"/>
      <c r="R73" s="48"/>
      <c r="S73" s="90"/>
    </row>
    <row r="74" spans="2:19" x14ac:dyDescent="0.25">
      <c r="B74" s="47" t="s">
        <v>60</v>
      </c>
      <c r="C74" s="90"/>
      <c r="D74" s="22">
        <v>17</v>
      </c>
      <c r="E74" s="90"/>
      <c r="F74" s="212">
        <v>4</v>
      </c>
      <c r="G74" s="22"/>
      <c r="H74" s="69">
        <f t="shared" si="0"/>
        <v>21</v>
      </c>
      <c r="I74" s="90"/>
      <c r="J74" s="90"/>
      <c r="K74" s="47" t="s">
        <v>83</v>
      </c>
      <c r="L74" s="22"/>
      <c r="M74" s="214">
        <v>0</v>
      </c>
      <c r="N74" s="57"/>
      <c r="O74" s="48">
        <f t="shared" si="1"/>
        <v>0</v>
      </c>
      <c r="P74" s="48"/>
      <c r="Q74" s="57"/>
      <c r="R74" s="48"/>
      <c r="S74" s="90"/>
    </row>
    <row r="75" spans="2:19" ht="15.75" thickBot="1" x14ac:dyDescent="0.3">
      <c r="B75" s="47" t="s">
        <v>82</v>
      </c>
      <c r="C75" s="90"/>
      <c r="D75" s="22">
        <v>11</v>
      </c>
      <c r="E75" s="90"/>
      <c r="F75" s="212">
        <v>2</v>
      </c>
      <c r="G75" s="22"/>
      <c r="H75" s="69">
        <f t="shared" si="0"/>
        <v>13</v>
      </c>
      <c r="I75" s="90"/>
      <c r="J75" s="90"/>
      <c r="K75" s="47" t="s">
        <v>203</v>
      </c>
      <c r="L75" s="22"/>
      <c r="M75" s="214">
        <v>2</v>
      </c>
      <c r="N75" s="57"/>
      <c r="O75" s="48">
        <f t="shared" si="1"/>
        <v>1.5625E-2</v>
      </c>
      <c r="P75" s="48"/>
      <c r="Q75" s="57"/>
      <c r="R75" s="48"/>
      <c r="S75" s="90"/>
    </row>
    <row r="76" spans="2:19" x14ac:dyDescent="0.25">
      <c r="B76" s="29" t="s">
        <v>21</v>
      </c>
      <c r="C76" s="29"/>
      <c r="D76" s="216">
        <f>SUM(D50:D75)</f>
        <v>2016</v>
      </c>
      <c r="E76" s="216">
        <f>SUM(E50:E75)</f>
        <v>0</v>
      </c>
      <c r="F76" s="216">
        <f>SUM(F50:F75)</f>
        <v>128</v>
      </c>
      <c r="G76" s="216"/>
      <c r="H76" s="216">
        <f>SUM(H50:H75)</f>
        <v>2144</v>
      </c>
      <c r="I76" s="217"/>
      <c r="J76" s="90"/>
      <c r="K76" s="47" t="s">
        <v>204</v>
      </c>
      <c r="L76" s="22"/>
      <c r="M76" s="214">
        <v>5</v>
      </c>
      <c r="N76" s="57"/>
      <c r="O76" s="48">
        <f t="shared" si="1"/>
        <v>3.90625E-2</v>
      </c>
      <c r="S76" s="90"/>
    </row>
    <row r="77" spans="2:19" ht="15.75" thickBot="1" x14ac:dyDescent="0.3">
      <c r="B77" s="218" t="s">
        <v>205</v>
      </c>
      <c r="C77" s="218"/>
      <c r="D77" s="218"/>
      <c r="E77" s="218"/>
      <c r="F77" s="218"/>
      <c r="G77" s="218"/>
      <c r="H77" s="218"/>
      <c r="I77" s="218"/>
      <c r="J77" s="90"/>
      <c r="K77" s="47" t="s">
        <v>206</v>
      </c>
      <c r="M77" s="214">
        <v>3</v>
      </c>
      <c r="N77" s="57"/>
      <c r="O77" s="48">
        <f t="shared" si="1"/>
        <v>2.34375E-2</v>
      </c>
      <c r="S77" s="90"/>
    </row>
    <row r="78" spans="2:19" ht="15" customHeight="1" x14ac:dyDescent="0.25">
      <c r="B78" s="218"/>
      <c r="C78" s="218"/>
      <c r="D78" s="218"/>
      <c r="E78" s="218"/>
      <c r="F78" s="218"/>
      <c r="G78" s="218"/>
      <c r="H78" s="218"/>
      <c r="I78" s="218"/>
      <c r="J78" s="71"/>
      <c r="K78" s="29" t="s">
        <v>21</v>
      </c>
      <c r="L78" s="29"/>
      <c r="M78" s="216">
        <f>SUM(M67:M77)</f>
        <v>128</v>
      </c>
      <c r="N78" s="216"/>
      <c r="O78" s="201">
        <f>SUM(O67:O77)</f>
        <v>1</v>
      </c>
      <c r="S78" s="90"/>
    </row>
    <row r="79" spans="2:19" ht="13.5" customHeight="1" x14ac:dyDescent="0.25">
      <c r="B79" s="218"/>
      <c r="C79" s="218"/>
      <c r="D79" s="218"/>
      <c r="E79" s="218"/>
      <c r="F79" s="218"/>
      <c r="G79" s="218"/>
      <c r="H79" s="218"/>
      <c r="I79" s="218"/>
      <c r="J79" s="48"/>
      <c r="S79" s="90"/>
    </row>
    <row r="80" spans="2:19" ht="6" customHeight="1" x14ac:dyDescent="0.25">
      <c r="B80" s="90"/>
      <c r="C80" s="90"/>
      <c r="D80" s="90"/>
      <c r="E80" s="90"/>
      <c r="F80" s="22"/>
      <c r="G80" s="22"/>
      <c r="H80" s="22"/>
      <c r="I80" s="90"/>
      <c r="J80" s="90"/>
      <c r="K80" s="90"/>
      <c r="L80" s="90"/>
      <c r="M80" s="90"/>
      <c r="N80" s="90"/>
      <c r="O80" s="90"/>
      <c r="P80" s="90"/>
      <c r="Q80" s="90"/>
      <c r="R80" s="90"/>
      <c r="S80" s="90"/>
    </row>
    <row r="81" spans="2:19" x14ac:dyDescent="0.25">
      <c r="B81" s="219" t="s">
        <v>207</v>
      </c>
      <c r="C81" s="219"/>
      <c r="D81" s="219"/>
      <c r="E81" s="219"/>
      <c r="F81" s="220"/>
      <c r="G81" s="220"/>
      <c r="H81" s="220"/>
      <c r="I81" s="219"/>
      <c r="J81" s="219"/>
      <c r="K81" s="219"/>
      <c r="L81" s="219"/>
      <c r="M81" s="219"/>
      <c r="N81" s="219"/>
      <c r="O81" s="219"/>
      <c r="P81" s="219"/>
      <c r="Q81" s="219"/>
      <c r="R81" s="219"/>
      <c r="S81" s="219"/>
    </row>
    <row r="82" spans="2:19" ht="21" customHeight="1" x14ac:dyDescent="0.25">
      <c r="B82" s="12" t="s">
        <v>208</v>
      </c>
      <c r="C82" s="12"/>
      <c r="D82" s="12"/>
      <c r="E82" s="71"/>
      <c r="F82" s="73"/>
      <c r="G82" s="73"/>
      <c r="H82" s="73"/>
      <c r="I82" s="80"/>
      <c r="J82" s="80"/>
      <c r="K82" s="90"/>
      <c r="L82" s="90"/>
      <c r="M82" s="12" t="s">
        <v>209</v>
      </c>
      <c r="N82" s="12"/>
      <c r="O82" s="12"/>
      <c r="P82" s="12"/>
      <c r="Q82" s="12"/>
      <c r="R82" s="12"/>
      <c r="S82" s="90"/>
    </row>
    <row r="83" spans="2:19" ht="15" customHeight="1" x14ac:dyDescent="0.25">
      <c r="B83" s="12"/>
      <c r="C83" s="12"/>
      <c r="D83" s="12"/>
      <c r="E83" s="71"/>
      <c r="F83" s="73"/>
      <c r="G83" s="73"/>
      <c r="H83" s="73"/>
      <c r="I83" s="80"/>
      <c r="J83" s="80"/>
      <c r="K83" s="90"/>
      <c r="L83" s="90"/>
      <c r="M83" s="12"/>
      <c r="N83" s="12"/>
      <c r="O83" s="12"/>
      <c r="P83" s="12"/>
      <c r="Q83" s="12"/>
      <c r="R83" s="12"/>
      <c r="S83" s="90"/>
    </row>
    <row r="84" spans="2:19" ht="15" customHeight="1" x14ac:dyDescent="0.25">
      <c r="B84" s="221" t="s">
        <v>92</v>
      </c>
      <c r="C84" s="18" t="s">
        <v>30</v>
      </c>
      <c r="D84" s="18" t="s">
        <v>31</v>
      </c>
      <c r="E84" s="17"/>
      <c r="F84" s="22"/>
      <c r="G84" s="22"/>
      <c r="H84" s="21" t="s">
        <v>95</v>
      </c>
      <c r="I84" s="90"/>
      <c r="J84" s="90"/>
      <c r="K84" s="90"/>
      <c r="L84" s="90"/>
      <c r="M84" s="221" t="s">
        <v>96</v>
      </c>
      <c r="N84" s="222"/>
      <c r="O84" s="213" t="s">
        <v>30</v>
      </c>
      <c r="P84" s="213"/>
      <c r="Q84" s="45" t="s">
        <v>31</v>
      </c>
      <c r="R84" s="45"/>
      <c r="S84" s="90"/>
    </row>
    <row r="85" spans="2:19" x14ac:dyDescent="0.25">
      <c r="B85" s="21" t="s">
        <v>210</v>
      </c>
      <c r="C85" s="22">
        <v>0</v>
      </c>
      <c r="D85" s="223">
        <f t="shared" ref="D85:D91" si="2">C85/$C$92</f>
        <v>0</v>
      </c>
      <c r="E85" s="48"/>
      <c r="F85" s="22"/>
      <c r="G85" s="22"/>
      <c r="H85" s="224">
        <f>SUM(D85:D88)</f>
        <v>3.125E-2</v>
      </c>
      <c r="I85" s="90"/>
      <c r="J85" s="90"/>
      <c r="K85" s="90"/>
      <c r="L85" s="90"/>
      <c r="M85" s="47" t="s">
        <v>98</v>
      </c>
      <c r="N85" s="90"/>
      <c r="O85" s="73">
        <v>127</v>
      </c>
      <c r="P85" s="73"/>
      <c r="Q85" s="225">
        <f>O85/$O$87</f>
        <v>0.9921875</v>
      </c>
      <c r="R85" s="225"/>
      <c r="S85" s="90"/>
    </row>
    <row r="86" spans="2:19" ht="15.75" thickBot="1" x14ac:dyDescent="0.3">
      <c r="B86" s="21" t="s">
        <v>211</v>
      </c>
      <c r="C86" s="22">
        <v>0</v>
      </c>
      <c r="D86" s="223">
        <f t="shared" si="2"/>
        <v>0</v>
      </c>
      <c r="E86" s="48"/>
      <c r="F86" s="22"/>
      <c r="G86" s="22"/>
      <c r="H86" s="21"/>
      <c r="I86" s="90"/>
      <c r="J86" s="90"/>
      <c r="K86" s="90"/>
      <c r="L86" s="90"/>
      <c r="M86" s="47" t="s">
        <v>100</v>
      </c>
      <c r="N86" s="90"/>
      <c r="O86" s="73">
        <v>1</v>
      </c>
      <c r="P86" s="73"/>
      <c r="Q86" s="225">
        <f>O86/$O$87</f>
        <v>7.8125E-3</v>
      </c>
      <c r="R86" s="225"/>
      <c r="S86" s="90"/>
    </row>
    <row r="87" spans="2:19" x14ac:dyDescent="0.25">
      <c r="B87" s="21" t="s">
        <v>212</v>
      </c>
      <c r="C87" s="22">
        <v>1</v>
      </c>
      <c r="D87" s="223">
        <f t="shared" si="2"/>
        <v>7.8125E-3</v>
      </c>
      <c r="E87" s="48"/>
      <c r="F87" s="22"/>
      <c r="G87" s="22"/>
      <c r="H87" s="21" t="s">
        <v>102</v>
      </c>
      <c r="I87" s="90"/>
      <c r="J87" s="90"/>
      <c r="K87" s="90"/>
      <c r="L87" s="90"/>
      <c r="M87" s="29" t="s">
        <v>21</v>
      </c>
      <c r="N87" s="226"/>
      <c r="O87" s="227">
        <f>SUM(O85:P86)</f>
        <v>128</v>
      </c>
      <c r="P87" s="227"/>
      <c r="Q87" s="103">
        <f>SUM(Q85:R86)</f>
        <v>1</v>
      </c>
      <c r="R87" s="103"/>
      <c r="S87" s="90"/>
    </row>
    <row r="88" spans="2:19" x14ac:dyDescent="0.25">
      <c r="B88" s="21" t="s">
        <v>165</v>
      </c>
      <c r="C88" s="22">
        <v>3</v>
      </c>
      <c r="D88" s="223">
        <f t="shared" si="2"/>
        <v>2.34375E-2</v>
      </c>
      <c r="E88" s="48"/>
      <c r="F88" s="22"/>
      <c r="G88" s="22"/>
      <c r="H88" s="224">
        <f>SUM(D89:D90)</f>
        <v>0.9609375</v>
      </c>
      <c r="I88" s="90"/>
      <c r="J88" s="90"/>
      <c r="K88" s="90"/>
      <c r="L88" s="90"/>
      <c r="S88" s="90"/>
    </row>
    <row r="89" spans="2:19" x14ac:dyDescent="0.25">
      <c r="B89" s="21" t="s">
        <v>166</v>
      </c>
      <c r="C89" s="22">
        <v>66</v>
      </c>
      <c r="D89" s="223">
        <f t="shared" si="2"/>
        <v>0.515625</v>
      </c>
      <c r="E89" s="48"/>
      <c r="F89" s="22"/>
      <c r="G89" s="22"/>
      <c r="H89" s="21"/>
      <c r="I89" s="90"/>
      <c r="J89" s="90"/>
      <c r="K89" s="90"/>
      <c r="L89" s="90"/>
      <c r="M89" s="90" t="s">
        <v>213</v>
      </c>
      <c r="N89" s="80"/>
      <c r="O89" s="80"/>
      <c r="P89" s="90"/>
      <c r="Q89" s="90"/>
      <c r="R89" s="90"/>
      <c r="S89" s="90"/>
    </row>
    <row r="90" spans="2:19" x14ac:dyDescent="0.25">
      <c r="B90" s="21" t="s">
        <v>167</v>
      </c>
      <c r="C90" s="22">
        <v>57</v>
      </c>
      <c r="D90" s="223">
        <f t="shared" si="2"/>
        <v>0.4453125</v>
      </c>
      <c r="E90" s="48"/>
      <c r="F90" s="22"/>
      <c r="G90" s="22"/>
      <c r="H90" s="21"/>
      <c r="I90" s="90"/>
      <c r="J90" s="90"/>
      <c r="K90" s="90"/>
      <c r="L90" s="90"/>
      <c r="M90" s="221" t="s">
        <v>109</v>
      </c>
      <c r="N90" s="222"/>
      <c r="O90" s="45" t="s">
        <v>30</v>
      </c>
      <c r="P90" s="45"/>
      <c r="Q90" s="45" t="s">
        <v>31</v>
      </c>
      <c r="R90" s="45"/>
      <c r="S90" s="90"/>
    </row>
    <row r="91" spans="2:19" ht="15.75" thickBot="1" x14ac:dyDescent="0.3">
      <c r="B91" s="21" t="s">
        <v>107</v>
      </c>
      <c r="C91" s="22">
        <v>1</v>
      </c>
      <c r="D91" s="223">
        <f t="shared" si="2"/>
        <v>7.8125E-3</v>
      </c>
      <c r="E91" s="48"/>
      <c r="F91" s="22"/>
      <c r="G91" s="22"/>
      <c r="H91" s="21" t="s">
        <v>108</v>
      </c>
      <c r="I91" s="90"/>
      <c r="J91" s="90"/>
      <c r="K91" s="90"/>
      <c r="L91" s="90"/>
      <c r="M91" s="47" t="s">
        <v>110</v>
      </c>
      <c r="N91" s="90"/>
      <c r="O91" s="91">
        <v>21</v>
      </c>
      <c r="P91" s="91"/>
      <c r="Q91" s="225">
        <f>O91/$O$94</f>
        <v>0.1640625</v>
      </c>
      <c r="R91" s="225"/>
      <c r="S91" s="90"/>
    </row>
    <row r="92" spans="2:19" x14ac:dyDescent="0.25">
      <c r="B92" s="29" t="s">
        <v>21</v>
      </c>
      <c r="C92" s="29">
        <f>SUM(C85:C91)</f>
        <v>128</v>
      </c>
      <c r="D92" s="228">
        <f>SUM(D85:D91)</f>
        <v>1</v>
      </c>
      <c r="E92" s="229"/>
      <c r="F92" s="22"/>
      <c r="G92" s="22"/>
      <c r="H92" s="224">
        <f>SUM(D91)</f>
        <v>7.8125E-3</v>
      </c>
      <c r="I92" s="90"/>
      <c r="J92" s="90"/>
      <c r="K92" s="90"/>
      <c r="L92" s="90"/>
      <c r="M92" s="47" t="s">
        <v>111</v>
      </c>
      <c r="N92" s="90"/>
      <c r="O92" s="91">
        <v>92</v>
      </c>
      <c r="P92" s="91"/>
      <c r="Q92" s="225">
        <f>O92/$O$94</f>
        <v>0.71875</v>
      </c>
      <c r="R92" s="225"/>
      <c r="S92" s="90"/>
    </row>
    <row r="93" spans="2:19" ht="12.75" customHeight="1" thickBot="1" x14ac:dyDescent="0.3">
      <c r="B93" s="90"/>
      <c r="C93" s="90"/>
      <c r="D93" s="90"/>
      <c r="E93" s="90"/>
      <c r="F93" s="22"/>
      <c r="G93" s="22"/>
      <c r="H93" s="22"/>
      <c r="I93" s="90"/>
      <c r="J93" s="90"/>
      <c r="K93" s="90"/>
      <c r="L93" s="90"/>
      <c r="M93" s="47" t="s">
        <v>112</v>
      </c>
      <c r="N93" s="90"/>
      <c r="O93" s="230">
        <v>15</v>
      </c>
      <c r="P93" s="230"/>
      <c r="Q93" s="231">
        <f>O93/$O$94</f>
        <v>0.1171875</v>
      </c>
      <c r="R93" s="231"/>
      <c r="S93" s="90"/>
    </row>
    <row r="94" spans="2:19" ht="21" customHeight="1" x14ac:dyDescent="0.25">
      <c r="B94" s="12" t="s">
        <v>214</v>
      </c>
      <c r="C94" s="12"/>
      <c r="D94" s="12"/>
      <c r="E94" s="12"/>
      <c r="F94" s="12"/>
      <c r="G94" s="12"/>
      <c r="H94" s="12"/>
      <c r="I94" s="90"/>
      <c r="J94" s="90"/>
      <c r="K94" s="90"/>
      <c r="L94" s="90"/>
      <c r="M94" s="29" t="s">
        <v>21</v>
      </c>
      <c r="N94" s="226"/>
      <c r="O94" s="102">
        <f>SUM(O91:P93)</f>
        <v>128</v>
      </c>
      <c r="P94" s="102"/>
      <c r="Q94" s="103">
        <f>SUM(Q91:R93)</f>
        <v>1</v>
      </c>
      <c r="R94" s="103"/>
      <c r="S94" s="90"/>
    </row>
    <row r="95" spans="2:19" x14ac:dyDescent="0.25">
      <c r="B95" s="52" t="s">
        <v>215</v>
      </c>
      <c r="C95" s="52"/>
      <c r="D95" s="52"/>
      <c r="E95" s="18"/>
      <c r="F95" s="18" t="s">
        <v>30</v>
      </c>
      <c r="G95" s="52" t="s">
        <v>31</v>
      </c>
      <c r="H95" s="52"/>
      <c r="I95" s="215"/>
      <c r="J95" s="215"/>
      <c r="K95" s="215"/>
      <c r="L95" s="90"/>
      <c r="M95" s="232"/>
      <c r="N95" s="90"/>
      <c r="O95" s="90"/>
      <c r="P95" s="90"/>
      <c r="Q95" s="90"/>
      <c r="R95" s="90"/>
      <c r="S95" s="90"/>
    </row>
    <row r="96" spans="2:19" ht="15" customHeight="1" x14ac:dyDescent="0.25">
      <c r="B96" s="118" t="s">
        <v>216</v>
      </c>
      <c r="C96" s="119"/>
      <c r="D96" s="119"/>
      <c r="E96" s="119"/>
      <c r="F96" s="120">
        <v>14</v>
      </c>
      <c r="G96" s="121"/>
      <c r="H96" s="233">
        <f t="shared" ref="H96:H133" si="3">F96/$F$134</f>
        <v>0.109375</v>
      </c>
      <c r="I96" s="90"/>
      <c r="J96" s="90"/>
      <c r="K96" s="90"/>
      <c r="L96" s="90"/>
      <c r="M96" s="90"/>
      <c r="N96" s="90"/>
      <c r="O96" s="90"/>
      <c r="P96" s="90"/>
      <c r="Q96" s="90"/>
      <c r="R96" s="90"/>
      <c r="S96" s="90"/>
    </row>
    <row r="97" spans="2:19" ht="15" customHeight="1" x14ac:dyDescent="0.25">
      <c r="B97" s="118" t="s">
        <v>116</v>
      </c>
      <c r="C97" s="119"/>
      <c r="D97" s="119"/>
      <c r="E97" s="119"/>
      <c r="F97" s="120">
        <v>56</v>
      </c>
      <c r="G97" s="121"/>
      <c r="H97" s="233">
        <f t="shared" si="3"/>
        <v>0.4375</v>
      </c>
      <c r="I97" s="90"/>
      <c r="J97" s="90"/>
      <c r="K97" s="90"/>
      <c r="L97" s="90"/>
      <c r="M97" s="90"/>
      <c r="N97" s="90"/>
      <c r="O97" s="90"/>
      <c r="P97" s="90"/>
      <c r="Q97" s="90"/>
      <c r="R97" s="90"/>
      <c r="S97" s="90"/>
    </row>
    <row r="98" spans="2:19" ht="15" customHeight="1" x14ac:dyDescent="0.25">
      <c r="B98" s="118" t="s">
        <v>217</v>
      </c>
      <c r="C98" s="119"/>
      <c r="D98" s="119"/>
      <c r="E98" s="119"/>
      <c r="F98" s="120">
        <v>5</v>
      </c>
      <c r="G98" s="121"/>
      <c r="H98" s="233">
        <f t="shared" si="3"/>
        <v>3.90625E-2</v>
      </c>
      <c r="I98" s="90"/>
      <c r="J98" s="90"/>
      <c r="K98" s="90"/>
      <c r="L98" s="90"/>
      <c r="M98" s="90"/>
      <c r="N98" s="90"/>
      <c r="O98" s="90"/>
      <c r="P98" s="90"/>
      <c r="Q98" s="90"/>
      <c r="R98" s="90"/>
      <c r="S98" s="90"/>
    </row>
    <row r="99" spans="2:19" ht="15" customHeight="1" x14ac:dyDescent="0.25">
      <c r="B99" s="118" t="s">
        <v>218</v>
      </c>
      <c r="C99" s="119"/>
      <c r="D99" s="119"/>
      <c r="E99" s="119"/>
      <c r="F99" s="120">
        <v>0</v>
      </c>
      <c r="G99" s="121"/>
      <c r="H99" s="233">
        <f t="shared" si="3"/>
        <v>0</v>
      </c>
      <c r="I99" s="90"/>
      <c r="J99" s="90"/>
      <c r="K99" s="90"/>
      <c r="L99" s="90"/>
      <c r="M99" s="90"/>
      <c r="N99" s="90"/>
      <c r="O99" s="90"/>
      <c r="P99" s="90"/>
      <c r="Q99" s="90"/>
      <c r="R99" s="90"/>
      <c r="S99" s="90"/>
    </row>
    <row r="100" spans="2:19" ht="15" customHeight="1" x14ac:dyDescent="0.25">
      <c r="B100" s="110" t="s">
        <v>219</v>
      </c>
      <c r="C100" s="111"/>
      <c r="D100" s="111"/>
      <c r="E100" s="111"/>
      <c r="F100" s="112">
        <v>2</v>
      </c>
      <c r="G100" s="113"/>
      <c r="H100" s="234">
        <f t="shared" si="3"/>
        <v>1.5625E-2</v>
      </c>
      <c r="I100" s="90"/>
      <c r="J100" s="235"/>
      <c r="K100" s="90"/>
      <c r="L100" s="90"/>
      <c r="M100" s="90"/>
      <c r="N100" s="90"/>
      <c r="O100" s="90"/>
      <c r="P100" s="90"/>
      <c r="Q100" s="90"/>
      <c r="R100" s="90"/>
      <c r="S100" s="90"/>
    </row>
    <row r="101" spans="2:19" ht="15" customHeight="1" x14ac:dyDescent="0.25">
      <c r="B101" s="110" t="s">
        <v>121</v>
      </c>
      <c r="C101" s="111"/>
      <c r="D101" s="111"/>
      <c r="E101" s="111"/>
      <c r="F101" s="112">
        <v>32</v>
      </c>
      <c r="G101" s="113"/>
      <c r="H101" s="234">
        <f t="shared" si="3"/>
        <v>0.25</v>
      </c>
      <c r="I101" s="90"/>
      <c r="J101" s="235"/>
      <c r="K101" s="236"/>
      <c r="L101" s="90"/>
      <c r="M101" s="90"/>
      <c r="N101" s="90"/>
      <c r="O101" s="90"/>
      <c r="P101" s="90"/>
      <c r="Q101" s="90"/>
      <c r="R101" s="90"/>
      <c r="S101" s="90"/>
    </row>
    <row r="102" spans="2:19" ht="15" customHeight="1" x14ac:dyDescent="0.25">
      <c r="B102" s="110" t="s">
        <v>122</v>
      </c>
      <c r="C102" s="111"/>
      <c r="D102" s="111"/>
      <c r="E102" s="111"/>
      <c r="F102" s="112">
        <v>6</v>
      </c>
      <c r="G102" s="113"/>
      <c r="H102" s="234">
        <f t="shared" si="3"/>
        <v>4.6875E-2</v>
      </c>
      <c r="I102" s="90"/>
      <c r="J102" s="235"/>
      <c r="K102" s="237"/>
      <c r="L102" s="238"/>
      <c r="M102" s="90"/>
      <c r="N102" s="90"/>
      <c r="O102" s="90"/>
      <c r="P102" s="90"/>
      <c r="Q102" s="90"/>
      <c r="R102" s="90"/>
      <c r="S102" s="90"/>
    </row>
    <row r="103" spans="2:19" ht="15" customHeight="1" x14ac:dyDescent="0.25">
      <c r="B103" s="239" t="s">
        <v>220</v>
      </c>
      <c r="C103" s="240"/>
      <c r="D103" s="240"/>
      <c r="E103" s="240"/>
      <c r="F103" s="112">
        <v>0</v>
      </c>
      <c r="G103" s="113"/>
      <c r="H103" s="234">
        <f t="shared" si="3"/>
        <v>0</v>
      </c>
      <c r="I103" s="90"/>
      <c r="J103" s="235"/>
      <c r="K103" s="237"/>
      <c r="L103" s="238"/>
      <c r="M103" s="90"/>
      <c r="N103" s="90"/>
      <c r="O103" s="90"/>
      <c r="P103" s="90"/>
      <c r="Q103" s="90"/>
      <c r="R103" s="90"/>
      <c r="S103" s="90"/>
    </row>
    <row r="104" spans="2:19" ht="15" customHeight="1" x14ac:dyDescent="0.25">
      <c r="B104" s="110" t="s">
        <v>221</v>
      </c>
      <c r="C104" s="111"/>
      <c r="D104" s="111"/>
      <c r="E104" s="111"/>
      <c r="F104" s="112">
        <v>4</v>
      </c>
      <c r="G104" s="113"/>
      <c r="H104" s="234">
        <f t="shared" si="3"/>
        <v>3.125E-2</v>
      </c>
      <c r="I104" s="90"/>
      <c r="J104" s="90"/>
      <c r="K104" s="237"/>
      <c r="L104" s="238"/>
      <c r="M104" s="90"/>
      <c r="N104" s="90"/>
      <c r="O104" s="90"/>
      <c r="P104" s="90"/>
      <c r="Q104" s="90"/>
      <c r="R104" s="90"/>
      <c r="S104" s="90"/>
    </row>
    <row r="105" spans="2:19" ht="15" customHeight="1" x14ac:dyDescent="0.25">
      <c r="B105" s="241" t="s">
        <v>124</v>
      </c>
      <c r="C105" s="242"/>
      <c r="D105" s="242"/>
      <c r="E105" s="242"/>
      <c r="F105" s="243">
        <v>1</v>
      </c>
      <c r="G105" s="244"/>
      <c r="H105" s="245">
        <f t="shared" si="3"/>
        <v>7.8125E-3</v>
      </c>
      <c r="I105" s="90"/>
      <c r="J105" s="90"/>
      <c r="K105" s="237"/>
      <c r="L105" s="238"/>
      <c r="M105" s="90"/>
      <c r="N105" s="90"/>
      <c r="O105" s="90"/>
      <c r="P105" s="90"/>
      <c r="Q105" s="90"/>
      <c r="R105" s="90"/>
      <c r="S105" s="90"/>
    </row>
    <row r="106" spans="2:19" ht="15" customHeight="1" x14ac:dyDescent="0.25">
      <c r="B106" s="241" t="s">
        <v>125</v>
      </c>
      <c r="C106" s="242"/>
      <c r="D106" s="242"/>
      <c r="E106" s="242"/>
      <c r="F106" s="243">
        <v>0</v>
      </c>
      <c r="G106" s="244"/>
      <c r="H106" s="245">
        <f t="shared" si="3"/>
        <v>0</v>
      </c>
      <c r="I106" s="90"/>
      <c r="J106" s="90"/>
      <c r="K106" s="211"/>
      <c r="L106" s="211"/>
      <c r="M106" s="90"/>
      <c r="N106" s="90"/>
      <c r="O106" s="90"/>
      <c r="P106" s="90"/>
      <c r="Q106" s="90"/>
      <c r="R106" s="90"/>
      <c r="S106" s="90"/>
    </row>
    <row r="107" spans="2:19" ht="15" customHeight="1" x14ac:dyDescent="0.25">
      <c r="B107" s="241" t="s">
        <v>128</v>
      </c>
      <c r="C107" s="242"/>
      <c r="D107" s="242"/>
      <c r="E107" s="242"/>
      <c r="F107" s="243">
        <v>0</v>
      </c>
      <c r="G107" s="244"/>
      <c r="H107" s="245">
        <f t="shared" si="3"/>
        <v>0</v>
      </c>
      <c r="I107" s="90"/>
      <c r="J107" s="90"/>
      <c r="K107" s="90"/>
      <c r="L107" s="90"/>
      <c r="M107" s="90"/>
      <c r="N107" s="90"/>
      <c r="O107" s="90"/>
      <c r="P107" s="90"/>
      <c r="Q107" s="90"/>
      <c r="R107" s="90"/>
      <c r="S107" s="90"/>
    </row>
    <row r="108" spans="2:19" ht="15" customHeight="1" x14ac:dyDescent="0.25">
      <c r="B108" s="241" t="s">
        <v>127</v>
      </c>
      <c r="C108" s="242"/>
      <c r="D108" s="242"/>
      <c r="E108" s="242"/>
      <c r="F108" s="243">
        <v>0</v>
      </c>
      <c r="G108" s="244"/>
      <c r="H108" s="245">
        <f t="shared" si="3"/>
        <v>0</v>
      </c>
      <c r="I108" s="90"/>
      <c r="J108" s="90"/>
      <c r="K108" s="90"/>
      <c r="L108" s="90"/>
      <c r="M108" s="90"/>
      <c r="N108" s="90"/>
      <c r="O108" s="90"/>
      <c r="P108" s="90"/>
      <c r="Q108" s="90"/>
      <c r="R108" s="90"/>
      <c r="S108" s="90"/>
    </row>
    <row r="109" spans="2:19" ht="15" customHeight="1" x14ac:dyDescent="0.25">
      <c r="B109" s="241" t="s">
        <v>129</v>
      </c>
      <c r="C109" s="242"/>
      <c r="D109" s="242"/>
      <c r="E109" s="242"/>
      <c r="F109" s="243">
        <v>0</v>
      </c>
      <c r="G109" s="244"/>
      <c r="H109" s="245">
        <f t="shared" si="3"/>
        <v>0</v>
      </c>
      <c r="I109" s="90"/>
      <c r="J109" s="90"/>
      <c r="K109" s="90"/>
      <c r="L109" s="90"/>
      <c r="M109" s="90"/>
      <c r="N109" s="90"/>
      <c r="O109" s="90"/>
      <c r="P109" s="90"/>
      <c r="Q109" s="90"/>
      <c r="R109" s="90"/>
      <c r="S109" s="90"/>
    </row>
    <row r="110" spans="2:19" ht="15" customHeight="1" x14ac:dyDescent="0.25">
      <c r="B110" s="241" t="s">
        <v>126</v>
      </c>
      <c r="C110" s="242"/>
      <c r="D110" s="242"/>
      <c r="E110" s="242"/>
      <c r="F110" s="243">
        <v>2</v>
      </c>
      <c r="G110" s="244"/>
      <c r="H110" s="245">
        <f t="shared" si="3"/>
        <v>1.5625E-2</v>
      </c>
      <c r="I110" s="90"/>
      <c r="J110" s="90"/>
      <c r="K110" s="90"/>
      <c r="L110" s="90"/>
      <c r="M110" s="90"/>
      <c r="N110" s="90"/>
      <c r="O110" s="90"/>
      <c r="P110" s="90"/>
      <c r="Q110" s="90"/>
      <c r="R110" s="90"/>
      <c r="S110" s="90"/>
    </row>
    <row r="111" spans="2:19" ht="15" customHeight="1" x14ac:dyDescent="0.25">
      <c r="B111" s="241" t="s">
        <v>222</v>
      </c>
      <c r="C111" s="242"/>
      <c r="D111" s="242"/>
      <c r="E111" s="242"/>
      <c r="F111" s="243">
        <v>0</v>
      </c>
      <c r="G111" s="244"/>
      <c r="H111" s="245">
        <f t="shared" si="3"/>
        <v>0</v>
      </c>
      <c r="I111" s="90"/>
      <c r="J111" s="90"/>
      <c r="O111" s="90"/>
      <c r="P111" s="90"/>
      <c r="Q111" s="90"/>
      <c r="R111" s="90"/>
      <c r="S111" s="90"/>
    </row>
    <row r="112" spans="2:19" ht="15" customHeight="1" x14ac:dyDescent="0.25">
      <c r="B112" s="241" t="s">
        <v>223</v>
      </c>
      <c r="C112" s="242"/>
      <c r="D112" s="242"/>
      <c r="E112" s="242"/>
      <c r="F112" s="243">
        <v>0</v>
      </c>
      <c r="G112" s="244"/>
      <c r="H112" s="245">
        <f t="shared" si="3"/>
        <v>0</v>
      </c>
      <c r="I112" s="90"/>
      <c r="J112" s="90"/>
      <c r="K112" s="12" t="s">
        <v>224</v>
      </c>
      <c r="L112" s="12"/>
      <c r="M112" s="12"/>
      <c r="N112" s="12"/>
      <c r="O112" s="90"/>
      <c r="P112" s="90"/>
      <c r="Q112" s="90"/>
      <c r="R112" s="90"/>
      <c r="S112" s="90"/>
    </row>
    <row r="113" spans="2:19" ht="15" customHeight="1" x14ac:dyDescent="0.25">
      <c r="B113" s="241" t="s">
        <v>225</v>
      </c>
      <c r="C113" s="242"/>
      <c r="D113" s="242"/>
      <c r="E113" s="242"/>
      <c r="F113" s="243">
        <v>0</v>
      </c>
      <c r="G113" s="244"/>
      <c r="H113" s="245">
        <f t="shared" si="3"/>
        <v>0</v>
      </c>
      <c r="I113" s="90"/>
      <c r="J113" s="90"/>
      <c r="K113" s="12"/>
      <c r="L113" s="12"/>
      <c r="M113" s="12"/>
      <c r="N113" s="12"/>
      <c r="O113" s="90"/>
      <c r="P113" s="90"/>
      <c r="Q113" s="90"/>
      <c r="R113" s="90"/>
      <c r="S113" s="90"/>
    </row>
    <row r="114" spans="2:19" ht="15" customHeight="1" x14ac:dyDescent="0.25">
      <c r="B114" s="241" t="s">
        <v>226</v>
      </c>
      <c r="C114" s="242"/>
      <c r="D114" s="242"/>
      <c r="E114" s="242"/>
      <c r="F114" s="243">
        <v>0</v>
      </c>
      <c r="G114" s="244"/>
      <c r="H114" s="245">
        <f t="shared" si="3"/>
        <v>0</v>
      </c>
      <c r="I114" s="90"/>
      <c r="J114" s="90"/>
      <c r="K114" s="18" t="s">
        <v>134</v>
      </c>
      <c r="L114" s="18" t="s">
        <v>30</v>
      </c>
      <c r="M114" s="18" t="s">
        <v>31</v>
      </c>
      <c r="N114" s="90"/>
      <c r="O114" s="90"/>
      <c r="P114" s="90"/>
      <c r="Q114" s="90"/>
      <c r="R114" s="90"/>
      <c r="S114" s="90"/>
    </row>
    <row r="115" spans="2:19" ht="15" customHeight="1" x14ac:dyDescent="0.25">
      <c r="B115" s="241" t="s">
        <v>227</v>
      </c>
      <c r="C115" s="242"/>
      <c r="D115" s="242"/>
      <c r="E115" s="242"/>
      <c r="F115" s="243">
        <v>1</v>
      </c>
      <c r="G115" s="244"/>
      <c r="H115" s="245">
        <f t="shared" si="3"/>
        <v>7.8125E-3</v>
      </c>
      <c r="I115" s="90"/>
      <c r="J115" s="90"/>
      <c r="K115" s="118" t="s">
        <v>136</v>
      </c>
      <c r="L115" s="120">
        <f>SUM(F96:F99)</f>
        <v>75</v>
      </c>
      <c r="M115" s="246">
        <f>L115/$L$120</f>
        <v>0.5859375</v>
      </c>
      <c r="N115" s="90"/>
      <c r="O115" s="90"/>
      <c r="P115" s="90"/>
      <c r="Q115" s="90"/>
      <c r="R115" s="90"/>
      <c r="S115" s="90"/>
    </row>
    <row r="116" spans="2:19" ht="15" customHeight="1" x14ac:dyDescent="0.25">
      <c r="B116" s="241" t="s">
        <v>228</v>
      </c>
      <c r="C116" s="242"/>
      <c r="D116" s="242"/>
      <c r="E116" s="242"/>
      <c r="F116" s="243">
        <v>0</v>
      </c>
      <c r="G116" s="244"/>
      <c r="H116" s="245">
        <f t="shared" si="3"/>
        <v>0</v>
      </c>
      <c r="I116" s="90"/>
      <c r="J116" s="90"/>
      <c r="K116" s="110" t="s">
        <v>138</v>
      </c>
      <c r="L116" s="112">
        <f>SUM(F100:F104)</f>
        <v>44</v>
      </c>
      <c r="M116" s="247">
        <f>L116/$L$120</f>
        <v>0.34375</v>
      </c>
      <c r="N116" s="90"/>
      <c r="O116" s="90"/>
      <c r="P116" s="90"/>
      <c r="Q116" s="90"/>
      <c r="R116" s="90"/>
      <c r="S116" s="90"/>
    </row>
    <row r="117" spans="2:19" ht="15" customHeight="1" x14ac:dyDescent="0.25">
      <c r="B117" s="241" t="s">
        <v>229</v>
      </c>
      <c r="C117" s="242"/>
      <c r="D117" s="242"/>
      <c r="E117" s="242"/>
      <c r="F117" s="243">
        <v>0</v>
      </c>
      <c r="G117" s="244"/>
      <c r="H117" s="245">
        <f t="shared" si="3"/>
        <v>0</v>
      </c>
      <c r="I117" s="90"/>
      <c r="J117" s="90"/>
      <c r="K117" s="241" t="s">
        <v>140</v>
      </c>
      <c r="L117" s="243">
        <f>SUM(F105:F123)</f>
        <v>5</v>
      </c>
      <c r="M117" s="248">
        <f>L117/$L$120</f>
        <v>3.90625E-2</v>
      </c>
      <c r="N117" s="90"/>
      <c r="O117" s="90"/>
      <c r="P117" s="90"/>
      <c r="Q117" s="90"/>
      <c r="R117" s="90"/>
      <c r="S117" s="90"/>
    </row>
    <row r="118" spans="2:19" ht="15" customHeight="1" x14ac:dyDescent="0.25">
      <c r="B118" s="241" t="s">
        <v>230</v>
      </c>
      <c r="C118" s="242"/>
      <c r="D118" s="242"/>
      <c r="E118" s="242"/>
      <c r="F118" s="243">
        <v>0</v>
      </c>
      <c r="G118" s="244"/>
      <c r="H118" s="245">
        <f t="shared" si="3"/>
        <v>0</v>
      </c>
      <c r="I118" s="90"/>
      <c r="J118" s="90"/>
      <c r="K118" s="146" t="s">
        <v>142</v>
      </c>
      <c r="L118" s="152">
        <f>SUM(F124:F132)</f>
        <v>3</v>
      </c>
      <c r="M118" s="249">
        <f>L118/$L$120</f>
        <v>2.34375E-2</v>
      </c>
      <c r="N118" s="90"/>
      <c r="O118" s="90"/>
      <c r="P118" s="90"/>
      <c r="Q118" s="90"/>
      <c r="R118" s="90"/>
      <c r="S118" s="90"/>
    </row>
    <row r="119" spans="2:19" ht="15" customHeight="1" thickBot="1" x14ac:dyDescent="0.3">
      <c r="B119" s="241" t="s">
        <v>231</v>
      </c>
      <c r="C119" s="242"/>
      <c r="D119" s="242"/>
      <c r="E119" s="242"/>
      <c r="F119" s="243">
        <v>0</v>
      </c>
      <c r="G119" s="244"/>
      <c r="H119" s="245">
        <f t="shared" si="3"/>
        <v>0</v>
      </c>
      <c r="I119" s="90"/>
      <c r="J119" s="90"/>
      <c r="K119" s="250" t="s">
        <v>144</v>
      </c>
      <c r="L119" s="251">
        <f>F133</f>
        <v>1</v>
      </c>
      <c r="M119" s="252">
        <f>L119/$L$120</f>
        <v>7.8125E-3</v>
      </c>
      <c r="N119" s="90"/>
      <c r="O119" s="90"/>
      <c r="P119" s="90"/>
      <c r="Q119" s="90"/>
      <c r="R119" s="90"/>
      <c r="S119" s="90"/>
    </row>
    <row r="120" spans="2:19" ht="15" customHeight="1" x14ac:dyDescent="0.25">
      <c r="B120" s="241" t="s">
        <v>232</v>
      </c>
      <c r="C120" s="242"/>
      <c r="D120" s="242"/>
      <c r="E120" s="242"/>
      <c r="F120" s="243">
        <v>1</v>
      </c>
      <c r="G120" s="244"/>
      <c r="H120" s="245">
        <f t="shared" si="3"/>
        <v>7.8125E-3</v>
      </c>
      <c r="I120" s="90"/>
      <c r="J120" s="90"/>
      <c r="K120" s="29" t="s">
        <v>21</v>
      </c>
      <c r="L120" s="29">
        <f>SUM(L115:L119)</f>
        <v>128</v>
      </c>
      <c r="M120" s="30">
        <f>SUM(M115:M119)</f>
        <v>1</v>
      </c>
      <c r="N120" s="90"/>
      <c r="O120" s="80"/>
      <c r="P120" s="80"/>
      <c r="Q120" s="90"/>
      <c r="R120" s="90"/>
      <c r="S120" s="90"/>
    </row>
    <row r="121" spans="2:19" ht="15" customHeight="1" x14ac:dyDescent="0.25">
      <c r="B121" s="241" t="s">
        <v>132</v>
      </c>
      <c r="C121" s="242"/>
      <c r="D121" s="242"/>
      <c r="E121" s="242"/>
      <c r="F121" s="243">
        <v>0</v>
      </c>
      <c r="G121" s="244"/>
      <c r="H121" s="245">
        <f t="shared" si="3"/>
        <v>0</v>
      </c>
      <c r="I121" s="90"/>
      <c r="J121" s="90"/>
      <c r="O121" s="80"/>
      <c r="P121" s="80"/>
      <c r="Q121" s="90"/>
      <c r="R121" s="90"/>
      <c r="S121" s="90"/>
    </row>
    <row r="122" spans="2:19" ht="15" customHeight="1" x14ac:dyDescent="0.25">
      <c r="B122" s="241" t="s">
        <v>133</v>
      </c>
      <c r="C122" s="242"/>
      <c r="D122" s="242"/>
      <c r="E122" s="242"/>
      <c r="F122" s="243">
        <v>0</v>
      </c>
      <c r="G122" s="244"/>
      <c r="H122" s="245">
        <f t="shared" si="3"/>
        <v>0</v>
      </c>
      <c r="I122" s="90"/>
      <c r="J122" s="90"/>
      <c r="N122" s="136"/>
      <c r="O122" s="22"/>
      <c r="P122" s="48"/>
      <c r="Q122" s="90"/>
      <c r="R122" s="90"/>
      <c r="S122" s="90"/>
    </row>
    <row r="123" spans="2:19" ht="15" customHeight="1" x14ac:dyDescent="0.25">
      <c r="B123" s="241" t="s">
        <v>130</v>
      </c>
      <c r="C123" s="242"/>
      <c r="D123" s="242"/>
      <c r="E123" s="242"/>
      <c r="F123" s="243">
        <v>0</v>
      </c>
      <c r="G123" s="244"/>
      <c r="H123" s="245">
        <f t="shared" si="3"/>
        <v>0</v>
      </c>
      <c r="I123" s="90"/>
      <c r="J123" s="90"/>
      <c r="N123" s="136"/>
      <c r="O123" s="22"/>
      <c r="P123" s="48"/>
      <c r="Q123" s="90"/>
      <c r="R123" s="90"/>
      <c r="S123" s="90"/>
    </row>
    <row r="124" spans="2:19" ht="15" customHeight="1" x14ac:dyDescent="0.25">
      <c r="B124" s="146" t="s">
        <v>141</v>
      </c>
      <c r="C124" s="151"/>
      <c r="D124" s="151"/>
      <c r="E124" s="151"/>
      <c r="F124" s="152">
        <v>0</v>
      </c>
      <c r="G124" s="153"/>
      <c r="H124" s="253">
        <f t="shared" si="3"/>
        <v>0</v>
      </c>
      <c r="I124" s="90"/>
      <c r="J124" s="90"/>
      <c r="N124" s="136"/>
      <c r="O124" s="22"/>
      <c r="P124" s="48"/>
      <c r="Q124" s="90"/>
      <c r="R124" s="90"/>
      <c r="S124" s="90"/>
    </row>
    <row r="125" spans="2:19" ht="15" customHeight="1" x14ac:dyDescent="0.25">
      <c r="B125" s="146" t="s">
        <v>233</v>
      </c>
      <c r="C125" s="151"/>
      <c r="D125" s="151"/>
      <c r="E125" s="151"/>
      <c r="F125" s="152">
        <v>0</v>
      </c>
      <c r="G125" s="153"/>
      <c r="H125" s="253">
        <f t="shared" si="3"/>
        <v>0</v>
      </c>
      <c r="I125" s="90"/>
      <c r="J125" s="90"/>
      <c r="N125" s="136"/>
      <c r="O125" s="22"/>
      <c r="P125" s="48"/>
      <c r="Q125" s="90"/>
      <c r="R125" s="90"/>
      <c r="S125" s="90"/>
    </row>
    <row r="126" spans="2:19" ht="15" customHeight="1" x14ac:dyDescent="0.25">
      <c r="B126" s="146" t="s">
        <v>234</v>
      </c>
      <c r="C126" s="151"/>
      <c r="D126" s="151"/>
      <c r="E126" s="151"/>
      <c r="F126" s="152">
        <v>0</v>
      </c>
      <c r="G126" s="153"/>
      <c r="H126" s="253">
        <f t="shared" si="3"/>
        <v>0</v>
      </c>
      <c r="I126" s="90"/>
      <c r="J126" s="90"/>
      <c r="N126" s="136"/>
      <c r="O126" s="22"/>
      <c r="P126" s="48"/>
      <c r="Q126" s="90"/>
      <c r="R126" s="90"/>
      <c r="S126" s="90"/>
    </row>
    <row r="127" spans="2:19" ht="15" customHeight="1" x14ac:dyDescent="0.25">
      <c r="B127" s="146" t="s">
        <v>235</v>
      </c>
      <c r="C127" s="151"/>
      <c r="D127" s="151"/>
      <c r="E127" s="151"/>
      <c r="F127" s="152">
        <v>0</v>
      </c>
      <c r="G127" s="153"/>
      <c r="H127" s="253">
        <f t="shared" si="3"/>
        <v>0</v>
      </c>
      <c r="I127" s="90"/>
      <c r="J127" s="90"/>
      <c r="N127" s="136"/>
      <c r="O127" s="22"/>
      <c r="P127" s="48"/>
      <c r="Q127" s="90"/>
      <c r="R127" s="90"/>
      <c r="S127" s="90"/>
    </row>
    <row r="128" spans="2:19" ht="15" customHeight="1" x14ac:dyDescent="0.25">
      <c r="B128" s="146" t="s">
        <v>236</v>
      </c>
      <c r="C128" s="151"/>
      <c r="D128" s="151"/>
      <c r="E128" s="151"/>
      <c r="F128" s="152">
        <v>0</v>
      </c>
      <c r="G128" s="153"/>
      <c r="H128" s="253">
        <f t="shared" si="3"/>
        <v>0</v>
      </c>
      <c r="I128" s="90"/>
      <c r="J128" s="90"/>
      <c r="N128" s="136"/>
      <c r="O128" s="22"/>
      <c r="P128" s="48"/>
      <c r="Q128" s="90"/>
      <c r="R128" s="90"/>
      <c r="S128" s="90"/>
    </row>
    <row r="129" spans="2:21" ht="15" customHeight="1" x14ac:dyDescent="0.25">
      <c r="B129" s="146" t="s">
        <v>137</v>
      </c>
      <c r="C129" s="151"/>
      <c r="D129" s="151"/>
      <c r="E129" s="151"/>
      <c r="F129" s="152">
        <v>0</v>
      </c>
      <c r="G129" s="153"/>
      <c r="H129" s="253">
        <f t="shared" si="3"/>
        <v>0</v>
      </c>
      <c r="I129" s="90"/>
      <c r="J129" s="90"/>
      <c r="N129" s="136"/>
      <c r="O129" s="22"/>
      <c r="P129" s="48"/>
      <c r="Q129" s="90"/>
      <c r="R129" s="90"/>
      <c r="S129" s="90"/>
    </row>
    <row r="130" spans="2:21" ht="15" customHeight="1" x14ac:dyDescent="0.25">
      <c r="B130" s="146" t="s">
        <v>237</v>
      </c>
      <c r="C130" s="151"/>
      <c r="D130" s="151"/>
      <c r="E130" s="151"/>
      <c r="F130" s="152">
        <v>0</v>
      </c>
      <c r="G130" s="153"/>
      <c r="H130" s="253">
        <f t="shared" si="3"/>
        <v>0</v>
      </c>
      <c r="I130" s="90"/>
      <c r="J130" s="90"/>
      <c r="N130" s="254"/>
      <c r="O130" s="90"/>
      <c r="P130" s="90"/>
      <c r="Q130" s="90"/>
      <c r="R130" s="90"/>
      <c r="S130" s="90"/>
    </row>
    <row r="131" spans="2:21" ht="15" customHeight="1" x14ac:dyDescent="0.25">
      <c r="B131" s="146" t="s">
        <v>238</v>
      </c>
      <c r="C131" s="151"/>
      <c r="D131" s="151"/>
      <c r="E131" s="151"/>
      <c r="F131" s="152">
        <v>2</v>
      </c>
      <c r="G131" s="153"/>
      <c r="H131" s="253">
        <f t="shared" si="3"/>
        <v>1.5625E-2</v>
      </c>
      <c r="I131" s="90"/>
      <c r="J131" s="90"/>
      <c r="N131" s="254"/>
      <c r="O131" s="90"/>
      <c r="P131" s="90"/>
      <c r="Q131" s="90"/>
      <c r="R131" s="90"/>
      <c r="S131" s="90"/>
    </row>
    <row r="132" spans="2:21" ht="15" customHeight="1" x14ac:dyDescent="0.25">
      <c r="B132" s="146" t="s">
        <v>239</v>
      </c>
      <c r="C132" s="151"/>
      <c r="D132" s="151"/>
      <c r="E132" s="151"/>
      <c r="F132" s="152">
        <v>1</v>
      </c>
      <c r="G132" s="153"/>
      <c r="H132" s="253">
        <f t="shared" si="3"/>
        <v>7.8125E-3</v>
      </c>
      <c r="I132" s="90"/>
      <c r="J132" s="90"/>
      <c r="N132" s="255"/>
      <c r="O132" s="90"/>
      <c r="P132" s="90"/>
      <c r="Q132" s="90"/>
      <c r="R132" s="90"/>
      <c r="S132" s="90"/>
    </row>
    <row r="133" spans="2:21" ht="15" customHeight="1" thickBot="1" x14ac:dyDescent="0.3">
      <c r="B133" s="250" t="s">
        <v>144</v>
      </c>
      <c r="C133" s="256"/>
      <c r="D133" s="256"/>
      <c r="E133" s="256"/>
      <c r="F133" s="257">
        <v>1</v>
      </c>
      <c r="G133" s="251"/>
      <c r="H133" s="258">
        <f t="shared" si="3"/>
        <v>7.8125E-3</v>
      </c>
      <c r="I133" s="90"/>
      <c r="J133" s="90"/>
      <c r="N133" s="90"/>
      <c r="O133" s="90"/>
      <c r="P133" s="90"/>
      <c r="Q133" s="90"/>
      <c r="R133" s="90"/>
      <c r="S133" s="90"/>
    </row>
    <row r="134" spans="2:21" ht="15" customHeight="1" x14ac:dyDescent="0.25">
      <c r="B134" s="173" t="s">
        <v>21</v>
      </c>
      <c r="C134" s="173"/>
      <c r="D134" s="173"/>
      <c r="E134" s="29"/>
      <c r="F134" s="29">
        <f>SUM(F96:F133)</f>
        <v>128</v>
      </c>
      <c r="G134" s="259"/>
      <c r="H134" s="201">
        <f>SUM(H96:H133)</f>
        <v>1</v>
      </c>
      <c r="I134" s="90"/>
      <c r="J134" s="90"/>
      <c r="N134" s="90"/>
      <c r="O134" s="90"/>
      <c r="P134" s="90"/>
      <c r="Q134" s="90"/>
      <c r="R134" s="90"/>
      <c r="S134" s="90"/>
    </row>
    <row r="135" spans="2:21" x14ac:dyDescent="0.25">
      <c r="B135" s="260" t="s">
        <v>240</v>
      </c>
      <c r="I135" s="90"/>
      <c r="J135" s="90"/>
      <c r="K135" s="90"/>
      <c r="L135" s="90"/>
      <c r="M135" s="90"/>
      <c r="N135" s="90"/>
      <c r="O135" s="90"/>
      <c r="P135" s="90"/>
      <c r="Q135" s="90"/>
      <c r="R135" s="90"/>
      <c r="S135" s="90"/>
    </row>
    <row r="136" spans="2:21" x14ac:dyDescent="0.25">
      <c r="B136" s="90"/>
      <c r="C136" s="90"/>
      <c r="D136" s="90"/>
      <c r="E136" s="90"/>
      <c r="F136" s="22"/>
      <c r="G136" s="22"/>
      <c r="H136" s="22"/>
      <c r="I136" s="90"/>
      <c r="J136" s="90"/>
      <c r="K136" s="90"/>
      <c r="L136" s="90"/>
      <c r="M136" s="90"/>
      <c r="N136" s="90"/>
      <c r="O136" s="90"/>
      <c r="P136" s="90"/>
      <c r="Q136" s="90"/>
      <c r="R136" s="90"/>
      <c r="S136" s="90"/>
    </row>
    <row r="137" spans="2:21" x14ac:dyDescent="0.25">
      <c r="B137" s="219" t="s">
        <v>241</v>
      </c>
      <c r="C137" s="219"/>
      <c r="D137" s="219"/>
      <c r="E137" s="219"/>
      <c r="F137" s="220"/>
      <c r="G137" s="220"/>
      <c r="H137" s="220"/>
      <c r="I137" s="219"/>
      <c r="J137" s="219"/>
      <c r="K137" s="219"/>
      <c r="L137" s="219"/>
      <c r="M137" s="219"/>
      <c r="N137" s="219"/>
      <c r="O137" s="219"/>
      <c r="P137" s="219"/>
      <c r="Q137" s="219"/>
      <c r="R137" s="219"/>
      <c r="S137" s="219"/>
    </row>
    <row r="138" spans="2:21" ht="26.25" customHeight="1" x14ac:dyDescent="0.2">
      <c r="B138" s="12" t="s">
        <v>242</v>
      </c>
      <c r="C138" s="12"/>
      <c r="D138" s="12"/>
      <c r="E138" s="12"/>
      <c r="F138" s="12"/>
      <c r="G138" s="22"/>
      <c r="H138" s="22"/>
      <c r="I138" s="90"/>
      <c r="J138" s="90"/>
      <c r="K138" s="12" t="s">
        <v>243</v>
      </c>
      <c r="L138" s="12"/>
      <c r="M138" s="12"/>
      <c r="N138" s="80"/>
      <c r="O138" s="80"/>
      <c r="P138" s="90"/>
      <c r="Q138" s="90"/>
      <c r="R138" s="90"/>
      <c r="S138" s="90"/>
      <c r="U138" s="261"/>
    </row>
    <row r="139" spans="2:21" ht="15" customHeight="1" x14ac:dyDescent="0.2">
      <c r="B139" s="12"/>
      <c r="C139" s="12"/>
      <c r="D139" s="12"/>
      <c r="E139" s="12"/>
      <c r="F139" s="12"/>
      <c r="G139" s="22"/>
      <c r="H139" s="22"/>
      <c r="I139" s="90"/>
      <c r="J139" s="90"/>
      <c r="K139" s="12"/>
      <c r="L139" s="12"/>
      <c r="M139" s="12"/>
      <c r="N139" s="80"/>
      <c r="O139" s="80"/>
      <c r="P139" s="90"/>
      <c r="Q139" s="90"/>
      <c r="R139" s="90"/>
      <c r="S139" s="90"/>
      <c r="U139" s="261"/>
    </row>
    <row r="140" spans="2:21" x14ac:dyDescent="0.2">
      <c r="B140" s="221" t="s">
        <v>244</v>
      </c>
      <c r="C140" s="18" t="s">
        <v>30</v>
      </c>
      <c r="D140" s="18" t="s">
        <v>31</v>
      </c>
      <c r="E140" s="90"/>
      <c r="F140" s="22"/>
      <c r="G140" s="22"/>
      <c r="H140" s="22"/>
      <c r="I140" s="90"/>
      <c r="J140" s="90"/>
      <c r="K140" s="18" t="s">
        <v>245</v>
      </c>
      <c r="L140" s="18" t="s">
        <v>30</v>
      </c>
      <c r="M140" s="18" t="s">
        <v>31</v>
      </c>
      <c r="N140" s="90"/>
      <c r="O140" s="22"/>
      <c r="P140" s="90"/>
      <c r="Q140" s="90"/>
      <c r="R140" s="90"/>
      <c r="S140" s="90"/>
      <c r="U140" s="261"/>
    </row>
    <row r="141" spans="2:21" x14ac:dyDescent="0.2">
      <c r="B141" s="21" t="s">
        <v>246</v>
      </c>
      <c r="C141" s="22">
        <v>2</v>
      </c>
      <c r="D141" s="48">
        <f>C141/$C$146</f>
        <v>1.5625E-2</v>
      </c>
      <c r="E141" s="90"/>
      <c r="F141" s="22"/>
      <c r="G141" s="22"/>
      <c r="H141" s="22"/>
      <c r="I141" s="90"/>
      <c r="J141" s="90"/>
      <c r="K141" s="21" t="s">
        <v>247</v>
      </c>
      <c r="L141" s="22">
        <v>63</v>
      </c>
      <c r="M141" s="223">
        <f>L141/$L$145</f>
        <v>0.4921875</v>
      </c>
      <c r="N141" s="90"/>
      <c r="O141" s="22"/>
      <c r="P141" s="90"/>
      <c r="Q141" s="90"/>
      <c r="R141" s="90"/>
      <c r="S141" s="90"/>
      <c r="U141" s="261"/>
    </row>
    <row r="142" spans="2:21" x14ac:dyDescent="0.2">
      <c r="B142" s="21" t="s">
        <v>166</v>
      </c>
      <c r="C142" s="22">
        <v>57</v>
      </c>
      <c r="D142" s="48">
        <f>C142/$C$146</f>
        <v>0.4453125</v>
      </c>
      <c r="E142" s="90"/>
      <c r="F142" s="22"/>
      <c r="G142" s="22"/>
      <c r="H142" s="22"/>
      <c r="I142" s="90"/>
      <c r="J142" s="90"/>
      <c r="K142" s="21" t="s">
        <v>248</v>
      </c>
      <c r="L142" s="22">
        <v>57</v>
      </c>
      <c r="M142" s="223">
        <f>L142/$L$145</f>
        <v>0.4453125</v>
      </c>
      <c r="N142" s="90"/>
      <c r="O142" s="22"/>
      <c r="P142" s="90"/>
      <c r="Q142" s="90"/>
      <c r="R142" s="90"/>
      <c r="S142" s="90"/>
      <c r="U142" s="261"/>
    </row>
    <row r="143" spans="2:21" x14ac:dyDescent="0.2">
      <c r="B143" s="21" t="s">
        <v>167</v>
      </c>
      <c r="C143" s="22">
        <v>63</v>
      </c>
      <c r="D143" s="48">
        <f>C143/$C$146</f>
        <v>0.4921875</v>
      </c>
      <c r="E143" s="90"/>
      <c r="F143" s="22"/>
      <c r="G143" s="22"/>
      <c r="H143" s="262" t="s">
        <v>168</v>
      </c>
      <c r="I143" s="90"/>
      <c r="J143" s="90"/>
      <c r="K143" s="21" t="s">
        <v>249</v>
      </c>
      <c r="L143" s="22">
        <v>4</v>
      </c>
      <c r="M143" s="223">
        <f>L143/$L$145</f>
        <v>3.125E-2</v>
      </c>
      <c r="N143" s="90"/>
      <c r="O143" s="22"/>
      <c r="P143" s="90"/>
      <c r="Q143" s="90"/>
      <c r="R143" s="90"/>
      <c r="S143" s="90"/>
      <c r="U143" s="261"/>
    </row>
    <row r="144" spans="2:21" ht="15.75" thickBot="1" x14ac:dyDescent="0.25">
      <c r="B144" s="21" t="s">
        <v>107</v>
      </c>
      <c r="C144" s="22">
        <v>4</v>
      </c>
      <c r="D144" s="48">
        <f>C144/$C$146</f>
        <v>3.125E-2</v>
      </c>
      <c r="E144" s="90"/>
      <c r="F144" s="22"/>
      <c r="G144" s="22"/>
      <c r="H144" s="263">
        <f>SUM(D142:D143)</f>
        <v>0.9375</v>
      </c>
      <c r="I144" s="90"/>
      <c r="J144" s="90"/>
      <c r="K144" s="21" t="s">
        <v>250</v>
      </c>
      <c r="L144" s="22">
        <v>4</v>
      </c>
      <c r="M144" s="223">
        <f>L144/$L$145</f>
        <v>3.125E-2</v>
      </c>
      <c r="N144" s="90"/>
      <c r="O144" s="22"/>
      <c r="P144" s="90"/>
      <c r="Q144" s="90"/>
      <c r="R144" s="90"/>
      <c r="S144" s="90"/>
      <c r="U144" s="261"/>
    </row>
    <row r="145" spans="2:21" ht="15.75" thickBot="1" x14ac:dyDescent="0.25">
      <c r="B145" s="21" t="s">
        <v>206</v>
      </c>
      <c r="C145" s="22">
        <v>2</v>
      </c>
      <c r="D145" s="48">
        <f>C145/$C$146</f>
        <v>1.5625E-2</v>
      </c>
      <c r="E145" s="90"/>
      <c r="F145" s="22"/>
      <c r="G145" s="22"/>
      <c r="H145" s="22"/>
      <c r="I145" s="90"/>
      <c r="J145" s="90"/>
      <c r="K145" s="29" t="s">
        <v>21</v>
      </c>
      <c r="L145" s="29">
        <f>SUM(L141:L144)</f>
        <v>128</v>
      </c>
      <c r="M145" s="201">
        <f>SUM(M141:M144)</f>
        <v>1</v>
      </c>
      <c r="N145" s="90"/>
      <c r="O145" s="22"/>
      <c r="P145" s="90"/>
      <c r="Q145" s="90"/>
      <c r="R145" s="90"/>
      <c r="S145" s="90"/>
      <c r="U145" s="261"/>
    </row>
    <row r="146" spans="2:21" x14ac:dyDescent="0.2">
      <c r="B146" s="29" t="s">
        <v>21</v>
      </c>
      <c r="C146" s="29">
        <f>SUM(C141:C145)</f>
        <v>128</v>
      </c>
      <c r="D146" s="201">
        <f>SUM(D141:D145)</f>
        <v>1</v>
      </c>
      <c r="E146" s="90"/>
      <c r="F146" s="22"/>
      <c r="G146" s="22"/>
      <c r="H146" s="22"/>
      <c r="I146" s="90"/>
      <c r="J146" s="90"/>
      <c r="N146" s="90"/>
      <c r="O146" s="22"/>
      <c r="P146" s="90"/>
      <c r="Q146" s="90"/>
      <c r="R146" s="90"/>
      <c r="S146" s="90"/>
      <c r="U146" s="261"/>
    </row>
    <row r="147" spans="2:21" ht="18.75" customHeight="1" x14ac:dyDescent="0.25">
      <c r="K147"/>
      <c r="L147"/>
      <c r="M147"/>
      <c r="N147"/>
      <c r="O147"/>
    </row>
    <row r="148" spans="2:21" ht="18.75" customHeight="1" x14ac:dyDescent="0.25">
      <c r="B148" s="90" t="s">
        <v>251</v>
      </c>
      <c r="C148" s="90"/>
      <c r="D148" s="90"/>
      <c r="K148"/>
      <c r="L148"/>
      <c r="M148"/>
      <c r="N148"/>
      <c r="O148"/>
    </row>
    <row r="149" spans="2:21" ht="15.75" customHeight="1" x14ac:dyDescent="0.25">
      <c r="B149" s="264" t="s">
        <v>252</v>
      </c>
      <c r="C149" s="18" t="s">
        <v>30</v>
      </c>
      <c r="D149" s="52" t="s">
        <v>31</v>
      </c>
      <c r="E149" s="52"/>
      <c r="K149"/>
      <c r="L149"/>
      <c r="M149"/>
      <c r="N149"/>
      <c r="O149"/>
    </row>
    <row r="150" spans="2:21" x14ac:dyDescent="0.25">
      <c r="B150" s="47" t="s">
        <v>253</v>
      </c>
      <c r="C150" s="265">
        <v>36</v>
      </c>
      <c r="D150" s="266">
        <f>C150/$C$152</f>
        <v>0.28125</v>
      </c>
      <c r="E150" s="266"/>
      <c r="K150"/>
      <c r="L150"/>
      <c r="M150"/>
      <c r="N150"/>
      <c r="O150"/>
    </row>
    <row r="151" spans="2:21" ht="15.75" thickBot="1" x14ac:dyDescent="0.3">
      <c r="B151" s="47" t="s">
        <v>254</v>
      </c>
      <c r="C151" s="265">
        <v>92</v>
      </c>
      <c r="D151" s="266">
        <f>C151/$C$152</f>
        <v>0.71875</v>
      </c>
      <c r="E151" s="266"/>
      <c r="K151"/>
      <c r="L151"/>
      <c r="M151"/>
      <c r="N151"/>
      <c r="O151"/>
    </row>
    <row r="152" spans="2:21" x14ac:dyDescent="0.25">
      <c r="B152" s="267" t="s">
        <v>21</v>
      </c>
      <c r="C152" s="268">
        <f>SUM(C150:C151)</f>
        <v>128</v>
      </c>
      <c r="D152" s="269">
        <f>SUM(D150:E151)</f>
        <v>1</v>
      </c>
      <c r="E152" s="269"/>
      <c r="K152"/>
      <c r="L152"/>
      <c r="M152"/>
      <c r="N152"/>
      <c r="O152"/>
    </row>
    <row r="153" spans="2:21" x14ac:dyDescent="0.25">
      <c r="K153"/>
      <c r="L153"/>
      <c r="M153"/>
      <c r="N153"/>
      <c r="O153"/>
    </row>
    <row r="154" spans="2:21" x14ac:dyDescent="0.25">
      <c r="B154" s="270" t="s">
        <v>255</v>
      </c>
      <c r="C154" s="271"/>
      <c r="D154" s="272"/>
      <c r="E154" s="272"/>
      <c r="F154" s="270"/>
      <c r="G154" s="270"/>
      <c r="H154" s="270"/>
      <c r="I154" s="270"/>
      <c r="J154" s="270"/>
      <c r="K154" s="270"/>
      <c r="L154"/>
      <c r="M154"/>
      <c r="N154"/>
      <c r="O154"/>
    </row>
    <row r="155" spans="2:21" x14ac:dyDescent="0.25">
      <c r="C155" s="270"/>
      <c r="D155" s="270"/>
      <c r="E155" s="270"/>
      <c r="F155" s="270"/>
      <c r="G155" s="270"/>
      <c r="H155" s="270"/>
      <c r="I155" s="270"/>
      <c r="K155"/>
      <c r="L155"/>
      <c r="M155"/>
      <c r="N155"/>
      <c r="O155"/>
    </row>
    <row r="156" spans="2:21" ht="15" customHeight="1" x14ac:dyDescent="0.25">
      <c r="B156" s="273" t="s">
        <v>256</v>
      </c>
      <c r="C156" s="273"/>
      <c r="D156" s="273"/>
      <c r="E156" s="273"/>
      <c r="F156" s="273"/>
      <c r="G156" s="273"/>
      <c r="H156" s="273"/>
      <c r="I156" s="274"/>
    </row>
    <row r="157" spans="2:21" ht="7.5" customHeight="1" x14ac:dyDescent="0.25">
      <c r="B157" s="273"/>
      <c r="C157" s="273"/>
      <c r="D157" s="273"/>
      <c r="E157" s="273"/>
      <c r="F157" s="273"/>
      <c r="G157" s="273"/>
      <c r="H157" s="273"/>
      <c r="I157" s="274"/>
    </row>
    <row r="158" spans="2:21" x14ac:dyDescent="0.25">
      <c r="B158" s="275" t="s">
        <v>257</v>
      </c>
    </row>
    <row r="159" spans="2:21" ht="15" customHeight="1" x14ac:dyDescent="0.25">
      <c r="B159" s="275" t="s">
        <v>258</v>
      </c>
    </row>
  </sheetData>
  <mergeCells count="47">
    <mergeCell ref="D151:E151"/>
    <mergeCell ref="D152:E152"/>
    <mergeCell ref="B156:H157"/>
    <mergeCell ref="K112:N113"/>
    <mergeCell ref="B134:D134"/>
    <mergeCell ref="B138:F139"/>
    <mergeCell ref="K138:M139"/>
    <mergeCell ref="D149:E149"/>
    <mergeCell ref="D150:E150"/>
    <mergeCell ref="B94:H94"/>
    <mergeCell ref="O94:P94"/>
    <mergeCell ref="Q94:R94"/>
    <mergeCell ref="B95:D95"/>
    <mergeCell ref="G95:H95"/>
    <mergeCell ref="I95:K95"/>
    <mergeCell ref="O91:P91"/>
    <mergeCell ref="Q91:R91"/>
    <mergeCell ref="O92:P92"/>
    <mergeCell ref="Q92:R92"/>
    <mergeCell ref="O93:P93"/>
    <mergeCell ref="Q93:R93"/>
    <mergeCell ref="Q84:R84"/>
    <mergeCell ref="Q85:R85"/>
    <mergeCell ref="Q86:R86"/>
    <mergeCell ref="Q87:R87"/>
    <mergeCell ref="O90:P90"/>
    <mergeCell ref="Q90:R90"/>
    <mergeCell ref="K66:L66"/>
    <mergeCell ref="M66:N66"/>
    <mergeCell ref="Q68:R68"/>
    <mergeCell ref="B77:I79"/>
    <mergeCell ref="B82:D83"/>
    <mergeCell ref="M82:R83"/>
    <mergeCell ref="I32:K32"/>
    <mergeCell ref="J33:K33"/>
    <mergeCell ref="B48:H48"/>
    <mergeCell ref="B49:C49"/>
    <mergeCell ref="K55:Q56"/>
    <mergeCell ref="K57:K58"/>
    <mergeCell ref="L57:M57"/>
    <mergeCell ref="O57:Q57"/>
    <mergeCell ref="B5:S6"/>
    <mergeCell ref="B8:S8"/>
    <mergeCell ref="B10:S11"/>
    <mergeCell ref="B13:S13"/>
    <mergeCell ref="I15:M16"/>
    <mergeCell ref="P15:S16"/>
  </mergeCells>
  <printOptions horizontalCentered="1"/>
  <pageMargins left="0.19685039370078741" right="0.11811023622047245" top="0.11811023622047245" bottom="0.11811023622047245" header="0.31496062992125984" footer="0.31496062992125984"/>
  <pageSetup paperSize="9" scale="65" orientation="portrait" r:id="rId1"/>
  <rowBreaks count="1" manualBreakCount="1">
    <brk id="79" max="19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Feminicidio</vt:lpstr>
      <vt:lpstr>Tentativa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Genaro</dc:creator>
  <cp:lastModifiedBy>Genaro</cp:lastModifiedBy>
  <dcterms:created xsi:type="dcterms:W3CDTF">2020-07-17T22:12:13Z</dcterms:created>
  <dcterms:modified xsi:type="dcterms:W3CDTF">2020-07-17T22:12:30Z</dcterms:modified>
</cp:coreProperties>
</file>