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Feminicidio" sheetId="1" r:id="rId1"/>
    <sheet name="Tentativa" sheetId="2" r:id="rId2"/>
  </sheets>
  <externalReferences>
    <externalReference r:id="rId3"/>
    <externalReference r:id="rId4"/>
    <externalReference r:id="rId5"/>
  </externalReferences>
  <definedNames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2" i="2" l="1"/>
  <c r="D151" i="2"/>
  <c r="D150" i="2"/>
  <c r="D152" i="2" s="1"/>
  <c r="C146" i="2"/>
  <c r="D145" i="2" s="1"/>
  <c r="L145" i="2"/>
  <c r="M143" i="2" s="1"/>
  <c r="D144" i="2"/>
  <c r="D143" i="2"/>
  <c r="D142" i="2"/>
  <c r="H144" i="2" s="1"/>
  <c r="D141" i="2"/>
  <c r="F134" i="2"/>
  <c r="H133" i="2" s="1"/>
  <c r="H130" i="2"/>
  <c r="H126" i="2"/>
  <c r="H122" i="2"/>
  <c r="H120" i="2"/>
  <c r="L119" i="2"/>
  <c r="L118" i="2"/>
  <c r="L117" i="2"/>
  <c r="L116" i="2"/>
  <c r="H116" i="2"/>
  <c r="L115" i="2"/>
  <c r="H114" i="2"/>
  <c r="H110" i="2"/>
  <c r="H106" i="2"/>
  <c r="H102" i="2"/>
  <c r="H98" i="2"/>
  <c r="O94" i="2"/>
  <c r="Q93" i="2" s="1"/>
  <c r="C92" i="2"/>
  <c r="D91" i="2"/>
  <c r="H92" i="2" s="1"/>
  <c r="D90" i="2"/>
  <c r="H88" i="2" s="1"/>
  <c r="D89" i="2"/>
  <c r="D88" i="2"/>
  <c r="Q87" i="2"/>
  <c r="O87" i="2"/>
  <c r="D87" i="2"/>
  <c r="Q86" i="2"/>
  <c r="D86" i="2"/>
  <c r="D92" i="2" s="1"/>
  <c r="Q85" i="2"/>
  <c r="D85" i="2"/>
  <c r="H85" i="2" s="1"/>
  <c r="M78" i="2"/>
  <c r="O77" i="2"/>
  <c r="O76" i="2"/>
  <c r="F76" i="2"/>
  <c r="E76" i="2"/>
  <c r="D76" i="2"/>
  <c r="O75" i="2"/>
  <c r="H75" i="2"/>
  <c r="O74" i="2"/>
  <c r="H74" i="2"/>
  <c r="O73" i="2"/>
  <c r="H73" i="2"/>
  <c r="O72" i="2"/>
  <c r="H72" i="2"/>
  <c r="O71" i="2"/>
  <c r="H71" i="2"/>
  <c r="O70" i="2"/>
  <c r="H70" i="2"/>
  <c r="O69" i="2"/>
  <c r="H69" i="2"/>
  <c r="O68" i="2"/>
  <c r="H68" i="2"/>
  <c r="O67" i="2"/>
  <c r="O78" i="2" s="1"/>
  <c r="H67" i="2"/>
  <c r="H66" i="2"/>
  <c r="H65" i="2"/>
  <c r="H64" i="2"/>
  <c r="H63" i="2"/>
  <c r="O62" i="2"/>
  <c r="Q60" i="2" s="1"/>
  <c r="Q62" i="2" s="1"/>
  <c r="L62" i="2"/>
  <c r="H62" i="2"/>
  <c r="Q61" i="2"/>
  <c r="M61" i="2"/>
  <c r="M62" i="2" s="1"/>
  <c r="H61" i="2"/>
  <c r="M60" i="2"/>
  <c r="H60" i="2"/>
  <c r="H59" i="2"/>
  <c r="H58" i="2"/>
  <c r="H57" i="2"/>
  <c r="H56" i="2"/>
  <c r="H55" i="2"/>
  <c r="H54" i="2"/>
  <c r="H53" i="2"/>
  <c r="H52" i="2"/>
  <c r="H76" i="2" s="1"/>
  <c r="H51" i="2"/>
  <c r="H50" i="2"/>
  <c r="K46" i="2"/>
  <c r="M30" i="2"/>
  <c r="L30" i="2"/>
  <c r="K30" i="2"/>
  <c r="M20" i="2"/>
  <c r="M19" i="2"/>
  <c r="M18" i="2"/>
  <c r="I110" i="1"/>
  <c r="D146" i="2" l="1"/>
  <c r="H99" i="2"/>
  <c r="H103" i="2"/>
  <c r="H107" i="2"/>
  <c r="H111" i="2"/>
  <c r="H115" i="2"/>
  <c r="H119" i="2"/>
  <c r="L120" i="2"/>
  <c r="M118" i="2" s="1"/>
  <c r="H123" i="2"/>
  <c r="H127" i="2"/>
  <c r="H131" i="2"/>
  <c r="M142" i="2"/>
  <c r="Q91" i="2"/>
  <c r="Q92" i="2"/>
  <c r="H96" i="2"/>
  <c r="H100" i="2"/>
  <c r="H104" i="2"/>
  <c r="H108" i="2"/>
  <c r="H112" i="2"/>
  <c r="H118" i="2"/>
  <c r="H124" i="2"/>
  <c r="H128" i="2"/>
  <c r="H132" i="2"/>
  <c r="M144" i="2"/>
  <c r="H97" i="2"/>
  <c r="H101" i="2"/>
  <c r="H105" i="2"/>
  <c r="H109" i="2"/>
  <c r="H113" i="2"/>
  <c r="H117" i="2"/>
  <c r="H121" i="2"/>
  <c r="H125" i="2"/>
  <c r="H129" i="2"/>
  <c r="M141" i="2"/>
  <c r="M117" i="2" l="1"/>
  <c r="H134" i="2"/>
  <c r="M116" i="2"/>
  <c r="M145" i="2"/>
  <c r="M119" i="2"/>
  <c r="Q94" i="2"/>
  <c r="M115" i="2"/>
  <c r="M120" i="2" s="1"/>
</calcChain>
</file>

<file path=xl/sharedStrings.xml><?xml version="1.0" encoding="utf-8"?>
<sst xmlns="http://schemas.openxmlformats.org/spreadsheetml/2006/main" count="438" uniqueCount="259">
  <si>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</si>
  <si>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Junio, 2020 (Preliminar)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</si>
  <si>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</si>
  <si>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</si>
  <si>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</si>
  <si>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</si>
  <si>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Periodo: Enero - Junio, 2020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</si>
  <si>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</si>
  <si>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</si>
  <si>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</si>
  <si>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</si>
  <si>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</si>
  <si>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</si>
  <si>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</si>
  <si>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</si>
  <si>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</si>
  <si>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</si>
  <si>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</si>
  <si>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</si>
  <si>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</si>
  <si>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</si>
  <si>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</si>
  <si>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atendidos por los servicios del Programa Nacional AURORA     según año</t>
    </r>
  </si>
  <si>
    <t>Años</t>
  </si>
  <si>
    <t>Feminicidio</t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</si>
  <si>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</si>
  <si>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30 de junio del 2020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</si>
  <si>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</si>
  <si>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t>Área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</si>
  <si>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</si>
  <si>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</t>
  </si>
  <si>
    <t>%</t>
  </si>
  <si>
    <t>Urbana</t>
  </si>
  <si>
    <t>Rural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</si>
  <si>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servicios del Programa Nacional AURORA. 2009 - 2020</t>
    </r>
  </si>
  <si>
    <t>Región</t>
  </si>
  <si>
    <t>Acumulado
2009 - 2019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</si>
  <si>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</si>
  <si>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</si>
  <si>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Modalidad</t>
  </si>
  <si>
    <t>Arequipa</t>
  </si>
  <si>
    <t>Junín</t>
  </si>
  <si>
    <t>Acuchillamiento</t>
  </si>
  <si>
    <t>Puno</t>
  </si>
  <si>
    <t>Agresiones con objetos filosos</t>
  </si>
  <si>
    <t>Cusco</t>
  </si>
  <si>
    <t>Disparo por PAF</t>
  </si>
  <si>
    <t>La Libertad</t>
  </si>
  <si>
    <t>Envenenamiento</t>
  </si>
  <si>
    <t>Ayacucho 1/</t>
  </si>
  <si>
    <t>Agresiones con objetos contundentes</t>
  </si>
  <si>
    <t>Lima Provincia</t>
  </si>
  <si>
    <t>Asfixia / estrangulamiento</t>
  </si>
  <si>
    <t>Huánuco</t>
  </si>
  <si>
    <t>Ahogamiento</t>
  </si>
  <si>
    <t>Ancash</t>
  </si>
  <si>
    <t>Otro a/</t>
  </si>
  <si>
    <t>Piura</t>
  </si>
  <si>
    <t>Callao</t>
  </si>
  <si>
    <t>a/ En Investigación.</t>
  </si>
  <si>
    <t>Lambayeque</t>
  </si>
  <si>
    <t>Tacna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</si>
  <si>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</si>
  <si>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Cajamarca</t>
  </si>
  <si>
    <t>Lugar del hecho</t>
  </si>
  <si>
    <t>Ica</t>
  </si>
  <si>
    <t>San Martin</t>
  </si>
  <si>
    <t>Casa de víctima</t>
  </si>
  <si>
    <t>Loreto</t>
  </si>
  <si>
    <t>Casa de agresor</t>
  </si>
  <si>
    <t>Huancavelica</t>
  </si>
  <si>
    <t>Casa de ambos</t>
  </si>
  <si>
    <t>Apurimac</t>
  </si>
  <si>
    <t>Casa de familiar</t>
  </si>
  <si>
    <t>Pasco</t>
  </si>
  <si>
    <t>Centro de labores de víctima</t>
  </si>
  <si>
    <t>Madre de Dios</t>
  </si>
  <si>
    <t>Calle - vía pública</t>
  </si>
  <si>
    <t>Amazonas</t>
  </si>
  <si>
    <t>Centro de estudios</t>
  </si>
  <si>
    <t>Ucayali</t>
  </si>
  <si>
    <t>Hotel/hostal</t>
  </si>
  <si>
    <t>Moquegua</t>
  </si>
  <si>
    <t>Centro Poblado</t>
  </si>
  <si>
    <t>Tumbes</t>
  </si>
  <si>
    <t>Otros a/</t>
  </si>
  <si>
    <t>1/ Feminicidio atendido por el CEM Kimbiri del Departamento de Cusco</t>
  </si>
  <si>
    <t>a/ Descampado, orillas del mar, negocio del agresor, bosque.</t>
  </si>
  <si>
    <t>a/ Casos con características de feminicidio al 30 de junio del 2020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</si>
  <si>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</si>
  <si>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</si>
  <si>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</si>
  <si>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Grupo de edad</t>
  </si>
  <si>
    <t>N° Victimas</t>
  </si>
  <si>
    <t xml:space="preserve">Número total de Hijos/as </t>
  </si>
  <si>
    <t>Niñas y adolescentes</t>
  </si>
  <si>
    <t>Estaba gestando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</si>
  <si>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</si>
  <si>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</si>
  <si>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</si>
  <si>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</si>
  <si>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</si>
  <si>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</si>
  <si>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</si>
  <si>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</si>
  <si>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</si>
  <si>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</si>
  <si>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</si>
  <si>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</si>
  <si>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</si>
  <si>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</si>
  <si>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</si>
  <si>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</si>
  <si>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vínculo relacional</t>
    </r>
  </si>
  <si>
    <t>Vínculo relacional</t>
  </si>
  <si>
    <t>Esposo</t>
  </si>
  <si>
    <t>Conviviente</t>
  </si>
  <si>
    <t>41    (62%)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</si>
  <si>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</si>
  <si>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</si>
  <si>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</si>
  <si>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</si>
  <si>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</si>
  <si>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</si>
  <si>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</si>
  <si>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</si>
  <si>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</si>
  <si>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</si>
  <si>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</si>
  <si>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</si>
  <si>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</si>
  <si>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</si>
  <si>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</si>
  <si>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</si>
  <si>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</si>
  <si>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</si>
  <si>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Pareja</t>
  </si>
  <si>
    <t>Compañero de trabajo</t>
  </si>
  <si>
    <t>Ex pareja</t>
  </si>
  <si>
    <t>Amigo</t>
  </si>
  <si>
    <t>Familiar</t>
  </si>
  <si>
    <t>Vecino</t>
  </si>
  <si>
    <t>Conocido</t>
  </si>
  <si>
    <t>Inquilino</t>
  </si>
  <si>
    <t>Desconocido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</si>
  <si>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</si>
  <si>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</si>
  <si>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</si>
  <si>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r>
      <rPr>
        <b/>
        <sz val="9"/>
        <color theme="1"/>
        <rFont val="Arial"/>
        <family val="2"/>
      </rPr>
      <t>Cuadro N° 13:</t>
    </r>
    <r>
      <rPr>
        <sz val="9"/>
        <color theme="1"/>
        <rFont val="Arial"/>
        <family val="2"/>
      </rPr>
      <t xml:space="preserve"> Medidas que tomo la víctima de feminicidio previamente antes de que ocurra el hecho</t>
    </r>
  </si>
  <si>
    <t>b/ 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</si>
  <si>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</si>
  <si>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>Medidas</t>
  </si>
  <si>
    <t>No tomó ninguna medida</t>
  </si>
  <si>
    <t>Escenario</t>
  </si>
  <si>
    <t>Denunció el hecho</t>
  </si>
  <si>
    <t>Solicito medidas de protección</t>
  </si>
  <si>
    <t>Intimo</t>
  </si>
  <si>
    <t>Decidió separarse</t>
  </si>
  <si>
    <t>No intimo</t>
  </si>
  <si>
    <t>Acudió a casa de familiares/ Amistades</t>
  </si>
  <si>
    <t>a/ Se desconoce.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</si>
  <si>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</si>
  <si>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</si>
  <si>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</si>
  <si>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</si>
  <si>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</si>
  <si>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</si>
  <si>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</si>
  <si>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</si>
  <si>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t>Se desconoce</t>
  </si>
  <si>
    <t>Sin información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</si>
  <si>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</si>
  <si>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</si>
  <si>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Si cuenta con ocupación</t>
  </si>
  <si>
    <t>No cuenta 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</si>
  <si>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</si>
  <si>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</si>
  <si>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</si>
  <si>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</si>
  <si>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</si>
  <si>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>Periodo: Enero - Marzo</t>
    </r>
    <r>
      <rPr>
        <b/>
        <vertAlign val="superscript"/>
        <sz val="16"/>
        <color theme="1"/>
        <rFont val="Arial"/>
        <family val="2"/>
      </rPr>
      <t>/2</t>
    </r>
    <r>
      <rPr>
        <b/>
        <sz val="16"/>
        <color theme="1"/>
        <rFont val="Arial"/>
        <family val="2"/>
      </rPr>
      <t>, 2020 (Preliminar)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</si>
  <si>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</si>
  <si>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</si>
  <si>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</si>
  <si>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</si>
  <si>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Periodo: Enero - Marzo, 2020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</si>
  <si>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</si>
  <si>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</si>
  <si>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</si>
  <si>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Marzo, 2020</t>
    </r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</si>
  <si>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</si>
  <si>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</si>
  <si>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</si>
  <si>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2020</t>
  </si>
  <si>
    <t>Año 2019</t>
  </si>
  <si>
    <t>Ayacucho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</si>
  <si>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</si>
  <si>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</si>
  <si>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</si>
  <si>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</si>
  <si>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</si>
  <si>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</si>
  <si>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</si>
  <si>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Lugar desolado</t>
  </si>
  <si>
    <t>Otro lugar</t>
  </si>
  <si>
    <r>
      <t xml:space="preserve">/2 </t>
    </r>
    <r>
      <rPr>
        <sz val="7.5"/>
        <color theme="1"/>
        <rFont val="Arial"/>
        <family val="2"/>
      </rPr>
      <t>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</si>
  <si>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</si>
  <si>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</si>
  <si>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</si>
  <si>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</si>
  <si>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</si>
  <si>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</si>
  <si>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</si>
  <si>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</si>
  <si>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</si>
  <si>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</si>
  <si>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</si>
  <si>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</si>
  <si>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</si>
  <si>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</si>
  <si>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</si>
  <si>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</si>
  <si>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</si>
  <si>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</si>
  <si>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</si>
  <si>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</si>
  <si>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</si>
  <si>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</si>
  <si>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</si>
  <si>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</si>
  <si>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</si>
  <si>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</si>
  <si>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</si>
  <si>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Concuñado</t>
  </si>
  <si>
    <t>Docente</t>
  </si>
  <si>
    <t>Compañero de estudio</t>
  </si>
  <si>
    <t>Empleador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</si>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</sst>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6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/>
  </cellStyleXfs>
  <cellXfs count="276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5" borderId="0" xfId="0" applyFont="1" applyFill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/>
    <xf numFmtId="0" fontId="12" fillId="5" borderId="0" xfId="0" applyFont="1" applyFill="1"/>
    <xf numFmtId="0" fontId="2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7" fillId="5" borderId="0" xfId="0" applyFont="1" applyFill="1" applyAlignment="1">
      <alignment horizontal="left" vertical="top" wrapText="1"/>
    </xf>
    <xf numFmtId="3" fontId="13" fillId="6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7" fillId="5" borderId="0" xfId="0" applyFont="1" applyFill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9" fontId="12" fillId="0" borderId="0" xfId="1" applyFont="1" applyAlignment="1">
      <alignment horizontal="center" vertical="center"/>
    </xf>
    <xf numFmtId="9" fontId="13" fillId="6" borderId="0" xfId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right" vertical="center" wrapText="1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3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9" fontId="13" fillId="0" borderId="0" xfId="1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6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23" fillId="6" borderId="0" xfId="0" applyFont="1" applyFill="1" applyAlignment="1">
      <alignment horizontal="center" wrapText="1"/>
    </xf>
    <xf numFmtId="0" fontId="16" fillId="0" borderId="0" xfId="0" applyFont="1" applyAlignment="1">
      <alignment horizontal="left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wrapText="1"/>
    </xf>
    <xf numFmtId="9" fontId="11" fillId="0" borderId="0" xfId="1" applyNumberFormat="1" applyFont="1" applyAlignment="1">
      <alignment horizontal="center"/>
    </xf>
    <xf numFmtId="9" fontId="1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9" fontId="24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5" fillId="6" borderId="1" xfId="0" applyFont="1" applyFill="1" applyBorder="1"/>
    <xf numFmtId="0" fontId="13" fillId="6" borderId="1" xfId="0" applyFont="1" applyFill="1" applyBorder="1" applyAlignment="1">
      <alignment horizontal="center" wrapText="1"/>
    </xf>
    <xf numFmtId="9" fontId="13" fillId="6" borderId="1" xfId="1" applyFont="1" applyFill="1" applyBorder="1" applyAlignment="1">
      <alignment horizontal="center" wrapText="1"/>
    </xf>
    <xf numFmtId="9" fontId="11" fillId="0" borderId="0" xfId="1" applyFont="1" applyAlignment="1">
      <alignment horizontal="center"/>
    </xf>
    <xf numFmtId="0" fontId="8" fillId="0" borderId="0" xfId="0" applyFont="1" applyAlignment="1">
      <alignment vertical="top"/>
    </xf>
    <xf numFmtId="0" fontId="13" fillId="6" borderId="0" xfId="0" applyFont="1" applyFill="1" applyAlignment="1">
      <alignment horizontal="center" wrapText="1"/>
    </xf>
    <xf numFmtId="165" fontId="13" fillId="6" borderId="1" xfId="2" applyNumberFormat="1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9" fontId="13" fillId="6" borderId="1" xfId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0" fontId="13" fillId="5" borderId="0" xfId="0" applyFont="1" applyFill="1" applyBorder="1" applyAlignment="1">
      <alignment horizontal="center" vertical="center" wrapText="1"/>
    </xf>
    <xf numFmtId="9" fontId="13" fillId="5" borderId="0" xfId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8" borderId="0" xfId="3" applyFont="1" applyFill="1" applyAlignment="1">
      <alignment vertical="center"/>
    </xf>
    <xf numFmtId="0" fontId="12" fillId="8" borderId="0" xfId="3" applyFont="1" applyFill="1" applyAlignment="1">
      <alignment vertical="center"/>
    </xf>
    <xf numFmtId="0" fontId="12" fillId="8" borderId="0" xfId="3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9" fontId="11" fillId="8" borderId="0" xfId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9" fontId="12" fillId="0" borderId="0" xfId="0" applyNumberFormat="1" applyFont="1"/>
    <xf numFmtId="0" fontId="11" fillId="9" borderId="0" xfId="3" applyFont="1" applyFill="1" applyAlignment="1">
      <alignment vertical="center"/>
    </xf>
    <xf numFmtId="0" fontId="12" fillId="9" borderId="0" xfId="3" applyFont="1" applyFill="1" applyAlignment="1">
      <alignment vertical="center"/>
    </xf>
    <xf numFmtId="0" fontId="12" fillId="9" borderId="0" xfId="3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9" fontId="11" fillId="9" borderId="0" xfId="1" applyFont="1" applyFill="1" applyAlignment="1">
      <alignment horizontal="center" vertical="center"/>
    </xf>
    <xf numFmtId="9" fontId="12" fillId="0" borderId="0" xfId="1" applyFont="1"/>
    <xf numFmtId="0" fontId="28" fillId="0" borderId="0" xfId="0" applyFont="1" applyAlignment="1">
      <alignment horizontal="left"/>
    </xf>
    <xf numFmtId="9" fontId="12" fillId="0" borderId="0" xfId="1" applyNumberFormat="1" applyFont="1"/>
    <xf numFmtId="0" fontId="25" fillId="0" borderId="0" xfId="0" applyFont="1"/>
    <xf numFmtId="0" fontId="11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right" vertical="center"/>
    </xf>
    <xf numFmtId="9" fontId="0" fillId="0" borderId="0" xfId="1" applyFont="1"/>
    <xf numFmtId="0" fontId="11" fillId="3" borderId="0" xfId="3" applyFont="1" applyFill="1" applyAlignment="1">
      <alignment vertical="center"/>
    </xf>
    <xf numFmtId="0" fontId="12" fillId="3" borderId="0" xfId="3" applyFont="1" applyFill="1" applyAlignment="1">
      <alignment vertical="center"/>
    </xf>
    <xf numFmtId="0" fontId="12" fillId="3" borderId="0" xfId="3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1" fillId="3" borderId="0" xfId="1" applyFont="1" applyFill="1" applyAlignment="1">
      <alignment horizontal="center" vertical="center"/>
    </xf>
    <xf numFmtId="9" fontId="12" fillId="0" borderId="0" xfId="3" applyNumberFormat="1" applyFont="1" applyAlignment="1">
      <alignment horizontal="center" vertical="center"/>
    </xf>
    <xf numFmtId="9" fontId="11" fillId="8" borderId="0" xfId="3" applyNumberFormat="1" applyFont="1" applyFill="1" applyAlignment="1">
      <alignment horizontal="center" vertical="center"/>
    </xf>
    <xf numFmtId="0" fontId="11" fillId="10" borderId="0" xfId="3" applyFont="1" applyFill="1" applyAlignment="1">
      <alignment vertical="center"/>
    </xf>
    <xf numFmtId="0" fontId="12" fillId="10" borderId="0" xfId="3" applyFont="1" applyFill="1" applyAlignment="1">
      <alignment vertical="center"/>
    </xf>
    <xf numFmtId="0" fontId="12" fillId="10" borderId="0" xfId="3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9" fontId="11" fillId="10" borderId="0" xfId="1" applyFont="1" applyFill="1" applyAlignment="1">
      <alignment horizontal="center" vertical="center"/>
    </xf>
    <xf numFmtId="9" fontId="11" fillId="9" borderId="0" xfId="3" applyNumberFormat="1" applyFont="1" applyFill="1" applyAlignment="1">
      <alignment horizontal="center" vertical="center"/>
    </xf>
    <xf numFmtId="9" fontId="11" fillId="3" borderId="0" xfId="3" applyNumberFormat="1" applyFont="1" applyFill="1" applyAlignment="1">
      <alignment horizontal="center" vertical="center"/>
    </xf>
    <xf numFmtId="9" fontId="11" fillId="10" borderId="0" xfId="3" applyNumberFormat="1" applyFont="1" applyFill="1" applyAlignment="1">
      <alignment horizontal="center" vertical="center"/>
    </xf>
    <xf numFmtId="0" fontId="11" fillId="11" borderId="0" xfId="3" applyFont="1" applyFill="1" applyAlignment="1">
      <alignment vertical="center"/>
    </xf>
    <xf numFmtId="0" fontId="12" fillId="11" borderId="0" xfId="0" applyFont="1" applyFill="1" applyAlignment="1">
      <alignment horizontal="center"/>
    </xf>
    <xf numFmtId="9" fontId="11" fillId="11" borderId="0" xfId="0" applyNumberFormat="1" applyFont="1" applyFill="1" applyAlignment="1">
      <alignment horizontal="center"/>
    </xf>
    <xf numFmtId="9" fontId="13" fillId="0" borderId="0" xfId="0" applyNumberFormat="1" applyFont="1"/>
    <xf numFmtId="9" fontId="13" fillId="6" borderId="1" xfId="0" applyNumberFormat="1" applyFont="1" applyFill="1" applyBorder="1" applyAlignment="1">
      <alignment horizontal="center"/>
    </xf>
    <xf numFmtId="0" fontId="12" fillId="11" borderId="0" xfId="3" applyFont="1" applyFill="1" applyAlignment="1">
      <alignment vertical="center"/>
    </xf>
    <xf numFmtId="0" fontId="12" fillId="11" borderId="0" xfId="3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9" fontId="11" fillId="11" borderId="0" xfId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1" fillId="5" borderId="0" xfId="3" applyFont="1" applyFill="1" applyAlignment="1">
      <alignment wrapText="1"/>
    </xf>
    <xf numFmtId="0" fontId="11" fillId="5" borderId="0" xfId="3" applyFont="1" applyFill="1" applyAlignment="1">
      <alignment vertical="center" wrapText="1"/>
    </xf>
    <xf numFmtId="0" fontId="12" fillId="5" borderId="0" xfId="3" applyFont="1" applyFill="1" applyAlignment="1">
      <alignment horizontal="left" vertical="center" wrapText="1"/>
    </xf>
    <xf numFmtId="0" fontId="11" fillId="5" borderId="0" xfId="3" applyFont="1" applyFill="1" applyAlignment="1">
      <alignment horizontal="left" wrapText="1"/>
    </xf>
    <xf numFmtId="0" fontId="13" fillId="0" borderId="0" xfId="0" applyFont="1"/>
    <xf numFmtId="0" fontId="11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3" applyFont="1" applyAlignment="1">
      <alignment horizontal="center" vertical="center"/>
    </xf>
    <xf numFmtId="9" fontId="11" fillId="0" borderId="0" xfId="1" applyFont="1"/>
    <xf numFmtId="9" fontId="11" fillId="0" borderId="0" xfId="3" applyNumberFormat="1" applyFont="1" applyAlignment="1">
      <alignment horizontal="center" vertical="center"/>
    </xf>
    <xf numFmtId="9" fontId="11" fillId="0" borderId="0" xfId="1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/>
    </xf>
    <xf numFmtId="9" fontId="11" fillId="0" borderId="0" xfId="1" applyFont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/>
    </xf>
    <xf numFmtId="0" fontId="13" fillId="6" borderId="0" xfId="0" applyFont="1" applyFill="1"/>
    <xf numFmtId="0" fontId="30" fillId="0" borderId="0" xfId="0" applyFont="1" applyAlignment="1">
      <alignment horizontal="right"/>
    </xf>
    <xf numFmtId="9" fontId="31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12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9" fontId="12" fillId="5" borderId="0" xfId="1" applyFont="1" applyFill="1" applyBorder="1" applyAlignment="1">
      <alignment horizontal="center" vertical="center"/>
    </xf>
    <xf numFmtId="9" fontId="11" fillId="5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5" borderId="0" xfId="0" applyFill="1" applyBorder="1"/>
    <xf numFmtId="1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1" fontId="13" fillId="5" borderId="0" xfId="1" applyNumberFormat="1" applyFont="1" applyFill="1" applyBorder="1" applyAlignment="1">
      <alignment horizontal="center"/>
    </xf>
    <xf numFmtId="9" fontId="13" fillId="5" borderId="0" xfId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9" fontId="13" fillId="6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 shrinkToFit="1"/>
    </xf>
    <xf numFmtId="0" fontId="37" fillId="6" borderId="0" xfId="0" applyFont="1" applyFill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7" borderId="0" xfId="0" applyFont="1" applyFill="1" applyAlignment="1">
      <alignment vertical="center"/>
    </xf>
    <xf numFmtId="0" fontId="39" fillId="7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39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3" fontId="3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166" fontId="12" fillId="0" borderId="0" xfId="1" applyNumberFormat="1" applyFont="1" applyAlignment="1">
      <alignment horizontal="center" vertical="center"/>
    </xf>
    <xf numFmtId="166" fontId="42" fillId="0" borderId="0" xfId="0" applyNumberFormat="1" applyFont="1" applyAlignment="1">
      <alignment horizontal="left" vertical="center"/>
    </xf>
    <xf numFmtId="9" fontId="12" fillId="0" borderId="0" xfId="1" applyFont="1" applyAlignment="1">
      <alignment horizontal="center" vertical="center" wrapText="1"/>
    </xf>
    <xf numFmtId="0" fontId="25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166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1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9" fontId="12" fillId="9" borderId="0" xfId="1" applyFont="1" applyFill="1" applyAlignment="1">
      <alignment horizontal="center" vertical="center"/>
    </xf>
    <xf numFmtId="9" fontId="12" fillId="8" borderId="0" xfId="1" applyFont="1" applyFill="1" applyAlignment="1">
      <alignment horizontal="center" vertical="center"/>
    </xf>
    <xf numFmtId="9" fontId="12" fillId="0" borderId="0" xfId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5" borderId="0" xfId="3" applyFont="1" applyFill="1" applyAlignment="1">
      <alignment horizontal="center" vertical="center"/>
    </xf>
    <xf numFmtId="9" fontId="12" fillId="5" borderId="0" xfId="1" applyFont="1" applyFill="1" applyAlignment="1">
      <alignment vertical="center"/>
    </xf>
    <xf numFmtId="0" fontId="11" fillId="8" borderId="0" xfId="3" applyFont="1" applyFill="1" applyAlignment="1">
      <alignment horizontal="left" vertical="center"/>
    </xf>
    <xf numFmtId="0" fontId="12" fillId="8" borderId="0" xfId="3" applyFont="1" applyFill="1" applyAlignment="1">
      <alignment horizontal="left" vertical="center"/>
    </xf>
    <xf numFmtId="0" fontId="11" fillId="12" borderId="0" xfId="3" applyFont="1" applyFill="1" applyAlignment="1">
      <alignment vertical="center"/>
    </xf>
    <xf numFmtId="0" fontId="12" fillId="12" borderId="0" xfId="3" applyFont="1" applyFill="1" applyAlignment="1">
      <alignment vertical="center"/>
    </xf>
    <xf numFmtId="0" fontId="12" fillId="12" borderId="0" xfId="3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9" fontId="12" fillId="12" borderId="0" xfId="1" applyFont="1" applyFill="1" applyAlignment="1">
      <alignment horizontal="center" vertical="center"/>
    </xf>
    <xf numFmtId="9" fontId="12" fillId="9" borderId="0" xfId="3" applyNumberFormat="1" applyFont="1" applyFill="1" applyAlignment="1">
      <alignment horizontal="center" vertical="center"/>
    </xf>
    <xf numFmtId="9" fontId="12" fillId="8" borderId="0" xfId="3" applyNumberFormat="1" applyFont="1" applyFill="1" applyAlignment="1">
      <alignment horizontal="center" vertical="center"/>
    </xf>
    <xf numFmtId="9" fontId="12" fillId="12" borderId="0" xfId="3" applyNumberFormat="1" applyFont="1" applyFill="1" applyAlignment="1">
      <alignment horizontal="center" vertical="center"/>
    </xf>
    <xf numFmtId="9" fontId="12" fillId="11" borderId="0" xfId="3" applyNumberFormat="1" applyFont="1" applyFill="1" applyAlignment="1">
      <alignment horizontal="center" vertical="center"/>
    </xf>
    <xf numFmtId="0" fontId="11" fillId="13" borderId="0" xfId="3" applyFont="1" applyFill="1" applyAlignment="1">
      <alignment vertical="center"/>
    </xf>
    <xf numFmtId="0" fontId="12" fillId="13" borderId="0" xfId="0" applyFont="1" applyFill="1" applyAlignment="1">
      <alignment horizontal="center" vertical="center"/>
    </xf>
    <xf numFmtId="9" fontId="12" fillId="13" borderId="0" xfId="0" applyNumberFormat="1" applyFont="1" applyFill="1" applyAlignment="1">
      <alignment horizontal="center" vertical="center"/>
    </xf>
    <xf numFmtId="9" fontId="12" fillId="11" borderId="0" xfId="1" applyFont="1" applyFill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2" fillId="13" borderId="0" xfId="3" applyFont="1" applyFill="1" applyAlignment="1">
      <alignment vertical="center"/>
    </xf>
    <xf numFmtId="0" fontId="12" fillId="13" borderId="0" xfId="3" applyFont="1" applyFill="1" applyAlignment="1">
      <alignment horizontal="center" vertical="center"/>
    </xf>
    <xf numFmtId="9" fontId="12" fillId="13" borderId="0" xfId="1" applyFont="1" applyFill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5" fillId="0" borderId="0" xfId="4"/>
    <xf numFmtId="0" fontId="30" fillId="0" borderId="0" xfId="0" applyFont="1" applyAlignment="1">
      <alignment horizontal="center" vertical="center"/>
    </xf>
    <xf numFmtId="9" fontId="31" fillId="0" borderId="0" xfId="0" applyNumberFormat="1" applyFont="1" applyAlignment="1">
      <alignment horizontal="center" vertical="center"/>
    </xf>
    <xf numFmtId="0" fontId="23" fillId="6" borderId="0" xfId="0" applyFont="1" applyFill="1" applyAlignment="1">
      <alignment vertical="center"/>
    </xf>
    <xf numFmtId="1" fontId="12" fillId="0" borderId="0" xfId="1" applyNumberFormat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1" fontId="13" fillId="6" borderId="1" xfId="1" applyNumberFormat="1" applyFont="1" applyFill="1" applyBorder="1" applyAlignment="1">
      <alignment horizontal="center" vertical="center"/>
    </xf>
    <xf numFmtId="9" fontId="13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2" fillId="0" borderId="0" xfId="1" applyNumberFormat="1" applyFont="1" applyAlignment="1">
      <alignment horizontal="left" vertical="center"/>
    </xf>
    <xf numFmtId="9" fontId="11" fillId="0" borderId="0" xfId="1" applyFont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49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 2 3" xfId="3"/>
    <cellStyle name="Normal_Tentativa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29-4525-B115-EFD3B1B012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29-4525-B115-EFD3B1B012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29-4525-B115-EFD3B1B012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29-4525-B115-EFD3B1B0126C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29-4525-B115-EFD3B1B0126C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33%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29-4525-B115-EFD3B1B0126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729-4525-B115-EFD3B1B0126C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729-4525-B115-EFD3B1B0126C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Feminicidio!$B$117:$B$120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Feminicidio!$F$117:$F$120</c:f>
              <c:numCache>
                <c:formatCode>General</c:formatCode>
                <c:ptCount val="4"/>
                <c:pt idx="0">
                  <c:v>5</c:v>
                </c:pt>
                <c:pt idx="1">
                  <c:v>22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729-4525-B115-EFD3B1B0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D3-4807-8BED-B309FF54DA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D3-4807-8BED-B309FF54DA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D3-4807-8BED-B309FF54DA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D3-4807-8BED-B309FF54DA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D3-4807-8BED-B309FF54DA5A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62%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7D3-4807-8BED-B309FF54DA5A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7D3-4807-8BED-B309FF54DA5A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7D3-4807-8BED-B309FF54DA5A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EA31C8C-5BEF-4BCD-A67C-C536363F2F8E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2158B751-B00C-41CA-83D9-B4440B9EBCA8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7D3-4807-8BED-B309FF54DA5A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7D3-4807-8BED-B309FF54DA5A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Feminicidio!$K$134:$K$139</c15:sqref>
                  </c15:fullRef>
                </c:ext>
              </c:extLst>
              <c:f>Feminicidio!$K$134:$K$138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Feminicidio!$L$134:$L$139</c15:sqref>
                  </c15:fullRef>
                </c:ext>
              </c:extLst>
              <c:f>Feminicidio!$L$134:$L$138</c:f>
              <c:numCache>
                <c:formatCode>General</c:formatCode>
                <c:ptCount val="5"/>
                <c:pt idx="0">
                  <c:v>41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7D3-4807-8BED-B309FF54DA5A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A2-4D40-8742-131D79D360F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A2-4D40-8742-131D79D360F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A2-4D40-8742-131D79D360FA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A2-4D40-8742-131D79D360FA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A2-4D40-8742-131D79D360FA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A2-4D40-8742-131D79D360FA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Feminicidio!$K$159:$K$161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Se desconoce</c:v>
                </c:pt>
              </c:strCache>
            </c:strRef>
          </c:cat>
          <c:val>
            <c:numRef>
              <c:f>Feminicidio!$L$159:$L$161</c:f>
              <c:numCache>
                <c:formatCode>General</c:formatCode>
                <c:ptCount val="3"/>
                <c:pt idx="0">
                  <c:v>15</c:v>
                </c:pt>
                <c:pt idx="1">
                  <c:v>38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A2-4D40-8742-131D79D3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atendidos por los servicios del Programa Nacional AURORA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330476671351958"/>
          <c:y val="5.723375565408197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088333629006963E-2"/>
          <c:y val="0.15495295928620442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Feminicidio!$K$36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4A-40D5-A6DF-1FDA05F65A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4A-40D5-A6DF-1FDA05F65A4F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4A-40D5-A6DF-1FDA05F65A4F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A4A-40D5-A6DF-1FDA05F65A4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4A-40D5-A6DF-1FDA05F65A4F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4A-40D5-A6DF-1FDA05F65A4F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Feminicidio!$I$37:$I$48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Feminicidio!$K$37:$K$48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0A4A-40D5-A6DF-1FDA05F6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2047576"/>
        <c:axId val="405869872"/>
      </c:barChart>
      <c:catAx>
        <c:axId val="42204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5869872"/>
        <c:crosses val="autoZero"/>
        <c:auto val="1"/>
        <c:lblAlgn val="ctr"/>
        <c:lblOffset val="100"/>
        <c:noMultiLvlLbl val="0"/>
      </c:catAx>
      <c:valAx>
        <c:axId val="40586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2047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85-4556-9198-4B89741ACCD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85-4556-9198-4B89741ACCD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85-4556-9198-4B89741ACCD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85-4556-9198-4B89741AC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79997000"/>
        <c:axId val="279996608"/>
        <c:axId val="0"/>
      </c:bar3DChart>
      <c:catAx>
        <c:axId val="27999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9996608"/>
        <c:crosses val="autoZero"/>
        <c:auto val="1"/>
        <c:lblAlgn val="ctr"/>
        <c:lblOffset val="100"/>
        <c:noMultiLvlLbl val="0"/>
      </c:catAx>
      <c:valAx>
        <c:axId val="2799966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999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EA-44D0-AA2F-82E6A9B6A3D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EA-44D0-AA2F-82E6A9B6A3D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EA-44D0-AA2F-82E6A9B6A3D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EA-44D0-AA2F-82E6A9B6A3D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EA-44D0-AA2F-82E6A9B6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E-454F-A41D-69000F82D78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E-454F-A41D-69000F82D78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E-454F-A41D-69000F82D78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E-454F-A41D-69000F82D78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E-454F-A41D-69000F82D78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AE-454F-A41D-69000F82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4B-4C13-B81A-7490A892A1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4B-4C13-B81A-7490A892A1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F4B-4C13-B81A-7490A892A1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F4B-4C13-B81A-7490A892A1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63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F4B-4C13-B81A-7490A892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115</xdr:row>
      <xdr:rowOff>125941</xdr:rowOff>
    </xdr:from>
    <xdr:to>
      <xdr:col>11</xdr:col>
      <xdr:colOff>230716</xdr:colOff>
      <xdr:row>119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4483099" y="2071899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129</xdr:row>
      <xdr:rowOff>161925</xdr:rowOff>
    </xdr:from>
    <xdr:to>
      <xdr:col>19</xdr:col>
      <xdr:colOff>19050</xdr:colOff>
      <xdr:row>140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581526" y="23526750"/>
          <a:ext cx="501967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100</xdr:row>
      <xdr:rowOff>37695</xdr:rowOff>
    </xdr:from>
    <xdr:to>
      <xdr:col>10</xdr:col>
      <xdr:colOff>895350</xdr:colOff>
      <xdr:row>110</xdr:row>
      <xdr:rowOff>190271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3624851" y="17674998"/>
          <a:ext cx="1925977" cy="2282324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99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748366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115</xdr:row>
      <xdr:rowOff>142874</xdr:rowOff>
    </xdr:from>
    <xdr:to>
      <xdr:col>8</xdr:col>
      <xdr:colOff>592666</xdr:colOff>
      <xdr:row>119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2073592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116</xdr:row>
      <xdr:rowOff>19050</xdr:rowOff>
    </xdr:from>
    <xdr:to>
      <xdr:col>19</xdr:col>
      <xdr:colOff>0</xdr:colOff>
      <xdr:row>118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895974" y="20802600"/>
          <a:ext cx="36861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118</xdr:row>
      <xdr:rowOff>109298</xdr:rowOff>
    </xdr:from>
    <xdr:to>
      <xdr:col>18</xdr:col>
      <xdr:colOff>96821</xdr:colOff>
      <xdr:row>128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130</xdr:row>
      <xdr:rowOff>28575</xdr:rowOff>
    </xdr:from>
    <xdr:to>
      <xdr:col>18</xdr:col>
      <xdr:colOff>91017</xdr:colOff>
      <xdr:row>140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156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86956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155</xdr:row>
      <xdr:rowOff>57151</xdr:rowOff>
    </xdr:from>
    <xdr:to>
      <xdr:col>19</xdr:col>
      <xdr:colOff>0</xdr:colOff>
      <xdr:row>164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116</xdr:row>
      <xdr:rowOff>10583</xdr:rowOff>
    </xdr:from>
    <xdr:to>
      <xdr:col>18</xdr:col>
      <xdr:colOff>142874</xdr:colOff>
      <xdr:row>129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02323" y="20794133"/>
          <a:ext cx="36798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34</xdr:row>
      <xdr:rowOff>114429</xdr:rowOff>
    </xdr:from>
    <xdr:to>
      <xdr:col>18</xdr:col>
      <xdr:colOff>70112</xdr:colOff>
      <xdr:row>48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27842</xdr:colOff>
      <xdr:row>53</xdr:row>
      <xdr:rowOff>117231</xdr:rowOff>
    </xdr:from>
    <xdr:to>
      <xdr:col>7</xdr:col>
      <xdr:colOff>371474</xdr:colOff>
      <xdr:row>63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56417" y="8699256"/>
          <a:ext cx="3648807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atendidos por los servicios del Programa Nacional AURORA: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Junio, 2020</a:t>
          </a:r>
          <a:r>
            <a:rPr lang="es-PE" sz="1050" b="0" baseline="0">
              <a:latin typeface="+mn-lt"/>
            </a:rPr>
            <a:t>: Lima Metropolitana, Huánuco,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Arequipa, Junín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Lima Provincia, Callao y Piura.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Junio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Huánuco.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238375" y="57150"/>
          <a:ext cx="7381875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14007</xdr:colOff>
      <xdr:row>18</xdr:row>
      <xdr:rowOff>56029</xdr:rowOff>
    </xdr:from>
    <xdr:to>
      <xdr:col>7</xdr:col>
      <xdr:colOff>373459</xdr:colOff>
      <xdr:row>47</xdr:row>
      <xdr:rowOff>70037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2582" y="3065929"/>
          <a:ext cx="3664627" cy="4471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DF5DE6-4299-4206-9A9A-AAD479A3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4BF1EEE-D5B5-4A24-8F42-05A26176CE82}"/>
            </a:ext>
          </a:extLst>
        </xdr:cNvPr>
        <xdr:cNvSpPr/>
      </xdr:nvSpPr>
      <xdr:spPr>
        <a:xfrm>
          <a:off x="4254501" y="200226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B0F8A578-5542-46B8-BC2E-270CE06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52A27FD8-9BE4-40D4-9A5C-D37E28314633}"/>
            </a:ext>
          </a:extLst>
        </xdr:cNvPr>
        <xdr:cNvGrpSpPr/>
      </xdr:nvGrpSpPr>
      <xdr:grpSpPr>
        <a:xfrm>
          <a:off x="2795059" y="145468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11D1BCEE-5BD8-4526-985F-9B6226137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D7617552-D1F4-4478-BBBE-81FB3678FBC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BBCA30BD-D44E-4677-8EBD-B4172355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44547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161DC55F-9315-4372-BE33-A95CDFA2F3BE}"/>
            </a:ext>
          </a:extLst>
        </xdr:cNvPr>
        <xdr:cNvSpPr/>
      </xdr:nvSpPr>
      <xdr:spPr bwMode="auto">
        <a:xfrm>
          <a:off x="4370918" y="171968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EBC744E4-AF13-4E40-AA98-210C1A002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70486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73C8F256-E42C-4577-8734-513D0422E911}"/>
            </a:ext>
          </a:extLst>
        </xdr:cNvPr>
        <xdr:cNvSpPr txBox="1"/>
      </xdr:nvSpPr>
      <xdr:spPr>
        <a:xfrm>
          <a:off x="6014507" y="172452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D8EAC70-B1D1-44C0-BA59-B45C2198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30F1584-D050-4624-AA44-137AE64F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E8275F08-4335-4A47-89F1-600687BC45C1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57365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2A3E5C0A-D813-4AE9-8239-E86F9D874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0BF8CACF-EE2F-41A7-8BCF-40ABCB92A7BA}"/>
            </a:ext>
          </a:extLst>
        </xdr:cNvPr>
        <xdr:cNvSpPr/>
      </xdr:nvSpPr>
      <xdr:spPr bwMode="auto">
        <a:xfrm>
          <a:off x="3954236" y="73083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2020</a:t>
          </a:r>
          <a:r>
            <a:rPr lang="es-PE" sz="1050" b="0" baseline="0">
              <a:latin typeface="+mn-lt"/>
            </a:rPr>
            <a:t>: Lima Metropolitana (49),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(8), Ica (7), Junín (5), Huánuco (4), Piura (4), Calao (4), Madre de Dios (4), Lambayeque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marzo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2020): </a:t>
          </a:r>
          <a:r>
            <a:rPr lang="es-PE" sz="1050" b="0" baseline="0">
              <a:latin typeface="+mn-lt"/>
            </a:rPr>
            <a:t>Lima Metropolitana (654),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28AA35A5-029E-41A3-9721-617F6AA029A6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16</xdr:row>
      <xdr:rowOff>1</xdr:rowOff>
    </xdr:from>
    <xdr:ext cx="3737186" cy="430962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2074A7D4-44BD-4586-A684-17C23479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905126"/>
          <a:ext cx="3737186" cy="4309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>
        <row r="36">
          <cell r="K36" t="str">
            <v>Feminicidio</v>
          </cell>
        </row>
        <row r="37">
          <cell r="I37">
            <v>2009</v>
          </cell>
          <cell r="K37">
            <v>139</v>
          </cell>
        </row>
        <row r="38">
          <cell r="I38">
            <v>2010</v>
          </cell>
          <cell r="K38">
            <v>121</v>
          </cell>
        </row>
        <row r="39">
          <cell r="I39">
            <v>2011</v>
          </cell>
          <cell r="K39">
            <v>93</v>
          </cell>
        </row>
        <row r="40">
          <cell r="I40">
            <v>2012</v>
          </cell>
          <cell r="K40">
            <v>83</v>
          </cell>
        </row>
        <row r="41">
          <cell r="I41">
            <v>2013</v>
          </cell>
          <cell r="K41">
            <v>131</v>
          </cell>
        </row>
        <row r="42">
          <cell r="I42">
            <v>2014</v>
          </cell>
          <cell r="K42">
            <v>96</v>
          </cell>
        </row>
        <row r="43">
          <cell r="I43">
            <v>2015</v>
          </cell>
          <cell r="K43">
            <v>95</v>
          </cell>
        </row>
        <row r="44">
          <cell r="I44">
            <v>2016</v>
          </cell>
          <cell r="K44">
            <v>124</v>
          </cell>
        </row>
        <row r="45">
          <cell r="I45">
            <v>2017</v>
          </cell>
          <cell r="K45">
            <v>121</v>
          </cell>
        </row>
        <row r="46">
          <cell r="I46">
            <v>2018</v>
          </cell>
          <cell r="K46">
            <v>149</v>
          </cell>
        </row>
        <row r="47">
          <cell r="I47">
            <v>2019</v>
          </cell>
          <cell r="K47">
            <v>166</v>
          </cell>
        </row>
        <row r="48">
          <cell r="I48" t="str">
            <v>2020 a/</v>
          </cell>
          <cell r="K48">
            <v>66</v>
          </cell>
        </row>
        <row r="117">
          <cell r="B117" t="str">
            <v>Esposo</v>
          </cell>
          <cell r="F117">
            <v>5</v>
          </cell>
        </row>
        <row r="118">
          <cell r="B118" t="str">
            <v>Conviviente</v>
          </cell>
          <cell r="F118">
            <v>22</v>
          </cell>
        </row>
        <row r="119">
          <cell r="B119" t="str">
            <v>Pareja sexual sin hijos</v>
          </cell>
          <cell r="F119">
            <v>3</v>
          </cell>
        </row>
        <row r="120">
          <cell r="B120" t="str">
            <v>Enamorado/novio que no es pareja sexual</v>
          </cell>
          <cell r="F120">
            <v>11</v>
          </cell>
        </row>
        <row r="134">
          <cell r="K134" t="str">
            <v>Pareja</v>
          </cell>
          <cell r="L134">
            <v>41</v>
          </cell>
        </row>
        <row r="135">
          <cell r="K135" t="str">
            <v>Ex pareja</v>
          </cell>
          <cell r="L135">
            <v>10</v>
          </cell>
        </row>
        <row r="136">
          <cell r="K136" t="str">
            <v>Familiar</v>
          </cell>
          <cell r="L136">
            <v>2</v>
          </cell>
        </row>
        <row r="137">
          <cell r="K137" t="str">
            <v>Conocido</v>
          </cell>
          <cell r="L137">
            <v>4</v>
          </cell>
        </row>
        <row r="138">
          <cell r="K138" t="str">
            <v>Desconocido</v>
          </cell>
          <cell r="L138">
            <v>9</v>
          </cell>
        </row>
        <row r="139">
          <cell r="K139" t="str">
            <v>Total</v>
          </cell>
          <cell r="L139">
            <v>66</v>
          </cell>
        </row>
        <row r="158">
          <cell r="L158" t="str">
            <v>N°</v>
          </cell>
        </row>
        <row r="159">
          <cell r="K159" t="str">
            <v>Si</v>
          </cell>
          <cell r="L159">
            <v>15</v>
          </cell>
        </row>
        <row r="160">
          <cell r="K160" t="str">
            <v>No</v>
          </cell>
          <cell r="L160">
            <v>38</v>
          </cell>
        </row>
        <row r="161">
          <cell r="K161" t="str">
            <v>Se desconoce</v>
          </cell>
          <cell r="L161">
            <v>13</v>
          </cell>
        </row>
      </sheetData>
      <sheetData sheetId="4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128</v>
          </cell>
        </row>
        <row r="96">
          <cell r="B96" t="str">
            <v>Cónyuge</v>
          </cell>
          <cell r="F96">
            <v>14</v>
          </cell>
        </row>
        <row r="97">
          <cell r="B97" t="str">
            <v>Conviviente</v>
          </cell>
          <cell r="F97">
            <v>56</v>
          </cell>
        </row>
        <row r="98">
          <cell r="B98" t="str">
            <v>Enamorado</v>
          </cell>
          <cell r="F98">
            <v>5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75</v>
          </cell>
        </row>
        <row r="116">
          <cell r="K116" t="str">
            <v>Ex pareja</v>
          </cell>
          <cell r="L116">
            <v>44</v>
          </cell>
        </row>
        <row r="117">
          <cell r="K117" t="str">
            <v>Familiar</v>
          </cell>
          <cell r="L117">
            <v>5</v>
          </cell>
        </row>
        <row r="118">
          <cell r="K118" t="str">
            <v>Conocido</v>
          </cell>
          <cell r="L118">
            <v>3</v>
          </cell>
        </row>
        <row r="119">
          <cell r="K119" t="str">
            <v>Desconocido</v>
          </cell>
          <cell r="L119">
            <v>1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63</v>
          </cell>
        </row>
        <row r="142">
          <cell r="K142" t="str">
            <v>Efectos de alcohol</v>
          </cell>
          <cell r="L142">
            <v>57</v>
          </cell>
        </row>
        <row r="143">
          <cell r="K143" t="str">
            <v>Efectos de droga</v>
          </cell>
          <cell r="L143">
            <v>4</v>
          </cell>
        </row>
        <row r="144">
          <cell r="K144" t="str">
            <v>Ambos</v>
          </cell>
          <cell r="L144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B1:S179"/>
  <sheetViews>
    <sheetView showGridLines="0" tabSelected="1" view="pageBreakPreview" zoomScale="89" zoomScaleNormal="100" zoomScaleSheetLayoutView="89" workbookViewId="0">
      <selection activeCell="B8" sqref="B8:S8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3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25"/>
    <row r="10" spans="2:19" x14ac:dyDescent="0.25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27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6" customHeight="1" x14ac:dyDescent="0.25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7.5" customHeight="1" x14ac:dyDescent="0.25"/>
    <row r="15" spans="2:19" ht="12.75" customHeight="1" x14ac:dyDescent="0.25">
      <c r="B15" s="10" t="s">
        <v>4</v>
      </c>
      <c r="C15" s="10"/>
      <c r="D15" s="10"/>
      <c r="E15" s="10"/>
      <c r="F15" s="10"/>
      <c r="G15" s="10"/>
      <c r="H15" s="11"/>
      <c r="I15" s="12" t="s">
        <v>5</v>
      </c>
      <c r="J15" s="12"/>
      <c r="K15" s="12"/>
      <c r="L15" s="12"/>
      <c r="M15" s="12"/>
      <c r="N15" s="13"/>
      <c r="O15" s="14"/>
      <c r="P15" s="14"/>
      <c r="Q15" s="15"/>
      <c r="R15" s="15"/>
      <c r="S15" s="14"/>
    </row>
    <row r="16" spans="2:19" ht="12.75" customHeight="1" x14ac:dyDescent="0.25">
      <c r="B16" s="10"/>
      <c r="C16" s="10"/>
      <c r="D16" s="10"/>
      <c r="E16" s="10"/>
      <c r="F16" s="10"/>
      <c r="G16" s="10"/>
      <c r="H16" s="11"/>
      <c r="I16" s="12"/>
      <c r="J16" s="12"/>
      <c r="K16" s="12"/>
      <c r="L16" s="12"/>
      <c r="M16" s="12"/>
      <c r="N16" s="13"/>
      <c r="O16" s="14"/>
      <c r="P16" s="14"/>
      <c r="Q16" s="15"/>
      <c r="R16" s="15"/>
      <c r="S16" s="14"/>
    </row>
    <row r="17" spans="2:19" ht="11.25" customHeight="1" x14ac:dyDescent="0.25">
      <c r="B17" s="16" t="s">
        <v>6</v>
      </c>
      <c r="C17" s="14"/>
      <c r="D17" s="14"/>
      <c r="E17" s="14"/>
      <c r="F17" s="11"/>
      <c r="G17" s="11"/>
      <c r="H17" s="11"/>
      <c r="I17" s="12"/>
      <c r="J17" s="12"/>
      <c r="K17" s="12"/>
      <c r="L17" s="12"/>
      <c r="M17" s="12"/>
      <c r="N17" s="13"/>
      <c r="O17" s="17"/>
      <c r="P17" s="17"/>
      <c r="Q17" s="15"/>
      <c r="R17" s="15"/>
      <c r="S17" s="14"/>
    </row>
    <row r="18" spans="2:19" x14ac:dyDescent="0.25">
      <c r="C18" s="14"/>
      <c r="D18" s="14"/>
      <c r="E18" s="14"/>
      <c r="F18" s="11"/>
      <c r="G18" s="11"/>
      <c r="H18" s="11"/>
      <c r="I18" s="18" t="s">
        <v>7</v>
      </c>
      <c r="J18" s="18"/>
      <c r="K18" s="18">
        <v>2020</v>
      </c>
      <c r="L18" s="18">
        <v>2019</v>
      </c>
      <c r="M18" s="18" t="s">
        <v>8</v>
      </c>
      <c r="N18" s="17"/>
      <c r="O18" s="19"/>
      <c r="P18" s="19"/>
      <c r="Q18" s="20"/>
      <c r="R18" s="20"/>
      <c r="S18" s="17"/>
    </row>
    <row r="19" spans="2:19" ht="14.25" customHeight="1" x14ac:dyDescent="0.25">
      <c r="B19" s="14"/>
      <c r="C19" s="14"/>
      <c r="D19" s="14"/>
      <c r="E19" s="14"/>
      <c r="F19" s="11"/>
      <c r="G19" s="11"/>
      <c r="H19" s="11"/>
      <c r="I19" s="21" t="s">
        <v>9</v>
      </c>
      <c r="J19" s="22"/>
      <c r="K19" s="22">
        <v>20</v>
      </c>
      <c r="L19" s="22">
        <v>15</v>
      </c>
      <c r="M19" s="19">
        <v>0.33333333333333326</v>
      </c>
      <c r="N19" s="19"/>
      <c r="O19" s="23"/>
      <c r="P19" s="11"/>
      <c r="Q19" s="23"/>
      <c r="R19" s="24"/>
      <c r="S19" s="19"/>
    </row>
    <row r="20" spans="2:19" ht="14.25" customHeight="1" x14ac:dyDescent="0.25">
      <c r="B20" s="14"/>
      <c r="C20" s="14"/>
      <c r="D20" s="14"/>
      <c r="E20" s="14"/>
      <c r="F20" s="11"/>
      <c r="G20" s="11"/>
      <c r="H20" s="11"/>
      <c r="I20" s="21" t="s">
        <v>10</v>
      </c>
      <c r="J20" s="22"/>
      <c r="K20" s="22">
        <v>12</v>
      </c>
      <c r="L20" s="22">
        <v>14</v>
      </c>
      <c r="M20" s="19">
        <v>-0.1428571428571429</v>
      </c>
      <c r="N20" s="14"/>
      <c r="O20" s="14"/>
      <c r="P20" s="14"/>
      <c r="Q20" s="25"/>
      <c r="R20" s="26"/>
      <c r="S20" s="14"/>
    </row>
    <row r="21" spans="2:19" ht="14.25" customHeight="1" x14ac:dyDescent="0.25">
      <c r="B21" s="14"/>
      <c r="C21" s="14"/>
      <c r="D21" s="14"/>
      <c r="E21" s="14"/>
      <c r="F21" s="11"/>
      <c r="G21" s="11"/>
      <c r="H21" s="11"/>
      <c r="I21" s="21" t="s">
        <v>11</v>
      </c>
      <c r="J21" s="22"/>
      <c r="K21" s="22">
        <v>5</v>
      </c>
      <c r="L21" s="22">
        <v>13</v>
      </c>
      <c r="M21" s="19">
        <v>-0.62</v>
      </c>
      <c r="N21" s="14"/>
      <c r="O21" s="14"/>
      <c r="P21" s="14"/>
      <c r="Q21" s="14"/>
      <c r="R21" s="14"/>
      <c r="S21" s="14"/>
    </row>
    <row r="22" spans="2:19" ht="14.25" customHeight="1" x14ac:dyDescent="0.25">
      <c r="B22" s="14"/>
      <c r="C22" s="14"/>
      <c r="D22" s="14"/>
      <c r="E22" s="14"/>
      <c r="F22" s="11"/>
      <c r="G22" s="11"/>
      <c r="H22" s="11"/>
      <c r="I22" s="21" t="s">
        <v>12</v>
      </c>
      <c r="J22" s="22"/>
      <c r="K22" s="22">
        <v>10</v>
      </c>
      <c r="L22" s="22">
        <v>13</v>
      </c>
      <c r="M22" s="19">
        <v>-0.23</v>
      </c>
      <c r="N22" s="14"/>
      <c r="O22" s="14"/>
      <c r="P22" s="14"/>
      <c r="Q22" s="14"/>
      <c r="R22" s="14"/>
      <c r="S22" s="14"/>
    </row>
    <row r="23" spans="2:19" ht="14.25" customHeight="1" x14ac:dyDescent="0.25">
      <c r="B23" s="14"/>
      <c r="C23" s="14"/>
      <c r="D23" s="14"/>
      <c r="E23" s="14"/>
      <c r="F23" s="11"/>
      <c r="G23" s="11"/>
      <c r="H23" s="11"/>
      <c r="I23" s="21" t="s">
        <v>13</v>
      </c>
      <c r="J23" s="22"/>
      <c r="K23" s="22">
        <v>10</v>
      </c>
      <c r="L23" s="22">
        <v>11</v>
      </c>
      <c r="M23" s="19">
        <v>-0.09</v>
      </c>
      <c r="N23" s="14"/>
      <c r="O23" s="14"/>
      <c r="P23" s="14"/>
      <c r="Q23" s="14"/>
      <c r="R23" s="14"/>
      <c r="S23" s="14"/>
    </row>
    <row r="24" spans="2:19" ht="14.25" customHeight="1" thickBot="1" x14ac:dyDescent="0.3">
      <c r="B24" s="14"/>
      <c r="C24" s="14"/>
      <c r="D24" s="14"/>
      <c r="E24" s="14"/>
      <c r="F24" s="11"/>
      <c r="G24" s="11"/>
      <c r="H24" s="11"/>
      <c r="I24" s="21" t="s">
        <v>14</v>
      </c>
      <c r="J24" s="22"/>
      <c r="K24" s="22">
        <v>9</v>
      </c>
      <c r="L24" s="22">
        <v>17</v>
      </c>
      <c r="M24" s="19">
        <v>-0.47</v>
      </c>
      <c r="N24" s="14"/>
      <c r="O24" s="14"/>
      <c r="P24" s="14"/>
      <c r="Q24" s="14"/>
      <c r="R24" s="14"/>
      <c r="S24" s="14"/>
    </row>
    <row r="25" spans="2:19" ht="14.25" hidden="1" customHeight="1" x14ac:dyDescent="0.25">
      <c r="B25" s="14"/>
      <c r="C25" s="14"/>
      <c r="D25" s="14"/>
      <c r="E25" s="14"/>
      <c r="F25" s="11"/>
      <c r="G25" s="11"/>
      <c r="H25" s="11"/>
      <c r="I25" s="21" t="s">
        <v>15</v>
      </c>
      <c r="J25" s="22"/>
      <c r="K25" s="22">
        <v>20</v>
      </c>
      <c r="L25" s="22">
        <v>13</v>
      </c>
      <c r="M25" s="19">
        <v>-0.23</v>
      </c>
      <c r="N25" s="14"/>
      <c r="O25" s="14"/>
      <c r="P25" s="14"/>
      <c r="Q25" s="14"/>
      <c r="R25" s="14"/>
      <c r="S25" s="14"/>
    </row>
    <row r="26" spans="2:19" ht="14.25" hidden="1" customHeight="1" x14ac:dyDescent="0.25">
      <c r="B26" s="14"/>
      <c r="C26" s="14"/>
      <c r="D26" s="14"/>
      <c r="E26" s="14"/>
      <c r="F26" s="11"/>
      <c r="G26" s="11"/>
      <c r="H26" s="11"/>
      <c r="I26" s="21" t="s">
        <v>16</v>
      </c>
      <c r="J26" s="22"/>
      <c r="K26" s="22">
        <v>20</v>
      </c>
      <c r="L26" s="22">
        <v>18</v>
      </c>
      <c r="M26" s="19">
        <v>-0.23</v>
      </c>
      <c r="N26" s="14"/>
      <c r="O26" s="14"/>
      <c r="P26" s="14"/>
      <c r="Q26" s="14"/>
      <c r="R26" s="14"/>
      <c r="S26" s="14"/>
    </row>
    <row r="27" spans="2:19" ht="14.25" hidden="1" customHeight="1" x14ac:dyDescent="0.25">
      <c r="B27" s="14"/>
      <c r="C27" s="14"/>
      <c r="D27" s="14"/>
      <c r="E27" s="14"/>
      <c r="F27" s="11"/>
      <c r="G27" s="11"/>
      <c r="H27" s="11"/>
      <c r="I27" s="21" t="s">
        <v>17</v>
      </c>
      <c r="J27" s="22"/>
      <c r="K27" s="22">
        <v>20</v>
      </c>
      <c r="L27" s="22">
        <v>7</v>
      </c>
      <c r="M27" s="19">
        <v>-0.23</v>
      </c>
      <c r="N27" s="14"/>
      <c r="O27" s="14"/>
      <c r="P27" s="14"/>
      <c r="Q27" s="14"/>
      <c r="R27" s="14"/>
      <c r="S27" s="14"/>
    </row>
    <row r="28" spans="2:19" ht="14.25" hidden="1" customHeight="1" x14ac:dyDescent="0.25">
      <c r="B28" s="14"/>
      <c r="C28" s="14"/>
      <c r="D28" s="14"/>
      <c r="E28" s="14"/>
      <c r="F28" s="11"/>
      <c r="G28" s="11"/>
      <c r="H28" s="11"/>
      <c r="I28" s="21" t="s">
        <v>18</v>
      </c>
      <c r="J28" s="22"/>
      <c r="K28" s="22">
        <v>20</v>
      </c>
      <c r="L28" s="22">
        <v>13</v>
      </c>
      <c r="M28" s="19">
        <v>-0.23</v>
      </c>
      <c r="N28" s="14"/>
      <c r="O28" s="14"/>
      <c r="P28" s="14"/>
      <c r="Q28" s="14"/>
      <c r="R28" s="14"/>
      <c r="S28" s="14"/>
    </row>
    <row r="29" spans="2:19" ht="14.25" hidden="1" customHeight="1" x14ac:dyDescent="0.25">
      <c r="B29" s="14"/>
      <c r="C29" s="14"/>
      <c r="D29" s="14"/>
      <c r="E29" s="14"/>
      <c r="F29" s="11"/>
      <c r="G29" s="11"/>
      <c r="H29" s="11"/>
      <c r="I29" s="21" t="s">
        <v>19</v>
      </c>
      <c r="J29" s="22"/>
      <c r="K29" s="22">
        <v>20</v>
      </c>
      <c r="L29" s="22">
        <v>15</v>
      </c>
      <c r="M29" s="19">
        <v>-0.23</v>
      </c>
      <c r="N29" s="14"/>
      <c r="O29" s="14"/>
      <c r="P29" s="14"/>
      <c r="Q29" s="14"/>
      <c r="R29" s="14"/>
      <c r="S29" s="14"/>
    </row>
    <row r="30" spans="2:19" ht="14.25" hidden="1" customHeight="1" thickBot="1" x14ac:dyDescent="0.3">
      <c r="B30" s="14"/>
      <c r="C30" s="14"/>
      <c r="D30" s="14"/>
      <c r="E30" s="14"/>
      <c r="F30" s="11"/>
      <c r="G30" s="11"/>
      <c r="H30" s="11"/>
      <c r="I30" s="21" t="s">
        <v>20</v>
      </c>
      <c r="J30" s="22"/>
      <c r="K30" s="22">
        <v>20</v>
      </c>
      <c r="L30" s="22">
        <v>17</v>
      </c>
      <c r="M30" s="19">
        <v>-0.23</v>
      </c>
      <c r="N30" s="14"/>
      <c r="O30" s="14"/>
      <c r="P30" s="14"/>
      <c r="Q30" s="14"/>
      <c r="R30" s="14"/>
      <c r="S30" s="14"/>
    </row>
    <row r="31" spans="2:19" x14ac:dyDescent="0.25">
      <c r="B31" s="14"/>
      <c r="C31" s="14"/>
      <c r="D31" s="14"/>
      <c r="E31" s="14"/>
      <c r="F31" s="11"/>
      <c r="G31" s="11"/>
      <c r="H31" s="11"/>
      <c r="I31" s="27" t="s">
        <v>21</v>
      </c>
      <c r="J31" s="28"/>
      <c r="K31" s="29">
        <v>66</v>
      </c>
      <c r="L31" s="29">
        <v>83</v>
      </c>
      <c r="M31" s="30">
        <v>-0.2</v>
      </c>
      <c r="N31" s="14"/>
      <c r="O31" s="17"/>
      <c r="P31" s="17"/>
      <c r="Q31" s="17"/>
      <c r="R31" s="17"/>
      <c r="S31" s="17"/>
    </row>
    <row r="32" spans="2:19" ht="13.5" customHeight="1" x14ac:dyDescent="0.25">
      <c r="B32" s="14"/>
      <c r="C32" s="14"/>
      <c r="D32" s="14"/>
      <c r="E32" s="14"/>
      <c r="F32" s="11"/>
      <c r="G32" s="11"/>
      <c r="H32" s="11"/>
      <c r="L32" s="14"/>
      <c r="M32" s="14"/>
      <c r="N32" s="14"/>
      <c r="O32" s="14"/>
      <c r="P32" s="14"/>
      <c r="Q32" s="14"/>
      <c r="R32" s="14"/>
      <c r="S32" s="14"/>
    </row>
    <row r="33" spans="2:19" ht="18.75" customHeight="1" x14ac:dyDescent="0.25">
      <c r="B33" s="14"/>
      <c r="C33" s="14"/>
      <c r="D33" s="14"/>
      <c r="E33" s="14"/>
      <c r="F33" s="11"/>
      <c r="G33" s="11"/>
      <c r="H33" s="11"/>
      <c r="I33" s="31" t="s">
        <v>22</v>
      </c>
      <c r="J33" s="31"/>
      <c r="K33" s="31"/>
      <c r="L33" s="11"/>
      <c r="M33" s="11"/>
      <c r="N33" s="11"/>
      <c r="O33" s="11"/>
      <c r="P33" s="11"/>
      <c r="Q33" s="11"/>
      <c r="R33" s="11"/>
      <c r="S33" s="11"/>
    </row>
    <row r="34" spans="2:19" ht="18.75" customHeight="1" x14ac:dyDescent="0.25">
      <c r="B34" s="14"/>
      <c r="C34" s="14"/>
      <c r="D34" s="14"/>
      <c r="E34" s="14"/>
      <c r="F34" s="11"/>
      <c r="G34" s="11"/>
      <c r="H34" s="11"/>
      <c r="I34" s="31"/>
      <c r="J34" s="31"/>
      <c r="K34" s="31"/>
      <c r="L34" s="11"/>
      <c r="M34" s="11"/>
      <c r="N34" s="11"/>
      <c r="O34" s="11"/>
      <c r="P34" s="11"/>
      <c r="Q34" s="11"/>
      <c r="R34" s="11"/>
      <c r="S34" s="11"/>
    </row>
    <row r="35" spans="2:19" ht="18.75" customHeight="1" x14ac:dyDescent="0.25">
      <c r="B35" s="14"/>
      <c r="C35" s="14"/>
      <c r="D35" s="14"/>
      <c r="E35" s="14"/>
      <c r="F35" s="11"/>
      <c r="G35" s="11"/>
      <c r="H35" s="11"/>
      <c r="I35" s="31"/>
      <c r="J35" s="31"/>
      <c r="K35" s="31"/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4"/>
      <c r="C36" s="14"/>
      <c r="D36" s="14"/>
      <c r="E36" s="14"/>
      <c r="F36" s="11"/>
      <c r="G36" s="11"/>
      <c r="H36" s="11"/>
      <c r="I36" s="32" t="s">
        <v>23</v>
      </c>
      <c r="J36" s="32"/>
      <c r="K36" s="33" t="s">
        <v>24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4"/>
      <c r="C37" s="14"/>
      <c r="D37" s="14"/>
      <c r="E37" s="14"/>
      <c r="F37" s="11"/>
      <c r="G37" s="11"/>
      <c r="H37" s="11"/>
      <c r="I37" s="34">
        <v>2009</v>
      </c>
      <c r="J37" s="22"/>
      <c r="K37" s="35">
        <v>139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25">
      <c r="B38" s="14"/>
      <c r="C38" s="14"/>
      <c r="D38" s="14"/>
      <c r="E38" s="14"/>
      <c r="F38" s="11"/>
      <c r="G38" s="11"/>
      <c r="H38" s="11"/>
      <c r="I38" s="34">
        <v>2010</v>
      </c>
      <c r="J38" s="22"/>
      <c r="K38" s="35">
        <v>121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4"/>
      <c r="C39" s="14"/>
      <c r="D39" s="14"/>
      <c r="E39" s="14"/>
      <c r="F39" s="11"/>
      <c r="G39" s="11"/>
      <c r="H39" s="11"/>
      <c r="I39" s="34">
        <v>2011</v>
      </c>
      <c r="J39" s="22"/>
      <c r="K39" s="35">
        <v>93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4"/>
      <c r="C40" s="14"/>
      <c r="D40" s="14"/>
      <c r="E40" s="14"/>
      <c r="F40" s="11"/>
      <c r="G40" s="11"/>
      <c r="H40" s="11"/>
      <c r="I40" s="34">
        <v>2012</v>
      </c>
      <c r="J40" s="22"/>
      <c r="K40" s="35">
        <v>83</v>
      </c>
      <c r="L40" s="14"/>
      <c r="M40" s="14"/>
      <c r="N40" s="14"/>
      <c r="O40" s="14"/>
      <c r="P40" s="14"/>
      <c r="Q40" s="14"/>
      <c r="R40" s="14"/>
      <c r="S40" s="14"/>
    </row>
    <row r="41" spans="2:19" x14ac:dyDescent="0.25">
      <c r="B41" s="14"/>
      <c r="C41" s="14"/>
      <c r="D41" s="14"/>
      <c r="E41" s="14"/>
      <c r="F41" s="11"/>
      <c r="G41" s="11"/>
      <c r="H41" s="11"/>
      <c r="I41" s="34">
        <v>2013</v>
      </c>
      <c r="J41" s="22"/>
      <c r="K41" s="35">
        <v>131</v>
      </c>
      <c r="L41" s="14"/>
      <c r="M41" s="14"/>
      <c r="N41" s="14"/>
      <c r="O41" s="14"/>
      <c r="P41" s="14"/>
      <c r="Q41" s="14"/>
      <c r="R41" s="14"/>
      <c r="S41" s="14"/>
    </row>
    <row r="42" spans="2:19" x14ac:dyDescent="0.25">
      <c r="B42" s="14"/>
      <c r="C42" s="14"/>
      <c r="D42" s="14"/>
      <c r="E42" s="14"/>
      <c r="F42" s="11"/>
      <c r="G42" s="11"/>
      <c r="H42" s="11"/>
      <c r="I42" s="34">
        <v>2014</v>
      </c>
      <c r="J42" s="22"/>
      <c r="K42" s="35">
        <v>96</v>
      </c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14"/>
      <c r="C43" s="14"/>
      <c r="D43" s="14"/>
      <c r="E43" s="14"/>
      <c r="F43" s="11"/>
      <c r="G43" s="11"/>
      <c r="H43" s="11"/>
      <c r="I43" s="34">
        <v>2015</v>
      </c>
      <c r="J43" s="22"/>
      <c r="K43" s="35">
        <v>95</v>
      </c>
      <c r="L43" s="14"/>
      <c r="M43" s="14"/>
      <c r="N43" s="14"/>
      <c r="O43" s="14"/>
      <c r="P43" s="14"/>
      <c r="Q43" s="14"/>
      <c r="R43" s="14"/>
      <c r="S43" s="14"/>
    </row>
    <row r="44" spans="2:19" x14ac:dyDescent="0.25">
      <c r="B44" s="14"/>
      <c r="C44" s="14"/>
      <c r="D44" s="14"/>
      <c r="E44" s="14"/>
      <c r="F44" s="11"/>
      <c r="G44" s="11"/>
      <c r="H44" s="11"/>
      <c r="I44" s="34">
        <v>2016</v>
      </c>
      <c r="J44" s="22"/>
      <c r="K44" s="35">
        <v>124</v>
      </c>
      <c r="L44" s="14"/>
      <c r="M44" s="14"/>
      <c r="N44" s="14"/>
      <c r="O44" s="14"/>
      <c r="P44" s="14"/>
      <c r="Q44" s="14"/>
      <c r="R44" s="14"/>
      <c r="S44" s="14"/>
    </row>
    <row r="45" spans="2:19" x14ac:dyDescent="0.25">
      <c r="B45" s="14"/>
      <c r="C45" s="14"/>
      <c r="D45" s="14"/>
      <c r="E45" s="14"/>
      <c r="F45" s="11"/>
      <c r="G45" s="11"/>
      <c r="H45" s="11"/>
      <c r="I45" s="34">
        <v>2017</v>
      </c>
      <c r="J45" s="22"/>
      <c r="K45" s="35">
        <v>121</v>
      </c>
      <c r="L45" s="14"/>
      <c r="M45" s="14"/>
      <c r="N45" s="14"/>
      <c r="O45" s="14"/>
      <c r="P45" s="14"/>
      <c r="Q45" s="14"/>
      <c r="R45" s="14"/>
      <c r="S45" s="14"/>
    </row>
    <row r="46" spans="2:19" x14ac:dyDescent="0.25">
      <c r="B46" s="14"/>
      <c r="C46" s="14"/>
      <c r="D46" s="14"/>
      <c r="E46" s="14"/>
      <c r="F46" s="11"/>
      <c r="G46" s="11"/>
      <c r="H46" s="11"/>
      <c r="I46" s="34">
        <v>2018</v>
      </c>
      <c r="J46" s="22"/>
      <c r="K46" s="35">
        <v>149</v>
      </c>
      <c r="L46" s="14"/>
      <c r="M46" s="14"/>
      <c r="N46" s="14"/>
      <c r="O46" s="14"/>
      <c r="P46" s="14"/>
      <c r="Q46" s="14"/>
      <c r="R46" s="14"/>
      <c r="S46" s="14"/>
    </row>
    <row r="47" spans="2:19" ht="15.75" customHeight="1" x14ac:dyDescent="0.25">
      <c r="C47" s="36"/>
      <c r="D47" s="36"/>
      <c r="E47" s="36"/>
      <c r="F47" s="36"/>
      <c r="G47" s="36"/>
      <c r="H47" s="37"/>
      <c r="I47" s="34">
        <v>2019</v>
      </c>
      <c r="J47" s="22"/>
      <c r="K47" s="35">
        <v>166</v>
      </c>
      <c r="L47" s="14"/>
      <c r="M47" s="14"/>
      <c r="N47" s="14"/>
      <c r="O47" s="14"/>
      <c r="P47" s="14"/>
      <c r="Q47" s="14"/>
      <c r="R47" s="14"/>
      <c r="S47" s="14"/>
    </row>
    <row r="48" spans="2:19" ht="15.75" thickBot="1" x14ac:dyDescent="0.3">
      <c r="B48" s="38"/>
      <c r="C48" s="38"/>
      <c r="D48" s="38"/>
      <c r="E48" s="38"/>
      <c r="F48" s="38"/>
      <c r="G48" s="38"/>
      <c r="H48" s="37"/>
      <c r="I48" s="34" t="s">
        <v>25</v>
      </c>
      <c r="K48" s="35">
        <v>66</v>
      </c>
      <c r="L48" s="14"/>
      <c r="M48" s="14"/>
      <c r="N48" s="14"/>
      <c r="O48" s="14"/>
      <c r="P48" s="14"/>
      <c r="Q48" s="14"/>
      <c r="R48" s="14"/>
      <c r="S48" s="14"/>
    </row>
    <row r="49" spans="2:19" ht="15" customHeight="1" x14ac:dyDescent="0.25">
      <c r="B49" s="38"/>
      <c r="C49" s="38"/>
      <c r="D49" s="38"/>
      <c r="E49" s="38"/>
      <c r="F49" s="38"/>
      <c r="G49" s="38"/>
      <c r="H49" s="11"/>
      <c r="I49" s="29" t="s">
        <v>21</v>
      </c>
      <c r="J49" s="29"/>
      <c r="K49" s="39">
        <v>1384</v>
      </c>
      <c r="L49" s="14"/>
      <c r="M49" s="14"/>
      <c r="N49" s="14"/>
      <c r="O49" s="14"/>
      <c r="P49" s="14"/>
      <c r="Q49" s="14"/>
      <c r="R49" s="14"/>
      <c r="S49" s="14"/>
    </row>
    <row r="50" spans="2:19" ht="11.25" customHeight="1" x14ac:dyDescent="0.25">
      <c r="B50" s="38"/>
      <c r="C50" s="38"/>
      <c r="D50" s="38"/>
      <c r="E50" s="38"/>
      <c r="F50" s="38"/>
      <c r="G50" s="38"/>
      <c r="I50" s="40" t="s">
        <v>26</v>
      </c>
      <c r="J50" s="40"/>
      <c r="K50" s="40"/>
      <c r="L50" s="41"/>
      <c r="M50" s="41"/>
      <c r="N50" s="41"/>
      <c r="O50" s="41"/>
      <c r="P50" s="41"/>
      <c r="Q50" s="41"/>
      <c r="R50" s="41"/>
      <c r="S50" s="14"/>
    </row>
    <row r="51" spans="2:19" ht="17.25" customHeight="1" x14ac:dyDescent="0.25">
      <c r="B51" s="42"/>
      <c r="C51" s="42"/>
      <c r="D51" s="42"/>
      <c r="E51" s="42"/>
      <c r="F51" s="42"/>
      <c r="G51" s="42"/>
      <c r="I51" s="40"/>
      <c r="J51" s="40"/>
      <c r="K51" s="40"/>
      <c r="L51" s="41"/>
      <c r="M51" s="41"/>
      <c r="N51" s="41"/>
      <c r="O51" s="41"/>
      <c r="P51" s="41"/>
      <c r="Q51" s="41"/>
      <c r="R51" s="41"/>
      <c r="S51" s="14"/>
    </row>
    <row r="52" spans="2:19" ht="17.25" customHeight="1" x14ac:dyDescent="0.25">
      <c r="B52" s="42"/>
      <c r="C52" s="42"/>
      <c r="D52" s="42"/>
      <c r="E52" s="42"/>
      <c r="F52" s="42"/>
      <c r="G52" s="42"/>
      <c r="I52" s="43"/>
      <c r="J52" s="43"/>
      <c r="K52" s="43"/>
      <c r="L52" s="14"/>
      <c r="M52" s="14"/>
      <c r="N52" s="14"/>
      <c r="O52" s="14"/>
      <c r="P52" s="14"/>
      <c r="Q52" s="14"/>
      <c r="R52" s="14"/>
      <c r="S52" s="14"/>
    </row>
    <row r="53" spans="2:19" ht="11.25" customHeight="1" x14ac:dyDescent="0.25">
      <c r="B53" s="42"/>
      <c r="C53" s="42"/>
      <c r="D53" s="42"/>
      <c r="E53" s="42"/>
      <c r="F53" s="42"/>
      <c r="G53" s="42"/>
      <c r="I53" s="43"/>
      <c r="J53" s="43"/>
      <c r="K53" s="43"/>
      <c r="L53" s="14"/>
      <c r="M53" s="14"/>
      <c r="N53" s="14"/>
      <c r="O53" s="14"/>
      <c r="P53" s="14"/>
      <c r="Q53" s="14"/>
      <c r="R53" s="14"/>
      <c r="S53" s="14"/>
    </row>
    <row r="54" spans="2:19" ht="11.25" customHeight="1" x14ac:dyDescent="0.25">
      <c r="B54" s="42"/>
      <c r="C54" s="42"/>
      <c r="D54" s="42"/>
      <c r="E54" s="42"/>
      <c r="F54" s="42"/>
      <c r="G54" s="42"/>
      <c r="I54" s="43"/>
      <c r="J54" s="43"/>
      <c r="K54" s="43"/>
      <c r="L54" s="14"/>
      <c r="M54" s="14"/>
      <c r="N54" s="14"/>
      <c r="O54" s="14"/>
      <c r="P54" s="14"/>
      <c r="Q54" s="14"/>
      <c r="R54" s="14"/>
      <c r="S54" s="14"/>
    </row>
    <row r="55" spans="2:19" ht="11.25" customHeight="1" x14ac:dyDescent="0.25">
      <c r="B55" s="42"/>
      <c r="C55" s="42"/>
      <c r="D55" s="42"/>
      <c r="E55" s="42"/>
      <c r="F55" s="42"/>
      <c r="G55" s="42"/>
      <c r="I55" s="43"/>
      <c r="J55" s="43"/>
      <c r="K55" s="43"/>
      <c r="L55" s="14"/>
      <c r="M55" s="14"/>
      <c r="N55" s="14"/>
      <c r="O55" s="14"/>
      <c r="P55" s="14"/>
      <c r="Q55" s="14"/>
      <c r="R55" s="14"/>
      <c r="S55" s="14"/>
    </row>
    <row r="56" spans="2:19" ht="11.25" customHeight="1" x14ac:dyDescent="0.25">
      <c r="B56" s="42"/>
      <c r="C56" s="42"/>
      <c r="D56" s="42"/>
      <c r="E56" s="42"/>
      <c r="F56" s="42"/>
      <c r="G56" s="42"/>
      <c r="I56" s="43"/>
      <c r="J56" s="43"/>
      <c r="K56" s="43"/>
      <c r="L56" s="14"/>
      <c r="M56" s="14"/>
      <c r="N56" s="14"/>
      <c r="O56" s="14"/>
      <c r="P56" s="14"/>
      <c r="Q56" s="14"/>
      <c r="R56" s="14"/>
      <c r="S56" s="14"/>
    </row>
    <row r="57" spans="2:19" ht="11.25" customHeight="1" x14ac:dyDescent="0.25">
      <c r="B57" s="42"/>
      <c r="C57" s="42"/>
      <c r="D57" s="42"/>
      <c r="E57" s="42"/>
      <c r="F57" s="42"/>
      <c r="G57" s="42"/>
      <c r="I57" s="43"/>
      <c r="J57" s="43"/>
      <c r="K57" s="43"/>
      <c r="L57" s="14"/>
      <c r="M57" s="14"/>
      <c r="N57" s="14"/>
      <c r="O57" s="14"/>
      <c r="P57" s="14"/>
      <c r="Q57" s="14"/>
      <c r="R57" s="14"/>
      <c r="S57" s="14"/>
    </row>
    <row r="58" spans="2:19" ht="15" customHeight="1" x14ac:dyDescent="0.25">
      <c r="I58" s="14"/>
      <c r="J58" s="14"/>
      <c r="K58" s="14"/>
      <c r="L58" s="44"/>
      <c r="M58" s="44"/>
      <c r="N58" s="44"/>
      <c r="O58" s="44"/>
      <c r="P58" s="44"/>
      <c r="Q58" s="44"/>
      <c r="R58" s="44"/>
      <c r="S58" s="44"/>
    </row>
    <row r="59" spans="2:19" ht="24" customHeight="1" x14ac:dyDescent="0.25">
      <c r="I59" s="14"/>
      <c r="J59" s="14"/>
      <c r="K59" s="12" t="s">
        <v>27</v>
      </c>
      <c r="L59" s="12"/>
      <c r="M59" s="12"/>
      <c r="N59" s="12"/>
      <c r="O59" s="12"/>
      <c r="P59" s="12"/>
      <c r="Q59" s="12"/>
      <c r="R59" s="14"/>
      <c r="S59" s="14"/>
    </row>
    <row r="60" spans="2:19" ht="15" customHeight="1" thickBot="1" x14ac:dyDescent="0.3">
      <c r="I60" s="14"/>
      <c r="J60" s="14"/>
      <c r="K60" s="45" t="s">
        <v>28</v>
      </c>
      <c r="L60" s="46" t="s">
        <v>29</v>
      </c>
      <c r="M60" s="46"/>
      <c r="N60" s="32"/>
      <c r="O60" s="46">
        <v>2019</v>
      </c>
      <c r="P60" s="46"/>
      <c r="Q60" s="46"/>
      <c r="R60" s="14"/>
      <c r="S60" s="14"/>
    </row>
    <row r="61" spans="2:19" ht="15" customHeight="1" x14ac:dyDescent="0.25">
      <c r="I61" s="14"/>
      <c r="J61" s="14"/>
      <c r="K61" s="45"/>
      <c r="L61" s="32" t="s">
        <v>30</v>
      </c>
      <c r="M61" s="32" t="s">
        <v>31</v>
      </c>
      <c r="N61" s="32"/>
      <c r="O61" s="32" t="s">
        <v>30</v>
      </c>
      <c r="P61" s="32"/>
      <c r="Q61" s="32" t="s">
        <v>31</v>
      </c>
      <c r="R61" s="14"/>
      <c r="S61" s="14"/>
    </row>
    <row r="62" spans="2:19" x14ac:dyDescent="0.25">
      <c r="I62" s="14"/>
      <c r="J62" s="14"/>
      <c r="K62" s="47" t="s">
        <v>32</v>
      </c>
      <c r="L62" s="22">
        <v>41</v>
      </c>
      <c r="M62" s="19">
        <v>0.62</v>
      </c>
      <c r="N62" s="48"/>
      <c r="O62" s="22">
        <v>110</v>
      </c>
      <c r="P62" s="22"/>
      <c r="Q62" s="19">
        <v>0.66</v>
      </c>
      <c r="R62" s="14"/>
      <c r="S62" s="14"/>
    </row>
    <row r="63" spans="2:19" x14ac:dyDescent="0.25">
      <c r="I63" s="14"/>
      <c r="J63" s="14"/>
      <c r="K63" s="47" t="s">
        <v>33</v>
      </c>
      <c r="L63" s="22">
        <v>25</v>
      </c>
      <c r="M63" s="19">
        <v>0.38</v>
      </c>
      <c r="N63" s="48"/>
      <c r="O63" s="22">
        <v>56</v>
      </c>
      <c r="P63" s="22"/>
      <c r="Q63" s="19">
        <v>0.34</v>
      </c>
      <c r="R63" s="14"/>
      <c r="S63" s="14"/>
    </row>
    <row r="64" spans="2:19" x14ac:dyDescent="0.25">
      <c r="I64" s="14"/>
      <c r="J64" s="14"/>
      <c r="K64" s="18" t="s">
        <v>21</v>
      </c>
      <c r="L64" s="18">
        <v>66</v>
      </c>
      <c r="M64" s="49">
        <v>1</v>
      </c>
      <c r="N64" s="49"/>
      <c r="O64" s="18">
        <v>166</v>
      </c>
      <c r="P64" s="18"/>
      <c r="Q64" s="49">
        <v>1</v>
      </c>
      <c r="R64" s="14"/>
      <c r="S64" s="14"/>
    </row>
    <row r="65" spans="2:19" ht="19.5" customHeight="1" x14ac:dyDescent="0.25">
      <c r="B65" s="12" t="s">
        <v>34</v>
      </c>
      <c r="C65" s="12"/>
      <c r="D65" s="12"/>
      <c r="E65" s="12"/>
      <c r="F65" s="12"/>
      <c r="G65" s="12"/>
      <c r="H65" s="12"/>
      <c r="I65" s="14"/>
      <c r="J65" s="14"/>
      <c r="K65" s="50" t="s">
        <v>26</v>
      </c>
      <c r="L65" s="51"/>
      <c r="M65" s="51"/>
      <c r="N65" s="51"/>
      <c r="O65" s="51"/>
      <c r="P65" s="51"/>
      <c r="Q65" s="51"/>
      <c r="R65" s="14"/>
      <c r="S65" s="14"/>
    </row>
    <row r="66" spans="2:19" x14ac:dyDescent="0.25">
      <c r="B66" s="12"/>
      <c r="C66" s="12"/>
      <c r="D66" s="12"/>
      <c r="E66" s="12"/>
      <c r="F66" s="12"/>
      <c r="G66" s="12"/>
      <c r="H66" s="12"/>
      <c r="I66" s="14"/>
      <c r="J66" s="14"/>
      <c r="R66" s="14"/>
      <c r="S66" s="14"/>
    </row>
    <row r="67" spans="2:19" ht="15" customHeight="1" x14ac:dyDescent="0.25">
      <c r="B67" s="52" t="s">
        <v>35</v>
      </c>
      <c r="C67" s="52"/>
      <c r="D67" s="45" t="s">
        <v>36</v>
      </c>
      <c r="E67" s="53"/>
      <c r="F67" s="52" t="s">
        <v>29</v>
      </c>
      <c r="G67" s="18"/>
      <c r="H67" s="52" t="s">
        <v>21</v>
      </c>
      <c r="I67" s="14"/>
      <c r="J67" s="14"/>
      <c r="R67" s="51"/>
      <c r="S67" s="14"/>
    </row>
    <row r="68" spans="2:19" ht="15" customHeight="1" x14ac:dyDescent="0.25">
      <c r="B68" s="52"/>
      <c r="C68" s="52"/>
      <c r="D68" s="45"/>
      <c r="E68" s="53"/>
      <c r="F68" s="52"/>
      <c r="G68" s="18"/>
      <c r="H68" s="52"/>
      <c r="I68" s="11"/>
      <c r="J68" s="14"/>
      <c r="K68" s="12" t="s">
        <v>37</v>
      </c>
      <c r="L68" s="12"/>
      <c r="M68" s="12"/>
      <c r="N68" s="12"/>
      <c r="O68" s="12"/>
      <c r="R68" s="14"/>
      <c r="S68" s="14"/>
    </row>
    <row r="69" spans="2:19" ht="15.75" thickBot="1" x14ac:dyDescent="0.3">
      <c r="B69" s="54" t="s">
        <v>38</v>
      </c>
      <c r="C69" s="54"/>
      <c r="D69" s="55">
        <v>394</v>
      </c>
      <c r="E69" s="55"/>
      <c r="F69" s="55">
        <v>12</v>
      </c>
      <c r="G69" s="56"/>
      <c r="H69" s="56">
        <v>406</v>
      </c>
      <c r="I69" s="11"/>
      <c r="J69" s="14"/>
      <c r="K69" s="45" t="s">
        <v>39</v>
      </c>
      <c r="L69" s="45"/>
      <c r="M69" s="46" t="s">
        <v>24</v>
      </c>
      <c r="N69" s="46"/>
      <c r="O69" s="46"/>
      <c r="R69" s="14"/>
      <c r="S69" s="14"/>
    </row>
    <row r="70" spans="2:19" x14ac:dyDescent="0.25">
      <c r="B70" s="54" t="s">
        <v>40</v>
      </c>
      <c r="C70" s="54"/>
      <c r="D70" s="55">
        <v>93</v>
      </c>
      <c r="E70" s="55"/>
      <c r="F70" s="55">
        <v>5</v>
      </c>
      <c r="G70" s="56"/>
      <c r="H70" s="56">
        <v>98</v>
      </c>
      <c r="I70" s="11"/>
      <c r="J70" s="14"/>
      <c r="K70" s="45"/>
      <c r="L70" s="45"/>
      <c r="M70" s="18" t="s">
        <v>30</v>
      </c>
      <c r="N70" s="18"/>
      <c r="O70" s="18" t="s">
        <v>31</v>
      </c>
      <c r="P70" s="14"/>
      <c r="Q70" s="14"/>
      <c r="R70" s="14"/>
      <c r="S70" s="14"/>
    </row>
    <row r="71" spans="2:19" x14ac:dyDescent="0.25">
      <c r="B71" s="54" t="s">
        <v>41</v>
      </c>
      <c r="C71" s="54"/>
      <c r="D71" s="55">
        <v>72</v>
      </c>
      <c r="E71" s="55"/>
      <c r="F71" s="55">
        <v>5</v>
      </c>
      <c r="G71" s="56"/>
      <c r="H71" s="56">
        <v>77</v>
      </c>
      <c r="I71" s="11"/>
      <c r="J71" s="14"/>
      <c r="K71" s="47" t="s">
        <v>42</v>
      </c>
      <c r="L71" s="22"/>
      <c r="M71" s="57">
        <v>19</v>
      </c>
      <c r="N71" s="57"/>
      <c r="O71" s="19">
        <v>0.28999999999999998</v>
      </c>
      <c r="P71" s="58"/>
      <c r="Q71" s="58"/>
      <c r="R71" s="14"/>
      <c r="S71" s="14"/>
    </row>
    <row r="72" spans="2:19" ht="15" customHeight="1" x14ac:dyDescent="0.25">
      <c r="B72" s="54" t="s">
        <v>43</v>
      </c>
      <c r="C72" s="54"/>
      <c r="D72" s="55">
        <v>72</v>
      </c>
      <c r="E72" s="55"/>
      <c r="F72" s="55">
        <v>3</v>
      </c>
      <c r="G72" s="56"/>
      <c r="H72" s="56">
        <v>75</v>
      </c>
      <c r="I72" s="11"/>
      <c r="J72" s="14"/>
      <c r="K72" s="47" t="s">
        <v>44</v>
      </c>
      <c r="L72" s="22"/>
      <c r="M72" s="57">
        <v>2</v>
      </c>
      <c r="N72" s="57"/>
      <c r="O72" s="19">
        <v>0.03</v>
      </c>
      <c r="P72" s="58"/>
      <c r="Q72" s="58"/>
      <c r="R72" s="58"/>
      <c r="S72" s="14"/>
    </row>
    <row r="73" spans="2:19" ht="15" customHeight="1" x14ac:dyDescent="0.25">
      <c r="B73" s="54" t="s">
        <v>45</v>
      </c>
      <c r="C73" s="54"/>
      <c r="D73" s="55">
        <v>67</v>
      </c>
      <c r="E73" s="55"/>
      <c r="F73" s="55">
        <v>1</v>
      </c>
      <c r="G73" s="56"/>
      <c r="H73" s="56">
        <v>68</v>
      </c>
      <c r="I73" s="11"/>
      <c r="J73" s="14"/>
      <c r="K73" s="47" t="s">
        <v>46</v>
      </c>
      <c r="L73" s="22"/>
      <c r="M73" s="57">
        <v>9</v>
      </c>
      <c r="N73" s="57"/>
      <c r="O73" s="19">
        <v>0.13</v>
      </c>
      <c r="P73" s="14"/>
    </row>
    <row r="74" spans="2:19" x14ac:dyDescent="0.25">
      <c r="B74" s="54" t="s">
        <v>47</v>
      </c>
      <c r="C74" s="54"/>
      <c r="D74" s="55">
        <v>64</v>
      </c>
      <c r="E74" s="55"/>
      <c r="F74" s="55">
        <v>1</v>
      </c>
      <c r="G74" s="56"/>
      <c r="H74" s="56">
        <v>65</v>
      </c>
      <c r="I74" s="34"/>
      <c r="J74" s="14"/>
      <c r="K74" s="47" t="s">
        <v>48</v>
      </c>
      <c r="L74" s="22"/>
      <c r="M74" s="57">
        <v>2</v>
      </c>
      <c r="N74" s="57"/>
      <c r="O74" s="19">
        <v>0.03</v>
      </c>
      <c r="P74" s="14"/>
    </row>
    <row r="75" spans="2:19" ht="26.25" customHeight="1" x14ac:dyDescent="0.25">
      <c r="B75" s="54" t="s">
        <v>49</v>
      </c>
      <c r="C75" s="54"/>
      <c r="D75" s="55">
        <v>57</v>
      </c>
      <c r="E75" s="55"/>
      <c r="F75" s="55">
        <v>4</v>
      </c>
      <c r="G75" s="56"/>
      <c r="H75" s="56">
        <v>61</v>
      </c>
      <c r="I75" s="11"/>
      <c r="J75" s="14"/>
      <c r="K75" s="59" t="s">
        <v>50</v>
      </c>
      <c r="L75" s="59"/>
      <c r="M75" s="57">
        <v>9</v>
      </c>
      <c r="N75" s="57"/>
      <c r="O75" s="19">
        <v>0.14000000000000001</v>
      </c>
      <c r="P75" s="14"/>
    </row>
    <row r="76" spans="2:19" ht="27.75" customHeight="1" x14ac:dyDescent="0.25">
      <c r="B76" s="54" t="s">
        <v>51</v>
      </c>
      <c r="C76" s="54"/>
      <c r="D76" s="55">
        <v>53</v>
      </c>
      <c r="E76" s="55"/>
      <c r="F76" s="55">
        <v>4</v>
      </c>
      <c r="G76" s="56"/>
      <c r="H76" s="56">
        <v>57</v>
      </c>
      <c r="I76" s="11"/>
      <c r="J76" s="14"/>
      <c r="K76" s="47" t="s">
        <v>52</v>
      </c>
      <c r="L76" s="60"/>
      <c r="M76" s="57">
        <v>17</v>
      </c>
      <c r="N76" s="60"/>
      <c r="O76" s="19">
        <v>0.26</v>
      </c>
      <c r="P76" s="14"/>
    </row>
    <row r="77" spans="2:19" ht="15.75" customHeight="1" x14ac:dyDescent="0.25">
      <c r="B77" s="54" t="s">
        <v>53</v>
      </c>
      <c r="C77" s="54"/>
      <c r="D77" s="55">
        <v>49</v>
      </c>
      <c r="E77" s="55"/>
      <c r="F77" s="55">
        <v>6</v>
      </c>
      <c r="G77" s="56"/>
      <c r="H77" s="56">
        <v>55</v>
      </c>
      <c r="I77" s="11"/>
      <c r="J77" s="14"/>
      <c r="K77" s="47" t="s">
        <v>54</v>
      </c>
      <c r="L77" s="22"/>
      <c r="M77" s="57">
        <v>2</v>
      </c>
      <c r="N77" s="57"/>
      <c r="O77" s="19">
        <v>0.03</v>
      </c>
      <c r="P77" s="14"/>
    </row>
    <row r="78" spans="2:19" ht="15.75" thickBot="1" x14ac:dyDescent="0.3">
      <c r="B78" s="61" t="s">
        <v>55</v>
      </c>
      <c r="C78" s="61"/>
      <c r="D78" s="62">
        <v>44</v>
      </c>
      <c r="E78" s="62"/>
      <c r="F78" s="62">
        <v>2</v>
      </c>
      <c r="G78" s="22"/>
      <c r="H78" s="63">
        <v>46</v>
      </c>
      <c r="I78" s="11"/>
      <c r="J78" s="14"/>
      <c r="K78" s="47" t="s">
        <v>56</v>
      </c>
      <c r="L78" s="22"/>
      <c r="M78" s="57">
        <v>6</v>
      </c>
      <c r="N78" s="57"/>
      <c r="O78" s="19">
        <v>0.09</v>
      </c>
      <c r="P78" s="14"/>
    </row>
    <row r="79" spans="2:19" ht="15" customHeight="1" x14ac:dyDescent="0.25">
      <c r="B79" s="61" t="s">
        <v>57</v>
      </c>
      <c r="C79" s="61"/>
      <c r="D79" s="62">
        <v>36</v>
      </c>
      <c r="E79" s="62"/>
      <c r="F79" s="62">
        <v>3</v>
      </c>
      <c r="G79" s="22"/>
      <c r="H79" s="63">
        <v>39</v>
      </c>
      <c r="I79" s="11"/>
      <c r="J79" s="14"/>
      <c r="K79" s="64" t="s">
        <v>21</v>
      </c>
      <c r="L79" s="64"/>
      <c r="M79" s="65">
        <v>66</v>
      </c>
      <c r="N79" s="65"/>
      <c r="O79" s="66">
        <v>1</v>
      </c>
      <c r="P79" s="14"/>
    </row>
    <row r="80" spans="2:19" ht="15" customHeight="1" x14ac:dyDescent="0.25">
      <c r="B80" s="61" t="s">
        <v>58</v>
      </c>
      <c r="C80" s="61"/>
      <c r="D80" s="62">
        <v>35</v>
      </c>
      <c r="E80" s="62"/>
      <c r="F80" s="62">
        <v>4</v>
      </c>
      <c r="G80" s="22"/>
      <c r="H80" s="63">
        <v>39</v>
      </c>
      <c r="I80" s="11"/>
      <c r="J80" s="14"/>
      <c r="K80" s="67" t="s">
        <v>59</v>
      </c>
      <c r="P80" s="14"/>
    </row>
    <row r="81" spans="2:16" ht="15" customHeight="1" x14ac:dyDescent="0.25">
      <c r="B81" s="61" t="s">
        <v>60</v>
      </c>
      <c r="C81" s="61"/>
      <c r="D81" s="62">
        <v>35</v>
      </c>
      <c r="E81" s="62"/>
      <c r="F81" s="62">
        <v>2</v>
      </c>
      <c r="G81" s="22"/>
      <c r="H81" s="63">
        <v>37</v>
      </c>
      <c r="I81" s="11"/>
      <c r="J81" s="14"/>
      <c r="P81" s="14"/>
    </row>
    <row r="82" spans="2:16" ht="15" customHeight="1" x14ac:dyDescent="0.25">
      <c r="B82" s="61" t="s">
        <v>61</v>
      </c>
      <c r="C82" s="61"/>
      <c r="D82" s="62">
        <v>32</v>
      </c>
      <c r="E82" s="62"/>
      <c r="F82" s="62">
        <v>2</v>
      </c>
      <c r="G82" s="22"/>
      <c r="H82" s="63">
        <v>34</v>
      </c>
      <c r="I82" s="68"/>
      <c r="J82" s="14"/>
      <c r="K82" s="12" t="s">
        <v>62</v>
      </c>
      <c r="L82" s="12"/>
      <c r="M82" s="12"/>
      <c r="N82" s="12"/>
      <c r="O82" s="12"/>
    </row>
    <row r="83" spans="2:16" ht="14.25" customHeight="1" thickBot="1" x14ac:dyDescent="0.3">
      <c r="B83" s="61" t="s">
        <v>63</v>
      </c>
      <c r="C83" s="61"/>
      <c r="D83" s="62">
        <v>33</v>
      </c>
      <c r="E83" s="62"/>
      <c r="F83" s="62">
        <v>1</v>
      </c>
      <c r="G83" s="22"/>
      <c r="H83" s="69">
        <v>34</v>
      </c>
      <c r="I83" s="11"/>
      <c r="J83" s="14"/>
      <c r="K83" s="45" t="s">
        <v>64</v>
      </c>
      <c r="L83" s="45"/>
      <c r="M83" s="70" t="s">
        <v>24</v>
      </c>
      <c r="N83" s="70"/>
      <c r="O83" s="70"/>
      <c r="P83" s="14"/>
    </row>
    <row r="84" spans="2:16" x14ac:dyDescent="0.25">
      <c r="B84" s="61" t="s">
        <v>65</v>
      </c>
      <c r="C84" s="61"/>
      <c r="D84" s="62">
        <v>27</v>
      </c>
      <c r="E84" s="62"/>
      <c r="F84" s="62">
        <v>1</v>
      </c>
      <c r="G84" s="22"/>
      <c r="H84" s="63">
        <v>28</v>
      </c>
      <c r="I84" s="1"/>
      <c r="J84" s="71"/>
      <c r="K84" s="45"/>
      <c r="L84" s="45"/>
      <c r="M84" s="72" t="s">
        <v>30</v>
      </c>
      <c r="N84" s="72"/>
      <c r="O84" s="32" t="s">
        <v>31</v>
      </c>
      <c r="P84" s="14"/>
    </row>
    <row r="85" spans="2:16" ht="15" customHeight="1" x14ac:dyDescent="0.25">
      <c r="B85" s="61" t="s">
        <v>66</v>
      </c>
      <c r="C85" s="61"/>
      <c r="D85" s="62">
        <v>23</v>
      </c>
      <c r="E85" s="62"/>
      <c r="F85" s="62">
        <v>0</v>
      </c>
      <c r="G85" s="22"/>
      <c r="H85" s="69">
        <v>23</v>
      </c>
      <c r="I85" s="73"/>
      <c r="J85" s="74"/>
      <c r="K85" s="47" t="s">
        <v>67</v>
      </c>
      <c r="L85" s="22"/>
      <c r="M85" s="57">
        <v>21</v>
      </c>
      <c r="N85" s="57"/>
      <c r="O85" s="19">
        <v>0.31</v>
      </c>
    </row>
    <row r="86" spans="2:16" ht="14.25" customHeight="1" x14ac:dyDescent="0.25">
      <c r="B86" s="61" t="s">
        <v>68</v>
      </c>
      <c r="C86" s="61"/>
      <c r="D86" s="62">
        <v>19</v>
      </c>
      <c r="E86" s="62"/>
      <c r="F86" s="62">
        <v>1</v>
      </c>
      <c r="G86" s="22"/>
      <c r="H86" s="63">
        <v>20</v>
      </c>
      <c r="I86" s="1"/>
      <c r="K86" s="47" t="s">
        <v>69</v>
      </c>
      <c r="L86" s="22"/>
      <c r="M86" s="57">
        <v>6</v>
      </c>
      <c r="N86" s="57"/>
      <c r="O86" s="19">
        <v>0.09</v>
      </c>
      <c r="P86" s="14"/>
    </row>
    <row r="87" spans="2:16" ht="14.25" customHeight="1" x14ac:dyDescent="0.25">
      <c r="B87" s="61" t="s">
        <v>70</v>
      </c>
      <c r="C87" s="61"/>
      <c r="D87" s="62">
        <v>19</v>
      </c>
      <c r="E87" s="62"/>
      <c r="F87" s="62">
        <v>1</v>
      </c>
      <c r="G87" s="22"/>
      <c r="H87" s="69">
        <v>20</v>
      </c>
      <c r="I87" s="1"/>
      <c r="K87" s="47" t="s">
        <v>71</v>
      </c>
      <c r="L87" s="22"/>
      <c r="M87" s="57">
        <v>11</v>
      </c>
      <c r="N87" s="57"/>
      <c r="O87" s="19">
        <v>0.17</v>
      </c>
      <c r="P87" s="14"/>
    </row>
    <row r="88" spans="2:16" ht="14.25" customHeight="1" x14ac:dyDescent="0.25">
      <c r="B88" s="61" t="s">
        <v>72</v>
      </c>
      <c r="C88" s="61"/>
      <c r="D88" s="62">
        <v>16</v>
      </c>
      <c r="E88" s="62"/>
      <c r="F88" s="62">
        <v>2</v>
      </c>
      <c r="G88" s="22"/>
      <c r="H88" s="63">
        <v>18</v>
      </c>
      <c r="I88" s="1"/>
      <c r="K88" s="47" t="s">
        <v>73</v>
      </c>
      <c r="L88" s="22"/>
      <c r="M88" s="57">
        <v>1</v>
      </c>
      <c r="N88" s="57"/>
      <c r="O88" s="19">
        <v>0.02</v>
      </c>
      <c r="P88" s="14"/>
    </row>
    <row r="89" spans="2:16" ht="14.25" customHeight="1" x14ac:dyDescent="0.25">
      <c r="B89" s="61" t="s">
        <v>74</v>
      </c>
      <c r="C89" s="61"/>
      <c r="D89" s="62">
        <v>16</v>
      </c>
      <c r="E89" s="62"/>
      <c r="F89" s="62">
        <v>0</v>
      </c>
      <c r="G89" s="22"/>
      <c r="H89" s="69">
        <v>16</v>
      </c>
      <c r="I89" s="1"/>
      <c r="K89" s="47" t="s">
        <v>75</v>
      </c>
      <c r="L89" s="22"/>
      <c r="M89" s="57">
        <v>4</v>
      </c>
      <c r="N89" s="57"/>
      <c r="O89" s="19">
        <v>0.06</v>
      </c>
      <c r="P89" s="14"/>
    </row>
    <row r="90" spans="2:16" ht="14.25" customHeight="1" x14ac:dyDescent="0.25">
      <c r="B90" s="61" t="s">
        <v>76</v>
      </c>
      <c r="C90" s="61"/>
      <c r="D90" s="62">
        <v>14</v>
      </c>
      <c r="E90" s="62"/>
      <c r="F90" s="62">
        <v>1</v>
      </c>
      <c r="G90" s="22"/>
      <c r="H90" s="63">
        <v>15</v>
      </c>
      <c r="I90" s="1"/>
      <c r="K90" s="47" t="s">
        <v>77</v>
      </c>
      <c r="L90" s="75"/>
      <c r="M90" s="57">
        <v>1</v>
      </c>
      <c r="N90" s="75"/>
      <c r="O90" s="19">
        <v>0.02</v>
      </c>
      <c r="P90" s="14"/>
    </row>
    <row r="91" spans="2:16" ht="14.25" customHeight="1" x14ac:dyDescent="0.25">
      <c r="B91" s="61" t="s">
        <v>78</v>
      </c>
      <c r="C91" s="61"/>
      <c r="D91" s="62">
        <v>14</v>
      </c>
      <c r="E91" s="62"/>
      <c r="F91" s="62">
        <v>1</v>
      </c>
      <c r="G91" s="22"/>
      <c r="H91" s="69">
        <v>15</v>
      </c>
      <c r="I91" s="1"/>
      <c r="K91" s="47" t="s">
        <v>79</v>
      </c>
      <c r="M91" s="57">
        <v>0</v>
      </c>
      <c r="O91" s="19">
        <v>0</v>
      </c>
      <c r="P91" s="14"/>
    </row>
    <row r="92" spans="2:16" ht="14.25" customHeight="1" x14ac:dyDescent="0.25">
      <c r="B92" s="61" t="s">
        <v>80</v>
      </c>
      <c r="C92" s="61"/>
      <c r="D92" s="62">
        <v>14</v>
      </c>
      <c r="E92" s="62"/>
      <c r="F92" s="62">
        <v>1</v>
      </c>
      <c r="G92" s="22"/>
      <c r="H92" s="69">
        <v>15</v>
      </c>
      <c r="I92" s="1"/>
      <c r="K92" s="47" t="s">
        <v>81</v>
      </c>
      <c r="L92" s="22"/>
      <c r="M92" s="57">
        <v>6</v>
      </c>
      <c r="O92" s="19">
        <v>0.09</v>
      </c>
      <c r="P92" s="14"/>
    </row>
    <row r="93" spans="2:16" ht="14.25" customHeight="1" x14ac:dyDescent="0.25">
      <c r="B93" s="61" t="s">
        <v>82</v>
      </c>
      <c r="C93" s="61"/>
      <c r="D93" s="62">
        <v>11</v>
      </c>
      <c r="E93" s="62"/>
      <c r="F93" s="62">
        <v>1</v>
      </c>
      <c r="G93" s="22"/>
      <c r="H93" s="63">
        <v>12</v>
      </c>
      <c r="I93" s="1"/>
      <c r="K93" s="47" t="s">
        <v>83</v>
      </c>
      <c r="M93" s="57">
        <v>6</v>
      </c>
      <c r="N93" s="57"/>
      <c r="O93" s="19">
        <v>0.09</v>
      </c>
      <c r="P93" s="14"/>
    </row>
    <row r="94" spans="2:16" ht="14.25" customHeight="1" thickBot="1" x14ac:dyDescent="0.3">
      <c r="B94" s="61" t="s">
        <v>84</v>
      </c>
      <c r="C94" s="61"/>
      <c r="D94" s="62">
        <v>9</v>
      </c>
      <c r="E94" s="62"/>
      <c r="F94" s="62">
        <v>2</v>
      </c>
      <c r="G94" s="22"/>
      <c r="H94" s="69">
        <v>11</v>
      </c>
      <c r="I94" s="1"/>
      <c r="K94" s="47" t="s">
        <v>85</v>
      </c>
      <c r="L94" s="22"/>
      <c r="M94" s="57">
        <v>10</v>
      </c>
      <c r="N94" s="57"/>
      <c r="O94" s="19">
        <v>0.15</v>
      </c>
      <c r="P94" s="14"/>
    </row>
    <row r="95" spans="2:16" ht="13.5" customHeight="1" x14ac:dyDescent="0.25">
      <c r="B95" s="64" t="s">
        <v>21</v>
      </c>
      <c r="C95" s="64"/>
      <c r="D95" s="65">
        <v>1318</v>
      </c>
      <c r="E95" s="65">
        <v>0</v>
      </c>
      <c r="F95" s="65">
        <v>66</v>
      </c>
      <c r="G95" s="65"/>
      <c r="H95" s="65">
        <v>1384</v>
      </c>
      <c r="K95" s="64" t="s">
        <v>21</v>
      </c>
      <c r="L95" s="64"/>
      <c r="M95" s="65">
        <v>66</v>
      </c>
      <c r="N95" s="65"/>
      <c r="O95" s="66">
        <v>1</v>
      </c>
      <c r="P95" s="14"/>
    </row>
    <row r="96" spans="2:16" ht="12.75" customHeight="1" x14ac:dyDescent="0.25">
      <c r="B96" s="76" t="s">
        <v>86</v>
      </c>
      <c r="C96" s="76"/>
      <c r="D96" s="76"/>
      <c r="E96" s="76"/>
      <c r="F96" s="76"/>
      <c r="G96" s="76"/>
      <c r="H96" s="76"/>
      <c r="K96" s="67" t="s">
        <v>87</v>
      </c>
      <c r="P96" s="14"/>
    </row>
    <row r="97" spans="2:19" ht="13.5" customHeight="1" x14ac:dyDescent="0.25">
      <c r="B97" s="76" t="s">
        <v>88</v>
      </c>
      <c r="C97" s="76"/>
      <c r="D97" s="76"/>
      <c r="E97" s="76"/>
      <c r="F97" s="76"/>
      <c r="G97" s="76"/>
      <c r="H97" s="7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ht="6" customHeight="1" x14ac:dyDescent="0.25">
      <c r="B98" s="77"/>
      <c r="C98" s="77"/>
      <c r="D98" s="77"/>
      <c r="E98" s="77"/>
      <c r="F98" s="77"/>
      <c r="G98" s="77"/>
      <c r="H98" s="77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6" t="s">
        <v>89</v>
      </c>
      <c r="C99" s="78"/>
      <c r="D99" s="78"/>
      <c r="E99" s="78"/>
      <c r="F99" s="79"/>
      <c r="G99" s="79"/>
      <c r="H99" s="79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</row>
    <row r="100" spans="2:19" ht="15" customHeight="1" x14ac:dyDescent="0.25">
      <c r="B100" s="12" t="s">
        <v>90</v>
      </c>
      <c r="C100" s="12"/>
      <c r="D100" s="12"/>
      <c r="E100" s="12"/>
      <c r="F100" s="12"/>
      <c r="G100" s="73"/>
      <c r="H100" s="73"/>
      <c r="I100" s="80"/>
      <c r="J100" s="80"/>
      <c r="K100" s="14"/>
      <c r="L100" s="14"/>
      <c r="M100" s="81" t="s">
        <v>91</v>
      </c>
      <c r="N100" s="81"/>
      <c r="O100" s="81"/>
      <c r="P100" s="81"/>
      <c r="Q100" s="81"/>
      <c r="R100" s="81"/>
      <c r="S100" s="14"/>
    </row>
    <row r="101" spans="2:19" ht="21" customHeight="1" x14ac:dyDescent="0.25">
      <c r="B101" s="12"/>
      <c r="C101" s="12"/>
      <c r="D101" s="12"/>
      <c r="E101" s="12"/>
      <c r="F101" s="12"/>
      <c r="G101" s="73"/>
      <c r="H101" s="73"/>
      <c r="I101" s="80"/>
      <c r="J101" s="80"/>
      <c r="K101" s="14"/>
      <c r="L101" s="14"/>
      <c r="M101" s="81"/>
      <c r="N101" s="81"/>
      <c r="O101" s="81"/>
      <c r="P101" s="81"/>
      <c r="Q101" s="81"/>
      <c r="R101" s="81"/>
      <c r="S101" s="14"/>
    </row>
    <row r="102" spans="2:19" ht="24" customHeight="1" x14ac:dyDescent="0.25">
      <c r="B102" s="18" t="s">
        <v>92</v>
      </c>
      <c r="C102" s="18" t="s">
        <v>93</v>
      </c>
      <c r="D102" s="18" t="s">
        <v>31</v>
      </c>
      <c r="E102" s="82" t="s">
        <v>94</v>
      </c>
      <c r="F102" s="82"/>
      <c r="G102" s="82"/>
      <c r="I102" s="83" t="s">
        <v>95</v>
      </c>
      <c r="J102" s="14"/>
      <c r="K102" s="14"/>
      <c r="L102" s="14"/>
      <c r="M102" s="84" t="s">
        <v>96</v>
      </c>
      <c r="N102" s="85"/>
      <c r="O102" s="45" t="s">
        <v>30</v>
      </c>
      <c r="P102" s="45"/>
      <c r="Q102" s="45" t="s">
        <v>31</v>
      </c>
      <c r="R102" s="45"/>
      <c r="S102" s="14"/>
    </row>
    <row r="103" spans="2:19" x14ac:dyDescent="0.25">
      <c r="B103" s="21" t="s">
        <v>97</v>
      </c>
      <c r="C103" s="11">
        <v>1</v>
      </c>
      <c r="D103" s="86">
        <v>0.02</v>
      </c>
      <c r="E103" s="87"/>
      <c r="F103" s="11">
        <v>0</v>
      </c>
      <c r="G103" s="11"/>
      <c r="H103" s="88">
        <v>1</v>
      </c>
      <c r="I103" s="89">
        <v>0.13</v>
      </c>
      <c r="J103" s="14"/>
      <c r="K103" s="14"/>
      <c r="L103" s="14"/>
      <c r="M103" s="47" t="s">
        <v>98</v>
      </c>
      <c r="N103" s="90"/>
      <c r="O103" s="91">
        <v>62</v>
      </c>
      <c r="P103" s="91"/>
      <c r="Q103" s="92">
        <v>0.94</v>
      </c>
      <c r="R103" s="92"/>
      <c r="S103" s="14"/>
    </row>
    <row r="104" spans="2:19" ht="15.75" thickBot="1" x14ac:dyDescent="0.3">
      <c r="B104" s="21" t="s">
        <v>99</v>
      </c>
      <c r="C104" s="11">
        <v>0</v>
      </c>
      <c r="D104" s="86">
        <v>0</v>
      </c>
      <c r="E104" s="87"/>
      <c r="F104" s="11">
        <v>0</v>
      </c>
      <c r="G104" s="11"/>
      <c r="H104" s="88">
        <v>2</v>
      </c>
      <c r="I104" s="93"/>
      <c r="J104" s="14"/>
      <c r="K104" s="14"/>
      <c r="L104" s="14"/>
      <c r="M104" s="47" t="s">
        <v>100</v>
      </c>
      <c r="N104" s="90"/>
      <c r="O104" s="91">
        <v>4</v>
      </c>
      <c r="P104" s="91"/>
      <c r="Q104" s="92">
        <v>0.06</v>
      </c>
      <c r="R104" s="92"/>
      <c r="S104" s="14"/>
    </row>
    <row r="105" spans="2:19" x14ac:dyDescent="0.25">
      <c r="B105" s="21" t="s">
        <v>101</v>
      </c>
      <c r="C105" s="11">
        <v>1</v>
      </c>
      <c r="D105" s="86">
        <v>0.02</v>
      </c>
      <c r="E105" s="87"/>
      <c r="F105" s="11">
        <v>0</v>
      </c>
      <c r="G105" s="11"/>
      <c r="H105" s="88">
        <v>3</v>
      </c>
      <c r="I105" s="93" t="s">
        <v>102</v>
      </c>
      <c r="J105" s="14"/>
      <c r="K105" s="14"/>
      <c r="L105" s="14"/>
      <c r="M105" s="64" t="s">
        <v>21</v>
      </c>
      <c r="N105" s="94"/>
      <c r="O105" s="95">
        <v>66</v>
      </c>
      <c r="P105" s="95"/>
      <c r="Q105" s="96">
        <v>1</v>
      </c>
      <c r="R105" s="96"/>
      <c r="S105" s="14"/>
    </row>
    <row r="106" spans="2:19" x14ac:dyDescent="0.25">
      <c r="B106" s="21" t="s">
        <v>103</v>
      </c>
      <c r="C106" s="11">
        <v>6</v>
      </c>
      <c r="D106" s="86">
        <v>0.09</v>
      </c>
      <c r="E106" s="87"/>
      <c r="F106" s="11">
        <v>0</v>
      </c>
      <c r="G106" s="11"/>
      <c r="H106" s="88">
        <v>4</v>
      </c>
      <c r="I106" s="89">
        <v>0.85</v>
      </c>
      <c r="J106" s="14"/>
      <c r="K106" s="14"/>
      <c r="L106" s="14"/>
      <c r="S106" s="14"/>
    </row>
    <row r="107" spans="2:19" x14ac:dyDescent="0.25">
      <c r="B107" s="21" t="s">
        <v>104</v>
      </c>
      <c r="C107" s="11">
        <v>27</v>
      </c>
      <c r="D107" s="97">
        <v>0.4</v>
      </c>
      <c r="E107" s="87"/>
      <c r="F107" s="11">
        <v>27</v>
      </c>
      <c r="G107" s="11"/>
      <c r="H107" s="88">
        <v>5</v>
      </c>
      <c r="I107" s="93"/>
      <c r="J107" s="14"/>
      <c r="K107" s="14"/>
      <c r="L107" s="14"/>
      <c r="M107" s="98"/>
      <c r="N107" s="14"/>
      <c r="O107" s="14"/>
      <c r="P107" s="14"/>
      <c r="Q107" s="14"/>
      <c r="R107" s="14"/>
      <c r="S107" s="14"/>
    </row>
    <row r="108" spans="2:19" x14ac:dyDescent="0.25">
      <c r="B108" s="21" t="s">
        <v>105</v>
      </c>
      <c r="C108" s="11">
        <v>30</v>
      </c>
      <c r="D108" s="97">
        <v>0.45</v>
      </c>
      <c r="E108" s="87"/>
      <c r="F108" s="11">
        <v>59</v>
      </c>
      <c r="G108" s="11"/>
      <c r="H108" s="88">
        <v>6</v>
      </c>
      <c r="I108" s="93"/>
      <c r="J108" s="14"/>
      <c r="K108" s="14"/>
      <c r="L108" s="14"/>
      <c r="M108" s="26" t="s">
        <v>106</v>
      </c>
      <c r="N108" s="58"/>
      <c r="O108" s="58"/>
      <c r="P108" s="14"/>
      <c r="Q108" s="14"/>
      <c r="R108" s="14"/>
      <c r="S108" s="14"/>
    </row>
    <row r="109" spans="2:19" ht="15.75" thickBot="1" x14ac:dyDescent="0.3">
      <c r="B109" s="21" t="s">
        <v>107</v>
      </c>
      <c r="C109" s="11">
        <v>1</v>
      </c>
      <c r="D109" s="97">
        <v>0.02</v>
      </c>
      <c r="E109" s="87"/>
      <c r="F109" s="11">
        <v>0</v>
      </c>
      <c r="G109" s="11"/>
      <c r="H109" s="88">
        <v>7</v>
      </c>
      <c r="I109" s="93" t="s">
        <v>108</v>
      </c>
      <c r="J109" s="14"/>
      <c r="K109" s="14"/>
      <c r="L109" s="14"/>
      <c r="M109" s="84" t="s">
        <v>109</v>
      </c>
      <c r="N109" s="85"/>
      <c r="O109" s="99" t="s">
        <v>30</v>
      </c>
      <c r="P109" s="99"/>
      <c r="Q109" s="99" t="s">
        <v>31</v>
      </c>
      <c r="R109" s="99"/>
      <c r="S109" s="14"/>
    </row>
    <row r="110" spans="2:19" x14ac:dyDescent="0.25">
      <c r="B110" s="64" t="s">
        <v>21</v>
      </c>
      <c r="C110" s="64">
        <v>66</v>
      </c>
      <c r="D110" s="66">
        <v>1</v>
      </c>
      <c r="E110" s="66">
        <v>0</v>
      </c>
      <c r="F110" s="100">
        <v>86</v>
      </c>
      <c r="G110" s="66"/>
      <c r="I110" s="89">
        <f>D109</f>
        <v>0.02</v>
      </c>
      <c r="J110" s="14"/>
      <c r="K110" s="14"/>
      <c r="L110" s="14"/>
      <c r="M110" s="47" t="s">
        <v>110</v>
      </c>
      <c r="N110" s="90"/>
      <c r="O110" s="91">
        <v>20</v>
      </c>
      <c r="P110" s="91"/>
      <c r="Q110" s="92">
        <v>0.3</v>
      </c>
      <c r="R110" s="92"/>
      <c r="S110" s="14"/>
    </row>
    <row r="111" spans="2:19" x14ac:dyDescent="0.25">
      <c r="B111" s="14"/>
      <c r="C111" s="14"/>
      <c r="D111" s="14"/>
      <c r="E111" s="14"/>
      <c r="F111" s="11"/>
      <c r="G111" s="11"/>
      <c r="H111" s="11"/>
      <c r="I111" s="14"/>
      <c r="J111" s="14"/>
      <c r="K111" s="14"/>
      <c r="L111" s="14"/>
      <c r="M111" s="47" t="s">
        <v>111</v>
      </c>
      <c r="N111" s="90"/>
      <c r="O111" s="91">
        <v>42</v>
      </c>
      <c r="P111" s="91"/>
      <c r="Q111" s="92">
        <v>0.64</v>
      </c>
      <c r="R111" s="92"/>
      <c r="S111" s="14"/>
    </row>
    <row r="112" spans="2:19" ht="15.75" thickBot="1" x14ac:dyDescent="0.3">
      <c r="B112" s="14"/>
      <c r="C112" s="14"/>
      <c r="D112" s="14"/>
      <c r="E112" s="14"/>
      <c r="F112" s="11"/>
      <c r="G112" s="11"/>
      <c r="H112" s="11"/>
      <c r="I112" s="14"/>
      <c r="J112" s="14"/>
      <c r="K112" s="14"/>
      <c r="L112" s="14"/>
      <c r="M112" s="47" t="s">
        <v>112</v>
      </c>
      <c r="N112" s="90"/>
      <c r="O112" s="91">
        <v>4</v>
      </c>
      <c r="P112" s="91"/>
      <c r="Q112" s="92">
        <v>0.06</v>
      </c>
      <c r="R112" s="92"/>
      <c r="S112" s="14"/>
    </row>
    <row r="113" spans="2:19" x14ac:dyDescent="0.25">
      <c r="C113" s="58"/>
      <c r="D113" s="58"/>
      <c r="E113" s="58"/>
      <c r="F113" s="58"/>
      <c r="G113" s="58"/>
      <c r="H113" s="58"/>
      <c r="I113" s="14"/>
      <c r="J113" s="14"/>
      <c r="K113" s="14"/>
      <c r="L113" s="14"/>
      <c r="M113" s="29" t="s">
        <v>21</v>
      </c>
      <c r="N113" s="101"/>
      <c r="O113" s="102">
        <v>66</v>
      </c>
      <c r="P113" s="102"/>
      <c r="Q113" s="103">
        <v>1</v>
      </c>
      <c r="R113" s="103"/>
      <c r="S113" s="14"/>
    </row>
    <row r="114" spans="2:19" ht="12.75" customHeight="1" x14ac:dyDescent="0.25">
      <c r="B114" s="12" t="s">
        <v>113</v>
      </c>
      <c r="C114" s="12"/>
      <c r="D114" s="12"/>
      <c r="E114" s="12"/>
      <c r="F114" s="12"/>
      <c r="G114" s="12"/>
      <c r="H114" s="12"/>
      <c r="I114" s="14"/>
      <c r="J114" s="14"/>
      <c r="K114" s="14"/>
      <c r="L114" s="14"/>
      <c r="S114" s="14"/>
    </row>
    <row r="115" spans="2:19" ht="12.75" customHeight="1" x14ac:dyDescent="0.25">
      <c r="B115" s="12"/>
      <c r="C115" s="12"/>
      <c r="D115" s="12"/>
      <c r="E115" s="12"/>
      <c r="F115" s="12"/>
      <c r="G115" s="12"/>
      <c r="H115" s="12"/>
      <c r="I115" s="14"/>
      <c r="J115" s="14"/>
      <c r="K115" s="14"/>
      <c r="L115" s="14"/>
      <c r="M115" s="104"/>
      <c r="N115" s="105"/>
      <c r="O115" s="106"/>
      <c r="P115" s="106"/>
      <c r="Q115" s="107"/>
      <c r="R115" s="107"/>
      <c r="S115" s="14"/>
    </row>
    <row r="116" spans="2:19" x14ac:dyDescent="0.25">
      <c r="B116" s="52" t="s">
        <v>114</v>
      </c>
      <c r="C116" s="52"/>
      <c r="D116" s="52"/>
      <c r="E116" s="18"/>
      <c r="F116" s="32" t="s">
        <v>30</v>
      </c>
      <c r="G116" s="108" t="s">
        <v>31</v>
      </c>
      <c r="H116" s="108"/>
      <c r="I116" s="109"/>
      <c r="J116" s="109"/>
      <c r="K116" s="109"/>
      <c r="L116" s="14"/>
      <c r="M116" s="98"/>
      <c r="N116" s="14"/>
      <c r="O116" s="14"/>
      <c r="P116" s="14"/>
      <c r="Q116" s="14"/>
      <c r="R116" s="14"/>
      <c r="S116" s="14"/>
    </row>
    <row r="117" spans="2:19" x14ac:dyDescent="0.25">
      <c r="B117" s="110" t="s">
        <v>115</v>
      </c>
      <c r="C117" s="111"/>
      <c r="D117" s="111"/>
      <c r="E117" s="111"/>
      <c r="F117" s="112">
        <v>5</v>
      </c>
      <c r="G117" s="113"/>
      <c r="H117" s="114">
        <v>7.0000000000000007E-2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ht="18.75" x14ac:dyDescent="0.25">
      <c r="B118" s="110" t="s">
        <v>116</v>
      </c>
      <c r="C118" s="111"/>
      <c r="D118" s="111"/>
      <c r="E118" s="111"/>
      <c r="F118" s="112">
        <v>22</v>
      </c>
      <c r="G118" s="113"/>
      <c r="H118" s="114">
        <v>0.33</v>
      </c>
      <c r="I118" s="14"/>
      <c r="J118" s="14"/>
      <c r="K118" s="115" t="s">
        <v>117</v>
      </c>
      <c r="L118" s="14"/>
      <c r="M118" s="14"/>
      <c r="N118" s="14"/>
      <c r="O118" s="14"/>
      <c r="P118" s="14"/>
      <c r="Q118" s="14"/>
      <c r="R118" s="14"/>
      <c r="S118" s="14"/>
    </row>
    <row r="119" spans="2:19" ht="18.75" x14ac:dyDescent="0.3">
      <c r="B119" s="110" t="s">
        <v>118</v>
      </c>
      <c r="C119" s="111"/>
      <c r="D119" s="111"/>
      <c r="E119" s="111"/>
      <c r="F119" s="112">
        <v>3</v>
      </c>
      <c r="G119" s="113"/>
      <c r="H119" s="114">
        <v>0.05</v>
      </c>
      <c r="I119" s="14"/>
      <c r="J119" s="14"/>
      <c r="K119" s="116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10" t="s">
        <v>119</v>
      </c>
      <c r="C120" s="111"/>
      <c r="D120" s="111"/>
      <c r="E120" s="111"/>
      <c r="F120" s="112">
        <v>11</v>
      </c>
      <c r="G120" s="113"/>
      <c r="H120" s="114">
        <v>0.17</v>
      </c>
      <c r="I120" s="14"/>
      <c r="J120" s="14"/>
      <c r="K120" s="117"/>
      <c r="L120" s="14"/>
      <c r="M120" s="14"/>
      <c r="N120" s="14"/>
      <c r="O120" s="14"/>
      <c r="P120" s="14"/>
      <c r="Q120" s="14"/>
      <c r="R120" s="14"/>
      <c r="S120" s="14"/>
    </row>
    <row r="121" spans="2:19" ht="15.75" x14ac:dyDescent="0.25">
      <c r="B121" s="118" t="s">
        <v>120</v>
      </c>
      <c r="C121" s="119"/>
      <c r="D121" s="119"/>
      <c r="E121" s="119"/>
      <c r="F121" s="120">
        <v>0</v>
      </c>
      <c r="G121" s="121"/>
      <c r="H121" s="122">
        <v>0</v>
      </c>
      <c r="I121" s="123"/>
      <c r="J121" s="14"/>
      <c r="K121" s="12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18" t="s">
        <v>121</v>
      </c>
      <c r="C122" s="119"/>
      <c r="D122" s="119"/>
      <c r="E122" s="119"/>
      <c r="F122" s="120">
        <v>8</v>
      </c>
      <c r="G122" s="121"/>
      <c r="H122" s="122">
        <v>0.12</v>
      </c>
      <c r="I122" s="125"/>
      <c r="J122" s="14"/>
      <c r="K122" s="126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27" t="s">
        <v>122</v>
      </c>
      <c r="C123" s="128"/>
      <c r="D123" s="129"/>
      <c r="E123" s="128"/>
      <c r="F123" s="120">
        <v>2</v>
      </c>
      <c r="G123" s="121"/>
      <c r="H123" s="122">
        <v>0.03</v>
      </c>
      <c r="I123" s="125"/>
      <c r="J123" s="14"/>
      <c r="K123" s="130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27" t="s">
        <v>123</v>
      </c>
      <c r="C124" s="119"/>
      <c r="D124" s="119"/>
      <c r="E124" s="119"/>
      <c r="F124" s="120">
        <v>0</v>
      </c>
      <c r="G124" s="121"/>
      <c r="H124" s="122">
        <v>0</v>
      </c>
      <c r="I124" s="125"/>
      <c r="J124" s="14"/>
      <c r="K124" s="130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31" t="s">
        <v>124</v>
      </c>
      <c r="C125" s="132"/>
      <c r="D125" s="132"/>
      <c r="E125" s="132"/>
      <c r="F125" s="133">
        <v>0</v>
      </c>
      <c r="G125" s="134"/>
      <c r="H125" s="135">
        <v>0</v>
      </c>
      <c r="I125" s="125"/>
      <c r="J125" s="14"/>
      <c r="K125" s="130"/>
      <c r="L125" s="14"/>
      <c r="M125" s="14"/>
      <c r="N125" s="14"/>
      <c r="O125" s="14"/>
      <c r="P125" s="14"/>
      <c r="Q125" s="14"/>
      <c r="R125" s="14"/>
      <c r="S125" s="14"/>
    </row>
    <row r="126" spans="2:19" x14ac:dyDescent="0.25">
      <c r="B126" s="131" t="s">
        <v>125</v>
      </c>
      <c r="C126" s="132"/>
      <c r="D126" s="132"/>
      <c r="E126" s="132"/>
      <c r="F126" s="133">
        <v>1</v>
      </c>
      <c r="G126" s="134"/>
      <c r="H126" s="135">
        <v>0.02</v>
      </c>
      <c r="I126" s="14"/>
      <c r="J126" s="14"/>
      <c r="K126" s="130"/>
      <c r="L126" s="14"/>
      <c r="M126" s="14"/>
      <c r="N126" s="14"/>
      <c r="O126" s="14"/>
      <c r="P126" s="14"/>
      <c r="Q126" s="14"/>
      <c r="R126" s="14"/>
      <c r="S126" s="14"/>
    </row>
    <row r="127" spans="2:19" x14ac:dyDescent="0.25">
      <c r="B127" s="131" t="s">
        <v>126</v>
      </c>
      <c r="C127" s="132"/>
      <c r="D127" s="132"/>
      <c r="E127" s="132"/>
      <c r="F127" s="133">
        <v>0</v>
      </c>
      <c r="G127" s="134"/>
      <c r="H127" s="135">
        <v>0</v>
      </c>
      <c r="I127" s="14"/>
      <c r="J127" s="14"/>
      <c r="K127" s="126"/>
      <c r="L127" s="14"/>
      <c r="M127" s="14"/>
      <c r="N127" s="14"/>
      <c r="O127" s="14"/>
      <c r="P127" s="14"/>
      <c r="Q127" s="14"/>
      <c r="R127" s="14"/>
      <c r="S127" s="14"/>
    </row>
    <row r="128" spans="2:19" x14ac:dyDescent="0.25">
      <c r="B128" s="131" t="s">
        <v>127</v>
      </c>
      <c r="C128" s="132"/>
      <c r="D128" s="132"/>
      <c r="E128" s="132"/>
      <c r="F128" s="133">
        <v>0</v>
      </c>
      <c r="G128" s="134"/>
      <c r="H128" s="135">
        <v>0</v>
      </c>
      <c r="I128" s="14"/>
      <c r="J128" s="14"/>
      <c r="K128" s="126"/>
      <c r="L128" s="14"/>
      <c r="M128" s="14"/>
      <c r="N128" s="14"/>
      <c r="O128" s="14"/>
      <c r="P128" s="14"/>
      <c r="Q128" s="14"/>
      <c r="R128" s="14"/>
      <c r="S128" s="14"/>
    </row>
    <row r="129" spans="2:19" x14ac:dyDescent="0.25">
      <c r="B129" s="131" t="s">
        <v>128</v>
      </c>
      <c r="C129" s="132"/>
      <c r="D129" s="132"/>
      <c r="E129" s="132"/>
      <c r="F129" s="133">
        <v>0</v>
      </c>
      <c r="G129" s="134"/>
      <c r="H129" s="135">
        <v>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2:19" x14ac:dyDescent="0.25">
      <c r="B130" s="131" t="s">
        <v>129</v>
      </c>
      <c r="C130" s="132"/>
      <c r="D130" s="132"/>
      <c r="E130" s="132"/>
      <c r="F130" s="133">
        <v>0</v>
      </c>
      <c r="G130" s="134"/>
      <c r="H130" s="135">
        <v>0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2:19" x14ac:dyDescent="0.25">
      <c r="B131" s="131" t="s">
        <v>130</v>
      </c>
      <c r="C131" s="132"/>
      <c r="D131" s="132"/>
      <c r="E131" s="132"/>
      <c r="F131" s="133">
        <v>0</v>
      </c>
      <c r="G131" s="134"/>
      <c r="H131" s="135">
        <v>0</v>
      </c>
      <c r="I131" s="14"/>
      <c r="J131" s="14"/>
      <c r="K131" s="12" t="s">
        <v>131</v>
      </c>
      <c r="L131" s="12"/>
      <c r="M131" s="12"/>
      <c r="N131" s="80"/>
      <c r="O131" s="58"/>
      <c r="P131" s="58"/>
      <c r="Q131" s="14"/>
      <c r="R131" s="14"/>
      <c r="S131" s="14"/>
    </row>
    <row r="132" spans="2:19" x14ac:dyDescent="0.25">
      <c r="B132" s="131" t="s">
        <v>132</v>
      </c>
      <c r="C132" s="132"/>
      <c r="D132" s="132"/>
      <c r="E132" s="132"/>
      <c r="F132" s="133">
        <v>0</v>
      </c>
      <c r="G132" s="134"/>
      <c r="H132" s="135">
        <v>0</v>
      </c>
      <c r="I132" s="14"/>
      <c r="J132" s="14"/>
      <c r="K132" s="12"/>
      <c r="L132" s="12"/>
      <c r="M132" s="12"/>
      <c r="N132" s="80"/>
      <c r="O132" s="58"/>
      <c r="P132" s="58"/>
      <c r="Q132" s="14"/>
      <c r="R132" s="14"/>
      <c r="S132" s="14"/>
    </row>
    <row r="133" spans="2:19" x14ac:dyDescent="0.25">
      <c r="B133" s="131" t="s">
        <v>133</v>
      </c>
      <c r="C133" s="132"/>
      <c r="D133" s="132"/>
      <c r="E133" s="132"/>
      <c r="F133" s="133">
        <v>1</v>
      </c>
      <c r="G133" s="134"/>
      <c r="H133" s="135">
        <v>0.02</v>
      </c>
      <c r="I133" s="14"/>
      <c r="J133" s="14"/>
      <c r="K133" s="18" t="s">
        <v>134</v>
      </c>
      <c r="L133" s="32" t="s">
        <v>30</v>
      </c>
      <c r="M133" s="32" t="s">
        <v>31</v>
      </c>
      <c r="N133" s="136"/>
      <c r="O133" s="11"/>
      <c r="P133" s="87"/>
      <c r="Q133" s="14"/>
      <c r="R133" s="14"/>
      <c r="S133" s="14"/>
    </row>
    <row r="134" spans="2:19" x14ac:dyDescent="0.25">
      <c r="B134" s="131" t="s">
        <v>135</v>
      </c>
      <c r="C134" s="132"/>
      <c r="D134" s="132"/>
      <c r="E134" s="132"/>
      <c r="F134" s="133">
        <v>0</v>
      </c>
      <c r="G134" s="134"/>
      <c r="H134" s="135">
        <v>0</v>
      </c>
      <c r="I134" s="14"/>
      <c r="J134" s="14"/>
      <c r="K134" s="110" t="s">
        <v>136</v>
      </c>
      <c r="L134" s="112">
        <v>41</v>
      </c>
      <c r="M134" s="137">
        <v>0.62</v>
      </c>
      <c r="N134" s="136"/>
      <c r="O134" s="11"/>
      <c r="P134" s="87"/>
      <c r="Q134" s="14"/>
      <c r="R134" s="14"/>
      <c r="S134" s="14"/>
    </row>
    <row r="135" spans="2:19" x14ac:dyDescent="0.25">
      <c r="B135" s="138" t="s">
        <v>137</v>
      </c>
      <c r="C135" s="139"/>
      <c r="D135" s="139"/>
      <c r="E135" s="139"/>
      <c r="F135" s="140">
        <v>0</v>
      </c>
      <c r="G135" s="141"/>
      <c r="H135" s="142">
        <v>0</v>
      </c>
      <c r="I135" s="14"/>
      <c r="J135" s="14"/>
      <c r="K135" s="118" t="s">
        <v>138</v>
      </c>
      <c r="L135" s="120">
        <v>10</v>
      </c>
      <c r="M135" s="143">
        <v>0.15</v>
      </c>
      <c r="N135" s="136"/>
      <c r="O135" s="11"/>
      <c r="P135" s="87"/>
      <c r="Q135" s="14"/>
      <c r="R135" s="14"/>
      <c r="S135" s="14"/>
    </row>
    <row r="136" spans="2:19" x14ac:dyDescent="0.25">
      <c r="B136" s="138" t="s">
        <v>139</v>
      </c>
      <c r="C136" s="139"/>
      <c r="D136" s="139"/>
      <c r="E136" s="139"/>
      <c r="F136" s="140">
        <v>0</v>
      </c>
      <c r="G136" s="141"/>
      <c r="H136" s="142">
        <v>0</v>
      </c>
      <c r="I136" s="14"/>
      <c r="J136" s="14"/>
      <c r="K136" s="131" t="s">
        <v>140</v>
      </c>
      <c r="L136" s="133">
        <v>2</v>
      </c>
      <c r="M136" s="144">
        <v>0.03</v>
      </c>
      <c r="N136" s="117"/>
      <c r="O136" s="14"/>
      <c r="P136" s="14"/>
      <c r="Q136" s="14"/>
      <c r="R136" s="14"/>
      <c r="S136" s="14"/>
    </row>
    <row r="137" spans="2:19" x14ac:dyDescent="0.25">
      <c r="B137" s="138" t="s">
        <v>141</v>
      </c>
      <c r="C137" s="139"/>
      <c r="D137" s="139"/>
      <c r="E137" s="139"/>
      <c r="F137" s="140">
        <v>0</v>
      </c>
      <c r="G137" s="141"/>
      <c r="H137" s="142">
        <v>0</v>
      </c>
      <c r="I137" s="14"/>
      <c r="J137" s="14"/>
      <c r="K137" s="138" t="s">
        <v>142</v>
      </c>
      <c r="L137" s="140">
        <v>4</v>
      </c>
      <c r="M137" s="145">
        <v>0.06</v>
      </c>
      <c r="N137" s="117"/>
      <c r="O137" s="14"/>
      <c r="P137" s="14"/>
      <c r="Q137" s="14"/>
      <c r="R137" s="14"/>
      <c r="S137" s="14"/>
    </row>
    <row r="138" spans="2:19" ht="15.75" thickBot="1" x14ac:dyDescent="0.3">
      <c r="B138" s="138" t="s">
        <v>143</v>
      </c>
      <c r="C138" s="139"/>
      <c r="D138" s="139"/>
      <c r="E138" s="139"/>
      <c r="F138" s="140">
        <v>1</v>
      </c>
      <c r="G138" s="141"/>
      <c r="H138" s="142">
        <v>0.02</v>
      </c>
      <c r="I138" s="14"/>
      <c r="J138" s="14"/>
      <c r="K138" s="146" t="s">
        <v>144</v>
      </c>
      <c r="L138" s="147">
        <v>9</v>
      </c>
      <c r="M138" s="148">
        <v>0.14000000000000001</v>
      </c>
      <c r="N138" s="149"/>
      <c r="O138" s="14"/>
      <c r="P138" s="14"/>
      <c r="Q138" s="14"/>
      <c r="R138" s="14"/>
      <c r="S138" s="14"/>
    </row>
    <row r="139" spans="2:19" x14ac:dyDescent="0.25">
      <c r="B139" s="138" t="s">
        <v>145</v>
      </c>
      <c r="C139" s="139"/>
      <c r="D139" s="139"/>
      <c r="E139" s="139"/>
      <c r="F139" s="140">
        <v>0</v>
      </c>
      <c r="G139" s="141"/>
      <c r="H139" s="142">
        <v>0</v>
      </c>
      <c r="I139" s="14"/>
      <c r="J139" s="14"/>
      <c r="K139" s="29" t="s">
        <v>21</v>
      </c>
      <c r="L139" s="64">
        <v>66</v>
      </c>
      <c r="M139" s="150">
        <v>1</v>
      </c>
      <c r="N139" s="14"/>
      <c r="O139" s="14"/>
      <c r="P139" s="14"/>
      <c r="Q139" s="14"/>
      <c r="R139" s="14"/>
      <c r="S139" s="14"/>
    </row>
    <row r="140" spans="2:19" x14ac:dyDescent="0.25">
      <c r="B140" s="138" t="s">
        <v>146</v>
      </c>
      <c r="C140" s="139"/>
      <c r="D140" s="139"/>
      <c r="E140" s="139"/>
      <c r="F140" s="140">
        <v>3</v>
      </c>
      <c r="G140" s="141"/>
      <c r="H140" s="142">
        <v>0.04</v>
      </c>
      <c r="I140" s="14"/>
      <c r="J140" s="14"/>
      <c r="N140" s="14"/>
      <c r="O140" s="14"/>
      <c r="P140" s="14"/>
      <c r="Q140" s="14"/>
      <c r="R140" s="14"/>
      <c r="S140" s="14"/>
    </row>
    <row r="141" spans="2:19" ht="16.5" customHeight="1" thickBot="1" x14ac:dyDescent="0.3">
      <c r="B141" s="146" t="s">
        <v>144</v>
      </c>
      <c r="C141" s="151"/>
      <c r="D141" s="151"/>
      <c r="E141" s="151"/>
      <c r="F141" s="152">
        <v>9</v>
      </c>
      <c r="G141" s="153"/>
      <c r="H141" s="154">
        <v>0.13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2:19" ht="15" customHeight="1" x14ac:dyDescent="0.25">
      <c r="B142" s="155" t="s">
        <v>21</v>
      </c>
      <c r="C142" s="155"/>
      <c r="D142" s="155"/>
      <c r="E142" s="64"/>
      <c r="F142" s="64">
        <v>66</v>
      </c>
      <c r="G142" s="156"/>
      <c r="H142" s="66">
        <v>1</v>
      </c>
      <c r="I142" s="157"/>
      <c r="J142" s="157"/>
      <c r="K142" s="158"/>
      <c r="L142" s="158"/>
      <c r="M142" s="158"/>
      <c r="N142" s="158"/>
      <c r="O142" s="158"/>
      <c r="P142" s="158"/>
      <c r="Q142" s="158"/>
      <c r="R142" s="14"/>
      <c r="S142" s="14"/>
    </row>
    <row r="143" spans="2:19" ht="11.25" customHeight="1" x14ac:dyDescent="0.25">
      <c r="B143" s="67" t="s">
        <v>147</v>
      </c>
      <c r="I143" s="157"/>
      <c r="J143" s="157"/>
      <c r="K143" s="159" t="s">
        <v>148</v>
      </c>
      <c r="L143" s="159"/>
      <c r="M143" s="159"/>
      <c r="N143" s="159"/>
      <c r="O143" s="159"/>
      <c r="P143" s="158"/>
      <c r="Q143" s="158"/>
      <c r="R143" s="14"/>
      <c r="S143" s="14"/>
    </row>
    <row r="144" spans="2:19" ht="12.75" customHeight="1" x14ac:dyDescent="0.25">
      <c r="B144" s="67" t="s">
        <v>149</v>
      </c>
      <c r="I144" s="157"/>
      <c r="J144" s="157"/>
      <c r="K144" s="159"/>
      <c r="L144" s="159"/>
      <c r="M144" s="159"/>
      <c r="N144" s="159"/>
      <c r="O144" s="159"/>
      <c r="P144" s="158"/>
      <c r="Q144" s="158"/>
      <c r="R144" s="14"/>
      <c r="S144" s="14"/>
    </row>
    <row r="145" spans="2:19" x14ac:dyDescent="0.25">
      <c r="B145" s="160" t="s">
        <v>150</v>
      </c>
      <c r="C145" s="160"/>
      <c r="D145" s="160"/>
      <c r="E145" s="160"/>
      <c r="F145" s="160"/>
      <c r="G145" s="160"/>
      <c r="H145" s="160"/>
      <c r="I145" s="14"/>
      <c r="J145" s="14"/>
      <c r="K145" s="52" t="s">
        <v>151</v>
      </c>
      <c r="L145" s="52"/>
      <c r="M145" s="32" t="s">
        <v>30</v>
      </c>
      <c r="N145" s="32"/>
      <c r="O145" s="32" t="s">
        <v>31</v>
      </c>
      <c r="P145" s="161"/>
      <c r="Q145" s="161"/>
      <c r="R145" s="14"/>
      <c r="S145" s="14"/>
    </row>
    <row r="146" spans="2:19" x14ac:dyDescent="0.25">
      <c r="B146" s="160"/>
      <c r="C146" s="160"/>
      <c r="D146" s="160"/>
      <c r="E146" s="160"/>
      <c r="F146" s="160"/>
      <c r="G146" s="160"/>
      <c r="H146" s="160"/>
      <c r="I146" s="14"/>
      <c r="J146" s="14"/>
      <c r="K146" s="162" t="s">
        <v>152</v>
      </c>
      <c r="L146" s="163"/>
      <c r="M146" s="164">
        <v>46</v>
      </c>
      <c r="N146" s="11"/>
      <c r="O146" s="97">
        <v>0.69</v>
      </c>
      <c r="P146" s="161"/>
      <c r="Q146" s="162"/>
      <c r="R146" s="14"/>
      <c r="S146" s="14"/>
    </row>
    <row r="147" spans="2:19" ht="15.75" thickBot="1" x14ac:dyDescent="0.3">
      <c r="B147" s="52" t="s">
        <v>153</v>
      </c>
      <c r="C147" s="46" t="s">
        <v>29</v>
      </c>
      <c r="D147" s="46"/>
      <c r="E147" s="18"/>
      <c r="F147" s="46">
        <v>2019</v>
      </c>
      <c r="G147" s="46"/>
      <c r="H147" s="46"/>
      <c r="I147" s="14"/>
      <c r="J147" s="14"/>
      <c r="K147" s="162" t="s">
        <v>154</v>
      </c>
      <c r="L147" s="165"/>
      <c r="M147" s="164">
        <v>9</v>
      </c>
      <c r="N147" s="136"/>
      <c r="O147" s="97">
        <v>0.13</v>
      </c>
      <c r="P147" s="166"/>
      <c r="Q147" s="162"/>
      <c r="R147" s="14"/>
      <c r="S147" s="14"/>
    </row>
    <row r="148" spans="2:19" x14ac:dyDescent="0.25">
      <c r="B148" s="52"/>
      <c r="C148" s="18" t="s">
        <v>30</v>
      </c>
      <c r="D148" s="18" t="s">
        <v>31</v>
      </c>
      <c r="E148" s="18"/>
      <c r="F148" s="18" t="s">
        <v>30</v>
      </c>
      <c r="G148" s="52" t="s">
        <v>31</v>
      </c>
      <c r="H148" s="52"/>
      <c r="I148" s="14"/>
      <c r="J148" s="14"/>
      <c r="K148" s="162" t="s">
        <v>155</v>
      </c>
      <c r="L148" s="165"/>
      <c r="M148" s="164">
        <v>0</v>
      </c>
      <c r="N148" s="136"/>
      <c r="O148" s="97">
        <v>0</v>
      </c>
      <c r="P148" s="166"/>
      <c r="Q148" s="162"/>
      <c r="R148" s="14"/>
      <c r="S148" s="14"/>
    </row>
    <row r="149" spans="2:19" x14ac:dyDescent="0.25">
      <c r="B149" s="162" t="s">
        <v>156</v>
      </c>
      <c r="C149" s="165">
        <v>48</v>
      </c>
      <c r="D149" s="167">
        <v>0.73</v>
      </c>
      <c r="E149" s="136"/>
      <c r="F149" s="165">
        <v>16</v>
      </c>
      <c r="G149" s="168">
        <v>0.1</v>
      </c>
      <c r="H149" s="168"/>
      <c r="I149" s="14"/>
      <c r="J149" s="14"/>
      <c r="K149" s="162" t="s">
        <v>157</v>
      </c>
      <c r="L149" s="165"/>
      <c r="M149" s="164">
        <v>7</v>
      </c>
      <c r="N149" s="136"/>
      <c r="O149" s="97">
        <v>0.11</v>
      </c>
      <c r="P149" s="166"/>
      <c r="Q149" s="162"/>
      <c r="R149" s="14"/>
      <c r="S149" s="14"/>
    </row>
    <row r="150" spans="2:19" ht="21.75" customHeight="1" x14ac:dyDescent="0.25">
      <c r="B150" s="162" t="s">
        <v>158</v>
      </c>
      <c r="C150" s="165">
        <v>14</v>
      </c>
      <c r="D150" s="167">
        <v>0.21</v>
      </c>
      <c r="E150" s="136"/>
      <c r="F150" s="165">
        <v>2</v>
      </c>
      <c r="G150" s="168">
        <v>0.01</v>
      </c>
      <c r="H150" s="168"/>
      <c r="I150" s="14"/>
      <c r="J150" s="14"/>
      <c r="K150" s="169" t="s">
        <v>159</v>
      </c>
      <c r="L150" s="169"/>
      <c r="M150" s="170">
        <v>1</v>
      </c>
      <c r="N150" s="136"/>
      <c r="O150" s="171">
        <v>0.02</v>
      </c>
      <c r="P150" s="166"/>
      <c r="Q150" s="162"/>
      <c r="R150" s="14"/>
      <c r="S150" s="14"/>
    </row>
    <row r="151" spans="2:19" ht="16.5" customHeight="1" thickBot="1" x14ac:dyDescent="0.3">
      <c r="B151" s="162" t="s">
        <v>140</v>
      </c>
      <c r="C151" s="165">
        <v>4</v>
      </c>
      <c r="D151" s="167">
        <v>0.06</v>
      </c>
      <c r="E151" s="136"/>
      <c r="F151" s="165">
        <v>148</v>
      </c>
      <c r="G151" s="168">
        <v>0.89</v>
      </c>
      <c r="H151" s="168"/>
      <c r="I151" s="14"/>
      <c r="J151" s="14"/>
      <c r="K151" s="169"/>
      <c r="L151" s="169"/>
      <c r="M151" s="170"/>
      <c r="O151" s="171"/>
      <c r="P151" s="166"/>
      <c r="Q151" s="162"/>
      <c r="R151" s="14"/>
      <c r="S151" s="14"/>
    </row>
    <row r="152" spans="2:19" ht="15.75" thickBot="1" x14ac:dyDescent="0.3">
      <c r="B152" s="29" t="s">
        <v>21</v>
      </c>
      <c r="C152" s="64">
        <v>66</v>
      </c>
      <c r="D152" s="150">
        <v>1</v>
      </c>
      <c r="E152" s="150"/>
      <c r="F152" s="64">
        <v>166</v>
      </c>
      <c r="G152" s="64"/>
      <c r="H152" s="66">
        <v>1</v>
      </c>
      <c r="I152" s="14"/>
      <c r="J152" s="14"/>
      <c r="K152" s="162" t="s">
        <v>85</v>
      </c>
      <c r="L152" s="11"/>
      <c r="M152" s="164">
        <v>3</v>
      </c>
      <c r="N152" s="172"/>
      <c r="O152" s="97">
        <v>0.05</v>
      </c>
      <c r="P152" s="14"/>
      <c r="Q152" s="14"/>
      <c r="R152" s="14"/>
      <c r="S152" s="14"/>
    </row>
    <row r="153" spans="2:19" ht="11.25" customHeight="1" x14ac:dyDescent="0.25">
      <c r="B153" s="77" t="s">
        <v>26</v>
      </c>
      <c r="I153" s="14"/>
      <c r="J153" s="14"/>
      <c r="K153" s="173" t="s">
        <v>21</v>
      </c>
      <c r="L153" s="173"/>
      <c r="M153" s="174">
        <v>66</v>
      </c>
      <c r="N153" s="150"/>
      <c r="O153" s="66">
        <v>1</v>
      </c>
      <c r="P153" s="14"/>
      <c r="Q153" s="14"/>
      <c r="R153" s="14"/>
      <c r="S153" s="14"/>
    </row>
    <row r="154" spans="2:19" x14ac:dyDescent="0.25">
      <c r="B154" s="14"/>
      <c r="C154" s="14"/>
      <c r="D154" s="14"/>
      <c r="E154" s="14"/>
      <c r="F154" s="11"/>
      <c r="G154" s="11"/>
      <c r="H154" s="11"/>
      <c r="I154" s="14"/>
      <c r="J154" s="14"/>
      <c r="K154" s="67" t="s">
        <v>160</v>
      </c>
      <c r="L154" s="14"/>
      <c r="M154" s="14"/>
      <c r="N154" s="14"/>
      <c r="O154" s="11"/>
      <c r="P154" s="11"/>
      <c r="Q154" s="11"/>
      <c r="R154" s="14"/>
      <c r="S154" s="14"/>
    </row>
    <row r="155" spans="2:19" x14ac:dyDescent="0.25">
      <c r="B155" s="6" t="s">
        <v>161</v>
      </c>
      <c r="C155" s="78"/>
      <c r="D155" s="78"/>
      <c r="E155" s="78"/>
      <c r="F155" s="79"/>
      <c r="G155" s="79"/>
      <c r="H155" s="79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</row>
    <row r="156" spans="2:19" x14ac:dyDescent="0.25">
      <c r="B156" s="81" t="s">
        <v>162</v>
      </c>
      <c r="C156" s="81"/>
      <c r="D156" s="81"/>
      <c r="E156" s="80"/>
      <c r="F156" s="80"/>
      <c r="G156" s="11"/>
      <c r="H156" s="11"/>
      <c r="I156" s="14"/>
      <c r="J156" s="14"/>
      <c r="K156" s="81" t="s">
        <v>163</v>
      </c>
      <c r="L156" s="81"/>
      <c r="M156" s="81"/>
      <c r="N156" s="80"/>
      <c r="O156" s="80"/>
      <c r="P156" s="14"/>
      <c r="Q156" s="14"/>
      <c r="R156" s="14"/>
      <c r="S156" s="14"/>
    </row>
    <row r="157" spans="2:19" x14ac:dyDescent="0.25">
      <c r="B157" s="81"/>
      <c r="C157" s="81"/>
      <c r="D157" s="81"/>
      <c r="E157" s="80"/>
      <c r="F157" s="80"/>
      <c r="G157" s="11"/>
      <c r="H157" s="11"/>
      <c r="I157" s="14"/>
      <c r="J157" s="14"/>
      <c r="K157" s="81"/>
      <c r="L157" s="81"/>
      <c r="M157" s="81"/>
      <c r="N157" s="80"/>
      <c r="O157" s="80"/>
      <c r="P157" s="14"/>
      <c r="Q157" s="14"/>
      <c r="R157" s="14"/>
      <c r="S157" s="14"/>
    </row>
    <row r="158" spans="2:19" x14ac:dyDescent="0.25">
      <c r="B158" s="175" t="s">
        <v>92</v>
      </c>
      <c r="C158" s="32" t="s">
        <v>30</v>
      </c>
      <c r="D158" s="32" t="s">
        <v>31</v>
      </c>
      <c r="E158" s="14"/>
      <c r="F158" s="11"/>
      <c r="G158" s="11"/>
      <c r="H158" s="11"/>
      <c r="I158" s="14"/>
      <c r="J158" s="14"/>
      <c r="K158" s="175" t="s">
        <v>164</v>
      </c>
      <c r="L158" s="32" t="s">
        <v>30</v>
      </c>
      <c r="M158" s="32" t="s">
        <v>31</v>
      </c>
      <c r="N158" s="14"/>
      <c r="O158" s="11"/>
      <c r="P158" s="14"/>
      <c r="Q158" s="14"/>
      <c r="R158" s="14"/>
      <c r="S158" s="14"/>
    </row>
    <row r="159" spans="2:19" x14ac:dyDescent="0.25">
      <c r="B159" s="21" t="s">
        <v>165</v>
      </c>
      <c r="C159" s="11">
        <v>1</v>
      </c>
      <c r="D159" s="19">
        <v>0.02</v>
      </c>
      <c r="E159" s="14"/>
      <c r="F159" s="11"/>
      <c r="G159" s="11"/>
      <c r="H159" s="11"/>
      <c r="I159" s="14"/>
      <c r="J159" s="14"/>
      <c r="K159" s="21" t="s">
        <v>100</v>
      </c>
      <c r="L159" s="11">
        <v>15</v>
      </c>
      <c r="M159" s="19">
        <v>0.22</v>
      </c>
      <c r="N159" s="14"/>
      <c r="O159" s="11"/>
      <c r="P159" s="14"/>
      <c r="Q159" s="14"/>
      <c r="R159" s="14"/>
      <c r="S159" s="14"/>
    </row>
    <row r="160" spans="2:19" x14ac:dyDescent="0.25">
      <c r="B160" s="21" t="s">
        <v>166</v>
      </c>
      <c r="C160" s="11">
        <v>20</v>
      </c>
      <c r="D160" s="19">
        <v>0.3</v>
      </c>
      <c r="E160" s="14"/>
      <c r="F160" s="11"/>
      <c r="G160" s="11"/>
      <c r="H160" s="11"/>
      <c r="I160" s="14"/>
      <c r="J160" s="14"/>
      <c r="K160" s="21" t="s">
        <v>98</v>
      </c>
      <c r="L160" s="11">
        <v>38</v>
      </c>
      <c r="M160" s="19">
        <v>0.57999999999999996</v>
      </c>
      <c r="N160" s="14"/>
      <c r="O160" s="11"/>
      <c r="P160" s="14"/>
      <c r="Q160" s="14"/>
      <c r="R160" s="14"/>
      <c r="S160" s="14"/>
    </row>
    <row r="161" spans="2:19" ht="15.75" thickBot="1" x14ac:dyDescent="0.3">
      <c r="B161" s="21" t="s">
        <v>167</v>
      </c>
      <c r="C161" s="11">
        <v>34</v>
      </c>
      <c r="D161" s="19">
        <v>0.51</v>
      </c>
      <c r="E161" s="14"/>
      <c r="F161" s="11"/>
      <c r="G161" s="11"/>
      <c r="H161" s="176" t="s">
        <v>168</v>
      </c>
      <c r="I161" s="14"/>
      <c r="J161" s="14"/>
      <c r="K161" s="21" t="s">
        <v>169</v>
      </c>
      <c r="L161" s="11">
        <v>13</v>
      </c>
      <c r="M161" s="19">
        <v>0.2</v>
      </c>
      <c r="N161" s="14"/>
      <c r="O161" s="11"/>
      <c r="P161" s="14"/>
      <c r="Q161" s="14"/>
      <c r="R161" s="14"/>
      <c r="S161" s="14"/>
    </row>
    <row r="162" spans="2:19" x14ac:dyDescent="0.25">
      <c r="B162" s="21" t="s">
        <v>107</v>
      </c>
      <c r="C162" s="11">
        <v>3</v>
      </c>
      <c r="D162" s="19">
        <v>0.05</v>
      </c>
      <c r="E162" s="14"/>
      <c r="F162" s="11"/>
      <c r="G162" s="11"/>
      <c r="H162" s="177">
        <v>0.81</v>
      </c>
      <c r="I162" s="14"/>
      <c r="J162" s="14"/>
      <c r="K162" s="64" t="s">
        <v>21</v>
      </c>
      <c r="L162" s="64">
        <v>66</v>
      </c>
      <c r="M162" s="66">
        <v>1</v>
      </c>
      <c r="N162" s="14"/>
      <c r="O162" s="11"/>
      <c r="P162" s="14"/>
      <c r="Q162" s="14"/>
      <c r="R162" s="14"/>
      <c r="S162" s="14"/>
    </row>
    <row r="163" spans="2:19" ht="15.75" thickBot="1" x14ac:dyDescent="0.3">
      <c r="B163" s="21" t="s">
        <v>170</v>
      </c>
      <c r="C163" s="11">
        <v>8</v>
      </c>
      <c r="D163" s="19">
        <v>0.12</v>
      </c>
      <c r="E163" s="14"/>
      <c r="F163" s="11"/>
      <c r="G163" s="11"/>
      <c r="H163" s="11"/>
      <c r="I163" s="14"/>
      <c r="J163" s="14"/>
      <c r="K163" s="178"/>
      <c r="L163" s="11"/>
      <c r="M163" s="87"/>
      <c r="N163" s="14"/>
      <c r="O163" s="11"/>
      <c r="P163" s="14"/>
      <c r="Q163" s="14"/>
      <c r="R163" s="14"/>
      <c r="S163" s="14"/>
    </row>
    <row r="164" spans="2:19" x14ac:dyDescent="0.25">
      <c r="B164" s="64" t="s">
        <v>21</v>
      </c>
      <c r="C164" s="64">
        <v>66</v>
      </c>
      <c r="D164" s="66">
        <v>1</v>
      </c>
      <c r="E164" s="14"/>
      <c r="F164" s="11"/>
      <c r="G164" s="11"/>
      <c r="H164" s="11"/>
      <c r="I164" s="14"/>
      <c r="J164" s="14"/>
      <c r="N164" s="14"/>
      <c r="O164" s="11"/>
      <c r="P164" s="14"/>
      <c r="Q164" s="14"/>
      <c r="R164" s="14"/>
      <c r="S164" s="14"/>
    </row>
    <row r="165" spans="2:19" ht="15" customHeight="1" x14ac:dyDescent="0.25">
      <c r="C165" s="58"/>
      <c r="D165" s="58"/>
      <c r="K165" s="179"/>
      <c r="L165" s="179"/>
      <c r="M165" s="179"/>
      <c r="N165" s="179"/>
      <c r="O165" s="179"/>
    </row>
    <row r="166" spans="2:19" x14ac:dyDescent="0.25">
      <c r="K166" s="180"/>
      <c r="L166" s="179"/>
      <c r="M166" s="181"/>
      <c r="N166" s="181"/>
      <c r="O166" s="181"/>
    </row>
    <row r="167" spans="2:19" x14ac:dyDescent="0.25">
      <c r="B167" s="12" t="s">
        <v>171</v>
      </c>
      <c r="C167" s="12"/>
      <c r="D167" s="12"/>
      <c r="E167" s="12"/>
      <c r="F167" s="12"/>
      <c r="K167" s="182"/>
      <c r="L167" s="182"/>
      <c r="M167" s="183"/>
      <c r="N167" s="184"/>
      <c r="O167" s="185"/>
      <c r="Q167" s="22"/>
    </row>
    <row r="168" spans="2:19" x14ac:dyDescent="0.25">
      <c r="B168" s="108" t="s">
        <v>172</v>
      </c>
      <c r="C168" s="108"/>
      <c r="D168" s="32" t="s">
        <v>30</v>
      </c>
      <c r="E168" s="108" t="s">
        <v>31</v>
      </c>
      <c r="F168" s="108"/>
      <c r="K168" s="182"/>
      <c r="L168" s="182"/>
      <c r="M168" s="183"/>
      <c r="N168" s="184"/>
      <c r="O168" s="185"/>
      <c r="Q168" s="22"/>
    </row>
    <row r="169" spans="2:19" x14ac:dyDescent="0.25">
      <c r="B169" s="186" t="s">
        <v>173</v>
      </c>
      <c r="C169" s="186"/>
      <c r="D169" s="11">
        <v>41</v>
      </c>
      <c r="E169" s="171">
        <v>0.62</v>
      </c>
      <c r="F169" s="171"/>
      <c r="K169" s="182"/>
      <c r="L169" s="182"/>
      <c r="M169" s="183"/>
      <c r="N169" s="184"/>
      <c r="O169" s="185"/>
      <c r="Q169" s="183"/>
      <c r="R169" s="187"/>
    </row>
    <row r="170" spans="2:19" x14ac:dyDescent="0.25">
      <c r="B170" s="186" t="s">
        <v>174</v>
      </c>
      <c r="C170" s="186"/>
      <c r="D170" s="11">
        <v>14</v>
      </c>
      <c r="E170" s="171">
        <v>0.21</v>
      </c>
      <c r="F170" s="171"/>
      <c r="K170" s="182"/>
      <c r="L170" s="182"/>
      <c r="M170" s="183"/>
      <c r="N170" s="184"/>
      <c r="O170" s="185"/>
      <c r="Q170" s="183"/>
      <c r="R170" s="187"/>
    </row>
    <row r="171" spans="2:19" ht="15.75" thickBot="1" x14ac:dyDescent="0.3">
      <c r="B171" s="21" t="s">
        <v>170</v>
      </c>
      <c r="D171" s="11">
        <v>11</v>
      </c>
      <c r="E171" s="171">
        <v>0.17</v>
      </c>
      <c r="F171" s="171"/>
      <c r="K171" s="182"/>
      <c r="L171" s="182"/>
      <c r="M171" s="183"/>
      <c r="N171" s="184"/>
      <c r="O171" s="185"/>
      <c r="Q171" s="22"/>
    </row>
    <row r="172" spans="2:19" x14ac:dyDescent="0.25">
      <c r="B172" s="155" t="s">
        <v>21</v>
      </c>
      <c r="C172" s="155"/>
      <c r="D172" s="188">
        <v>66</v>
      </c>
      <c r="E172" s="189">
        <v>1</v>
      </c>
      <c r="F172" s="189"/>
      <c r="K172" s="182"/>
      <c r="L172" s="182"/>
      <c r="M172" s="183"/>
      <c r="N172" s="184"/>
      <c r="O172" s="185"/>
      <c r="Q172" s="22"/>
    </row>
    <row r="173" spans="2:19" ht="14.25" customHeight="1" x14ac:dyDescent="0.25">
      <c r="K173" s="180"/>
      <c r="L173" s="180"/>
      <c r="M173" s="190"/>
      <c r="N173" s="191"/>
      <c r="O173" s="191"/>
    </row>
    <row r="174" spans="2:19" ht="15" customHeight="1" x14ac:dyDescent="0.25">
      <c r="B174" s="192" t="s">
        <v>175</v>
      </c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</row>
    <row r="175" spans="2:19" ht="20.25" customHeight="1" x14ac:dyDescent="0.25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</row>
    <row r="176" spans="2:19" x14ac:dyDescent="0.25">
      <c r="B176" s="193" t="s">
        <v>176</v>
      </c>
      <c r="C176" s="193"/>
      <c r="D176" s="193"/>
      <c r="E176" s="193"/>
      <c r="F176" s="193"/>
      <c r="G176" s="193"/>
      <c r="H176" s="193"/>
    </row>
    <row r="178" spans="2:11" x14ac:dyDescent="0.25">
      <c r="B178" s="194" t="s">
        <v>177</v>
      </c>
      <c r="K178" s="194"/>
    </row>
    <row r="179" spans="2:11" x14ac:dyDescent="0.25">
      <c r="B179" s="194" t="s">
        <v>178</v>
      </c>
      <c r="K179" s="194"/>
    </row>
  </sheetData>
  <mergeCells count="84">
    <mergeCell ref="B174:R175"/>
    <mergeCell ref="B176:H176"/>
    <mergeCell ref="B169:C169"/>
    <mergeCell ref="E169:F169"/>
    <mergeCell ref="B170:C170"/>
    <mergeCell ref="E170:F170"/>
    <mergeCell ref="E171:F171"/>
    <mergeCell ref="B172:C172"/>
    <mergeCell ref="E172:F172"/>
    <mergeCell ref="K153:L153"/>
    <mergeCell ref="B156:D157"/>
    <mergeCell ref="K156:M157"/>
    <mergeCell ref="B167:F167"/>
    <mergeCell ref="B168:C168"/>
    <mergeCell ref="E168:F168"/>
    <mergeCell ref="G149:H149"/>
    <mergeCell ref="G150:H150"/>
    <mergeCell ref="K150:L151"/>
    <mergeCell ref="M150:M151"/>
    <mergeCell ref="O150:O151"/>
    <mergeCell ref="G151:H151"/>
    <mergeCell ref="K131:M132"/>
    <mergeCell ref="B142:D142"/>
    <mergeCell ref="K143:O144"/>
    <mergeCell ref="B145:H146"/>
    <mergeCell ref="K145:L145"/>
    <mergeCell ref="B147:B148"/>
    <mergeCell ref="C147:D147"/>
    <mergeCell ref="F147:H147"/>
    <mergeCell ref="G148:H148"/>
    <mergeCell ref="O112:P112"/>
    <mergeCell ref="Q112:R112"/>
    <mergeCell ref="O113:P113"/>
    <mergeCell ref="Q113:R113"/>
    <mergeCell ref="B114:H115"/>
    <mergeCell ref="B116:D116"/>
    <mergeCell ref="G116:H116"/>
    <mergeCell ref="I116:K116"/>
    <mergeCell ref="O109:P109"/>
    <mergeCell ref="Q109:R109"/>
    <mergeCell ref="O110:P110"/>
    <mergeCell ref="Q110:R110"/>
    <mergeCell ref="O111:P111"/>
    <mergeCell ref="Q111:R111"/>
    <mergeCell ref="O103:P103"/>
    <mergeCell ref="Q103:R103"/>
    <mergeCell ref="O104:P104"/>
    <mergeCell ref="Q104:R104"/>
    <mergeCell ref="O105:P105"/>
    <mergeCell ref="Q105:R105"/>
    <mergeCell ref="B96:H96"/>
    <mergeCell ref="B97:H97"/>
    <mergeCell ref="B100:F101"/>
    <mergeCell ref="M100:R101"/>
    <mergeCell ref="E102:G102"/>
    <mergeCell ref="O102:P102"/>
    <mergeCell ref="Q102:R102"/>
    <mergeCell ref="K69:L70"/>
    <mergeCell ref="M69:O69"/>
    <mergeCell ref="K75:L75"/>
    <mergeCell ref="K82:O82"/>
    <mergeCell ref="K83:L84"/>
    <mergeCell ref="M83:O83"/>
    <mergeCell ref="M84:N84"/>
    <mergeCell ref="B65:H66"/>
    <mergeCell ref="B67:C68"/>
    <mergeCell ref="D67:D68"/>
    <mergeCell ref="F67:F68"/>
    <mergeCell ref="H67:H68"/>
    <mergeCell ref="K68:O68"/>
    <mergeCell ref="B48:G50"/>
    <mergeCell ref="I50:K51"/>
    <mergeCell ref="L58:S58"/>
    <mergeCell ref="K59:O59"/>
    <mergeCell ref="P59:Q59"/>
    <mergeCell ref="K60:K61"/>
    <mergeCell ref="L60:M60"/>
    <mergeCell ref="O60:Q60"/>
    <mergeCell ref="B5:S6"/>
    <mergeCell ref="B8:S8"/>
    <mergeCell ref="B10:S11"/>
    <mergeCell ref="B15:G16"/>
    <mergeCell ref="I15:M17"/>
    <mergeCell ref="I33:K3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portrait" horizontalDpi="4294967295" verticalDpi="4294967295" r:id="rId1"/>
  <rowBreaks count="1" manualBreakCount="1">
    <brk id="98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U159"/>
  <sheetViews>
    <sheetView showGridLines="0" view="pageBreakPreview" zoomScale="120" zoomScaleNormal="100" zoomScaleSheetLayoutView="120" workbookViewId="0">
      <selection activeCell="B8" sqref="B8:S8"/>
    </sheetView>
  </sheetViews>
  <sheetFormatPr baseColWidth="10" defaultColWidth="11.42578125" defaultRowHeight="15" x14ac:dyDescent="0.25"/>
  <cols>
    <col min="1" max="1" width="0.5703125" style="75" customWidth="1"/>
    <col min="2" max="2" width="14.140625" style="75" customWidth="1"/>
    <col min="3" max="3" width="11.7109375" style="75" customWidth="1"/>
    <col min="4" max="4" width="11.42578125" style="75"/>
    <col min="5" max="5" width="1.140625" style="75" customWidth="1"/>
    <col min="6" max="6" width="9.5703125" style="195" customWidth="1"/>
    <col min="7" max="7" width="1.7109375" style="195" customWidth="1"/>
    <col min="8" max="8" width="7.140625" style="195" customWidth="1"/>
    <col min="9" max="9" width="9.5703125" style="75" customWidth="1"/>
    <col min="10" max="10" width="2.7109375" style="75" customWidth="1"/>
    <col min="11" max="11" width="16.140625" style="75" customWidth="1"/>
    <col min="12" max="12" width="11.7109375" style="75" customWidth="1"/>
    <col min="13" max="13" width="15.42578125" style="75" customWidth="1"/>
    <col min="14" max="14" width="1.140625" style="75" customWidth="1"/>
    <col min="15" max="15" width="10.42578125" style="75" customWidth="1"/>
    <col min="16" max="16" width="1.5703125" style="75" customWidth="1"/>
    <col min="17" max="17" width="7.7109375" style="75" customWidth="1"/>
    <col min="18" max="18" width="7" style="75" customWidth="1"/>
    <col min="19" max="19" width="2.85546875" style="75" customWidth="1"/>
    <col min="20" max="20" width="0.5703125" style="75" customWidth="1"/>
    <col min="21" max="16384" width="11.42578125" style="7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" t="s">
        <v>179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23.25" x14ac:dyDescent="0.25">
      <c r="B8" s="196" t="s">
        <v>180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9" spans="2:19" ht="6.75" customHeight="1" x14ac:dyDescent="0.25"/>
    <row r="10" spans="2:19" x14ac:dyDescent="0.25">
      <c r="B10" s="197" t="s">
        <v>181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spans="2:19" ht="30.75" customHeight="1" x14ac:dyDescent="0.25"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2:19" ht="8.25" customHeight="1" x14ac:dyDescent="0.25"/>
    <row r="13" spans="2:19" s="199" customFormat="1" ht="17.25" customHeight="1" x14ac:dyDescent="0.25">
      <c r="B13" s="198" t="s">
        <v>182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</row>
    <row r="14" spans="2:19" ht="3" customHeight="1" x14ac:dyDescent="0.25"/>
    <row r="15" spans="2:19" ht="15" customHeight="1" x14ac:dyDescent="0.2">
      <c r="B15" s="93" t="s">
        <v>183</v>
      </c>
      <c r="C15" s="90"/>
      <c r="D15" s="90"/>
      <c r="E15" s="90"/>
      <c r="F15" s="22"/>
      <c r="G15" s="22"/>
      <c r="H15" s="22"/>
      <c r="I15" s="12" t="s">
        <v>184</v>
      </c>
      <c r="J15" s="12"/>
      <c r="K15" s="12"/>
      <c r="L15" s="12"/>
      <c r="M15" s="12"/>
      <c r="N15" s="71"/>
      <c r="O15" s="90"/>
      <c r="P15" s="91"/>
      <c r="Q15" s="91"/>
      <c r="R15" s="91"/>
      <c r="S15" s="91"/>
    </row>
    <row r="16" spans="2:19" x14ac:dyDescent="0.25">
      <c r="B16" s="200" t="s">
        <v>185</v>
      </c>
      <c r="C16" s="90"/>
      <c r="D16" s="90"/>
      <c r="E16" s="90"/>
      <c r="F16" s="22"/>
      <c r="G16" s="22"/>
      <c r="H16" s="22"/>
      <c r="I16" s="12"/>
      <c r="J16" s="12"/>
      <c r="K16" s="12"/>
      <c r="L16" s="12"/>
      <c r="M16" s="12"/>
      <c r="N16" s="71"/>
      <c r="O16" s="90"/>
      <c r="P16" s="91"/>
      <c r="Q16" s="91"/>
      <c r="R16" s="91"/>
      <c r="S16" s="91"/>
    </row>
    <row r="17" spans="2:19" x14ac:dyDescent="0.25">
      <c r="C17" s="90"/>
      <c r="D17" s="90"/>
      <c r="E17" s="90"/>
      <c r="F17" s="22"/>
      <c r="G17" s="22"/>
      <c r="H17" s="22"/>
      <c r="I17" s="18" t="s">
        <v>7</v>
      </c>
      <c r="J17" s="18"/>
      <c r="K17" s="18">
        <v>2020</v>
      </c>
      <c r="L17" s="18">
        <v>2019</v>
      </c>
      <c r="M17" s="18" t="s">
        <v>186</v>
      </c>
      <c r="N17" s="71"/>
      <c r="O17" s="17"/>
      <c r="P17" s="17"/>
      <c r="Q17" s="17"/>
      <c r="R17" s="17"/>
      <c r="S17" s="90"/>
    </row>
    <row r="18" spans="2:19" ht="18" customHeight="1" x14ac:dyDescent="0.25">
      <c r="C18" s="90"/>
      <c r="D18" s="90"/>
      <c r="E18" s="90"/>
      <c r="F18" s="22"/>
      <c r="G18" s="22"/>
      <c r="H18" s="22"/>
      <c r="I18" s="21" t="s">
        <v>9</v>
      </c>
      <c r="J18" s="22"/>
      <c r="K18" s="22">
        <v>69</v>
      </c>
      <c r="L18" s="22">
        <v>41</v>
      </c>
      <c r="M18" s="19">
        <f>K18/L18-1</f>
        <v>0.68292682926829262</v>
      </c>
      <c r="N18" s="17"/>
      <c r="O18" s="19"/>
      <c r="P18" s="19"/>
      <c r="Q18" s="22"/>
      <c r="R18" s="22"/>
      <c r="S18" s="17"/>
    </row>
    <row r="19" spans="2:19" ht="18" customHeight="1" x14ac:dyDescent="0.25">
      <c r="B19" s="90"/>
      <c r="C19" s="90"/>
      <c r="D19" s="90"/>
      <c r="E19" s="90"/>
      <c r="F19" s="22"/>
      <c r="G19" s="22"/>
      <c r="H19" s="22"/>
      <c r="I19" s="21" t="s">
        <v>10</v>
      </c>
      <c r="J19" s="22"/>
      <c r="K19" s="22">
        <v>51</v>
      </c>
      <c r="L19" s="22">
        <v>27</v>
      </c>
      <c r="M19" s="19">
        <f>K19/L19-1</f>
        <v>0.88888888888888884</v>
      </c>
      <c r="N19" s="17"/>
      <c r="O19" s="19"/>
      <c r="P19" s="19"/>
      <c r="Q19" s="22"/>
      <c r="R19" s="22"/>
      <c r="S19" s="17"/>
    </row>
    <row r="20" spans="2:19" ht="18" customHeight="1" thickBot="1" x14ac:dyDescent="0.3">
      <c r="B20" s="90"/>
      <c r="C20" s="90"/>
      <c r="D20" s="90"/>
      <c r="E20" s="90"/>
      <c r="F20" s="22"/>
      <c r="G20" s="22"/>
      <c r="H20" s="22"/>
      <c r="I20" s="21" t="s">
        <v>11</v>
      </c>
      <c r="J20" s="22"/>
      <c r="K20" s="22">
        <v>8</v>
      </c>
      <c r="L20" s="22">
        <v>37</v>
      </c>
      <c r="M20" s="19">
        <f>K20/L20-1</f>
        <v>-0.78378378378378377</v>
      </c>
      <c r="N20" s="17"/>
      <c r="O20" s="19"/>
      <c r="P20" s="19"/>
      <c r="Q20" s="22"/>
      <c r="R20" s="22"/>
      <c r="S20" s="17"/>
    </row>
    <row r="21" spans="2:19" ht="15" hidden="1" customHeight="1" x14ac:dyDescent="0.25">
      <c r="B21" s="90"/>
      <c r="C21" s="90"/>
      <c r="D21" s="90"/>
      <c r="E21" s="90"/>
      <c r="F21" s="22"/>
      <c r="G21" s="22"/>
      <c r="H21" s="22"/>
      <c r="I21" s="21" t="s">
        <v>12</v>
      </c>
      <c r="J21" s="22"/>
      <c r="K21" s="22"/>
      <c r="L21" s="22"/>
      <c r="M21" s="19"/>
      <c r="N21" s="17"/>
      <c r="O21" s="19"/>
      <c r="P21" s="19"/>
      <c r="Q21" s="22"/>
      <c r="R21" s="22"/>
      <c r="S21" s="17"/>
    </row>
    <row r="22" spans="2:19" ht="15" hidden="1" customHeight="1" x14ac:dyDescent="0.25">
      <c r="B22" s="90"/>
      <c r="C22" s="90"/>
      <c r="D22" s="90"/>
      <c r="E22" s="90"/>
      <c r="F22" s="22"/>
      <c r="G22" s="22"/>
      <c r="H22" s="22"/>
      <c r="I22" s="21" t="s">
        <v>13</v>
      </c>
      <c r="J22" s="22"/>
      <c r="K22" s="22"/>
      <c r="L22" s="22"/>
      <c r="M22" s="19"/>
      <c r="N22" s="17"/>
      <c r="O22" s="19"/>
      <c r="P22" s="19"/>
      <c r="Q22" s="22"/>
      <c r="R22" s="22"/>
      <c r="S22" s="17"/>
    </row>
    <row r="23" spans="2:19" ht="15" hidden="1" customHeight="1" x14ac:dyDescent="0.25">
      <c r="B23" s="90"/>
      <c r="C23" s="90"/>
      <c r="D23" s="90"/>
      <c r="E23" s="90"/>
      <c r="F23" s="22"/>
      <c r="G23" s="22"/>
      <c r="H23" s="22"/>
      <c r="I23" s="21" t="s">
        <v>14</v>
      </c>
      <c r="J23" s="22"/>
      <c r="K23" s="22"/>
      <c r="L23" s="22"/>
      <c r="M23" s="19"/>
      <c r="N23" s="17"/>
      <c r="O23" s="19"/>
      <c r="P23" s="19"/>
      <c r="Q23" s="22"/>
      <c r="R23" s="22"/>
      <c r="S23" s="17"/>
    </row>
    <row r="24" spans="2:19" ht="15" hidden="1" customHeight="1" x14ac:dyDescent="0.25">
      <c r="B24" s="90"/>
      <c r="C24" s="90"/>
      <c r="D24" s="90"/>
      <c r="E24" s="90"/>
      <c r="F24" s="22"/>
      <c r="G24" s="22"/>
      <c r="H24" s="22"/>
      <c r="I24" s="21" t="s">
        <v>15</v>
      </c>
      <c r="J24" s="22"/>
      <c r="K24" s="22"/>
      <c r="L24" s="22"/>
      <c r="M24" s="19"/>
      <c r="N24" s="17"/>
      <c r="O24" s="19"/>
      <c r="P24" s="19"/>
      <c r="Q24" s="22"/>
      <c r="R24" s="22"/>
      <c r="S24" s="17"/>
    </row>
    <row r="25" spans="2:19" ht="15" hidden="1" customHeight="1" x14ac:dyDescent="0.25">
      <c r="B25" s="90"/>
      <c r="C25" s="90"/>
      <c r="D25" s="90"/>
      <c r="E25" s="90"/>
      <c r="F25" s="22"/>
      <c r="G25" s="22"/>
      <c r="H25" s="22"/>
      <c r="I25" s="21" t="s">
        <v>16</v>
      </c>
      <c r="J25" s="22"/>
      <c r="K25" s="22"/>
      <c r="L25" s="22"/>
      <c r="M25" s="19"/>
      <c r="N25" s="17"/>
      <c r="O25" s="19"/>
      <c r="P25" s="19"/>
      <c r="Q25" s="22"/>
      <c r="R25" s="22"/>
      <c r="S25" s="17"/>
    </row>
    <row r="26" spans="2:19" ht="15" hidden="1" customHeight="1" x14ac:dyDescent="0.25">
      <c r="B26" s="90"/>
      <c r="C26" s="90"/>
      <c r="D26" s="90"/>
      <c r="E26" s="90"/>
      <c r="F26" s="22"/>
      <c r="G26" s="22"/>
      <c r="H26" s="22"/>
      <c r="I26" s="21" t="s">
        <v>17</v>
      </c>
      <c r="J26" s="22"/>
      <c r="K26" s="22"/>
      <c r="L26" s="22"/>
      <c r="M26" s="19"/>
      <c r="N26" s="17"/>
      <c r="O26" s="19"/>
      <c r="P26" s="19"/>
      <c r="Q26" s="22"/>
      <c r="R26" s="22"/>
      <c r="S26" s="17"/>
    </row>
    <row r="27" spans="2:19" ht="15" hidden="1" customHeight="1" x14ac:dyDescent="0.25">
      <c r="B27" s="90"/>
      <c r="C27" s="90"/>
      <c r="D27" s="90"/>
      <c r="E27" s="90"/>
      <c r="F27" s="22"/>
      <c r="G27" s="22"/>
      <c r="H27" s="22"/>
      <c r="I27" s="21" t="s">
        <v>18</v>
      </c>
      <c r="J27" s="22"/>
      <c r="K27" s="22"/>
      <c r="L27" s="22"/>
      <c r="M27" s="19"/>
      <c r="N27" s="17"/>
      <c r="O27" s="19"/>
      <c r="P27" s="19"/>
      <c r="Q27" s="22"/>
      <c r="R27" s="22"/>
      <c r="S27" s="17"/>
    </row>
    <row r="28" spans="2:19" ht="15" hidden="1" customHeight="1" x14ac:dyDescent="0.25">
      <c r="B28" s="90"/>
      <c r="C28" s="90"/>
      <c r="D28" s="90"/>
      <c r="E28" s="90"/>
      <c r="F28" s="22"/>
      <c r="G28" s="22"/>
      <c r="H28" s="22"/>
      <c r="I28" s="21" t="s">
        <v>19</v>
      </c>
      <c r="J28" s="22"/>
      <c r="K28" s="22"/>
      <c r="L28" s="22"/>
      <c r="M28" s="19"/>
      <c r="N28" s="17"/>
      <c r="O28" s="19"/>
      <c r="P28" s="19"/>
      <c r="Q28" s="22"/>
      <c r="R28" s="22"/>
      <c r="S28" s="17"/>
    </row>
    <row r="29" spans="2:19" ht="15" hidden="1" customHeight="1" thickBot="1" x14ac:dyDescent="0.3">
      <c r="B29" s="90"/>
      <c r="C29" s="90"/>
      <c r="D29" s="90"/>
      <c r="E29" s="90"/>
      <c r="F29" s="22"/>
      <c r="G29" s="22"/>
      <c r="H29" s="22"/>
      <c r="I29" s="21" t="s">
        <v>20</v>
      </c>
      <c r="J29" s="22"/>
      <c r="K29" s="22"/>
      <c r="L29" s="22"/>
      <c r="M29" s="19"/>
      <c r="N29" s="17"/>
      <c r="O29" s="19"/>
      <c r="P29" s="19"/>
      <c r="Q29" s="22"/>
      <c r="R29" s="22"/>
      <c r="S29" s="17"/>
    </row>
    <row r="30" spans="2:19" x14ac:dyDescent="0.25">
      <c r="B30" s="90"/>
      <c r="C30" s="90"/>
      <c r="D30" s="90"/>
      <c r="E30" s="90"/>
      <c r="F30" s="22"/>
      <c r="G30" s="22"/>
      <c r="H30" s="22"/>
      <c r="I30" s="29" t="s">
        <v>21</v>
      </c>
      <c r="J30" s="29"/>
      <c r="K30" s="29">
        <f>SUM(K18:K29)</f>
        <v>128</v>
      </c>
      <c r="L30" s="29">
        <f>SUM(L18:L29)</f>
        <v>105</v>
      </c>
      <c r="M30" s="201">
        <f>K30/L30-1</f>
        <v>0.21904761904761916</v>
      </c>
      <c r="N30" s="17"/>
      <c r="O30" s="19"/>
      <c r="P30" s="19"/>
      <c r="Q30" s="22"/>
      <c r="R30" s="22"/>
      <c r="S30" s="17"/>
    </row>
    <row r="31" spans="2:19" x14ac:dyDescent="0.25">
      <c r="B31" s="90"/>
      <c r="C31" s="90"/>
      <c r="D31" s="90"/>
      <c r="E31" s="90"/>
      <c r="F31" s="22"/>
      <c r="G31" s="22"/>
      <c r="H31" s="22"/>
      <c r="N31" s="90"/>
      <c r="O31" s="90"/>
      <c r="P31" s="90"/>
      <c r="Q31" s="90"/>
      <c r="R31" s="90"/>
      <c r="S31" s="90"/>
    </row>
    <row r="32" spans="2:19" ht="26.25" customHeight="1" x14ac:dyDescent="0.25">
      <c r="B32" s="90"/>
      <c r="C32" s="90"/>
      <c r="D32" s="90"/>
      <c r="E32" s="90"/>
      <c r="F32" s="22"/>
      <c r="G32" s="22"/>
      <c r="H32" s="22"/>
      <c r="I32" s="202" t="s">
        <v>187</v>
      </c>
      <c r="J32" s="202"/>
      <c r="K32" s="202"/>
      <c r="L32" s="90"/>
      <c r="M32" s="90"/>
      <c r="N32" s="90"/>
      <c r="O32" s="90"/>
      <c r="P32" s="90"/>
      <c r="Q32" s="90"/>
      <c r="R32" s="90"/>
      <c r="S32" s="90"/>
    </row>
    <row r="33" spans="2:19" x14ac:dyDescent="0.25">
      <c r="B33" s="90"/>
      <c r="C33" s="90"/>
      <c r="D33" s="90"/>
      <c r="E33" s="90"/>
      <c r="F33" s="22"/>
      <c r="G33" s="22"/>
      <c r="H33" s="22"/>
      <c r="I33" s="18" t="s">
        <v>23</v>
      </c>
      <c r="J33" s="203" t="s">
        <v>188</v>
      </c>
      <c r="K33" s="203"/>
      <c r="L33" s="22"/>
      <c r="M33" s="22"/>
      <c r="N33" s="22"/>
      <c r="O33" s="22"/>
      <c r="P33" s="22"/>
      <c r="Q33" s="22"/>
      <c r="R33" s="22"/>
      <c r="S33" s="22"/>
    </row>
    <row r="34" spans="2:19" x14ac:dyDescent="0.25">
      <c r="B34" s="90"/>
      <c r="C34" s="90"/>
      <c r="D34" s="90"/>
      <c r="E34" s="90"/>
      <c r="F34" s="22"/>
      <c r="G34" s="22"/>
      <c r="H34" s="22"/>
      <c r="I34" s="34">
        <v>2009</v>
      </c>
      <c r="J34" s="22"/>
      <c r="K34" s="204">
        <v>64</v>
      </c>
      <c r="L34" s="22"/>
      <c r="M34" s="22"/>
      <c r="N34" s="22"/>
      <c r="O34" s="22"/>
      <c r="P34" s="22"/>
      <c r="Q34" s="22"/>
      <c r="R34" s="22"/>
      <c r="S34" s="22"/>
    </row>
    <row r="35" spans="2:19" x14ac:dyDescent="0.25">
      <c r="B35" s="90"/>
      <c r="C35" s="90"/>
      <c r="D35" s="90"/>
      <c r="E35" s="90"/>
      <c r="F35" s="22"/>
      <c r="G35" s="22"/>
      <c r="H35" s="22"/>
      <c r="I35" s="34">
        <v>2010</v>
      </c>
      <c r="J35" s="22"/>
      <c r="K35" s="204">
        <v>47</v>
      </c>
      <c r="L35" s="22"/>
      <c r="M35" s="22"/>
      <c r="N35" s="22"/>
      <c r="O35" s="22"/>
      <c r="P35" s="22"/>
      <c r="Q35" s="22"/>
      <c r="R35" s="22"/>
      <c r="S35" s="22"/>
    </row>
    <row r="36" spans="2:19" x14ac:dyDescent="0.25">
      <c r="B36" s="90"/>
      <c r="C36" s="90"/>
      <c r="D36" s="90"/>
      <c r="E36" s="90"/>
      <c r="F36" s="22"/>
      <c r="G36" s="22"/>
      <c r="H36" s="22"/>
      <c r="I36" s="34">
        <v>2011</v>
      </c>
      <c r="J36" s="22"/>
      <c r="K36" s="204">
        <v>66</v>
      </c>
      <c r="L36" s="22"/>
      <c r="M36" s="22"/>
      <c r="N36" s="22"/>
      <c r="O36" s="22"/>
      <c r="P36" s="22"/>
      <c r="Q36" s="22"/>
      <c r="R36" s="22"/>
      <c r="S36" s="22"/>
    </row>
    <row r="37" spans="2:19" x14ac:dyDescent="0.25">
      <c r="B37" s="90"/>
      <c r="C37" s="90"/>
      <c r="D37" s="90"/>
      <c r="E37" s="90"/>
      <c r="F37" s="22"/>
      <c r="G37" s="22"/>
      <c r="H37" s="22"/>
      <c r="I37" s="34">
        <v>2012</v>
      </c>
      <c r="J37" s="22"/>
      <c r="K37" s="204">
        <v>91</v>
      </c>
      <c r="L37" s="22"/>
      <c r="M37" s="22"/>
      <c r="N37" s="22"/>
      <c r="O37" s="22"/>
      <c r="P37" s="22"/>
      <c r="Q37" s="22"/>
      <c r="R37" s="22"/>
      <c r="S37" s="22"/>
    </row>
    <row r="38" spans="2:19" x14ac:dyDescent="0.25">
      <c r="B38" s="90"/>
      <c r="C38" s="90"/>
      <c r="D38" s="90"/>
      <c r="E38" s="90"/>
      <c r="F38" s="22"/>
      <c r="G38" s="22"/>
      <c r="H38" s="22"/>
      <c r="I38" s="34">
        <v>2013</v>
      </c>
      <c r="J38" s="22"/>
      <c r="K38" s="204">
        <v>151</v>
      </c>
      <c r="L38" s="90"/>
      <c r="M38" s="90"/>
      <c r="N38" s="90"/>
      <c r="O38" s="90"/>
      <c r="P38" s="90"/>
      <c r="Q38" s="90"/>
      <c r="R38" s="90"/>
      <c r="S38" s="90"/>
    </row>
    <row r="39" spans="2:19" x14ac:dyDescent="0.25">
      <c r="B39" s="90"/>
      <c r="C39" s="90"/>
      <c r="D39" s="90"/>
      <c r="E39" s="90"/>
      <c r="F39" s="22"/>
      <c r="G39" s="22"/>
      <c r="H39" s="22"/>
      <c r="I39" s="34">
        <v>2014</v>
      </c>
      <c r="J39" s="22"/>
      <c r="K39" s="204">
        <v>186</v>
      </c>
      <c r="L39" s="90"/>
      <c r="M39" s="90"/>
      <c r="N39" s="90"/>
      <c r="O39" s="90"/>
      <c r="P39" s="90"/>
      <c r="Q39" s="90"/>
      <c r="R39" s="90"/>
      <c r="S39" s="90"/>
    </row>
    <row r="40" spans="2:19" x14ac:dyDescent="0.25">
      <c r="B40" s="90"/>
      <c r="C40" s="90"/>
      <c r="D40" s="90"/>
      <c r="E40" s="90"/>
      <c r="F40" s="22"/>
      <c r="G40" s="22"/>
      <c r="H40" s="22"/>
      <c r="I40" s="34">
        <v>2015</v>
      </c>
      <c r="J40" s="22"/>
      <c r="K40" s="204">
        <v>198</v>
      </c>
      <c r="L40" s="90"/>
      <c r="M40" s="90"/>
      <c r="N40" s="90"/>
      <c r="O40" s="90"/>
      <c r="P40" s="90"/>
      <c r="Q40" s="90"/>
      <c r="R40" s="90"/>
      <c r="S40" s="90"/>
    </row>
    <row r="41" spans="2:19" x14ac:dyDescent="0.25">
      <c r="B41" s="90"/>
      <c r="C41" s="90"/>
      <c r="D41" s="90"/>
      <c r="E41" s="90"/>
      <c r="F41" s="22"/>
      <c r="G41" s="22"/>
      <c r="H41" s="22"/>
      <c r="I41" s="34">
        <v>2016</v>
      </c>
      <c r="J41" s="22"/>
      <c r="K41" s="204">
        <v>258</v>
      </c>
      <c r="L41" s="90"/>
      <c r="M41" s="90"/>
      <c r="N41" s="90"/>
      <c r="O41" s="90"/>
      <c r="P41" s="90"/>
      <c r="Q41" s="90"/>
      <c r="R41" s="90"/>
      <c r="S41" s="90"/>
    </row>
    <row r="42" spans="2:19" x14ac:dyDescent="0.25">
      <c r="B42" s="90"/>
      <c r="C42" s="90"/>
      <c r="D42" s="90"/>
      <c r="E42" s="90"/>
      <c r="F42" s="22"/>
      <c r="G42" s="22"/>
      <c r="H42" s="22"/>
      <c r="I42" s="34">
        <v>2017</v>
      </c>
      <c r="J42" s="22"/>
      <c r="K42" s="204">
        <v>247</v>
      </c>
      <c r="L42" s="90"/>
      <c r="M42" s="90"/>
      <c r="N42" s="90"/>
      <c r="O42" s="90"/>
      <c r="P42" s="90"/>
      <c r="Q42" s="90"/>
      <c r="R42" s="90"/>
      <c r="S42" s="90"/>
    </row>
    <row r="43" spans="2:19" x14ac:dyDescent="0.25">
      <c r="B43" s="90"/>
      <c r="C43" s="90"/>
      <c r="D43" s="90"/>
      <c r="E43" s="90"/>
      <c r="F43" s="22"/>
      <c r="G43" s="22"/>
      <c r="H43" s="22"/>
      <c r="I43" s="34">
        <v>2018</v>
      </c>
      <c r="J43" s="22"/>
      <c r="K43" s="204">
        <v>304</v>
      </c>
      <c r="L43" s="90"/>
      <c r="M43" s="90"/>
      <c r="N43" s="90"/>
      <c r="O43" s="90"/>
      <c r="P43" s="90"/>
      <c r="Q43" s="90"/>
      <c r="R43" s="90"/>
      <c r="S43" s="90"/>
    </row>
    <row r="44" spans="2:19" x14ac:dyDescent="0.25">
      <c r="B44" s="90"/>
      <c r="C44" s="90"/>
      <c r="D44" s="90"/>
      <c r="E44" s="90"/>
      <c r="F44" s="22"/>
      <c r="G44" s="22"/>
      <c r="H44" s="22"/>
      <c r="I44" s="34">
        <v>2019</v>
      </c>
      <c r="J44" s="22"/>
      <c r="K44" s="204">
        <v>404</v>
      </c>
      <c r="L44" s="90"/>
      <c r="M44" s="90"/>
      <c r="N44" s="90"/>
      <c r="O44" s="90"/>
      <c r="P44" s="90"/>
      <c r="Q44" s="90"/>
      <c r="R44" s="90"/>
      <c r="S44" s="90"/>
    </row>
    <row r="45" spans="2:19" ht="15.75" thickBot="1" x14ac:dyDescent="0.3">
      <c r="B45" s="90"/>
      <c r="C45" s="90"/>
      <c r="D45" s="90"/>
      <c r="E45" s="90"/>
      <c r="F45" s="22"/>
      <c r="G45" s="22"/>
      <c r="H45" s="22"/>
      <c r="I45" s="34">
        <v>2020</v>
      </c>
      <c r="K45" s="204">
        <v>128</v>
      </c>
      <c r="L45" s="90"/>
      <c r="M45" s="90"/>
      <c r="N45" s="90"/>
      <c r="O45" s="90"/>
      <c r="P45" s="90"/>
      <c r="Q45" s="90"/>
      <c r="R45" s="90"/>
      <c r="S45" s="90"/>
    </row>
    <row r="46" spans="2:19" x14ac:dyDescent="0.25">
      <c r="B46" s="90"/>
      <c r="C46" s="90"/>
      <c r="D46" s="90"/>
      <c r="E46" s="90"/>
      <c r="F46" s="22"/>
      <c r="G46" s="22"/>
      <c r="H46" s="22"/>
      <c r="I46" s="29" t="s">
        <v>21</v>
      </c>
      <c r="J46" s="29"/>
      <c r="K46" s="205">
        <f>SUM(K34:K45)</f>
        <v>2144</v>
      </c>
      <c r="L46" s="90"/>
      <c r="M46" s="206"/>
      <c r="N46" s="90"/>
      <c r="O46" s="90"/>
      <c r="P46" s="90"/>
      <c r="Q46" s="90"/>
      <c r="R46" s="90"/>
      <c r="S46" s="90"/>
    </row>
    <row r="47" spans="2:19" ht="22.5" customHeight="1" x14ac:dyDescent="0.25">
      <c r="B47" s="90"/>
      <c r="C47" s="90"/>
      <c r="D47" s="90"/>
      <c r="E47" s="90"/>
      <c r="F47" s="22"/>
      <c r="G47" s="22"/>
      <c r="H47" s="22"/>
      <c r="I47" s="206"/>
      <c r="J47" s="207"/>
      <c r="K47" s="90"/>
      <c r="L47" s="90"/>
      <c r="M47" s="206"/>
      <c r="N47" s="90"/>
      <c r="O47" s="90"/>
      <c r="P47" s="90"/>
      <c r="Q47" s="90"/>
      <c r="R47" s="90"/>
      <c r="S47" s="90"/>
    </row>
    <row r="48" spans="2:19" ht="41.25" customHeight="1" x14ac:dyDescent="0.25">
      <c r="B48" s="12" t="s">
        <v>189</v>
      </c>
      <c r="C48" s="12"/>
      <c r="D48" s="12"/>
      <c r="E48" s="12"/>
      <c r="F48" s="12"/>
      <c r="G48" s="12"/>
      <c r="H48" s="12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2:19" ht="24.75" customHeight="1" x14ac:dyDescent="0.25">
      <c r="B49" s="52" t="s">
        <v>35</v>
      </c>
      <c r="C49" s="52"/>
      <c r="D49" s="53" t="s">
        <v>36</v>
      </c>
      <c r="E49" s="53"/>
      <c r="F49" s="18">
        <v>2020</v>
      </c>
      <c r="G49" s="18"/>
      <c r="H49" s="18" t="s">
        <v>21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2:19" x14ac:dyDescent="0.25">
      <c r="B50" s="54" t="s">
        <v>38</v>
      </c>
      <c r="C50" s="208"/>
      <c r="D50" s="55">
        <v>605</v>
      </c>
      <c r="E50" s="208"/>
      <c r="F50" s="209">
        <v>49</v>
      </c>
      <c r="G50" s="55"/>
      <c r="H50" s="56">
        <f t="shared" ref="H50:H75" si="0">D50+F50</f>
        <v>654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2:19" x14ac:dyDescent="0.25">
      <c r="B51" s="54" t="s">
        <v>40</v>
      </c>
      <c r="C51" s="208"/>
      <c r="D51" s="55">
        <v>139</v>
      </c>
      <c r="E51" s="208"/>
      <c r="F51" s="209">
        <v>3</v>
      </c>
      <c r="G51" s="55"/>
      <c r="H51" s="56">
        <f t="shared" si="0"/>
        <v>142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2:19" x14ac:dyDescent="0.25">
      <c r="B52" s="54" t="s">
        <v>190</v>
      </c>
      <c r="C52" s="208"/>
      <c r="D52" s="55">
        <v>97</v>
      </c>
      <c r="E52" s="208"/>
      <c r="F52" s="209">
        <v>5</v>
      </c>
      <c r="G52" s="55"/>
      <c r="H52" s="56">
        <f t="shared" si="0"/>
        <v>102</v>
      </c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2:19" x14ac:dyDescent="0.25">
      <c r="B53" s="54" t="s">
        <v>45</v>
      </c>
      <c r="C53" s="208"/>
      <c r="D53" s="55">
        <v>98</v>
      </c>
      <c r="E53" s="208"/>
      <c r="F53" s="209">
        <v>2</v>
      </c>
      <c r="G53" s="55"/>
      <c r="H53" s="56">
        <f t="shared" si="0"/>
        <v>100</v>
      </c>
      <c r="I53" s="90"/>
      <c r="J53" s="90"/>
      <c r="L53" s="80"/>
      <c r="M53" s="80"/>
      <c r="N53" s="80"/>
      <c r="O53" s="80"/>
      <c r="P53" s="80"/>
      <c r="Q53" s="80"/>
      <c r="R53" s="90"/>
      <c r="S53" s="90"/>
    </row>
    <row r="54" spans="2:19" x14ac:dyDescent="0.25">
      <c r="B54" s="54" t="s">
        <v>47</v>
      </c>
      <c r="C54" s="208"/>
      <c r="D54" s="55">
        <v>86</v>
      </c>
      <c r="E54" s="208"/>
      <c r="F54" s="209">
        <v>10</v>
      </c>
      <c r="G54" s="55"/>
      <c r="H54" s="56">
        <f t="shared" si="0"/>
        <v>96</v>
      </c>
      <c r="I54" s="90"/>
      <c r="J54" s="90"/>
      <c r="R54" s="90"/>
      <c r="S54" s="90"/>
    </row>
    <row r="55" spans="2:19" x14ac:dyDescent="0.25">
      <c r="B55" s="54" t="s">
        <v>191</v>
      </c>
      <c r="C55" s="208"/>
      <c r="D55" s="55">
        <v>91</v>
      </c>
      <c r="E55" s="208"/>
      <c r="F55" s="209">
        <v>4</v>
      </c>
      <c r="G55" s="55"/>
      <c r="H55" s="56">
        <f t="shared" si="0"/>
        <v>95</v>
      </c>
      <c r="I55" s="90"/>
      <c r="J55" s="90"/>
      <c r="K55" s="12" t="s">
        <v>192</v>
      </c>
      <c r="L55" s="12"/>
      <c r="M55" s="12"/>
      <c r="N55" s="12"/>
      <c r="O55" s="12"/>
      <c r="P55" s="12"/>
      <c r="Q55" s="12"/>
      <c r="R55" s="90"/>
      <c r="S55" s="90"/>
    </row>
    <row r="56" spans="2:19" x14ac:dyDescent="0.25">
      <c r="B56" s="210" t="s">
        <v>55</v>
      </c>
      <c r="C56" s="211"/>
      <c r="D56" s="24">
        <v>80</v>
      </c>
      <c r="E56" s="211"/>
      <c r="F56" s="212">
        <v>3</v>
      </c>
      <c r="G56" s="24"/>
      <c r="H56" s="69">
        <f t="shared" si="0"/>
        <v>83</v>
      </c>
      <c r="I56" s="90"/>
      <c r="J56" s="90"/>
      <c r="K56" s="12"/>
      <c r="L56" s="12"/>
      <c r="M56" s="12"/>
      <c r="N56" s="12"/>
      <c r="O56" s="12"/>
      <c r="P56" s="12"/>
      <c r="Q56" s="12"/>
      <c r="R56" s="90"/>
      <c r="S56" s="90"/>
    </row>
    <row r="57" spans="2:19" ht="15.75" thickBot="1" x14ac:dyDescent="0.3">
      <c r="B57" s="210" t="s">
        <v>65</v>
      </c>
      <c r="C57" s="211"/>
      <c r="D57" s="24">
        <v>71</v>
      </c>
      <c r="E57" s="211"/>
      <c r="F57" s="212">
        <v>7</v>
      </c>
      <c r="G57" s="24"/>
      <c r="H57" s="69">
        <f t="shared" si="0"/>
        <v>78</v>
      </c>
      <c r="I57" s="90"/>
      <c r="J57" s="90"/>
      <c r="K57" s="45" t="s">
        <v>28</v>
      </c>
      <c r="L57" s="46" t="s">
        <v>193</v>
      </c>
      <c r="M57" s="46"/>
      <c r="N57" s="18"/>
      <c r="O57" s="46" t="s">
        <v>194</v>
      </c>
      <c r="P57" s="46"/>
      <c r="Q57" s="46"/>
      <c r="R57" s="90"/>
      <c r="S57" s="90"/>
    </row>
    <row r="58" spans="2:19" x14ac:dyDescent="0.25">
      <c r="B58" s="210" t="s">
        <v>43</v>
      </c>
      <c r="C58" s="211"/>
      <c r="D58" s="24">
        <v>75</v>
      </c>
      <c r="E58" s="211"/>
      <c r="F58" s="212">
        <v>2</v>
      </c>
      <c r="G58" s="24"/>
      <c r="H58" s="69">
        <f t="shared" si="0"/>
        <v>77</v>
      </c>
      <c r="I58" s="90"/>
      <c r="J58" s="90"/>
      <c r="K58" s="45"/>
      <c r="L58" s="18" t="s">
        <v>30</v>
      </c>
      <c r="M58" s="18" t="s">
        <v>31</v>
      </c>
      <c r="N58" s="18"/>
      <c r="O58" s="18" t="s">
        <v>30</v>
      </c>
      <c r="P58" s="18"/>
      <c r="Q58" s="18" t="s">
        <v>31</v>
      </c>
      <c r="R58" s="90"/>
      <c r="S58" s="90"/>
    </row>
    <row r="59" spans="2:19" x14ac:dyDescent="0.25">
      <c r="B59" s="210" t="s">
        <v>195</v>
      </c>
      <c r="C59" s="211"/>
      <c r="D59" s="24">
        <v>65</v>
      </c>
      <c r="E59" s="24"/>
      <c r="F59" s="212">
        <v>2</v>
      </c>
      <c r="G59" s="24"/>
      <c r="H59" s="69">
        <f t="shared" si="0"/>
        <v>67</v>
      </c>
      <c r="I59" s="90"/>
      <c r="J59" s="90"/>
      <c r="K59" s="213"/>
      <c r="L59" s="18"/>
      <c r="M59" s="18"/>
      <c r="N59" s="18"/>
      <c r="O59" s="18"/>
      <c r="P59" s="18"/>
      <c r="Q59" s="18"/>
      <c r="R59" s="90"/>
      <c r="S59" s="90"/>
    </row>
    <row r="60" spans="2:19" x14ac:dyDescent="0.25">
      <c r="B60" s="210" t="s">
        <v>57</v>
      </c>
      <c r="C60" s="211"/>
      <c r="D60" s="24">
        <v>60</v>
      </c>
      <c r="E60" s="24"/>
      <c r="F60" s="212">
        <v>4</v>
      </c>
      <c r="G60" s="24"/>
      <c r="H60" s="69">
        <f t="shared" si="0"/>
        <v>64</v>
      </c>
      <c r="I60" s="90"/>
      <c r="J60" s="90"/>
      <c r="K60" s="47" t="s">
        <v>33</v>
      </c>
      <c r="L60" s="22">
        <v>13</v>
      </c>
      <c r="M60" s="48">
        <f>L60/$L$62</f>
        <v>0.1015625</v>
      </c>
      <c r="N60" s="48"/>
      <c r="O60" s="22">
        <v>64</v>
      </c>
      <c r="P60" s="22"/>
      <c r="Q60" s="48">
        <f>O60/$O$62</f>
        <v>0.15841584158415842</v>
      </c>
      <c r="R60" s="90"/>
      <c r="S60" s="90"/>
    </row>
    <row r="61" spans="2:19" ht="15.75" thickBot="1" x14ac:dyDescent="0.3">
      <c r="B61" s="47" t="s">
        <v>51</v>
      </c>
      <c r="C61" s="90"/>
      <c r="D61" s="22">
        <v>55</v>
      </c>
      <c r="E61" s="90"/>
      <c r="F61" s="212">
        <v>8</v>
      </c>
      <c r="G61" s="22"/>
      <c r="H61" s="69">
        <f t="shared" si="0"/>
        <v>63</v>
      </c>
      <c r="I61" s="90"/>
      <c r="J61" s="90"/>
      <c r="K61" s="47" t="s">
        <v>196</v>
      </c>
      <c r="L61" s="22">
        <v>115</v>
      </c>
      <c r="M61" s="48">
        <f>L61/$L$62</f>
        <v>0.8984375</v>
      </c>
      <c r="N61" s="48"/>
      <c r="O61" s="22">
        <v>340</v>
      </c>
      <c r="P61" s="22"/>
      <c r="Q61" s="48">
        <f>O61/O62</f>
        <v>0.84158415841584155</v>
      </c>
      <c r="R61" s="90"/>
      <c r="S61" s="90"/>
    </row>
    <row r="62" spans="2:19" x14ac:dyDescent="0.25">
      <c r="B62" s="47" t="s">
        <v>58</v>
      </c>
      <c r="C62" s="90"/>
      <c r="D62" s="22">
        <v>56</v>
      </c>
      <c r="E62" s="90"/>
      <c r="F62" s="212">
        <v>4</v>
      </c>
      <c r="G62" s="22"/>
      <c r="H62" s="69">
        <f t="shared" si="0"/>
        <v>60</v>
      </c>
      <c r="I62" s="90"/>
      <c r="J62" s="90"/>
      <c r="K62" s="29" t="s">
        <v>21</v>
      </c>
      <c r="L62" s="29">
        <f>SUM(L60:L61)</f>
        <v>128</v>
      </c>
      <c r="M62" s="201">
        <f>SUM(M60:M61)</f>
        <v>1</v>
      </c>
      <c r="N62" s="201"/>
      <c r="O62" s="29">
        <f>SUM(O60:O61)</f>
        <v>404</v>
      </c>
      <c r="P62" s="29"/>
      <c r="Q62" s="201">
        <f>SUM(Q60:Q61)</f>
        <v>1</v>
      </c>
      <c r="R62" s="90"/>
      <c r="S62" s="90"/>
    </row>
    <row r="63" spans="2:19" x14ac:dyDescent="0.25">
      <c r="B63" s="47" t="s">
        <v>66</v>
      </c>
      <c r="C63" s="90"/>
      <c r="D63" s="22">
        <v>54</v>
      </c>
      <c r="E63" s="90"/>
      <c r="F63" s="212">
        <v>3</v>
      </c>
      <c r="G63" s="22"/>
      <c r="H63" s="69">
        <f t="shared" si="0"/>
        <v>57</v>
      </c>
      <c r="I63" s="90"/>
      <c r="J63" s="90"/>
      <c r="K63" s="206"/>
      <c r="L63" s="22"/>
      <c r="M63" s="48"/>
      <c r="N63" s="48"/>
      <c r="O63" s="22"/>
      <c r="P63" s="22"/>
      <c r="Q63" s="48"/>
      <c r="R63" s="90"/>
      <c r="S63" s="90"/>
    </row>
    <row r="64" spans="2:19" x14ac:dyDescent="0.25">
      <c r="B64" s="47" t="s">
        <v>63</v>
      </c>
      <c r="C64" s="90"/>
      <c r="D64" s="22">
        <v>52</v>
      </c>
      <c r="E64" s="90"/>
      <c r="F64" s="212">
        <v>1</v>
      </c>
      <c r="G64" s="22"/>
      <c r="H64" s="69">
        <f t="shared" si="0"/>
        <v>53</v>
      </c>
      <c r="I64" s="90"/>
      <c r="J64" s="90"/>
      <c r="P64" s="90"/>
      <c r="Q64" s="90"/>
      <c r="R64" s="90"/>
      <c r="S64" s="90"/>
    </row>
    <row r="65" spans="2:19" x14ac:dyDescent="0.25">
      <c r="B65" s="47" t="s">
        <v>68</v>
      </c>
      <c r="C65" s="90"/>
      <c r="D65" s="22">
        <v>51</v>
      </c>
      <c r="E65" s="90"/>
      <c r="F65" s="212">
        <v>1</v>
      </c>
      <c r="G65" s="22"/>
      <c r="H65" s="69">
        <f t="shared" si="0"/>
        <v>52</v>
      </c>
      <c r="I65" s="90"/>
      <c r="J65" s="90"/>
      <c r="K65" s="90" t="s">
        <v>197</v>
      </c>
      <c r="L65" s="90"/>
      <c r="M65" s="90"/>
      <c r="N65" s="90"/>
      <c r="O65" s="90"/>
      <c r="P65" s="90"/>
      <c r="Q65" s="90"/>
      <c r="R65" s="90"/>
      <c r="S65" s="90"/>
    </row>
    <row r="66" spans="2:19" x14ac:dyDescent="0.25">
      <c r="B66" s="47" t="s">
        <v>78</v>
      </c>
      <c r="C66" s="90"/>
      <c r="D66" s="22">
        <v>39</v>
      </c>
      <c r="E66" s="90"/>
      <c r="F66" s="212">
        <v>0</v>
      </c>
      <c r="G66" s="22"/>
      <c r="H66" s="69">
        <f t="shared" si="0"/>
        <v>39</v>
      </c>
      <c r="I66" s="90"/>
      <c r="J66" s="90"/>
      <c r="K66" s="45" t="s">
        <v>64</v>
      </c>
      <c r="L66" s="45"/>
      <c r="M66" s="52" t="s">
        <v>30</v>
      </c>
      <c r="N66" s="52"/>
      <c r="O66" s="18" t="s">
        <v>31</v>
      </c>
      <c r="P66" s="80"/>
      <c r="Q66" s="80"/>
      <c r="R66" s="80"/>
      <c r="S66" s="90"/>
    </row>
    <row r="67" spans="2:19" x14ac:dyDescent="0.25">
      <c r="B67" s="47" t="s">
        <v>74</v>
      </c>
      <c r="C67" s="90"/>
      <c r="D67" s="22">
        <v>39</v>
      </c>
      <c r="E67" s="90"/>
      <c r="F67" s="212">
        <v>0</v>
      </c>
      <c r="G67" s="22"/>
      <c r="H67" s="69">
        <f t="shared" si="0"/>
        <v>39</v>
      </c>
      <c r="I67" s="90"/>
      <c r="J67" s="90"/>
      <c r="K67" s="47" t="s">
        <v>198</v>
      </c>
      <c r="L67" s="22"/>
      <c r="M67" s="214">
        <v>64</v>
      </c>
      <c r="N67" s="57"/>
      <c r="O67" s="48">
        <f t="shared" ref="O67:O77" si="1">M67/$M$78</f>
        <v>0.5</v>
      </c>
      <c r="P67" s="80"/>
      <c r="Q67" s="80"/>
      <c r="R67" s="80"/>
      <c r="S67" s="90"/>
    </row>
    <row r="68" spans="2:19" x14ac:dyDescent="0.25">
      <c r="B68" s="47" t="s">
        <v>70</v>
      </c>
      <c r="C68" s="90"/>
      <c r="D68" s="22">
        <v>37</v>
      </c>
      <c r="E68" s="90"/>
      <c r="F68" s="212">
        <v>2</v>
      </c>
      <c r="G68" s="22"/>
      <c r="H68" s="69">
        <f t="shared" si="0"/>
        <v>39</v>
      </c>
      <c r="I68" s="90"/>
      <c r="J68" s="90"/>
      <c r="K68" s="47" t="s">
        <v>199</v>
      </c>
      <c r="L68" s="22"/>
      <c r="M68" s="214">
        <v>13</v>
      </c>
      <c r="N68" s="57"/>
      <c r="O68" s="48">
        <f t="shared" si="1"/>
        <v>0.1015625</v>
      </c>
      <c r="P68" s="17"/>
      <c r="Q68" s="215"/>
      <c r="R68" s="215"/>
      <c r="S68" s="90"/>
    </row>
    <row r="69" spans="2:19" x14ac:dyDescent="0.25">
      <c r="B69" s="47" t="s">
        <v>72</v>
      </c>
      <c r="C69" s="90"/>
      <c r="D69" s="22">
        <v>30</v>
      </c>
      <c r="E69" s="90"/>
      <c r="F69" s="212">
        <v>3</v>
      </c>
      <c r="G69" s="22"/>
      <c r="H69" s="69">
        <f t="shared" si="0"/>
        <v>33</v>
      </c>
      <c r="I69" s="90"/>
      <c r="J69" s="90"/>
      <c r="K69" s="47" t="s">
        <v>71</v>
      </c>
      <c r="L69" s="22"/>
      <c r="M69" s="214">
        <v>14</v>
      </c>
      <c r="N69" s="57"/>
      <c r="O69" s="48">
        <f t="shared" si="1"/>
        <v>0.109375</v>
      </c>
      <c r="P69" s="17"/>
      <c r="Q69" s="17"/>
      <c r="R69" s="17"/>
      <c r="S69" s="90"/>
    </row>
    <row r="70" spans="2:19" x14ac:dyDescent="0.25">
      <c r="B70" s="47" t="s">
        <v>84</v>
      </c>
      <c r="C70" s="90"/>
      <c r="D70" s="22">
        <v>28</v>
      </c>
      <c r="E70" s="90"/>
      <c r="F70" s="212">
        <v>3</v>
      </c>
      <c r="G70" s="22"/>
      <c r="H70" s="69">
        <f t="shared" si="0"/>
        <v>31</v>
      </c>
      <c r="I70" s="90"/>
      <c r="J70" s="90"/>
      <c r="K70" s="47" t="s">
        <v>73</v>
      </c>
      <c r="L70" s="22"/>
      <c r="M70" s="214">
        <v>6</v>
      </c>
      <c r="N70" s="57"/>
      <c r="O70" s="48">
        <f t="shared" si="1"/>
        <v>4.6875E-2</v>
      </c>
      <c r="P70" s="48"/>
      <c r="Q70" s="57"/>
      <c r="R70" s="48"/>
      <c r="S70" s="90"/>
    </row>
    <row r="71" spans="2:19" x14ac:dyDescent="0.25">
      <c r="B71" s="47" t="s">
        <v>61</v>
      </c>
      <c r="C71" s="90"/>
      <c r="D71" s="22">
        <v>29</v>
      </c>
      <c r="E71" s="90"/>
      <c r="F71" s="212">
        <v>1</v>
      </c>
      <c r="G71" s="22"/>
      <c r="H71" s="69">
        <f t="shared" si="0"/>
        <v>30</v>
      </c>
      <c r="I71" s="90"/>
      <c r="J71" s="90"/>
      <c r="K71" s="47" t="s">
        <v>200</v>
      </c>
      <c r="L71" s="22"/>
      <c r="M71" s="214">
        <v>3</v>
      </c>
      <c r="N71" s="57"/>
      <c r="O71" s="48">
        <f t="shared" si="1"/>
        <v>2.34375E-2</v>
      </c>
      <c r="P71" s="48"/>
      <c r="Q71" s="57"/>
      <c r="R71" s="48"/>
      <c r="S71" s="90"/>
    </row>
    <row r="72" spans="2:19" x14ac:dyDescent="0.25">
      <c r="B72" s="47" t="s">
        <v>80</v>
      </c>
      <c r="C72" s="90"/>
      <c r="D72" s="22">
        <v>29</v>
      </c>
      <c r="E72" s="90"/>
      <c r="F72" s="212">
        <v>1</v>
      </c>
      <c r="G72" s="22"/>
      <c r="H72" s="69">
        <f t="shared" si="0"/>
        <v>30</v>
      </c>
      <c r="I72" s="90"/>
      <c r="J72" s="90"/>
      <c r="K72" s="47" t="s">
        <v>201</v>
      </c>
      <c r="L72" s="22"/>
      <c r="M72" s="214">
        <v>17</v>
      </c>
      <c r="N72" s="57"/>
      <c r="O72" s="48">
        <f t="shared" si="1"/>
        <v>0.1328125</v>
      </c>
      <c r="P72" s="48"/>
      <c r="Q72" s="57"/>
      <c r="R72" s="48"/>
      <c r="S72" s="90"/>
    </row>
    <row r="73" spans="2:19" x14ac:dyDescent="0.25">
      <c r="B73" s="47" t="s">
        <v>76</v>
      </c>
      <c r="C73" s="90"/>
      <c r="D73" s="22">
        <v>22</v>
      </c>
      <c r="E73" s="90"/>
      <c r="F73" s="212">
        <v>4</v>
      </c>
      <c r="G73" s="22"/>
      <c r="H73" s="69">
        <f t="shared" si="0"/>
        <v>26</v>
      </c>
      <c r="I73" s="90"/>
      <c r="J73" s="90"/>
      <c r="K73" s="47" t="s">
        <v>202</v>
      </c>
      <c r="L73" s="22"/>
      <c r="M73" s="214">
        <v>1</v>
      </c>
      <c r="N73" s="57"/>
      <c r="O73" s="48">
        <f t="shared" si="1"/>
        <v>7.8125E-3</v>
      </c>
      <c r="P73" s="48"/>
      <c r="Q73" s="57"/>
      <c r="R73" s="48"/>
      <c r="S73" s="90"/>
    </row>
    <row r="74" spans="2:19" x14ac:dyDescent="0.25">
      <c r="B74" s="47" t="s">
        <v>60</v>
      </c>
      <c r="C74" s="90"/>
      <c r="D74" s="22">
        <v>17</v>
      </c>
      <c r="E74" s="90"/>
      <c r="F74" s="212">
        <v>4</v>
      </c>
      <c r="G74" s="22"/>
      <c r="H74" s="69">
        <f t="shared" si="0"/>
        <v>21</v>
      </c>
      <c r="I74" s="90"/>
      <c r="J74" s="90"/>
      <c r="K74" s="47" t="s">
        <v>83</v>
      </c>
      <c r="L74" s="22"/>
      <c r="M74" s="214">
        <v>0</v>
      </c>
      <c r="N74" s="57"/>
      <c r="O74" s="48">
        <f t="shared" si="1"/>
        <v>0</v>
      </c>
      <c r="P74" s="48"/>
      <c r="Q74" s="57"/>
      <c r="R74" s="48"/>
      <c r="S74" s="90"/>
    </row>
    <row r="75" spans="2:19" ht="15.75" thickBot="1" x14ac:dyDescent="0.3">
      <c r="B75" s="47" t="s">
        <v>82</v>
      </c>
      <c r="C75" s="90"/>
      <c r="D75" s="22">
        <v>11</v>
      </c>
      <c r="E75" s="90"/>
      <c r="F75" s="212">
        <v>2</v>
      </c>
      <c r="G75" s="22"/>
      <c r="H75" s="69">
        <f t="shared" si="0"/>
        <v>13</v>
      </c>
      <c r="I75" s="90"/>
      <c r="J75" s="90"/>
      <c r="K75" s="47" t="s">
        <v>203</v>
      </c>
      <c r="L75" s="22"/>
      <c r="M75" s="214">
        <v>2</v>
      </c>
      <c r="N75" s="57"/>
      <c r="O75" s="48">
        <f t="shared" si="1"/>
        <v>1.5625E-2</v>
      </c>
      <c r="P75" s="48"/>
      <c r="Q75" s="57"/>
      <c r="R75" s="48"/>
      <c r="S75" s="90"/>
    </row>
    <row r="76" spans="2:19" x14ac:dyDescent="0.25">
      <c r="B76" s="29" t="s">
        <v>21</v>
      </c>
      <c r="C76" s="29"/>
      <c r="D76" s="216">
        <f>SUM(D50:D75)</f>
        <v>2016</v>
      </c>
      <c r="E76" s="216">
        <f>SUM(E50:E75)</f>
        <v>0</v>
      </c>
      <c r="F76" s="216">
        <f>SUM(F50:F75)</f>
        <v>128</v>
      </c>
      <c r="G76" s="216"/>
      <c r="H76" s="216">
        <f>SUM(H50:H75)</f>
        <v>2144</v>
      </c>
      <c r="I76" s="217"/>
      <c r="J76" s="90"/>
      <c r="K76" s="47" t="s">
        <v>204</v>
      </c>
      <c r="L76" s="22"/>
      <c r="M76" s="214">
        <v>5</v>
      </c>
      <c r="N76" s="57"/>
      <c r="O76" s="48">
        <f t="shared" si="1"/>
        <v>3.90625E-2</v>
      </c>
      <c r="S76" s="90"/>
    </row>
    <row r="77" spans="2:19" ht="15.75" thickBot="1" x14ac:dyDescent="0.3">
      <c r="B77" s="218" t="s">
        <v>205</v>
      </c>
      <c r="C77" s="218"/>
      <c r="D77" s="218"/>
      <c r="E77" s="218"/>
      <c r="F77" s="218"/>
      <c r="G77" s="218"/>
      <c r="H77" s="218"/>
      <c r="I77" s="218"/>
      <c r="J77" s="90"/>
      <c r="K77" s="47" t="s">
        <v>206</v>
      </c>
      <c r="M77" s="214">
        <v>3</v>
      </c>
      <c r="N77" s="57"/>
      <c r="O77" s="48">
        <f t="shared" si="1"/>
        <v>2.34375E-2</v>
      </c>
      <c r="S77" s="90"/>
    </row>
    <row r="78" spans="2:19" ht="15" customHeight="1" x14ac:dyDescent="0.25">
      <c r="B78" s="218"/>
      <c r="C78" s="218"/>
      <c r="D78" s="218"/>
      <c r="E78" s="218"/>
      <c r="F78" s="218"/>
      <c r="G78" s="218"/>
      <c r="H78" s="218"/>
      <c r="I78" s="218"/>
      <c r="J78" s="71"/>
      <c r="K78" s="29" t="s">
        <v>21</v>
      </c>
      <c r="L78" s="29"/>
      <c r="M78" s="216">
        <f>SUM(M67:M77)</f>
        <v>128</v>
      </c>
      <c r="N78" s="216"/>
      <c r="O78" s="201">
        <f>SUM(O67:O77)</f>
        <v>1</v>
      </c>
      <c r="S78" s="90"/>
    </row>
    <row r="79" spans="2:19" ht="13.5" customHeight="1" x14ac:dyDescent="0.25">
      <c r="B79" s="218"/>
      <c r="C79" s="218"/>
      <c r="D79" s="218"/>
      <c r="E79" s="218"/>
      <c r="F79" s="218"/>
      <c r="G79" s="218"/>
      <c r="H79" s="218"/>
      <c r="I79" s="218"/>
      <c r="J79" s="48"/>
      <c r="S79" s="90"/>
    </row>
    <row r="80" spans="2:19" ht="6" customHeight="1" x14ac:dyDescent="0.25">
      <c r="B80" s="90"/>
      <c r="C80" s="90"/>
      <c r="D80" s="90"/>
      <c r="E80" s="90"/>
      <c r="F80" s="22"/>
      <c r="G80" s="22"/>
      <c r="H80" s="22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2:19" x14ac:dyDescent="0.25">
      <c r="B81" s="219" t="s">
        <v>207</v>
      </c>
      <c r="C81" s="219"/>
      <c r="D81" s="219"/>
      <c r="E81" s="219"/>
      <c r="F81" s="220"/>
      <c r="G81" s="220"/>
      <c r="H81" s="220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</row>
    <row r="82" spans="2:19" ht="21" customHeight="1" x14ac:dyDescent="0.25">
      <c r="B82" s="12" t="s">
        <v>208</v>
      </c>
      <c r="C82" s="12"/>
      <c r="D82" s="12"/>
      <c r="E82" s="71"/>
      <c r="F82" s="73"/>
      <c r="G82" s="73"/>
      <c r="H82" s="73"/>
      <c r="I82" s="80"/>
      <c r="J82" s="80"/>
      <c r="K82" s="90"/>
      <c r="L82" s="90"/>
      <c r="M82" s="12" t="s">
        <v>209</v>
      </c>
      <c r="N82" s="12"/>
      <c r="O82" s="12"/>
      <c r="P82" s="12"/>
      <c r="Q82" s="12"/>
      <c r="R82" s="12"/>
      <c r="S82" s="90"/>
    </row>
    <row r="83" spans="2:19" ht="15" customHeight="1" x14ac:dyDescent="0.25">
      <c r="B83" s="12"/>
      <c r="C83" s="12"/>
      <c r="D83" s="12"/>
      <c r="E83" s="71"/>
      <c r="F83" s="73"/>
      <c r="G83" s="73"/>
      <c r="H83" s="73"/>
      <c r="I83" s="80"/>
      <c r="J83" s="80"/>
      <c r="K83" s="90"/>
      <c r="L83" s="90"/>
      <c r="M83" s="12"/>
      <c r="N83" s="12"/>
      <c r="O83" s="12"/>
      <c r="P83" s="12"/>
      <c r="Q83" s="12"/>
      <c r="R83" s="12"/>
      <c r="S83" s="90"/>
    </row>
    <row r="84" spans="2:19" ht="15" customHeight="1" x14ac:dyDescent="0.25">
      <c r="B84" s="221" t="s">
        <v>92</v>
      </c>
      <c r="C84" s="18" t="s">
        <v>30</v>
      </c>
      <c r="D84" s="18" t="s">
        <v>31</v>
      </c>
      <c r="E84" s="17"/>
      <c r="F84" s="22"/>
      <c r="G84" s="22"/>
      <c r="H84" s="21" t="s">
        <v>95</v>
      </c>
      <c r="I84" s="90"/>
      <c r="J84" s="90"/>
      <c r="K84" s="90"/>
      <c r="L84" s="90"/>
      <c r="M84" s="221" t="s">
        <v>96</v>
      </c>
      <c r="N84" s="222"/>
      <c r="O84" s="213" t="s">
        <v>30</v>
      </c>
      <c r="P84" s="213"/>
      <c r="Q84" s="45" t="s">
        <v>31</v>
      </c>
      <c r="R84" s="45"/>
      <c r="S84" s="90"/>
    </row>
    <row r="85" spans="2:19" x14ac:dyDescent="0.25">
      <c r="B85" s="21" t="s">
        <v>210</v>
      </c>
      <c r="C85" s="22">
        <v>0</v>
      </c>
      <c r="D85" s="223">
        <f t="shared" ref="D85:D91" si="2">C85/$C$92</f>
        <v>0</v>
      </c>
      <c r="E85" s="48"/>
      <c r="F85" s="22"/>
      <c r="G85" s="22"/>
      <c r="H85" s="224">
        <f>SUM(D85:D88)</f>
        <v>3.125E-2</v>
      </c>
      <c r="I85" s="90"/>
      <c r="J85" s="90"/>
      <c r="K85" s="90"/>
      <c r="L85" s="90"/>
      <c r="M85" s="47" t="s">
        <v>98</v>
      </c>
      <c r="N85" s="90"/>
      <c r="O85" s="73">
        <v>127</v>
      </c>
      <c r="P85" s="73"/>
      <c r="Q85" s="225">
        <f>O85/$O$87</f>
        <v>0.9921875</v>
      </c>
      <c r="R85" s="225"/>
      <c r="S85" s="90"/>
    </row>
    <row r="86" spans="2:19" ht="15.75" thickBot="1" x14ac:dyDescent="0.3">
      <c r="B86" s="21" t="s">
        <v>211</v>
      </c>
      <c r="C86" s="22">
        <v>0</v>
      </c>
      <c r="D86" s="223">
        <f t="shared" si="2"/>
        <v>0</v>
      </c>
      <c r="E86" s="48"/>
      <c r="F86" s="22"/>
      <c r="G86" s="22"/>
      <c r="H86" s="21"/>
      <c r="I86" s="90"/>
      <c r="J86" s="90"/>
      <c r="K86" s="90"/>
      <c r="L86" s="90"/>
      <c r="M86" s="47" t="s">
        <v>100</v>
      </c>
      <c r="N86" s="90"/>
      <c r="O86" s="73">
        <v>1</v>
      </c>
      <c r="P86" s="73"/>
      <c r="Q86" s="225">
        <f>O86/$O$87</f>
        <v>7.8125E-3</v>
      </c>
      <c r="R86" s="225"/>
      <c r="S86" s="90"/>
    </row>
    <row r="87" spans="2:19" x14ac:dyDescent="0.25">
      <c r="B87" s="21" t="s">
        <v>212</v>
      </c>
      <c r="C87" s="22">
        <v>1</v>
      </c>
      <c r="D87" s="223">
        <f t="shared" si="2"/>
        <v>7.8125E-3</v>
      </c>
      <c r="E87" s="48"/>
      <c r="F87" s="22"/>
      <c r="G87" s="22"/>
      <c r="H87" s="21" t="s">
        <v>102</v>
      </c>
      <c r="I87" s="90"/>
      <c r="J87" s="90"/>
      <c r="K87" s="90"/>
      <c r="L87" s="90"/>
      <c r="M87" s="29" t="s">
        <v>21</v>
      </c>
      <c r="N87" s="226"/>
      <c r="O87" s="227">
        <f>SUM(O85:P86)</f>
        <v>128</v>
      </c>
      <c r="P87" s="227"/>
      <c r="Q87" s="103">
        <f>SUM(Q85:R86)</f>
        <v>1</v>
      </c>
      <c r="R87" s="103"/>
      <c r="S87" s="90"/>
    </row>
    <row r="88" spans="2:19" x14ac:dyDescent="0.25">
      <c r="B88" s="21" t="s">
        <v>165</v>
      </c>
      <c r="C88" s="22">
        <v>3</v>
      </c>
      <c r="D88" s="223">
        <f t="shared" si="2"/>
        <v>2.34375E-2</v>
      </c>
      <c r="E88" s="48"/>
      <c r="F88" s="22"/>
      <c r="G88" s="22"/>
      <c r="H88" s="224">
        <f>SUM(D89:D90)</f>
        <v>0.9609375</v>
      </c>
      <c r="I88" s="90"/>
      <c r="J88" s="90"/>
      <c r="K88" s="90"/>
      <c r="L88" s="90"/>
      <c r="S88" s="90"/>
    </row>
    <row r="89" spans="2:19" x14ac:dyDescent="0.25">
      <c r="B89" s="21" t="s">
        <v>166</v>
      </c>
      <c r="C89" s="22">
        <v>66</v>
      </c>
      <c r="D89" s="223">
        <f t="shared" si="2"/>
        <v>0.515625</v>
      </c>
      <c r="E89" s="48"/>
      <c r="F89" s="22"/>
      <c r="G89" s="22"/>
      <c r="H89" s="21"/>
      <c r="I89" s="90"/>
      <c r="J89" s="90"/>
      <c r="K89" s="90"/>
      <c r="L89" s="90"/>
      <c r="M89" s="90" t="s">
        <v>213</v>
      </c>
      <c r="N89" s="80"/>
      <c r="O89" s="80"/>
      <c r="P89" s="90"/>
      <c r="Q89" s="90"/>
      <c r="R89" s="90"/>
      <c r="S89" s="90"/>
    </row>
    <row r="90" spans="2:19" x14ac:dyDescent="0.25">
      <c r="B90" s="21" t="s">
        <v>167</v>
      </c>
      <c r="C90" s="22">
        <v>57</v>
      </c>
      <c r="D90" s="223">
        <f t="shared" si="2"/>
        <v>0.4453125</v>
      </c>
      <c r="E90" s="48"/>
      <c r="F90" s="22"/>
      <c r="G90" s="22"/>
      <c r="H90" s="21"/>
      <c r="I90" s="90"/>
      <c r="J90" s="90"/>
      <c r="K90" s="90"/>
      <c r="L90" s="90"/>
      <c r="M90" s="221" t="s">
        <v>109</v>
      </c>
      <c r="N90" s="222"/>
      <c r="O90" s="45" t="s">
        <v>30</v>
      </c>
      <c r="P90" s="45"/>
      <c r="Q90" s="45" t="s">
        <v>31</v>
      </c>
      <c r="R90" s="45"/>
      <c r="S90" s="90"/>
    </row>
    <row r="91" spans="2:19" ht="15.75" thickBot="1" x14ac:dyDescent="0.3">
      <c r="B91" s="21" t="s">
        <v>107</v>
      </c>
      <c r="C91" s="22">
        <v>1</v>
      </c>
      <c r="D91" s="223">
        <f t="shared" si="2"/>
        <v>7.8125E-3</v>
      </c>
      <c r="E91" s="48"/>
      <c r="F91" s="22"/>
      <c r="G91" s="22"/>
      <c r="H91" s="21" t="s">
        <v>108</v>
      </c>
      <c r="I91" s="90"/>
      <c r="J91" s="90"/>
      <c r="K91" s="90"/>
      <c r="L91" s="90"/>
      <c r="M91" s="47" t="s">
        <v>110</v>
      </c>
      <c r="N91" s="90"/>
      <c r="O91" s="91">
        <v>21</v>
      </c>
      <c r="P91" s="91"/>
      <c r="Q91" s="225">
        <f>O91/$O$94</f>
        <v>0.1640625</v>
      </c>
      <c r="R91" s="225"/>
      <c r="S91" s="90"/>
    </row>
    <row r="92" spans="2:19" x14ac:dyDescent="0.25">
      <c r="B92" s="29" t="s">
        <v>21</v>
      </c>
      <c r="C92" s="29">
        <f>SUM(C85:C91)</f>
        <v>128</v>
      </c>
      <c r="D92" s="228">
        <f>SUM(D85:D91)</f>
        <v>1</v>
      </c>
      <c r="E92" s="229"/>
      <c r="F92" s="22"/>
      <c r="G92" s="22"/>
      <c r="H92" s="224">
        <f>SUM(D91)</f>
        <v>7.8125E-3</v>
      </c>
      <c r="I92" s="90"/>
      <c r="J92" s="90"/>
      <c r="K92" s="90"/>
      <c r="L92" s="90"/>
      <c r="M92" s="47" t="s">
        <v>111</v>
      </c>
      <c r="N92" s="90"/>
      <c r="O92" s="91">
        <v>92</v>
      </c>
      <c r="P92" s="91"/>
      <c r="Q92" s="225">
        <f>O92/$O$94</f>
        <v>0.71875</v>
      </c>
      <c r="R92" s="225"/>
      <c r="S92" s="90"/>
    </row>
    <row r="93" spans="2:19" ht="12.75" customHeight="1" thickBot="1" x14ac:dyDescent="0.3">
      <c r="B93" s="90"/>
      <c r="C93" s="90"/>
      <c r="D93" s="90"/>
      <c r="E93" s="90"/>
      <c r="F93" s="22"/>
      <c r="G93" s="22"/>
      <c r="H93" s="22"/>
      <c r="I93" s="90"/>
      <c r="J93" s="90"/>
      <c r="K93" s="90"/>
      <c r="L93" s="90"/>
      <c r="M93" s="47" t="s">
        <v>112</v>
      </c>
      <c r="N93" s="90"/>
      <c r="O93" s="230">
        <v>15</v>
      </c>
      <c r="P93" s="230"/>
      <c r="Q93" s="231">
        <f>O93/$O$94</f>
        <v>0.1171875</v>
      </c>
      <c r="R93" s="231"/>
      <c r="S93" s="90"/>
    </row>
    <row r="94" spans="2:19" ht="21" customHeight="1" x14ac:dyDescent="0.25">
      <c r="B94" s="12" t="s">
        <v>214</v>
      </c>
      <c r="C94" s="12"/>
      <c r="D94" s="12"/>
      <c r="E94" s="12"/>
      <c r="F94" s="12"/>
      <c r="G94" s="12"/>
      <c r="H94" s="12"/>
      <c r="I94" s="90"/>
      <c r="J94" s="90"/>
      <c r="K94" s="90"/>
      <c r="L94" s="90"/>
      <c r="M94" s="29" t="s">
        <v>21</v>
      </c>
      <c r="N94" s="226"/>
      <c r="O94" s="102">
        <f>SUM(O91:P93)</f>
        <v>128</v>
      </c>
      <c r="P94" s="102"/>
      <c r="Q94" s="103">
        <f>SUM(Q91:R93)</f>
        <v>1</v>
      </c>
      <c r="R94" s="103"/>
      <c r="S94" s="90"/>
    </row>
    <row r="95" spans="2:19" x14ac:dyDescent="0.25">
      <c r="B95" s="52" t="s">
        <v>215</v>
      </c>
      <c r="C95" s="52"/>
      <c r="D95" s="52"/>
      <c r="E95" s="18"/>
      <c r="F95" s="18" t="s">
        <v>30</v>
      </c>
      <c r="G95" s="52" t="s">
        <v>31</v>
      </c>
      <c r="H95" s="52"/>
      <c r="I95" s="215"/>
      <c r="J95" s="215"/>
      <c r="K95" s="215"/>
      <c r="L95" s="90"/>
      <c r="M95" s="232"/>
      <c r="N95" s="90"/>
      <c r="O95" s="90"/>
      <c r="P95" s="90"/>
      <c r="Q95" s="90"/>
      <c r="R95" s="90"/>
      <c r="S95" s="90"/>
    </row>
    <row r="96" spans="2:19" ht="15" customHeight="1" x14ac:dyDescent="0.25">
      <c r="B96" s="118" t="s">
        <v>216</v>
      </c>
      <c r="C96" s="119"/>
      <c r="D96" s="119"/>
      <c r="E96" s="119"/>
      <c r="F96" s="120">
        <v>14</v>
      </c>
      <c r="G96" s="121"/>
      <c r="H96" s="233">
        <f t="shared" ref="H96:H133" si="3">F96/$F$134</f>
        <v>0.109375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</row>
    <row r="97" spans="2:19" ht="15" customHeight="1" x14ac:dyDescent="0.25">
      <c r="B97" s="118" t="s">
        <v>116</v>
      </c>
      <c r="C97" s="119"/>
      <c r="D97" s="119"/>
      <c r="E97" s="119"/>
      <c r="F97" s="120">
        <v>56</v>
      </c>
      <c r="G97" s="121"/>
      <c r="H97" s="233">
        <f t="shared" si="3"/>
        <v>0.4375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2:19" ht="15" customHeight="1" x14ac:dyDescent="0.25">
      <c r="B98" s="118" t="s">
        <v>217</v>
      </c>
      <c r="C98" s="119"/>
      <c r="D98" s="119"/>
      <c r="E98" s="119"/>
      <c r="F98" s="120">
        <v>5</v>
      </c>
      <c r="G98" s="121"/>
      <c r="H98" s="233">
        <f t="shared" si="3"/>
        <v>3.90625E-2</v>
      </c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2:19" ht="15" customHeight="1" x14ac:dyDescent="0.25">
      <c r="B99" s="118" t="s">
        <v>218</v>
      </c>
      <c r="C99" s="119"/>
      <c r="D99" s="119"/>
      <c r="E99" s="119"/>
      <c r="F99" s="120">
        <v>0</v>
      </c>
      <c r="G99" s="121"/>
      <c r="H99" s="233">
        <f t="shared" si="3"/>
        <v>0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2:19" ht="15" customHeight="1" x14ac:dyDescent="0.25">
      <c r="B100" s="110" t="s">
        <v>219</v>
      </c>
      <c r="C100" s="111"/>
      <c r="D100" s="111"/>
      <c r="E100" s="111"/>
      <c r="F100" s="112">
        <v>2</v>
      </c>
      <c r="G100" s="113"/>
      <c r="H100" s="234">
        <f t="shared" si="3"/>
        <v>1.5625E-2</v>
      </c>
      <c r="I100" s="90"/>
      <c r="J100" s="235"/>
      <c r="K100" s="90"/>
      <c r="L100" s="90"/>
      <c r="M100" s="90"/>
      <c r="N100" s="90"/>
      <c r="O100" s="90"/>
      <c r="P100" s="90"/>
      <c r="Q100" s="90"/>
      <c r="R100" s="90"/>
      <c r="S100" s="90"/>
    </row>
    <row r="101" spans="2:19" ht="15" customHeight="1" x14ac:dyDescent="0.25">
      <c r="B101" s="110" t="s">
        <v>121</v>
      </c>
      <c r="C101" s="111"/>
      <c r="D101" s="111"/>
      <c r="E101" s="111"/>
      <c r="F101" s="112">
        <v>32</v>
      </c>
      <c r="G101" s="113"/>
      <c r="H101" s="234">
        <f t="shared" si="3"/>
        <v>0.25</v>
      </c>
      <c r="I101" s="90"/>
      <c r="J101" s="235"/>
      <c r="K101" s="236"/>
      <c r="L101" s="90"/>
      <c r="M101" s="90"/>
      <c r="N101" s="90"/>
      <c r="O101" s="90"/>
      <c r="P101" s="90"/>
      <c r="Q101" s="90"/>
      <c r="R101" s="90"/>
      <c r="S101" s="90"/>
    </row>
    <row r="102" spans="2:19" ht="15" customHeight="1" x14ac:dyDescent="0.25">
      <c r="B102" s="110" t="s">
        <v>122</v>
      </c>
      <c r="C102" s="111"/>
      <c r="D102" s="111"/>
      <c r="E102" s="111"/>
      <c r="F102" s="112">
        <v>6</v>
      </c>
      <c r="G102" s="113"/>
      <c r="H102" s="234">
        <f t="shared" si="3"/>
        <v>4.6875E-2</v>
      </c>
      <c r="I102" s="90"/>
      <c r="J102" s="235"/>
      <c r="K102" s="237"/>
      <c r="L102" s="238"/>
      <c r="M102" s="90"/>
      <c r="N102" s="90"/>
      <c r="O102" s="90"/>
      <c r="P102" s="90"/>
      <c r="Q102" s="90"/>
      <c r="R102" s="90"/>
      <c r="S102" s="90"/>
    </row>
    <row r="103" spans="2:19" ht="15" customHeight="1" x14ac:dyDescent="0.25">
      <c r="B103" s="239" t="s">
        <v>220</v>
      </c>
      <c r="C103" s="240"/>
      <c r="D103" s="240"/>
      <c r="E103" s="240"/>
      <c r="F103" s="112">
        <v>0</v>
      </c>
      <c r="G103" s="113"/>
      <c r="H103" s="234">
        <f t="shared" si="3"/>
        <v>0</v>
      </c>
      <c r="I103" s="90"/>
      <c r="J103" s="235"/>
      <c r="K103" s="237"/>
      <c r="L103" s="238"/>
      <c r="M103" s="90"/>
      <c r="N103" s="90"/>
      <c r="O103" s="90"/>
      <c r="P103" s="90"/>
      <c r="Q103" s="90"/>
      <c r="R103" s="90"/>
      <c r="S103" s="90"/>
    </row>
    <row r="104" spans="2:19" ht="15" customHeight="1" x14ac:dyDescent="0.25">
      <c r="B104" s="110" t="s">
        <v>221</v>
      </c>
      <c r="C104" s="111"/>
      <c r="D104" s="111"/>
      <c r="E104" s="111"/>
      <c r="F104" s="112">
        <v>4</v>
      </c>
      <c r="G104" s="113"/>
      <c r="H104" s="234">
        <f t="shared" si="3"/>
        <v>3.125E-2</v>
      </c>
      <c r="I104" s="90"/>
      <c r="J104" s="90"/>
      <c r="K104" s="237"/>
      <c r="L104" s="238"/>
      <c r="M104" s="90"/>
      <c r="N104" s="90"/>
      <c r="O104" s="90"/>
      <c r="P104" s="90"/>
      <c r="Q104" s="90"/>
      <c r="R104" s="90"/>
      <c r="S104" s="90"/>
    </row>
    <row r="105" spans="2:19" ht="15" customHeight="1" x14ac:dyDescent="0.25">
      <c r="B105" s="241" t="s">
        <v>124</v>
      </c>
      <c r="C105" s="242"/>
      <c r="D105" s="242"/>
      <c r="E105" s="242"/>
      <c r="F105" s="243">
        <v>1</v>
      </c>
      <c r="G105" s="244"/>
      <c r="H105" s="245">
        <f t="shared" si="3"/>
        <v>7.8125E-3</v>
      </c>
      <c r="I105" s="90"/>
      <c r="J105" s="90"/>
      <c r="K105" s="237"/>
      <c r="L105" s="238"/>
      <c r="M105" s="90"/>
      <c r="N105" s="90"/>
      <c r="O105" s="90"/>
      <c r="P105" s="90"/>
      <c r="Q105" s="90"/>
      <c r="R105" s="90"/>
      <c r="S105" s="90"/>
    </row>
    <row r="106" spans="2:19" ht="15" customHeight="1" x14ac:dyDescent="0.25">
      <c r="B106" s="241" t="s">
        <v>125</v>
      </c>
      <c r="C106" s="242"/>
      <c r="D106" s="242"/>
      <c r="E106" s="242"/>
      <c r="F106" s="243">
        <v>0</v>
      </c>
      <c r="G106" s="244"/>
      <c r="H106" s="245">
        <f t="shared" si="3"/>
        <v>0</v>
      </c>
      <c r="I106" s="90"/>
      <c r="J106" s="90"/>
      <c r="K106" s="211"/>
      <c r="L106" s="211"/>
      <c r="M106" s="90"/>
      <c r="N106" s="90"/>
      <c r="O106" s="90"/>
      <c r="P106" s="90"/>
      <c r="Q106" s="90"/>
      <c r="R106" s="90"/>
      <c r="S106" s="90"/>
    </row>
    <row r="107" spans="2:19" ht="15" customHeight="1" x14ac:dyDescent="0.25">
      <c r="B107" s="241" t="s">
        <v>128</v>
      </c>
      <c r="C107" s="242"/>
      <c r="D107" s="242"/>
      <c r="E107" s="242"/>
      <c r="F107" s="243">
        <v>0</v>
      </c>
      <c r="G107" s="244"/>
      <c r="H107" s="245">
        <f t="shared" si="3"/>
        <v>0</v>
      </c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2:19" ht="15" customHeight="1" x14ac:dyDescent="0.25">
      <c r="B108" s="241" t="s">
        <v>127</v>
      </c>
      <c r="C108" s="242"/>
      <c r="D108" s="242"/>
      <c r="E108" s="242"/>
      <c r="F108" s="243">
        <v>0</v>
      </c>
      <c r="G108" s="244"/>
      <c r="H108" s="245">
        <f t="shared" si="3"/>
        <v>0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2:19" ht="15" customHeight="1" x14ac:dyDescent="0.25">
      <c r="B109" s="241" t="s">
        <v>129</v>
      </c>
      <c r="C109" s="242"/>
      <c r="D109" s="242"/>
      <c r="E109" s="242"/>
      <c r="F109" s="243">
        <v>0</v>
      </c>
      <c r="G109" s="244"/>
      <c r="H109" s="245">
        <f t="shared" si="3"/>
        <v>0</v>
      </c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2:19" ht="15" customHeight="1" x14ac:dyDescent="0.25">
      <c r="B110" s="241" t="s">
        <v>126</v>
      </c>
      <c r="C110" s="242"/>
      <c r="D110" s="242"/>
      <c r="E110" s="242"/>
      <c r="F110" s="243">
        <v>2</v>
      </c>
      <c r="G110" s="244"/>
      <c r="H110" s="245">
        <f t="shared" si="3"/>
        <v>1.5625E-2</v>
      </c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2:19" ht="15" customHeight="1" x14ac:dyDescent="0.25">
      <c r="B111" s="241" t="s">
        <v>222</v>
      </c>
      <c r="C111" s="242"/>
      <c r="D111" s="242"/>
      <c r="E111" s="242"/>
      <c r="F111" s="243">
        <v>0</v>
      </c>
      <c r="G111" s="244"/>
      <c r="H111" s="245">
        <f t="shared" si="3"/>
        <v>0</v>
      </c>
      <c r="I111" s="90"/>
      <c r="J111" s="90"/>
      <c r="O111" s="90"/>
      <c r="P111" s="90"/>
      <c r="Q111" s="90"/>
      <c r="R111" s="90"/>
      <c r="S111" s="90"/>
    </row>
    <row r="112" spans="2:19" ht="15" customHeight="1" x14ac:dyDescent="0.25">
      <c r="B112" s="241" t="s">
        <v>223</v>
      </c>
      <c r="C112" s="242"/>
      <c r="D112" s="242"/>
      <c r="E112" s="242"/>
      <c r="F112" s="243">
        <v>0</v>
      </c>
      <c r="G112" s="244"/>
      <c r="H112" s="245">
        <f t="shared" si="3"/>
        <v>0</v>
      </c>
      <c r="I112" s="90"/>
      <c r="J112" s="90"/>
      <c r="K112" s="12" t="s">
        <v>224</v>
      </c>
      <c r="L112" s="12"/>
      <c r="M112" s="12"/>
      <c r="N112" s="12"/>
      <c r="O112" s="90"/>
      <c r="P112" s="90"/>
      <c r="Q112" s="90"/>
      <c r="R112" s="90"/>
      <c r="S112" s="90"/>
    </row>
    <row r="113" spans="2:19" ht="15" customHeight="1" x14ac:dyDescent="0.25">
      <c r="B113" s="241" t="s">
        <v>225</v>
      </c>
      <c r="C113" s="242"/>
      <c r="D113" s="242"/>
      <c r="E113" s="242"/>
      <c r="F113" s="243">
        <v>0</v>
      </c>
      <c r="G113" s="244"/>
      <c r="H113" s="245">
        <f t="shared" si="3"/>
        <v>0</v>
      </c>
      <c r="I113" s="90"/>
      <c r="J113" s="90"/>
      <c r="K113" s="12"/>
      <c r="L113" s="12"/>
      <c r="M113" s="12"/>
      <c r="N113" s="12"/>
      <c r="O113" s="90"/>
      <c r="P113" s="90"/>
      <c r="Q113" s="90"/>
      <c r="R113" s="90"/>
      <c r="S113" s="90"/>
    </row>
    <row r="114" spans="2:19" ht="15" customHeight="1" x14ac:dyDescent="0.25">
      <c r="B114" s="241" t="s">
        <v>226</v>
      </c>
      <c r="C114" s="242"/>
      <c r="D114" s="242"/>
      <c r="E114" s="242"/>
      <c r="F114" s="243">
        <v>0</v>
      </c>
      <c r="G114" s="244"/>
      <c r="H114" s="245">
        <f t="shared" si="3"/>
        <v>0</v>
      </c>
      <c r="I114" s="90"/>
      <c r="J114" s="90"/>
      <c r="K114" s="18" t="s">
        <v>134</v>
      </c>
      <c r="L114" s="18" t="s">
        <v>30</v>
      </c>
      <c r="M114" s="18" t="s">
        <v>31</v>
      </c>
      <c r="N114" s="90"/>
      <c r="O114" s="90"/>
      <c r="P114" s="90"/>
      <c r="Q114" s="90"/>
      <c r="R114" s="90"/>
      <c r="S114" s="90"/>
    </row>
    <row r="115" spans="2:19" ht="15" customHeight="1" x14ac:dyDescent="0.25">
      <c r="B115" s="241" t="s">
        <v>227</v>
      </c>
      <c r="C115" s="242"/>
      <c r="D115" s="242"/>
      <c r="E115" s="242"/>
      <c r="F115" s="243">
        <v>1</v>
      </c>
      <c r="G115" s="244"/>
      <c r="H115" s="245">
        <f t="shared" si="3"/>
        <v>7.8125E-3</v>
      </c>
      <c r="I115" s="90"/>
      <c r="J115" s="90"/>
      <c r="K115" s="118" t="s">
        <v>136</v>
      </c>
      <c r="L115" s="120">
        <f>SUM(F96:F99)</f>
        <v>75</v>
      </c>
      <c r="M115" s="246">
        <f>L115/$L$120</f>
        <v>0.5859375</v>
      </c>
      <c r="N115" s="90"/>
      <c r="O115" s="90"/>
      <c r="P115" s="90"/>
      <c r="Q115" s="90"/>
      <c r="R115" s="90"/>
      <c r="S115" s="90"/>
    </row>
    <row r="116" spans="2:19" ht="15" customHeight="1" x14ac:dyDescent="0.25">
      <c r="B116" s="241" t="s">
        <v>228</v>
      </c>
      <c r="C116" s="242"/>
      <c r="D116" s="242"/>
      <c r="E116" s="242"/>
      <c r="F116" s="243">
        <v>0</v>
      </c>
      <c r="G116" s="244"/>
      <c r="H116" s="245">
        <f t="shared" si="3"/>
        <v>0</v>
      </c>
      <c r="I116" s="90"/>
      <c r="J116" s="90"/>
      <c r="K116" s="110" t="s">
        <v>138</v>
      </c>
      <c r="L116" s="112">
        <f>SUM(F100:F104)</f>
        <v>44</v>
      </c>
      <c r="M116" s="247">
        <f>L116/$L$120</f>
        <v>0.34375</v>
      </c>
      <c r="N116" s="90"/>
      <c r="O116" s="90"/>
      <c r="P116" s="90"/>
      <c r="Q116" s="90"/>
      <c r="R116" s="90"/>
      <c r="S116" s="90"/>
    </row>
    <row r="117" spans="2:19" ht="15" customHeight="1" x14ac:dyDescent="0.25">
      <c r="B117" s="241" t="s">
        <v>229</v>
      </c>
      <c r="C117" s="242"/>
      <c r="D117" s="242"/>
      <c r="E117" s="242"/>
      <c r="F117" s="243">
        <v>0</v>
      </c>
      <c r="G117" s="244"/>
      <c r="H117" s="245">
        <f t="shared" si="3"/>
        <v>0</v>
      </c>
      <c r="I117" s="90"/>
      <c r="J117" s="90"/>
      <c r="K117" s="241" t="s">
        <v>140</v>
      </c>
      <c r="L117" s="243">
        <f>SUM(F105:F123)</f>
        <v>5</v>
      </c>
      <c r="M117" s="248">
        <f>L117/$L$120</f>
        <v>3.90625E-2</v>
      </c>
      <c r="N117" s="90"/>
      <c r="O117" s="90"/>
      <c r="P117" s="90"/>
      <c r="Q117" s="90"/>
      <c r="R117" s="90"/>
      <c r="S117" s="90"/>
    </row>
    <row r="118" spans="2:19" ht="15" customHeight="1" x14ac:dyDescent="0.25">
      <c r="B118" s="241" t="s">
        <v>230</v>
      </c>
      <c r="C118" s="242"/>
      <c r="D118" s="242"/>
      <c r="E118" s="242"/>
      <c r="F118" s="243">
        <v>0</v>
      </c>
      <c r="G118" s="244"/>
      <c r="H118" s="245">
        <f t="shared" si="3"/>
        <v>0</v>
      </c>
      <c r="I118" s="90"/>
      <c r="J118" s="90"/>
      <c r="K118" s="146" t="s">
        <v>142</v>
      </c>
      <c r="L118" s="152">
        <f>SUM(F124:F132)</f>
        <v>3</v>
      </c>
      <c r="M118" s="249">
        <f>L118/$L$120</f>
        <v>2.34375E-2</v>
      </c>
      <c r="N118" s="90"/>
      <c r="O118" s="90"/>
      <c r="P118" s="90"/>
      <c r="Q118" s="90"/>
      <c r="R118" s="90"/>
      <c r="S118" s="90"/>
    </row>
    <row r="119" spans="2:19" ht="15" customHeight="1" thickBot="1" x14ac:dyDescent="0.3">
      <c r="B119" s="241" t="s">
        <v>231</v>
      </c>
      <c r="C119" s="242"/>
      <c r="D119" s="242"/>
      <c r="E119" s="242"/>
      <c r="F119" s="243">
        <v>0</v>
      </c>
      <c r="G119" s="244"/>
      <c r="H119" s="245">
        <f t="shared" si="3"/>
        <v>0</v>
      </c>
      <c r="I119" s="90"/>
      <c r="J119" s="90"/>
      <c r="K119" s="250" t="s">
        <v>144</v>
      </c>
      <c r="L119" s="251">
        <f>F133</f>
        <v>1</v>
      </c>
      <c r="M119" s="252">
        <f>L119/$L$120</f>
        <v>7.8125E-3</v>
      </c>
      <c r="N119" s="90"/>
      <c r="O119" s="90"/>
      <c r="P119" s="90"/>
      <c r="Q119" s="90"/>
      <c r="R119" s="90"/>
      <c r="S119" s="90"/>
    </row>
    <row r="120" spans="2:19" ht="15" customHeight="1" x14ac:dyDescent="0.25">
      <c r="B120" s="241" t="s">
        <v>232</v>
      </c>
      <c r="C120" s="242"/>
      <c r="D120" s="242"/>
      <c r="E120" s="242"/>
      <c r="F120" s="243">
        <v>1</v>
      </c>
      <c r="G120" s="244"/>
      <c r="H120" s="245">
        <f t="shared" si="3"/>
        <v>7.8125E-3</v>
      </c>
      <c r="I120" s="90"/>
      <c r="J120" s="90"/>
      <c r="K120" s="29" t="s">
        <v>21</v>
      </c>
      <c r="L120" s="29">
        <f>SUM(L115:L119)</f>
        <v>128</v>
      </c>
      <c r="M120" s="30">
        <f>SUM(M115:M119)</f>
        <v>1</v>
      </c>
      <c r="N120" s="90"/>
      <c r="O120" s="80"/>
      <c r="P120" s="80"/>
      <c r="Q120" s="90"/>
      <c r="R120" s="90"/>
      <c r="S120" s="90"/>
    </row>
    <row r="121" spans="2:19" ht="15" customHeight="1" x14ac:dyDescent="0.25">
      <c r="B121" s="241" t="s">
        <v>132</v>
      </c>
      <c r="C121" s="242"/>
      <c r="D121" s="242"/>
      <c r="E121" s="242"/>
      <c r="F121" s="243">
        <v>0</v>
      </c>
      <c r="G121" s="244"/>
      <c r="H121" s="245">
        <f t="shared" si="3"/>
        <v>0</v>
      </c>
      <c r="I121" s="90"/>
      <c r="J121" s="90"/>
      <c r="O121" s="80"/>
      <c r="P121" s="80"/>
      <c r="Q121" s="90"/>
      <c r="R121" s="90"/>
      <c r="S121" s="90"/>
    </row>
    <row r="122" spans="2:19" ht="15" customHeight="1" x14ac:dyDescent="0.25">
      <c r="B122" s="241" t="s">
        <v>133</v>
      </c>
      <c r="C122" s="242"/>
      <c r="D122" s="242"/>
      <c r="E122" s="242"/>
      <c r="F122" s="243">
        <v>0</v>
      </c>
      <c r="G122" s="244"/>
      <c r="H122" s="245">
        <f t="shared" si="3"/>
        <v>0</v>
      </c>
      <c r="I122" s="90"/>
      <c r="J122" s="90"/>
      <c r="N122" s="136"/>
      <c r="O122" s="22"/>
      <c r="P122" s="48"/>
      <c r="Q122" s="90"/>
      <c r="R122" s="90"/>
      <c r="S122" s="90"/>
    </row>
    <row r="123" spans="2:19" ht="15" customHeight="1" x14ac:dyDescent="0.25">
      <c r="B123" s="241" t="s">
        <v>130</v>
      </c>
      <c r="C123" s="242"/>
      <c r="D123" s="242"/>
      <c r="E123" s="242"/>
      <c r="F123" s="243">
        <v>0</v>
      </c>
      <c r="G123" s="244"/>
      <c r="H123" s="245">
        <f t="shared" si="3"/>
        <v>0</v>
      </c>
      <c r="I123" s="90"/>
      <c r="J123" s="90"/>
      <c r="N123" s="136"/>
      <c r="O123" s="22"/>
      <c r="P123" s="48"/>
      <c r="Q123" s="90"/>
      <c r="R123" s="90"/>
      <c r="S123" s="90"/>
    </row>
    <row r="124" spans="2:19" ht="15" customHeight="1" x14ac:dyDescent="0.25">
      <c r="B124" s="146" t="s">
        <v>141</v>
      </c>
      <c r="C124" s="151"/>
      <c r="D124" s="151"/>
      <c r="E124" s="151"/>
      <c r="F124" s="152">
        <v>0</v>
      </c>
      <c r="G124" s="153"/>
      <c r="H124" s="253">
        <f t="shared" si="3"/>
        <v>0</v>
      </c>
      <c r="I124" s="90"/>
      <c r="J124" s="90"/>
      <c r="N124" s="136"/>
      <c r="O124" s="22"/>
      <c r="P124" s="48"/>
      <c r="Q124" s="90"/>
      <c r="R124" s="90"/>
      <c r="S124" s="90"/>
    </row>
    <row r="125" spans="2:19" ht="15" customHeight="1" x14ac:dyDescent="0.25">
      <c r="B125" s="146" t="s">
        <v>233</v>
      </c>
      <c r="C125" s="151"/>
      <c r="D125" s="151"/>
      <c r="E125" s="151"/>
      <c r="F125" s="152">
        <v>0</v>
      </c>
      <c r="G125" s="153"/>
      <c r="H125" s="253">
        <f t="shared" si="3"/>
        <v>0</v>
      </c>
      <c r="I125" s="90"/>
      <c r="J125" s="90"/>
      <c r="N125" s="136"/>
      <c r="O125" s="22"/>
      <c r="P125" s="48"/>
      <c r="Q125" s="90"/>
      <c r="R125" s="90"/>
      <c r="S125" s="90"/>
    </row>
    <row r="126" spans="2:19" ht="15" customHeight="1" x14ac:dyDescent="0.25">
      <c r="B126" s="146" t="s">
        <v>234</v>
      </c>
      <c r="C126" s="151"/>
      <c r="D126" s="151"/>
      <c r="E126" s="151"/>
      <c r="F126" s="152">
        <v>0</v>
      </c>
      <c r="G126" s="153"/>
      <c r="H126" s="253">
        <f t="shared" si="3"/>
        <v>0</v>
      </c>
      <c r="I126" s="90"/>
      <c r="J126" s="90"/>
      <c r="N126" s="136"/>
      <c r="O126" s="22"/>
      <c r="P126" s="48"/>
      <c r="Q126" s="90"/>
      <c r="R126" s="90"/>
      <c r="S126" s="90"/>
    </row>
    <row r="127" spans="2:19" ht="15" customHeight="1" x14ac:dyDescent="0.25">
      <c r="B127" s="146" t="s">
        <v>235</v>
      </c>
      <c r="C127" s="151"/>
      <c r="D127" s="151"/>
      <c r="E127" s="151"/>
      <c r="F127" s="152">
        <v>0</v>
      </c>
      <c r="G127" s="153"/>
      <c r="H127" s="253">
        <f t="shared" si="3"/>
        <v>0</v>
      </c>
      <c r="I127" s="90"/>
      <c r="J127" s="90"/>
      <c r="N127" s="136"/>
      <c r="O127" s="22"/>
      <c r="P127" s="48"/>
      <c r="Q127" s="90"/>
      <c r="R127" s="90"/>
      <c r="S127" s="90"/>
    </row>
    <row r="128" spans="2:19" ht="15" customHeight="1" x14ac:dyDescent="0.25">
      <c r="B128" s="146" t="s">
        <v>236</v>
      </c>
      <c r="C128" s="151"/>
      <c r="D128" s="151"/>
      <c r="E128" s="151"/>
      <c r="F128" s="152">
        <v>0</v>
      </c>
      <c r="G128" s="153"/>
      <c r="H128" s="253">
        <f t="shared" si="3"/>
        <v>0</v>
      </c>
      <c r="I128" s="90"/>
      <c r="J128" s="90"/>
      <c r="N128" s="136"/>
      <c r="O128" s="22"/>
      <c r="P128" s="48"/>
      <c r="Q128" s="90"/>
      <c r="R128" s="90"/>
      <c r="S128" s="90"/>
    </row>
    <row r="129" spans="2:21" ht="15" customHeight="1" x14ac:dyDescent="0.25">
      <c r="B129" s="146" t="s">
        <v>137</v>
      </c>
      <c r="C129" s="151"/>
      <c r="D129" s="151"/>
      <c r="E129" s="151"/>
      <c r="F129" s="152">
        <v>0</v>
      </c>
      <c r="G129" s="153"/>
      <c r="H129" s="253">
        <f t="shared" si="3"/>
        <v>0</v>
      </c>
      <c r="I129" s="90"/>
      <c r="J129" s="90"/>
      <c r="N129" s="136"/>
      <c r="O129" s="22"/>
      <c r="P129" s="48"/>
      <c r="Q129" s="90"/>
      <c r="R129" s="90"/>
      <c r="S129" s="90"/>
    </row>
    <row r="130" spans="2:21" ht="15" customHeight="1" x14ac:dyDescent="0.25">
      <c r="B130" s="146" t="s">
        <v>237</v>
      </c>
      <c r="C130" s="151"/>
      <c r="D130" s="151"/>
      <c r="E130" s="151"/>
      <c r="F130" s="152">
        <v>0</v>
      </c>
      <c r="G130" s="153"/>
      <c r="H130" s="253">
        <f t="shared" si="3"/>
        <v>0</v>
      </c>
      <c r="I130" s="90"/>
      <c r="J130" s="90"/>
      <c r="N130" s="254"/>
      <c r="O130" s="90"/>
      <c r="P130" s="90"/>
      <c r="Q130" s="90"/>
      <c r="R130" s="90"/>
      <c r="S130" s="90"/>
    </row>
    <row r="131" spans="2:21" ht="15" customHeight="1" x14ac:dyDescent="0.25">
      <c r="B131" s="146" t="s">
        <v>238</v>
      </c>
      <c r="C131" s="151"/>
      <c r="D131" s="151"/>
      <c r="E131" s="151"/>
      <c r="F131" s="152">
        <v>2</v>
      </c>
      <c r="G131" s="153"/>
      <c r="H131" s="253">
        <f t="shared" si="3"/>
        <v>1.5625E-2</v>
      </c>
      <c r="I131" s="90"/>
      <c r="J131" s="90"/>
      <c r="N131" s="254"/>
      <c r="O131" s="90"/>
      <c r="P131" s="90"/>
      <c r="Q131" s="90"/>
      <c r="R131" s="90"/>
      <c r="S131" s="90"/>
    </row>
    <row r="132" spans="2:21" ht="15" customHeight="1" x14ac:dyDescent="0.25">
      <c r="B132" s="146" t="s">
        <v>239</v>
      </c>
      <c r="C132" s="151"/>
      <c r="D132" s="151"/>
      <c r="E132" s="151"/>
      <c r="F132" s="152">
        <v>1</v>
      </c>
      <c r="G132" s="153"/>
      <c r="H132" s="253">
        <f t="shared" si="3"/>
        <v>7.8125E-3</v>
      </c>
      <c r="I132" s="90"/>
      <c r="J132" s="90"/>
      <c r="N132" s="255"/>
      <c r="O132" s="90"/>
      <c r="P132" s="90"/>
      <c r="Q132" s="90"/>
      <c r="R132" s="90"/>
      <c r="S132" s="90"/>
    </row>
    <row r="133" spans="2:21" ht="15" customHeight="1" thickBot="1" x14ac:dyDescent="0.3">
      <c r="B133" s="250" t="s">
        <v>144</v>
      </c>
      <c r="C133" s="256"/>
      <c r="D133" s="256"/>
      <c r="E133" s="256"/>
      <c r="F133" s="257">
        <v>1</v>
      </c>
      <c r="G133" s="251"/>
      <c r="H133" s="258">
        <f t="shared" si="3"/>
        <v>7.8125E-3</v>
      </c>
      <c r="I133" s="90"/>
      <c r="J133" s="90"/>
      <c r="N133" s="90"/>
      <c r="O133" s="90"/>
      <c r="P133" s="90"/>
      <c r="Q133" s="90"/>
      <c r="R133" s="90"/>
      <c r="S133" s="90"/>
    </row>
    <row r="134" spans="2:21" ht="15" customHeight="1" x14ac:dyDescent="0.25">
      <c r="B134" s="173" t="s">
        <v>21</v>
      </c>
      <c r="C134" s="173"/>
      <c r="D134" s="173"/>
      <c r="E134" s="29"/>
      <c r="F134" s="29">
        <f>SUM(F96:F133)</f>
        <v>128</v>
      </c>
      <c r="G134" s="259"/>
      <c r="H134" s="201">
        <f>SUM(H96:H133)</f>
        <v>1</v>
      </c>
      <c r="I134" s="90"/>
      <c r="J134" s="90"/>
      <c r="N134" s="90"/>
      <c r="O134" s="90"/>
      <c r="P134" s="90"/>
      <c r="Q134" s="90"/>
      <c r="R134" s="90"/>
      <c r="S134" s="90"/>
    </row>
    <row r="135" spans="2:21" x14ac:dyDescent="0.25">
      <c r="B135" s="260" t="s">
        <v>240</v>
      </c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</row>
    <row r="136" spans="2:21" x14ac:dyDescent="0.25">
      <c r="B136" s="90"/>
      <c r="C136" s="90"/>
      <c r="D136" s="90"/>
      <c r="E136" s="90"/>
      <c r="F136" s="22"/>
      <c r="G136" s="22"/>
      <c r="H136" s="22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</row>
    <row r="137" spans="2:21" x14ac:dyDescent="0.25">
      <c r="B137" s="219" t="s">
        <v>241</v>
      </c>
      <c r="C137" s="219"/>
      <c r="D137" s="219"/>
      <c r="E137" s="219"/>
      <c r="F137" s="220"/>
      <c r="G137" s="220"/>
      <c r="H137" s="220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</row>
    <row r="138" spans="2:21" ht="26.25" customHeight="1" x14ac:dyDescent="0.2">
      <c r="B138" s="12" t="s">
        <v>242</v>
      </c>
      <c r="C138" s="12"/>
      <c r="D138" s="12"/>
      <c r="E138" s="12"/>
      <c r="F138" s="12"/>
      <c r="G138" s="22"/>
      <c r="H138" s="22"/>
      <c r="I138" s="90"/>
      <c r="J138" s="90"/>
      <c r="K138" s="12" t="s">
        <v>243</v>
      </c>
      <c r="L138" s="12"/>
      <c r="M138" s="12"/>
      <c r="N138" s="80"/>
      <c r="O138" s="80"/>
      <c r="P138" s="90"/>
      <c r="Q138" s="90"/>
      <c r="R138" s="90"/>
      <c r="S138" s="90"/>
      <c r="U138" s="261"/>
    </row>
    <row r="139" spans="2:21" ht="15" customHeight="1" x14ac:dyDescent="0.2">
      <c r="B139" s="12"/>
      <c r="C139" s="12"/>
      <c r="D139" s="12"/>
      <c r="E139" s="12"/>
      <c r="F139" s="12"/>
      <c r="G139" s="22"/>
      <c r="H139" s="22"/>
      <c r="I139" s="90"/>
      <c r="J139" s="90"/>
      <c r="K139" s="12"/>
      <c r="L139" s="12"/>
      <c r="M139" s="12"/>
      <c r="N139" s="80"/>
      <c r="O139" s="80"/>
      <c r="P139" s="90"/>
      <c r="Q139" s="90"/>
      <c r="R139" s="90"/>
      <c r="S139" s="90"/>
      <c r="U139" s="261"/>
    </row>
    <row r="140" spans="2:21" x14ac:dyDescent="0.2">
      <c r="B140" s="221" t="s">
        <v>244</v>
      </c>
      <c r="C140" s="18" t="s">
        <v>30</v>
      </c>
      <c r="D140" s="18" t="s">
        <v>31</v>
      </c>
      <c r="E140" s="90"/>
      <c r="F140" s="22"/>
      <c r="G140" s="22"/>
      <c r="H140" s="22"/>
      <c r="I140" s="90"/>
      <c r="J140" s="90"/>
      <c r="K140" s="18" t="s">
        <v>245</v>
      </c>
      <c r="L140" s="18" t="s">
        <v>30</v>
      </c>
      <c r="M140" s="18" t="s">
        <v>31</v>
      </c>
      <c r="N140" s="90"/>
      <c r="O140" s="22"/>
      <c r="P140" s="90"/>
      <c r="Q140" s="90"/>
      <c r="R140" s="90"/>
      <c r="S140" s="90"/>
      <c r="U140" s="261"/>
    </row>
    <row r="141" spans="2:21" x14ac:dyDescent="0.2">
      <c r="B141" s="21" t="s">
        <v>246</v>
      </c>
      <c r="C141" s="22">
        <v>2</v>
      </c>
      <c r="D141" s="48">
        <f>C141/$C$146</f>
        <v>1.5625E-2</v>
      </c>
      <c r="E141" s="90"/>
      <c r="F141" s="22"/>
      <c r="G141" s="22"/>
      <c r="H141" s="22"/>
      <c r="I141" s="90"/>
      <c r="J141" s="90"/>
      <c r="K141" s="21" t="s">
        <v>247</v>
      </c>
      <c r="L141" s="22">
        <v>63</v>
      </c>
      <c r="M141" s="223">
        <f>L141/$L$145</f>
        <v>0.4921875</v>
      </c>
      <c r="N141" s="90"/>
      <c r="O141" s="22"/>
      <c r="P141" s="90"/>
      <c r="Q141" s="90"/>
      <c r="R141" s="90"/>
      <c r="S141" s="90"/>
      <c r="U141" s="261"/>
    </row>
    <row r="142" spans="2:21" x14ac:dyDescent="0.2">
      <c r="B142" s="21" t="s">
        <v>166</v>
      </c>
      <c r="C142" s="22">
        <v>57</v>
      </c>
      <c r="D142" s="48">
        <f>C142/$C$146</f>
        <v>0.4453125</v>
      </c>
      <c r="E142" s="90"/>
      <c r="F142" s="22"/>
      <c r="G142" s="22"/>
      <c r="H142" s="22"/>
      <c r="I142" s="90"/>
      <c r="J142" s="90"/>
      <c r="K142" s="21" t="s">
        <v>248</v>
      </c>
      <c r="L142" s="22">
        <v>57</v>
      </c>
      <c r="M142" s="223">
        <f>L142/$L$145</f>
        <v>0.4453125</v>
      </c>
      <c r="N142" s="90"/>
      <c r="O142" s="22"/>
      <c r="P142" s="90"/>
      <c r="Q142" s="90"/>
      <c r="R142" s="90"/>
      <c r="S142" s="90"/>
      <c r="U142" s="261"/>
    </row>
    <row r="143" spans="2:21" x14ac:dyDescent="0.2">
      <c r="B143" s="21" t="s">
        <v>167</v>
      </c>
      <c r="C143" s="22">
        <v>63</v>
      </c>
      <c r="D143" s="48">
        <f>C143/$C$146</f>
        <v>0.4921875</v>
      </c>
      <c r="E143" s="90"/>
      <c r="F143" s="22"/>
      <c r="G143" s="22"/>
      <c r="H143" s="262" t="s">
        <v>168</v>
      </c>
      <c r="I143" s="90"/>
      <c r="J143" s="90"/>
      <c r="K143" s="21" t="s">
        <v>249</v>
      </c>
      <c r="L143" s="22">
        <v>4</v>
      </c>
      <c r="M143" s="223">
        <f>L143/$L$145</f>
        <v>3.125E-2</v>
      </c>
      <c r="N143" s="90"/>
      <c r="O143" s="22"/>
      <c r="P143" s="90"/>
      <c r="Q143" s="90"/>
      <c r="R143" s="90"/>
      <c r="S143" s="90"/>
      <c r="U143" s="261"/>
    </row>
    <row r="144" spans="2:21" ht="15.75" thickBot="1" x14ac:dyDescent="0.25">
      <c r="B144" s="21" t="s">
        <v>107</v>
      </c>
      <c r="C144" s="22">
        <v>4</v>
      </c>
      <c r="D144" s="48">
        <f>C144/$C$146</f>
        <v>3.125E-2</v>
      </c>
      <c r="E144" s="90"/>
      <c r="F144" s="22"/>
      <c r="G144" s="22"/>
      <c r="H144" s="263">
        <f>SUM(D142:D143)</f>
        <v>0.9375</v>
      </c>
      <c r="I144" s="90"/>
      <c r="J144" s="90"/>
      <c r="K144" s="21" t="s">
        <v>250</v>
      </c>
      <c r="L144" s="22">
        <v>4</v>
      </c>
      <c r="M144" s="223">
        <f>L144/$L$145</f>
        <v>3.125E-2</v>
      </c>
      <c r="N144" s="90"/>
      <c r="O144" s="22"/>
      <c r="P144" s="90"/>
      <c r="Q144" s="90"/>
      <c r="R144" s="90"/>
      <c r="S144" s="90"/>
      <c r="U144" s="261"/>
    </row>
    <row r="145" spans="2:21" ht="15.75" thickBot="1" x14ac:dyDescent="0.25">
      <c r="B145" s="21" t="s">
        <v>206</v>
      </c>
      <c r="C145" s="22">
        <v>2</v>
      </c>
      <c r="D145" s="48">
        <f>C145/$C$146</f>
        <v>1.5625E-2</v>
      </c>
      <c r="E145" s="90"/>
      <c r="F145" s="22"/>
      <c r="G145" s="22"/>
      <c r="H145" s="22"/>
      <c r="I145" s="90"/>
      <c r="J145" s="90"/>
      <c r="K145" s="29" t="s">
        <v>21</v>
      </c>
      <c r="L145" s="29">
        <f>SUM(L141:L144)</f>
        <v>128</v>
      </c>
      <c r="M145" s="201">
        <f>SUM(M141:M144)</f>
        <v>1</v>
      </c>
      <c r="N145" s="90"/>
      <c r="O145" s="22"/>
      <c r="P145" s="90"/>
      <c r="Q145" s="90"/>
      <c r="R145" s="90"/>
      <c r="S145" s="90"/>
      <c r="U145" s="261"/>
    </row>
    <row r="146" spans="2:21" x14ac:dyDescent="0.2">
      <c r="B146" s="29" t="s">
        <v>21</v>
      </c>
      <c r="C146" s="29">
        <f>SUM(C141:C145)</f>
        <v>128</v>
      </c>
      <c r="D146" s="201">
        <f>SUM(D141:D145)</f>
        <v>1</v>
      </c>
      <c r="E146" s="90"/>
      <c r="F146" s="22"/>
      <c r="G146" s="22"/>
      <c r="H146" s="22"/>
      <c r="I146" s="90"/>
      <c r="J146" s="90"/>
      <c r="N146" s="90"/>
      <c r="O146" s="22"/>
      <c r="P146" s="90"/>
      <c r="Q146" s="90"/>
      <c r="R146" s="90"/>
      <c r="S146" s="90"/>
      <c r="U146" s="261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90" t="s">
        <v>251</v>
      </c>
      <c r="C148" s="90"/>
      <c r="D148" s="90"/>
      <c r="K148"/>
      <c r="L148"/>
      <c r="M148"/>
      <c r="N148"/>
      <c r="O148"/>
    </row>
    <row r="149" spans="2:21" ht="15.75" customHeight="1" x14ac:dyDescent="0.25">
      <c r="B149" s="264" t="s">
        <v>252</v>
      </c>
      <c r="C149" s="18" t="s">
        <v>30</v>
      </c>
      <c r="D149" s="52" t="s">
        <v>31</v>
      </c>
      <c r="E149" s="52"/>
      <c r="K149"/>
      <c r="L149"/>
      <c r="M149"/>
      <c r="N149"/>
      <c r="O149"/>
    </row>
    <row r="150" spans="2:21" x14ac:dyDescent="0.25">
      <c r="B150" s="47" t="s">
        <v>253</v>
      </c>
      <c r="C150" s="265">
        <v>36</v>
      </c>
      <c r="D150" s="266">
        <f>C150/$C$152</f>
        <v>0.28125</v>
      </c>
      <c r="E150" s="266"/>
      <c r="K150"/>
      <c r="L150"/>
      <c r="M150"/>
      <c r="N150"/>
      <c r="O150"/>
    </row>
    <row r="151" spans="2:21" ht="15.75" thickBot="1" x14ac:dyDescent="0.3">
      <c r="B151" s="47" t="s">
        <v>254</v>
      </c>
      <c r="C151" s="265">
        <v>92</v>
      </c>
      <c r="D151" s="266">
        <f>C151/$C$152</f>
        <v>0.71875</v>
      </c>
      <c r="E151" s="266"/>
      <c r="K151"/>
      <c r="L151"/>
      <c r="M151"/>
      <c r="N151"/>
      <c r="O151"/>
    </row>
    <row r="152" spans="2:21" x14ac:dyDescent="0.25">
      <c r="B152" s="267" t="s">
        <v>21</v>
      </c>
      <c r="C152" s="268">
        <f>SUM(C150:C151)</f>
        <v>128</v>
      </c>
      <c r="D152" s="269">
        <f>SUM(D150:E151)</f>
        <v>1</v>
      </c>
      <c r="E152" s="269"/>
      <c r="K152"/>
      <c r="L152"/>
      <c r="M152"/>
      <c r="N152"/>
      <c r="O152"/>
    </row>
    <row r="153" spans="2:21" x14ac:dyDescent="0.25">
      <c r="K153"/>
      <c r="L153"/>
      <c r="M153"/>
      <c r="N153"/>
      <c r="O153"/>
    </row>
    <row r="154" spans="2:21" x14ac:dyDescent="0.25">
      <c r="B154" s="270" t="s">
        <v>255</v>
      </c>
      <c r="C154" s="271"/>
      <c r="D154" s="272"/>
      <c r="E154" s="272"/>
      <c r="F154" s="270"/>
      <c r="G154" s="270"/>
      <c r="H154" s="270"/>
      <c r="I154" s="270"/>
      <c r="J154" s="270"/>
      <c r="K154" s="270"/>
      <c r="L154"/>
      <c r="M154"/>
      <c r="N154"/>
      <c r="O154"/>
    </row>
    <row r="155" spans="2:21" x14ac:dyDescent="0.25">
      <c r="C155" s="270"/>
      <c r="D155" s="270"/>
      <c r="E155" s="270"/>
      <c r="F155" s="270"/>
      <c r="G155" s="270"/>
      <c r="H155" s="270"/>
      <c r="I155" s="270"/>
      <c r="K155"/>
      <c r="L155"/>
      <c r="M155"/>
      <c r="N155"/>
      <c r="O155"/>
    </row>
    <row r="156" spans="2:21" ht="15" customHeight="1" x14ac:dyDescent="0.25">
      <c r="B156" s="273" t="s">
        <v>256</v>
      </c>
      <c r="C156" s="273"/>
      <c r="D156" s="273"/>
      <c r="E156" s="273"/>
      <c r="F156" s="273"/>
      <c r="G156" s="273"/>
      <c r="H156" s="273"/>
      <c r="I156" s="274"/>
    </row>
    <row r="157" spans="2:21" ht="7.5" customHeight="1" x14ac:dyDescent="0.25">
      <c r="B157" s="273"/>
      <c r="C157" s="273"/>
      <c r="D157" s="273"/>
      <c r="E157" s="273"/>
      <c r="F157" s="273"/>
      <c r="G157" s="273"/>
      <c r="H157" s="273"/>
      <c r="I157" s="274"/>
    </row>
    <row r="158" spans="2:21" x14ac:dyDescent="0.25">
      <c r="B158" s="275" t="s">
        <v>257</v>
      </c>
    </row>
    <row r="159" spans="2:21" ht="15" customHeight="1" x14ac:dyDescent="0.25">
      <c r="B159" s="275" t="s">
        <v>258</v>
      </c>
    </row>
  </sheetData>
  <mergeCells count="47">
    <mergeCell ref="D151:E151"/>
    <mergeCell ref="D152:E152"/>
    <mergeCell ref="B156:H157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2020-07-17T22:12:13Z</dcterms:created>
  <dcterms:modified xsi:type="dcterms:W3CDTF">2020-07-17T22:12:30Z</dcterms:modified>
</cp:coreProperties>
</file>