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1.xml" ContentType="application/vnd.openxmlformats-officedocument.drawing+xml"/>
  <Override PartName="/xl/charts/chart34.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charts/chart37.xml" ContentType="application/vnd.openxmlformats-officedocument.drawingml.chart+xml"/>
  <Override PartName="/xl/charts/style24.xml" ContentType="application/vnd.ms-office.chartstyle+xml"/>
  <Override PartName="/xl/charts/colors24.xml" ContentType="application/vnd.ms-office.chartcolorstyle+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charts/chart39.xml" ContentType="application/vnd.openxmlformats-officedocument.drawingml.chart+xml"/>
  <Override PartName="/xl/theme/themeOverride2.xml" ContentType="application/vnd.openxmlformats-officedocument.themeOverride+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charts/chart46.xml" ContentType="application/vnd.openxmlformats-officedocument.drawingml.chart+xml"/>
  <Override PartName="/xl/charts/style32.xml" ContentType="application/vnd.ms-office.chartstyle+xml"/>
  <Override PartName="/xl/charts/colors32.xml" ContentType="application/vnd.ms-office.chartcolorstyle+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ml.chartshapes+xml"/>
  <Override PartName="/xl/charts/chart51.xml" ContentType="application/vnd.openxmlformats-officedocument.drawingml.chart+xml"/>
  <Override PartName="/xl/drawings/drawing17.xml" ContentType="application/vnd.openxmlformats-officedocument.drawingml.chartshapes+xml"/>
  <Override PartName="/xl/charts/chart52.xml" ContentType="application/vnd.openxmlformats-officedocument.drawingml.chart+xml"/>
  <Override PartName="/xl/drawings/drawing18.xml" ContentType="application/vnd.openxmlformats-officedocument.drawingml.chartshapes+xml"/>
  <Override PartName="/xl/charts/chart5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1.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drawings/drawing22.xml" ContentType="application/vnd.openxmlformats-officedocument.drawingml.chartshapes+xml"/>
  <Override PartName="/xl/charts/chart58.xml" ContentType="application/vnd.openxmlformats-officedocument.drawingml.chart+xml"/>
  <Override PartName="/xl/charts/chart59.xml" ContentType="application/vnd.openxmlformats-officedocument.drawingml.chart+xml"/>
  <Override PartName="/xl/drawings/drawing2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xml"/>
  <Override PartName="/xl/charts/chart66.xml" ContentType="application/vnd.openxmlformats-officedocument.drawingml.chart+xml"/>
  <Override PartName="/xl/charts/style35.xml" ContentType="application/vnd.ms-office.chartstyle+xml"/>
  <Override PartName="/xl/charts/colors35.xml" ContentType="application/vnd.ms-office.chartcolorstyle+xml"/>
  <Override PartName="/xl/charts/chart67.xml" ContentType="application/vnd.openxmlformats-officedocument.drawingml.chart+xml"/>
  <Override PartName="/xl/charts/style36.xml" ContentType="application/vnd.ms-office.chartstyle+xml"/>
  <Override PartName="/xl/charts/colors36.xml" ContentType="application/vnd.ms-office.chartcolorstyle+xml"/>
  <Override PartName="/xl/charts/chart68.xml" ContentType="application/vnd.openxmlformats-officedocument.drawingml.chart+xml"/>
  <Override PartName="/xl/charts/style37.xml" ContentType="application/vnd.ms-office.chartstyle+xml"/>
  <Override PartName="/xl/charts/colors37.xml" ContentType="application/vnd.ms-office.chartcolorstyle+xml"/>
  <Override PartName="/xl/charts/chart69.xml" ContentType="application/vnd.openxmlformats-officedocument.drawingml.chart+xml"/>
  <Override PartName="/xl/charts/style38.xml" ContentType="application/vnd.ms-office.chartstyle+xml"/>
  <Override PartName="/xl/charts/colors38.xml" ContentType="application/vnd.ms-office.chartcolorstyle+xml"/>
  <Override PartName="/xl/charts/chart70.xml" ContentType="application/vnd.openxmlformats-officedocument.drawingml.chart+xml"/>
  <Override PartName="/xl/charts/style39.xml" ContentType="application/vnd.ms-office.chartstyle+xml"/>
  <Override PartName="/xl/charts/colors39.xml" ContentType="application/vnd.ms-office.chartcolorstyle+xml"/>
  <Override PartName="/xl/charts/chart71.xml" ContentType="application/vnd.openxmlformats-officedocument.drawingml.chart+xml"/>
  <Override PartName="/xl/charts/style40.xml" ContentType="application/vnd.ms-office.chartstyle+xml"/>
  <Override PartName="/xl/charts/colors40.xml" ContentType="application/vnd.ms-office.chartcolorstyle+xml"/>
  <Override PartName="/xl/charts/chart72.xml" ContentType="application/vnd.openxmlformats-officedocument.drawingml.chart+xml"/>
  <Override PartName="/xl/charts/style41.xml" ContentType="application/vnd.ms-office.chartstyle+xml"/>
  <Override PartName="/xl/charts/colors4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Marleny_Llanos\UGIGC\Carpeta Magica\2018\Febrero 2018\Previos\"/>
    </mc:Choice>
  </mc:AlternateContent>
  <bookViews>
    <workbookView xWindow="0" yWindow="0" windowWidth="23040" windowHeight="10668" tabRatio="863"/>
  </bookViews>
  <sheets>
    <sheet name="Casos CEM" sheetId="18" r:id="rId1"/>
    <sheet name="Feminicidio" sheetId="25" r:id="rId2"/>
    <sheet name="Tentativa" sheetId="26" r:id="rId3"/>
    <sheet name="Eventos" sheetId="19" r:id="rId4"/>
    <sheet name="Linea100" sheetId="27" r:id="rId5"/>
    <sheet name="CAI" sheetId="24" r:id="rId6"/>
    <sheet name="Reviesfo" sheetId="29" r:id="rId7"/>
    <sheet name="SAU" sheetId="20" r:id="rId8"/>
    <sheet name="Chat 100" sheetId="28" r:id="rId9"/>
    <sheet name="RITA" sheetId="23" r:id="rId10"/>
    <sheet name="ER Casos" sheetId="21" r:id="rId11"/>
    <sheet name="ER AER" sheetId="22" r:id="rId12"/>
    <sheet name="Acoso Virtual" sheetId="3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CAI!#REF!</definedName>
    <definedName name="_xlnm._FilterDatabase" localSheetId="11" hidden="1">'ER AER'!$A$5:$A$86</definedName>
    <definedName name="_xlnm._FilterDatabase" localSheetId="3" hidden="1">Eventos!$A$1:$A$1525</definedName>
    <definedName name="_xlnm._FilterDatabase" localSheetId="9" hidden="1">RITA!$A$181:$L$194</definedName>
    <definedName name="A" localSheetId="0">#REF!</definedName>
    <definedName name="A">#REF!</definedName>
    <definedName name="AAA" localSheetId="0">[1]Casos!#REF!</definedName>
    <definedName name="AAA">[1]Casos!#REF!</definedName>
    <definedName name="AB" localSheetId="0">#REF!</definedName>
    <definedName name="AB">#REF!</definedName>
    <definedName name="ABAN" localSheetId="0">#REF!</definedName>
    <definedName name="ABAN">#REF!</definedName>
    <definedName name="ABANCAY" localSheetId="0">#REF!</definedName>
    <definedName name="ABANCAY">#REF!</definedName>
    <definedName name="AMES" localSheetId="0">'[2]Base 2012'!$E$1</definedName>
    <definedName name="AMES">'[3]Base 2012'!$E$1</definedName>
    <definedName name="AÑO" localSheetId="0">#REF!</definedName>
    <definedName name="AÑO">#REF!</definedName>
    <definedName name="AÑOS" localSheetId="0">#REF!</definedName>
    <definedName name="AÑOS">#REF!</definedName>
    <definedName name="_xlnm.Print_Area" localSheetId="12">'Acoso Virtual'!$A$1:$S$170</definedName>
    <definedName name="_xlnm.Print_Area" localSheetId="5">CAI!$A$119:$P$323</definedName>
    <definedName name="_xlnm.Print_Area" localSheetId="0">'Casos CEM'!$A$1:$Q$292</definedName>
    <definedName name="_xlnm.Print_Area" localSheetId="8">'Chat 100'!$A$1:$V$150</definedName>
    <definedName name="_xlnm.Print_Area" localSheetId="11">'ER AER'!$A$1:$AB$86</definedName>
    <definedName name="_xlnm.Print_Area" localSheetId="10">'ER Casos'!$A$1:$V$115</definedName>
    <definedName name="_xlnm.Print_Area" localSheetId="3">Eventos!$A$1237:$AC$1625</definedName>
    <definedName name="_xlnm.Print_Area" localSheetId="1">Feminicidio!$A$1:$T$165</definedName>
    <definedName name="_xlnm.Print_Area" localSheetId="4">Linea100!$A$1:$Q$235</definedName>
    <definedName name="_xlnm.Print_Area" localSheetId="6">Reviesfo!$A$1:$O$135</definedName>
    <definedName name="_xlnm.Print_Area" localSheetId="9">RITA!$A$116:$S$221</definedName>
    <definedName name="_xlnm.Print_Area" localSheetId="7">SAU!$A$1:$Q$172</definedName>
    <definedName name="_xlnm.Print_Area" localSheetId="2">Tentativa!$A$1:$T$162</definedName>
    <definedName name="AUTORIA" localSheetId="0">#REF!</definedName>
    <definedName name="AUTORIA">#REF!</definedName>
    <definedName name="CEM" localSheetId="0">#REF!</definedName>
    <definedName name="CEM">#REF!</definedName>
    <definedName name="conocimiento_caso" localSheetId="0">#REF!</definedName>
    <definedName name="conocimiento_caso">#REF!</definedName>
    <definedName name="D" localSheetId="0">#REF!</definedName>
    <definedName name="D">#REF!</definedName>
    <definedName name="DDD" localSheetId="0">[1]Casos!#REF!</definedName>
    <definedName name="DDD">[1]Casos!#REF!</definedName>
    <definedName name="DE" localSheetId="0">#REF!</definedName>
    <definedName name="DE">#REF!</definedName>
    <definedName name="DEPA" localSheetId="0">#REF!</definedName>
    <definedName name="DEPA">#REF!</definedName>
    <definedName name="dia" localSheetId="0">#REF!</definedName>
    <definedName name="dia">#REF!</definedName>
    <definedName name="DIST" localSheetId="5">[20]Casos!#REF!</definedName>
    <definedName name="DIST" localSheetId="0">[4]Casos!#REF!</definedName>
    <definedName name="DIST" localSheetId="9">[20]Casos!#REF!</definedName>
    <definedName name="DIST">[5]Casos!#REF!</definedName>
    <definedName name="DISTRITO" localSheetId="0">#REF!</definedName>
    <definedName name="DISTRITO">#REF!</definedName>
    <definedName name="DPTO" localSheetId="5">[20]Casos!#REF!</definedName>
    <definedName name="DPTO" localSheetId="0">#REF!</definedName>
    <definedName name="DPTO" localSheetId="9">[20]Casos!#REF!</definedName>
    <definedName name="DPTO">[5]Casos!#REF!</definedName>
    <definedName name="DR" localSheetId="0">#REF!</definedName>
    <definedName name="DR">#REF!</definedName>
    <definedName name="E" localSheetId="0">#REF!</definedName>
    <definedName name="E">#REF!</definedName>
    <definedName name="EEE" localSheetId="0">[1]Casos!#REF!</definedName>
    <definedName name="EEE">[1]Casos!#REF!</definedName>
    <definedName name="GÉNERO" localSheetId="0">#REF!</definedName>
    <definedName name="GÉNERO">#REF!</definedName>
    <definedName name="genero1" localSheetId="0">#REF!</definedName>
    <definedName name="genero1">#REF!</definedName>
    <definedName name="GENRO" localSheetId="0">#REF!</definedName>
    <definedName name="GENRO">#REF!</definedName>
    <definedName name="GENRO21" localSheetId="0">#REF!</definedName>
    <definedName name="GENRO21">#REF!</definedName>
    <definedName name="GGGGG" localSheetId="0">'[6]Base 2012'!$B$1</definedName>
    <definedName name="GGGGG">'[7]Base 2012'!$B$1</definedName>
    <definedName name="GGGGGGGGGG" localSheetId="0">'[6]Base 2012'!$D$1</definedName>
    <definedName name="GGGGGGGGGG">'[7]Base 2012'!$D$1</definedName>
    <definedName name="GRADO" localSheetId="0">#REF!</definedName>
    <definedName name="GRADO">#REF!</definedName>
    <definedName name="HIJOS" localSheetId="0">#REF!</definedName>
    <definedName name="HIJOS">#REF!</definedName>
    <definedName name="HOMICIDIO" localSheetId="0">#REF!</definedName>
    <definedName name="HOMICIDIO">#REF!</definedName>
    <definedName name="HOMICIDIO1" localSheetId="0">#REF!</definedName>
    <definedName name="HOMICIDIO1">#REF!</definedName>
    <definedName name="J" localSheetId="5">[21]Casos!#REF!</definedName>
    <definedName name="J" localSheetId="0">[8]Casos!#REF!</definedName>
    <definedName name="J" localSheetId="9">[21]Casos!#REF!</definedName>
    <definedName name="J">[9]Casos!#REF!</definedName>
    <definedName name="LABOR" localSheetId="0">#REF!</definedName>
    <definedName name="LABOR">#REF!</definedName>
    <definedName name="LUGAR" localSheetId="0">#REF!</definedName>
    <definedName name="LUGAR">#REF!</definedName>
    <definedName name="Marca_temporal" localSheetId="0">#REF!</definedName>
    <definedName name="Marca_temporal">#REF!</definedName>
    <definedName name="MEDIDAS" localSheetId="0">#REF!</definedName>
    <definedName name="MEDIDAS">#REF!</definedName>
    <definedName name="MES" localSheetId="0">#REF!</definedName>
    <definedName name="Mes" localSheetId="11">[10]Participantes!#REF!</definedName>
    <definedName name="Mes">[10]Participantes!#REF!</definedName>
    <definedName name="N" localSheetId="0">#REF!</definedName>
    <definedName name="N">#REF!</definedName>
    <definedName name="NDDDSFDSF" localSheetId="0">#REF!</definedName>
    <definedName name="NDDDSFDSF">#REF!</definedName>
    <definedName name="Nro_de_oficio" localSheetId="0">#REF!</definedName>
    <definedName name="Nro_de_oficio">#REF!</definedName>
    <definedName name="OK" localSheetId="0">#REF!</definedName>
    <definedName name="OK">#REF!</definedName>
    <definedName name="PROV" localSheetId="5">[20]Casos!#REF!</definedName>
    <definedName name="PROV" localSheetId="0">#REF!</definedName>
    <definedName name="PROV" localSheetId="9">[20]Casos!#REF!</definedName>
    <definedName name="PROV">[5]Casos!#REF!</definedName>
    <definedName name="PROVINCIA" localSheetId="0">#REF!</definedName>
    <definedName name="PROVINCIA">#REF!</definedName>
    <definedName name="RESPUESTA" localSheetId="0">#REF!</definedName>
    <definedName name="RESPUESTA">#REF!</definedName>
    <definedName name="RITA" localSheetId="0">[1]Casos!#REF!</definedName>
    <definedName name="RITA">[1]Casos!#REF!</definedName>
    <definedName name="S" localSheetId="0">#REF!</definedName>
    <definedName name="S">#REF!</definedName>
    <definedName name="SEXO" localSheetId="0">#REF!</definedName>
    <definedName name="SEXO">#REF!</definedName>
    <definedName name="SITUACION" localSheetId="0">#REF!</definedName>
    <definedName name="SITUACION">#REF!</definedName>
    <definedName name="SS" localSheetId="0">#REF!</definedName>
    <definedName name="SS">#REF!</definedName>
    <definedName name="SSS" localSheetId="0">[11]Casos!#REF!</definedName>
    <definedName name="SSS">[11]Casos!#REF!</definedName>
    <definedName name="SSSS" localSheetId="0">#REF!</definedName>
    <definedName name="SSSS">#REF!</definedName>
    <definedName name="SSSSSSS" localSheetId="0">#REF!</definedName>
    <definedName name="SSSSSSS">#REF!</definedName>
    <definedName name="SSSSSSSSSS">'[12]Base 2012'!$E$1</definedName>
    <definedName name="SSSSSSSSSSS" localSheetId="0">#REF!</definedName>
    <definedName name="SSSSSSSSSSS">#REF!</definedName>
    <definedName name="SSSSSSSSSSSSSS" localSheetId="0">#REF!</definedName>
    <definedName name="SSSSSSSSSSSSSS">#REF!</definedName>
    <definedName name="SSSSSSSSSSSSSSSSSS" localSheetId="0">#REF!</definedName>
    <definedName name="SSSSSSSSSSSSSSSSSS">#REF!</definedName>
    <definedName name="SSSSSSSSSSSSSSSSSSSSSSSSSSSSSS" localSheetId="0">#REF!</definedName>
    <definedName name="SSSSSSSSSSSSSSSSSSSSSSSSSSSSSS">#REF!</definedName>
    <definedName name="Tabla1" localSheetId="0">#REF!</definedName>
    <definedName name="Tabla1">#REF!</definedName>
    <definedName name="_xlnm.Print_Titles" localSheetId="5">CAI!$119:$122</definedName>
    <definedName name="_xlnm.Print_Titles" localSheetId="4">Linea100!$1:$4</definedName>
    <definedName name="_xlnm.Print_Titles" localSheetId="6">Reviesfo!$1:$5</definedName>
    <definedName name="_xlnm.Print_Titles" localSheetId="9">RITA!$116:$121</definedName>
    <definedName name="_xlnm.Print_Titles" localSheetId="7">SAU!$1:$8</definedName>
    <definedName name="VINCULO" localSheetId="0">#REF!</definedName>
    <definedName name="VINCULO">#REF!</definedName>
    <definedName name="VINCULO_A" localSheetId="0">#REF!</definedName>
    <definedName name="VINCULO_A">#REF!</definedName>
    <definedName name="XX" localSheetId="0">[13]Casos!#REF!</definedName>
    <definedName name="XX">[14]Casos!#REF!</definedName>
    <definedName name="ZONA" localSheetId="5">[20]Casos!#REF!</definedName>
    <definedName name="ZONA" localSheetId="0">#REF!</definedName>
    <definedName name="ZONA" localSheetId="9">[20]Casos!#REF!</definedName>
    <definedName name="ZONA">[5]Casos!#REF!</definedName>
  </definedNames>
  <calcPr calcId="152511"/>
</workbook>
</file>

<file path=xl/calcChain.xml><?xml version="1.0" encoding="utf-8"?>
<calcChain xmlns="http://schemas.openxmlformats.org/spreadsheetml/2006/main">
  <c r="C154" i="30" l="1"/>
  <c r="I153" i="30"/>
  <c r="F144" i="30"/>
  <c r="E144" i="30"/>
  <c r="D144" i="30"/>
  <c r="C144" i="30"/>
  <c r="G143" i="30"/>
  <c r="G142" i="30"/>
  <c r="G141" i="30"/>
  <c r="G140" i="30"/>
  <c r="G139" i="30"/>
  <c r="N138" i="30"/>
  <c r="G138" i="30"/>
  <c r="G137" i="30"/>
  <c r="G136" i="30"/>
  <c r="G135" i="30"/>
  <c r="G134" i="30"/>
  <c r="G133" i="30"/>
  <c r="G132" i="30"/>
  <c r="D126" i="30"/>
  <c r="E120" i="30" s="1"/>
  <c r="E125" i="30"/>
  <c r="E124" i="30"/>
  <c r="E123" i="30"/>
  <c r="E122" i="30"/>
  <c r="E121" i="30"/>
  <c r="E118" i="30"/>
  <c r="E117" i="30"/>
  <c r="E116" i="30"/>
  <c r="E115" i="30"/>
  <c r="E114" i="30"/>
  <c r="E113" i="30"/>
  <c r="E110" i="30"/>
  <c r="E109" i="30"/>
  <c r="E108" i="30"/>
  <c r="E107" i="30"/>
  <c r="E106" i="30"/>
  <c r="E105" i="30"/>
  <c r="E102" i="30"/>
  <c r="E101" i="30"/>
  <c r="G96" i="30"/>
  <c r="E96" i="30"/>
  <c r="D96" i="30"/>
  <c r="C96" i="30"/>
  <c r="H95" i="30"/>
  <c r="H94" i="30"/>
  <c r="H93" i="30"/>
  <c r="H92" i="30"/>
  <c r="H91" i="30"/>
  <c r="H90" i="30"/>
  <c r="H89" i="30"/>
  <c r="H88" i="30"/>
  <c r="H87" i="30"/>
  <c r="H86" i="30"/>
  <c r="H85" i="30"/>
  <c r="H84" i="30"/>
  <c r="H79" i="30"/>
  <c r="F79" i="30"/>
  <c r="E79" i="30"/>
  <c r="D79" i="30"/>
  <c r="C79" i="30"/>
  <c r="I78" i="30"/>
  <c r="I77" i="30"/>
  <c r="I76" i="30"/>
  <c r="I75" i="30"/>
  <c r="I74" i="30"/>
  <c r="I73" i="30"/>
  <c r="I72" i="30"/>
  <c r="I71" i="30"/>
  <c r="I70" i="30"/>
  <c r="I69" i="30"/>
  <c r="N68" i="30"/>
  <c r="I68" i="30"/>
  <c r="P67" i="30"/>
  <c r="I67" i="30"/>
  <c r="P66" i="30"/>
  <c r="P65" i="30"/>
  <c r="P68" i="30" s="1"/>
  <c r="E62" i="30"/>
  <c r="D62" i="30"/>
  <c r="C62" i="30"/>
  <c r="P61" i="30"/>
  <c r="N61" i="30"/>
  <c r="F61" i="30"/>
  <c r="F60" i="30"/>
  <c r="F59" i="30"/>
  <c r="F58" i="30"/>
  <c r="F57" i="30"/>
  <c r="F56" i="30"/>
  <c r="F55" i="30"/>
  <c r="F54" i="30"/>
  <c r="F53" i="30"/>
  <c r="F52" i="30"/>
  <c r="F51" i="30"/>
  <c r="F50" i="30"/>
  <c r="P43" i="30"/>
  <c r="O43" i="30"/>
  <c r="P42" i="30" s="1"/>
  <c r="E43" i="30"/>
  <c r="D43" i="30"/>
  <c r="E37" i="30" s="1"/>
  <c r="E42" i="30"/>
  <c r="P41" i="30"/>
  <c r="E41" i="30"/>
  <c r="P40" i="30"/>
  <c r="E40" i="30"/>
  <c r="E39" i="30"/>
  <c r="E38" i="30"/>
  <c r="O36" i="30"/>
  <c r="P33" i="30" s="1"/>
  <c r="E36" i="30"/>
  <c r="P35" i="30"/>
  <c r="E35" i="30"/>
  <c r="P34" i="30"/>
  <c r="E34" i="30"/>
  <c r="E33" i="30"/>
  <c r="I28" i="30"/>
  <c r="D27" i="30"/>
  <c r="C27" i="30"/>
  <c r="J26" i="30"/>
  <c r="E26" i="30"/>
  <c r="J25" i="30"/>
  <c r="E25" i="30"/>
  <c r="E24" i="30"/>
  <c r="J23" i="30"/>
  <c r="E23" i="30"/>
  <c r="E22" i="30"/>
  <c r="E21" i="30"/>
  <c r="E20" i="30"/>
  <c r="J19" i="30"/>
  <c r="E19" i="30"/>
  <c r="J18" i="30"/>
  <c r="E18" i="30"/>
  <c r="J17" i="30"/>
  <c r="E17" i="30"/>
  <c r="E16" i="30"/>
  <c r="J15" i="30"/>
  <c r="E15" i="30"/>
  <c r="E122" i="29"/>
  <c r="D122" i="29"/>
  <c r="C122" i="29"/>
  <c r="E121" i="29"/>
  <c r="E120" i="29"/>
  <c r="E119" i="29"/>
  <c r="E118" i="29"/>
  <c r="E117" i="29"/>
  <c r="E116" i="29"/>
  <c r="E115" i="29"/>
  <c r="E114" i="29"/>
  <c r="E113" i="29"/>
  <c r="E112" i="29"/>
  <c r="E111" i="29"/>
  <c r="E110" i="29"/>
  <c r="F103" i="29"/>
  <c r="E103" i="29"/>
  <c r="D103" i="29"/>
  <c r="G102" i="29"/>
  <c r="G101" i="29"/>
  <c r="G100" i="29"/>
  <c r="G99" i="29"/>
  <c r="G98" i="29"/>
  <c r="G97" i="29"/>
  <c r="G96" i="29"/>
  <c r="G95" i="29"/>
  <c r="G94" i="29"/>
  <c r="G93" i="29"/>
  <c r="G92" i="29"/>
  <c r="G91" i="29"/>
  <c r="G90" i="29"/>
  <c r="E85" i="29"/>
  <c r="D85" i="29"/>
  <c r="C85" i="29"/>
  <c r="C86" i="29" s="1"/>
  <c r="F84" i="29"/>
  <c r="F83" i="29"/>
  <c r="F82" i="29"/>
  <c r="F81" i="29"/>
  <c r="F80" i="29"/>
  <c r="F79" i="29"/>
  <c r="F78" i="29"/>
  <c r="F77" i="29"/>
  <c r="F85" i="29" s="1"/>
  <c r="F86" i="29" s="1"/>
  <c r="F76" i="29"/>
  <c r="F75" i="29"/>
  <c r="F74" i="29"/>
  <c r="F73" i="29"/>
  <c r="M66" i="29"/>
  <c r="N65" i="29"/>
  <c r="N64" i="29"/>
  <c r="D62" i="29"/>
  <c r="E59" i="29" s="1"/>
  <c r="E60" i="29"/>
  <c r="H54" i="29"/>
  <c r="G54" i="29"/>
  <c r="F54" i="29"/>
  <c r="E54" i="29"/>
  <c r="D54" i="29"/>
  <c r="C54" i="29"/>
  <c r="I53" i="29"/>
  <c r="I52" i="29"/>
  <c r="I51" i="29"/>
  <c r="I50" i="29"/>
  <c r="I49" i="29"/>
  <c r="I48" i="29"/>
  <c r="I47" i="29"/>
  <c r="I46" i="29"/>
  <c r="I45" i="29"/>
  <c r="I44" i="29"/>
  <c r="I43" i="29"/>
  <c r="I42" i="29"/>
  <c r="E38" i="29"/>
  <c r="D38" i="29"/>
  <c r="F36" i="29"/>
  <c r="F35" i="29"/>
  <c r="F34" i="29"/>
  <c r="F33" i="29"/>
  <c r="F32" i="29"/>
  <c r="F31" i="29"/>
  <c r="F30" i="29"/>
  <c r="F29" i="29"/>
  <c r="F28" i="29"/>
  <c r="F27" i="29"/>
  <c r="J23" i="29"/>
  <c r="I22" i="29"/>
  <c r="I23" i="29" s="1"/>
  <c r="H22" i="29"/>
  <c r="H23" i="29" s="1"/>
  <c r="D22" i="29"/>
  <c r="C22" i="29"/>
  <c r="J21" i="29"/>
  <c r="E21" i="29"/>
  <c r="J20" i="29"/>
  <c r="E20" i="29"/>
  <c r="J19" i="29"/>
  <c r="E19" i="29"/>
  <c r="J18" i="29"/>
  <c r="E18" i="29"/>
  <c r="J17" i="29"/>
  <c r="E17" i="29"/>
  <c r="J16" i="29"/>
  <c r="E16" i="29"/>
  <c r="J15" i="29"/>
  <c r="E15" i="29"/>
  <c r="J14" i="29"/>
  <c r="E14" i="29"/>
  <c r="J13" i="29"/>
  <c r="E13" i="29"/>
  <c r="J12" i="29"/>
  <c r="E12" i="29"/>
  <c r="J11" i="29"/>
  <c r="J22" i="29" s="1"/>
  <c r="E11" i="29"/>
  <c r="E22" i="29" s="1"/>
  <c r="J10" i="29"/>
  <c r="E10" i="29"/>
  <c r="E138" i="28"/>
  <c r="F138" i="28" s="1"/>
  <c r="D138" i="28"/>
  <c r="F137" i="28"/>
  <c r="F136" i="28"/>
  <c r="F135" i="28"/>
  <c r="F134" i="28"/>
  <c r="F133" i="28"/>
  <c r="F132" i="28"/>
  <c r="F131" i="28"/>
  <c r="F130" i="28"/>
  <c r="F129" i="28"/>
  <c r="F128" i="28"/>
  <c r="F127" i="28"/>
  <c r="F126" i="28"/>
  <c r="D116" i="28"/>
  <c r="I108" i="28" s="1"/>
  <c r="E112" i="28"/>
  <c r="I102" i="28"/>
  <c r="J101" i="28" s="1"/>
  <c r="E93" i="28"/>
  <c r="J92" i="28"/>
  <c r="F85" i="28"/>
  <c r="G84" i="28"/>
  <c r="G83" i="28"/>
  <c r="G82" i="28"/>
  <c r="G80" i="28"/>
  <c r="N76" i="28"/>
  <c r="G76" i="28"/>
  <c r="G74" i="28"/>
  <c r="G72" i="28"/>
  <c r="G71" i="28"/>
  <c r="G65" i="28"/>
  <c r="F65" i="28"/>
  <c r="E65" i="28"/>
  <c r="H64" i="28"/>
  <c r="H63" i="28"/>
  <c r="H62" i="28"/>
  <c r="H65" i="28" s="1"/>
  <c r="H61" i="28"/>
  <c r="H60" i="28"/>
  <c r="H59" i="28"/>
  <c r="H46" i="28"/>
  <c r="I37" i="28" s="1"/>
  <c r="I45" i="28"/>
  <c r="I44" i="28"/>
  <c r="S43" i="28"/>
  <c r="I41" i="28"/>
  <c r="I40" i="28"/>
  <c r="S36" i="28"/>
  <c r="I36" i="28"/>
  <c r="P30" i="28"/>
  <c r="I26" i="28"/>
  <c r="L25" i="28"/>
  <c r="J25" i="28"/>
  <c r="I25" i="28"/>
  <c r="H25" i="28"/>
  <c r="H26" i="28" s="1"/>
  <c r="G25" i="28"/>
  <c r="G26" i="28" s="1"/>
  <c r="F25" i="28"/>
  <c r="F26" i="28" s="1"/>
  <c r="E25" i="28"/>
  <c r="E26" i="28" s="1"/>
  <c r="D25" i="28"/>
  <c r="C26" i="28" s="1"/>
  <c r="C25" i="28"/>
  <c r="L26" i="28" s="1"/>
  <c r="C226" i="27"/>
  <c r="D215" i="27"/>
  <c r="E215" i="27" s="1"/>
  <c r="D205" i="27"/>
  <c r="D187" i="27"/>
  <c r="C187" i="27"/>
  <c r="E186" i="27"/>
  <c r="E185" i="27"/>
  <c r="E184" i="27"/>
  <c r="E183" i="27"/>
  <c r="E182" i="27"/>
  <c r="E181" i="27"/>
  <c r="E180" i="27"/>
  <c r="E179" i="27"/>
  <c r="E178" i="27"/>
  <c r="E177" i="27"/>
  <c r="E176" i="27"/>
  <c r="E175" i="27"/>
  <c r="E174" i="27"/>
  <c r="E173" i="27"/>
  <c r="E172" i="27"/>
  <c r="E171" i="27"/>
  <c r="E170" i="27"/>
  <c r="E169" i="27"/>
  <c r="E168" i="27"/>
  <c r="E167" i="27"/>
  <c r="E166" i="27"/>
  <c r="E165" i="27"/>
  <c r="E164" i="27"/>
  <c r="E163" i="27"/>
  <c r="E162" i="27"/>
  <c r="J157" i="27"/>
  <c r="I157" i="27"/>
  <c r="H157" i="27"/>
  <c r="G157" i="27"/>
  <c r="F157" i="27"/>
  <c r="E157" i="27"/>
  <c r="D157" i="27"/>
  <c r="C157" i="27"/>
  <c r="C158" i="27" s="1"/>
  <c r="K156" i="27"/>
  <c r="K155" i="27"/>
  <c r="K154" i="27"/>
  <c r="K153" i="27"/>
  <c r="K152" i="27"/>
  <c r="K151" i="27"/>
  <c r="K150" i="27"/>
  <c r="K149" i="27"/>
  <c r="K157" i="27" s="1"/>
  <c r="K158" i="27" s="1"/>
  <c r="K148" i="27"/>
  <c r="K147" i="27"/>
  <c r="K146" i="27"/>
  <c r="K145" i="27"/>
  <c r="C140" i="27"/>
  <c r="O133" i="27" s="1"/>
  <c r="E139" i="27"/>
  <c r="E140" i="27" s="1"/>
  <c r="D139" i="27"/>
  <c r="C139" i="27"/>
  <c r="G128" i="27"/>
  <c r="G139" i="27" s="1"/>
  <c r="F128" i="27"/>
  <c r="F127" i="27"/>
  <c r="F139" i="27" s="1"/>
  <c r="F140" i="27" s="1"/>
  <c r="N121" i="27"/>
  <c r="M121" i="27"/>
  <c r="K121" i="27"/>
  <c r="J121" i="27"/>
  <c r="I121" i="27"/>
  <c r="H121" i="27"/>
  <c r="G121" i="27"/>
  <c r="F121" i="27"/>
  <c r="E121" i="27"/>
  <c r="D121" i="27"/>
  <c r="C121" i="27"/>
  <c r="O120" i="27"/>
  <c r="O119" i="27"/>
  <c r="O118" i="27"/>
  <c r="O117" i="27"/>
  <c r="O116" i="27"/>
  <c r="J111" i="27"/>
  <c r="I111" i="27"/>
  <c r="H111" i="27"/>
  <c r="H112" i="27" s="1"/>
  <c r="G111" i="27"/>
  <c r="F111" i="27"/>
  <c r="E111" i="27"/>
  <c r="D111" i="27"/>
  <c r="C111" i="27"/>
  <c r="K110" i="27"/>
  <c r="K109" i="27"/>
  <c r="K108" i="27"/>
  <c r="K107" i="27"/>
  <c r="K106" i="27"/>
  <c r="K105" i="27"/>
  <c r="K104" i="27"/>
  <c r="K103" i="27"/>
  <c r="K102" i="27"/>
  <c r="K101" i="27"/>
  <c r="K100" i="27"/>
  <c r="K99" i="27"/>
  <c r="K111" i="27" s="1"/>
  <c r="D93" i="27"/>
  <c r="C93" i="27"/>
  <c r="E82" i="27"/>
  <c r="E81" i="27"/>
  <c r="E93" i="27" s="1"/>
  <c r="D75" i="27"/>
  <c r="E72" i="27" s="1"/>
  <c r="E73" i="27"/>
  <c r="E71" i="27"/>
  <c r="E70" i="27"/>
  <c r="E69" i="27"/>
  <c r="J64" i="27"/>
  <c r="I64" i="27"/>
  <c r="H64" i="27"/>
  <c r="G64" i="27"/>
  <c r="F64" i="27"/>
  <c r="E64" i="27"/>
  <c r="D64" i="27"/>
  <c r="C64" i="27"/>
  <c r="K63" i="27"/>
  <c r="K62" i="27"/>
  <c r="K61" i="27"/>
  <c r="K60" i="27"/>
  <c r="K59" i="27"/>
  <c r="K58" i="27"/>
  <c r="K57" i="27"/>
  <c r="K56" i="27"/>
  <c r="K55" i="27"/>
  <c r="K54" i="27"/>
  <c r="K64" i="27" s="1"/>
  <c r="K65" i="27" s="1"/>
  <c r="K53" i="27"/>
  <c r="K52" i="27"/>
  <c r="E46" i="27"/>
  <c r="D46" i="27"/>
  <c r="C46" i="27"/>
  <c r="F35" i="27"/>
  <c r="F34" i="27"/>
  <c r="G35" i="27" s="1"/>
  <c r="G46" i="27" s="1"/>
  <c r="G22" i="27"/>
  <c r="F22" i="27"/>
  <c r="E22" i="27"/>
  <c r="D22" i="27"/>
  <c r="F21" i="27"/>
  <c r="C21" i="27"/>
  <c r="F20" i="27"/>
  <c r="C20" i="27" s="1"/>
  <c r="F19" i="27"/>
  <c r="C19" i="27" s="1"/>
  <c r="F18" i="27"/>
  <c r="C18" i="27"/>
  <c r="F17" i="27"/>
  <c r="C17" i="27"/>
  <c r="F16" i="27"/>
  <c r="C16" i="27"/>
  <c r="P15" i="27"/>
  <c r="F15" i="27"/>
  <c r="C15" i="27" s="1"/>
  <c r="P14" i="27"/>
  <c r="F14" i="27"/>
  <c r="C14" i="27"/>
  <c r="P13" i="27"/>
  <c r="O13" i="27"/>
  <c r="O15" i="27" s="1"/>
  <c r="N13" i="27"/>
  <c r="N15" i="27" s="1"/>
  <c r="F13" i="27"/>
  <c r="C13" i="27" s="1"/>
  <c r="P12" i="27"/>
  <c r="F12" i="27"/>
  <c r="C12" i="27"/>
  <c r="P11" i="27"/>
  <c r="C11" i="27"/>
  <c r="F10" i="27"/>
  <c r="C10" i="27"/>
  <c r="M159" i="26"/>
  <c r="O158" i="26"/>
  <c r="O157" i="26"/>
  <c r="O156" i="26"/>
  <c r="C156" i="26"/>
  <c r="O155" i="26"/>
  <c r="D155" i="26"/>
  <c r="O154" i="26"/>
  <c r="D154" i="26"/>
  <c r="O153" i="26"/>
  <c r="D153" i="26"/>
  <c r="D156" i="26" s="1"/>
  <c r="C149" i="26"/>
  <c r="L148" i="26"/>
  <c r="D146" i="26"/>
  <c r="M144" i="26"/>
  <c r="P138" i="26"/>
  <c r="M138" i="26"/>
  <c r="O137" i="26" s="1"/>
  <c r="F137" i="26"/>
  <c r="O135" i="26"/>
  <c r="O134" i="26"/>
  <c r="G132" i="26"/>
  <c r="F126" i="26"/>
  <c r="H125" i="26"/>
  <c r="L124" i="26"/>
  <c r="H124" i="26"/>
  <c r="L123" i="26"/>
  <c r="H123" i="26"/>
  <c r="L122" i="26"/>
  <c r="L125" i="26" s="1"/>
  <c r="H122" i="26"/>
  <c r="L121" i="26"/>
  <c r="C134" i="26" s="1"/>
  <c r="H121" i="26"/>
  <c r="P120" i="26"/>
  <c r="L120" i="26"/>
  <c r="C132" i="26" s="1"/>
  <c r="H120" i="26"/>
  <c r="P119" i="26"/>
  <c r="L119" i="26"/>
  <c r="H119" i="26"/>
  <c r="P118" i="26"/>
  <c r="H118" i="26"/>
  <c r="H117" i="26"/>
  <c r="H116" i="26"/>
  <c r="H115" i="26"/>
  <c r="H114" i="26"/>
  <c r="H113" i="26"/>
  <c r="H112" i="26"/>
  <c r="H111" i="26"/>
  <c r="H110" i="26"/>
  <c r="H109" i="26"/>
  <c r="H108" i="26"/>
  <c r="H107" i="26"/>
  <c r="H106" i="26"/>
  <c r="H105" i="26"/>
  <c r="H104" i="26"/>
  <c r="H103" i="26"/>
  <c r="H102" i="26"/>
  <c r="O100" i="26"/>
  <c r="Q98" i="26"/>
  <c r="C96" i="26"/>
  <c r="D91" i="26" s="1"/>
  <c r="O92" i="26"/>
  <c r="Q91" i="26"/>
  <c r="Q90" i="26"/>
  <c r="Q92" i="26" s="1"/>
  <c r="D90" i="26"/>
  <c r="Q89" i="26"/>
  <c r="D83" i="26"/>
  <c r="F82" i="26"/>
  <c r="F81" i="26"/>
  <c r="F80" i="26"/>
  <c r="F79" i="26"/>
  <c r="F76" i="26"/>
  <c r="O74" i="26"/>
  <c r="F74" i="26"/>
  <c r="O73" i="26"/>
  <c r="F73" i="26"/>
  <c r="O72" i="26"/>
  <c r="O71" i="26"/>
  <c r="O70" i="26"/>
  <c r="O69" i="26"/>
  <c r="O68" i="26"/>
  <c r="O67" i="26"/>
  <c r="F67" i="26"/>
  <c r="E67" i="26"/>
  <c r="D67" i="26"/>
  <c r="O66" i="26"/>
  <c r="H66" i="26"/>
  <c r="O65" i="26"/>
  <c r="H65" i="26"/>
  <c r="O64" i="26"/>
  <c r="H64" i="26"/>
  <c r="O63" i="26"/>
  <c r="H63" i="26"/>
  <c r="O62" i="26"/>
  <c r="H62" i="26"/>
  <c r="O61" i="26"/>
  <c r="H61" i="26"/>
  <c r="H60" i="26"/>
  <c r="H59" i="26"/>
  <c r="H58" i="26"/>
  <c r="H57" i="26"/>
  <c r="H56" i="26"/>
  <c r="H55" i="26"/>
  <c r="O54" i="26"/>
  <c r="L54" i="26"/>
  <c r="H54" i="26"/>
  <c r="H53" i="26"/>
  <c r="H52" i="26"/>
  <c r="H51" i="26"/>
  <c r="H50" i="26"/>
  <c r="H49" i="26"/>
  <c r="H48" i="26"/>
  <c r="H47" i="26"/>
  <c r="H46" i="26"/>
  <c r="H45" i="26"/>
  <c r="H44" i="26"/>
  <c r="H43" i="26"/>
  <c r="H42" i="26"/>
  <c r="H67" i="26" s="1"/>
  <c r="H41" i="26"/>
  <c r="K36" i="26"/>
  <c r="L20" i="26"/>
  <c r="M20" i="26" s="1"/>
  <c r="K20" i="26"/>
  <c r="M19" i="26"/>
  <c r="M18" i="26"/>
  <c r="D162" i="25"/>
  <c r="E161" i="25"/>
  <c r="E162" i="25" s="1"/>
  <c r="E160" i="25"/>
  <c r="E159" i="25"/>
  <c r="M158" i="25"/>
  <c r="E158" i="25"/>
  <c r="O157" i="25"/>
  <c r="E157" i="25"/>
  <c r="O156" i="25"/>
  <c r="E156" i="25"/>
  <c r="O155" i="25"/>
  <c r="E155" i="25"/>
  <c r="O154" i="25"/>
  <c r="E154" i="25"/>
  <c r="O153" i="25"/>
  <c r="E153" i="25"/>
  <c r="O152" i="25"/>
  <c r="O158" i="25" s="1"/>
  <c r="C148" i="25"/>
  <c r="L146" i="25"/>
  <c r="D144" i="25"/>
  <c r="P137" i="25"/>
  <c r="M137" i="25"/>
  <c r="F136" i="25"/>
  <c r="G135" i="25" s="1"/>
  <c r="G134" i="25"/>
  <c r="G133" i="25"/>
  <c r="G136" i="25" s="1"/>
  <c r="G132" i="25"/>
  <c r="G131" i="25"/>
  <c r="F125" i="25"/>
  <c r="H124" i="25"/>
  <c r="L123" i="25"/>
  <c r="L122" i="25"/>
  <c r="H122" i="25"/>
  <c r="L121" i="25"/>
  <c r="L120" i="25"/>
  <c r="L119" i="25"/>
  <c r="L124" i="25" s="1"/>
  <c r="H119" i="25"/>
  <c r="P118" i="25"/>
  <c r="L118" i="25"/>
  <c r="H118" i="25"/>
  <c r="H116" i="25"/>
  <c r="H115" i="25"/>
  <c r="H114" i="25"/>
  <c r="H112" i="25"/>
  <c r="H110" i="25"/>
  <c r="H107" i="25"/>
  <c r="H106" i="25"/>
  <c r="H104" i="25"/>
  <c r="H103" i="25"/>
  <c r="H101" i="25"/>
  <c r="O99" i="25"/>
  <c r="Q97" i="25" s="1"/>
  <c r="Q98" i="25"/>
  <c r="Q96" i="25"/>
  <c r="Q95" i="25"/>
  <c r="C95" i="25"/>
  <c r="M145" i="25" s="1"/>
  <c r="O91" i="25"/>
  <c r="D91" i="25"/>
  <c r="D90" i="25"/>
  <c r="Q81" i="25"/>
  <c r="M81" i="25"/>
  <c r="H81" i="25"/>
  <c r="I73" i="25" s="1"/>
  <c r="D81" i="25"/>
  <c r="F80" i="25" s="1"/>
  <c r="R80" i="25"/>
  <c r="O80" i="25"/>
  <c r="I80" i="25"/>
  <c r="I79" i="25"/>
  <c r="O78" i="25"/>
  <c r="I78" i="25"/>
  <c r="F78" i="25"/>
  <c r="I77" i="25"/>
  <c r="I76" i="25"/>
  <c r="F76" i="25"/>
  <c r="I75" i="25"/>
  <c r="F75" i="25"/>
  <c r="I74" i="25"/>
  <c r="F74" i="25"/>
  <c r="F73" i="25"/>
  <c r="Q69" i="25"/>
  <c r="R67" i="25" s="1"/>
  <c r="M69" i="25"/>
  <c r="O63" i="25" s="1"/>
  <c r="R68" i="25"/>
  <c r="O68" i="25"/>
  <c r="O67" i="25"/>
  <c r="F67" i="25"/>
  <c r="E67" i="25"/>
  <c r="D67" i="25"/>
  <c r="O66" i="25"/>
  <c r="H66" i="25"/>
  <c r="R65" i="25"/>
  <c r="O65" i="25"/>
  <c r="H65" i="25"/>
  <c r="R64" i="25"/>
  <c r="O64" i="25"/>
  <c r="H64" i="25"/>
  <c r="R63" i="25"/>
  <c r="H63" i="25"/>
  <c r="R62" i="25"/>
  <c r="O62" i="25"/>
  <c r="H62" i="25"/>
  <c r="R61" i="25"/>
  <c r="O61" i="25"/>
  <c r="H61" i="25"/>
  <c r="H60" i="25"/>
  <c r="H59" i="25"/>
  <c r="H58" i="25"/>
  <c r="H57" i="25"/>
  <c r="H56" i="25"/>
  <c r="H55" i="25"/>
  <c r="O54" i="25"/>
  <c r="L54" i="25"/>
  <c r="H54" i="25"/>
  <c r="M53" i="25"/>
  <c r="H53" i="25"/>
  <c r="M52" i="25"/>
  <c r="H52" i="25"/>
  <c r="M51" i="25"/>
  <c r="H51" i="25"/>
  <c r="M50" i="25"/>
  <c r="H50" i="25"/>
  <c r="H49" i="25"/>
  <c r="H48" i="25"/>
  <c r="H47" i="25"/>
  <c r="H46" i="25"/>
  <c r="H45" i="25"/>
  <c r="H67" i="25" s="1"/>
  <c r="H44" i="25"/>
  <c r="H43" i="25"/>
  <c r="H42" i="25"/>
  <c r="H41" i="25"/>
  <c r="K36" i="25"/>
  <c r="M20" i="25"/>
  <c r="L20" i="25"/>
  <c r="K20" i="25"/>
  <c r="M19" i="25"/>
  <c r="M18" i="25"/>
  <c r="M123" i="25" l="1"/>
  <c r="D135" i="25"/>
  <c r="D134" i="25"/>
  <c r="M123" i="26"/>
  <c r="D136" i="26"/>
  <c r="D134" i="26"/>
  <c r="M119" i="26"/>
  <c r="M121" i="26"/>
  <c r="D135" i="26"/>
  <c r="F66" i="28"/>
  <c r="E66" i="28"/>
  <c r="I64" i="28"/>
  <c r="G66" i="28"/>
  <c r="I62" i="28"/>
  <c r="F175" i="27"/>
  <c r="C75" i="27"/>
  <c r="I65" i="27"/>
  <c r="E94" i="27"/>
  <c r="C94" i="27"/>
  <c r="O87" i="27" s="1"/>
  <c r="D145" i="30"/>
  <c r="O69" i="25"/>
  <c r="F82" i="27"/>
  <c r="F93" i="27" s="1"/>
  <c r="P74" i="28"/>
  <c r="P73" i="28"/>
  <c r="P76" i="28"/>
  <c r="P72" i="28"/>
  <c r="P75" i="28"/>
  <c r="P71" i="28"/>
  <c r="J150" i="30"/>
  <c r="P136" i="30"/>
  <c r="D150" i="30"/>
  <c r="J149" i="30"/>
  <c r="J153" i="30" s="1"/>
  <c r="P135" i="30"/>
  <c r="D149" i="30"/>
  <c r="D154" i="30" s="1"/>
  <c r="P137" i="30"/>
  <c r="D153" i="30"/>
  <c r="J152" i="30"/>
  <c r="D152" i="30"/>
  <c r="P134" i="30"/>
  <c r="J151" i="30"/>
  <c r="P133" i="30"/>
  <c r="D151" i="30"/>
  <c r="C133" i="25"/>
  <c r="D133" i="25" s="1"/>
  <c r="M120" i="25"/>
  <c r="O133" i="25"/>
  <c r="O130" i="25"/>
  <c r="O135" i="25"/>
  <c r="O132" i="25"/>
  <c r="O131" i="25"/>
  <c r="O134" i="25"/>
  <c r="F181" i="27"/>
  <c r="Q99" i="26"/>
  <c r="Q97" i="26"/>
  <c r="Q96" i="26"/>
  <c r="Q100" i="26" s="1"/>
  <c r="J158" i="27"/>
  <c r="H65" i="27"/>
  <c r="D65" i="27"/>
  <c r="E112" i="27"/>
  <c r="H158" i="27"/>
  <c r="C112" i="27"/>
  <c r="D158" i="27"/>
  <c r="F37" i="29"/>
  <c r="E23" i="29"/>
  <c r="C23" i="29"/>
  <c r="D63" i="30"/>
  <c r="J112" i="27"/>
  <c r="F62" i="30"/>
  <c r="F63" i="30" s="1"/>
  <c r="M54" i="25"/>
  <c r="F81" i="25"/>
  <c r="F23" i="27"/>
  <c r="E23" i="27"/>
  <c r="D23" i="27"/>
  <c r="O121" i="27"/>
  <c r="P117" i="27" s="1"/>
  <c r="D26" i="28"/>
  <c r="J100" i="28"/>
  <c r="J91" i="28"/>
  <c r="J99" i="28"/>
  <c r="J90" i="28"/>
  <c r="I109" i="28"/>
  <c r="J94" i="28"/>
  <c r="J98" i="28"/>
  <c r="J93" i="28"/>
  <c r="J95" i="28"/>
  <c r="J97" i="28"/>
  <c r="J96" i="28"/>
  <c r="O159" i="26"/>
  <c r="F65" i="27"/>
  <c r="F112" i="27"/>
  <c r="C55" i="29"/>
  <c r="D97" i="30"/>
  <c r="M148" i="26"/>
  <c r="I111" i="28"/>
  <c r="J108" i="28" s="1"/>
  <c r="C132" i="25"/>
  <c r="D132" i="25" s="1"/>
  <c r="M121" i="25"/>
  <c r="D132" i="26"/>
  <c r="I112" i="27"/>
  <c r="M119" i="25"/>
  <c r="O136" i="25"/>
  <c r="M145" i="26"/>
  <c r="D89" i="26"/>
  <c r="D145" i="26"/>
  <c r="D93" i="26"/>
  <c r="H92" i="26" s="1"/>
  <c r="D144" i="26"/>
  <c r="D148" i="26"/>
  <c r="D92" i="26"/>
  <c r="M147" i="26"/>
  <c r="D95" i="26"/>
  <c r="H96" i="26" s="1"/>
  <c r="D94" i="26"/>
  <c r="M146" i="26"/>
  <c r="D147" i="26"/>
  <c r="C133" i="26"/>
  <c r="D133" i="26" s="1"/>
  <c r="M122" i="26"/>
  <c r="K112" i="27"/>
  <c r="G112" i="27"/>
  <c r="E97" i="30"/>
  <c r="H126" i="26"/>
  <c r="M120" i="26"/>
  <c r="J65" i="27"/>
  <c r="D94" i="27"/>
  <c r="P87" i="27" s="1"/>
  <c r="P119" i="27"/>
  <c r="F158" i="27"/>
  <c r="D214" i="27"/>
  <c r="E97" i="28"/>
  <c r="D86" i="29"/>
  <c r="I63" i="28"/>
  <c r="E111" i="28"/>
  <c r="E108" i="28"/>
  <c r="E102" i="28"/>
  <c r="E98" i="28"/>
  <c r="E94" i="28"/>
  <c r="E90" i="28"/>
  <c r="E106" i="28"/>
  <c r="E96" i="28"/>
  <c r="E115" i="28"/>
  <c r="E104" i="28"/>
  <c r="E95" i="28"/>
  <c r="E114" i="28"/>
  <c r="E103" i="28"/>
  <c r="E99" i="28"/>
  <c r="E113" i="28"/>
  <c r="E109" i="28"/>
  <c r="P118" i="27"/>
  <c r="D140" i="27"/>
  <c r="P133" i="27" s="1"/>
  <c r="E158" i="27"/>
  <c r="F177" i="27"/>
  <c r="E62" i="29"/>
  <c r="D104" i="29"/>
  <c r="O77" i="25"/>
  <c r="O74" i="25"/>
  <c r="O76" i="25"/>
  <c r="D145" i="25"/>
  <c r="H146" i="25" s="1"/>
  <c r="M122" i="25"/>
  <c r="G135" i="26"/>
  <c r="G134" i="26"/>
  <c r="G137" i="26" s="1"/>
  <c r="G136" i="26"/>
  <c r="G133" i="26"/>
  <c r="C22" i="27"/>
  <c r="G23" i="27" s="1"/>
  <c r="F46" i="27"/>
  <c r="D112" i="27"/>
  <c r="G158" i="27"/>
  <c r="F167" i="27"/>
  <c r="I46" i="28"/>
  <c r="I59" i="28"/>
  <c r="I54" i="29"/>
  <c r="G55" i="29"/>
  <c r="E86" i="29"/>
  <c r="O75" i="25"/>
  <c r="O79" i="25"/>
  <c r="Q99" i="25"/>
  <c r="M53" i="26"/>
  <c r="M52" i="26"/>
  <c r="M51" i="26"/>
  <c r="M50" i="26"/>
  <c r="O132" i="26"/>
  <c r="C65" i="27"/>
  <c r="E187" i="27"/>
  <c r="F185" i="27" s="1"/>
  <c r="F173" i="27"/>
  <c r="T36" i="28"/>
  <c r="I60" i="28"/>
  <c r="E91" i="28"/>
  <c r="E100" i="28"/>
  <c r="E110" i="28"/>
  <c r="N63" i="29"/>
  <c r="N59" i="29"/>
  <c r="N62" i="29"/>
  <c r="N61" i="29"/>
  <c r="N60" i="29"/>
  <c r="G103" i="29"/>
  <c r="G104" i="29" s="1"/>
  <c r="E104" i="29"/>
  <c r="E105" i="28"/>
  <c r="D23" i="29"/>
  <c r="E145" i="30"/>
  <c r="Q90" i="25"/>
  <c r="Q89" i="25"/>
  <c r="Q88" i="25"/>
  <c r="E107" i="28"/>
  <c r="E55" i="29"/>
  <c r="D146" i="25"/>
  <c r="D92" i="25"/>
  <c r="H91" i="25" s="1"/>
  <c r="D89" i="25"/>
  <c r="M144" i="25"/>
  <c r="D147" i="25"/>
  <c r="M143" i="25"/>
  <c r="M146" i="25" s="1"/>
  <c r="D94" i="25"/>
  <c r="H95" i="25" s="1"/>
  <c r="D143" i="25"/>
  <c r="D93" i="25"/>
  <c r="R79" i="25"/>
  <c r="R77" i="25"/>
  <c r="R75" i="25"/>
  <c r="R74" i="25"/>
  <c r="R76" i="25"/>
  <c r="R78" i="25"/>
  <c r="D88" i="25"/>
  <c r="M124" i="26"/>
  <c r="O136" i="26"/>
  <c r="O131" i="26"/>
  <c r="O133" i="26"/>
  <c r="E65" i="27"/>
  <c r="I158" i="27"/>
  <c r="F186" i="27"/>
  <c r="I61" i="28"/>
  <c r="E92" i="28"/>
  <c r="E101" i="28"/>
  <c r="F104" i="29"/>
  <c r="C97" i="30"/>
  <c r="H113" i="25"/>
  <c r="H105" i="25"/>
  <c r="F172" i="27"/>
  <c r="S53" i="28"/>
  <c r="G79" i="28"/>
  <c r="G70" i="28"/>
  <c r="F79" i="25"/>
  <c r="H108" i="25"/>
  <c r="H117" i="25"/>
  <c r="P119" i="25"/>
  <c r="F77" i="26"/>
  <c r="F72" i="26"/>
  <c r="F83" i="26" s="1"/>
  <c r="G65" i="27"/>
  <c r="I42" i="28"/>
  <c r="G73" i="28"/>
  <c r="G77" i="28"/>
  <c r="G85" i="28" s="1"/>
  <c r="E61" i="29"/>
  <c r="J27" i="30"/>
  <c r="J24" i="30"/>
  <c r="J20" i="30"/>
  <c r="J16" i="30"/>
  <c r="R66" i="25"/>
  <c r="R69" i="25" s="1"/>
  <c r="F77" i="25"/>
  <c r="I81" i="25"/>
  <c r="H109" i="25"/>
  <c r="P117" i="25"/>
  <c r="H120" i="25"/>
  <c r="H123" i="25"/>
  <c r="F75" i="26"/>
  <c r="E74" i="27"/>
  <c r="E75" i="27" s="1"/>
  <c r="I43" i="28"/>
  <c r="G78" i="28"/>
  <c r="J21" i="30"/>
  <c r="J28" i="30"/>
  <c r="P36" i="30"/>
  <c r="I79" i="30"/>
  <c r="H96" i="30"/>
  <c r="G144" i="30"/>
  <c r="H102" i="25"/>
  <c r="H125" i="25" s="1"/>
  <c r="H111" i="25"/>
  <c r="C131" i="25"/>
  <c r="M118" i="25"/>
  <c r="H121" i="25"/>
  <c r="F78" i="26"/>
  <c r="I39" i="28"/>
  <c r="G75" i="28"/>
  <c r="G81" i="28"/>
  <c r="J22" i="30"/>
  <c r="E27" i="30"/>
  <c r="C63" i="30"/>
  <c r="C145" i="30"/>
  <c r="E103" i="30"/>
  <c r="E111" i="30"/>
  <c r="E119" i="30"/>
  <c r="E126" i="30"/>
  <c r="E104" i="30"/>
  <c r="E112" i="30"/>
  <c r="T51" i="28" l="1"/>
  <c r="T45" i="28"/>
  <c r="T41" i="28"/>
  <c r="T48" i="28"/>
  <c r="T46" i="28"/>
  <c r="T37" i="28"/>
  <c r="T38" i="28"/>
  <c r="T44" i="28"/>
  <c r="T50" i="28"/>
  <c r="T52" i="28"/>
  <c r="S30" i="28"/>
  <c r="T47" i="28"/>
  <c r="T39" i="28"/>
  <c r="T40" i="28"/>
  <c r="T49" i="28"/>
  <c r="M125" i="26"/>
  <c r="C136" i="25"/>
  <c r="D131" i="25"/>
  <c r="D136" i="25" s="1"/>
  <c r="D95" i="25"/>
  <c r="H88" i="25"/>
  <c r="N66" i="29"/>
  <c r="C137" i="26"/>
  <c r="G37" i="29"/>
  <c r="D226" i="27"/>
  <c r="E226" i="27" s="1"/>
  <c r="E214" i="27"/>
  <c r="F163" i="27"/>
  <c r="F183" i="27"/>
  <c r="M54" i="26"/>
  <c r="O81" i="25"/>
  <c r="F184" i="27"/>
  <c r="D96" i="26"/>
  <c r="H89" i="26"/>
  <c r="F165" i="27"/>
  <c r="O137" i="25"/>
  <c r="H66" i="28"/>
  <c r="M124" i="25"/>
  <c r="E28" i="30"/>
  <c r="C28" i="30"/>
  <c r="E116" i="28"/>
  <c r="D149" i="26"/>
  <c r="F174" i="27"/>
  <c r="T43" i="28"/>
  <c r="F176" i="27"/>
  <c r="F166" i="27"/>
  <c r="G145" i="30"/>
  <c r="F145" i="30"/>
  <c r="G97" i="30"/>
  <c r="H97" i="30"/>
  <c r="R81" i="25"/>
  <c r="Q91" i="25"/>
  <c r="D55" i="29"/>
  <c r="F55" i="29"/>
  <c r="I55" i="29"/>
  <c r="H55" i="29"/>
  <c r="E63" i="30"/>
  <c r="F180" i="27"/>
  <c r="J109" i="28"/>
  <c r="F179" i="27"/>
  <c r="F162" i="27"/>
  <c r="E205" i="27"/>
  <c r="F178" i="27"/>
  <c r="F169" i="27"/>
  <c r="F170" i="27"/>
  <c r="D28" i="30"/>
  <c r="C23" i="27"/>
  <c r="P138" i="30"/>
  <c r="D148" i="25"/>
  <c r="D137" i="26"/>
  <c r="F47" i="27"/>
  <c r="D47" i="27"/>
  <c r="P40" i="27" s="1"/>
  <c r="C47" i="27"/>
  <c r="O40" i="27" s="1"/>
  <c r="E47" i="27"/>
  <c r="F171" i="27"/>
  <c r="F182" i="27"/>
  <c r="F164" i="27"/>
  <c r="I80" i="30"/>
  <c r="H80" i="30"/>
  <c r="F80" i="30"/>
  <c r="E80" i="30"/>
  <c r="D80" i="30"/>
  <c r="C80" i="30"/>
  <c r="F168" i="27"/>
  <c r="O138" i="26"/>
  <c r="I65" i="28"/>
  <c r="J110" i="28"/>
  <c r="J111" i="28"/>
  <c r="J102" i="28"/>
  <c r="P120" i="27"/>
  <c r="P121" i="27"/>
  <c r="P116" i="27"/>
  <c r="F38" i="29"/>
  <c r="G35" i="29" l="1"/>
  <c r="G33" i="29"/>
  <c r="G30" i="29"/>
  <c r="G34" i="29"/>
  <c r="G29" i="29"/>
  <c r="G27" i="29"/>
  <c r="G31" i="29"/>
  <c r="G28" i="29"/>
  <c r="G36" i="29"/>
  <c r="G32" i="29"/>
  <c r="F187" i="27"/>
  <c r="G38" i="29" l="1"/>
  <c r="D203" i="23" l="1"/>
  <c r="D202" i="23"/>
  <c r="C214" i="23"/>
  <c r="D214" i="23" s="1"/>
  <c r="B214" i="23"/>
  <c r="I318" i="24"/>
  <c r="H318" i="24"/>
  <c r="G318" i="24"/>
  <c r="F318" i="24"/>
  <c r="E317" i="24"/>
  <c r="E316" i="24"/>
  <c r="E315" i="24"/>
  <c r="E314" i="24"/>
  <c r="E313" i="24"/>
  <c r="E312" i="24"/>
  <c r="E311" i="24"/>
  <c r="E310" i="24"/>
  <c r="E309" i="24"/>
  <c r="E308" i="24"/>
  <c r="E307" i="24"/>
  <c r="E306" i="24"/>
  <c r="E305" i="24"/>
  <c r="E304" i="24"/>
  <c r="E303" i="24"/>
  <c r="E302" i="24"/>
  <c r="E301" i="24"/>
  <c r="E300" i="24"/>
  <c r="E299" i="24"/>
  <c r="E298" i="24"/>
  <c r="E297" i="24"/>
  <c r="E318" i="24" s="1"/>
  <c r="M290" i="24"/>
  <c r="L290" i="24"/>
  <c r="L291" i="24" s="1"/>
  <c r="K290" i="24"/>
  <c r="F290" i="24"/>
  <c r="E290" i="24"/>
  <c r="D290" i="24"/>
  <c r="C290" i="24"/>
  <c r="J278" i="24"/>
  <c r="J290" i="24" s="1"/>
  <c r="M291" i="24" s="1"/>
  <c r="B278" i="24"/>
  <c r="B290" i="24" s="1"/>
  <c r="C268" i="24"/>
  <c r="D268" i="24" s="1"/>
  <c r="B268" i="24"/>
  <c r="D257" i="24"/>
  <c r="D256" i="24"/>
  <c r="H235" i="24"/>
  <c r="G235" i="24"/>
  <c r="G236" i="24" s="1"/>
  <c r="F235" i="24"/>
  <c r="F236" i="24" s="1"/>
  <c r="H234" i="24"/>
  <c r="I234" i="24" s="1"/>
  <c r="I229" i="24"/>
  <c r="H229" i="24"/>
  <c r="E198" i="24"/>
  <c r="D198" i="24"/>
  <c r="C198" i="24"/>
  <c r="B186" i="24"/>
  <c r="B198" i="24" s="1"/>
  <c r="D178" i="24"/>
  <c r="C178" i="24"/>
  <c r="B178" i="24"/>
  <c r="D179" i="24" s="1"/>
  <c r="B166" i="24"/>
  <c r="H157" i="24"/>
  <c r="G157" i="24"/>
  <c r="F157" i="24"/>
  <c r="E157" i="24"/>
  <c r="D157" i="24"/>
  <c r="C157" i="24"/>
  <c r="B157" i="24"/>
  <c r="H158" i="24" s="1"/>
  <c r="B145" i="24"/>
  <c r="E139" i="24"/>
  <c r="D139" i="24"/>
  <c r="C139" i="24"/>
  <c r="B139" i="24" s="1"/>
  <c r="B128" i="24"/>
  <c r="B127" i="24"/>
  <c r="D213" i="23"/>
  <c r="D212" i="23"/>
  <c r="D211" i="23"/>
  <c r="D210" i="23"/>
  <c r="D209" i="23"/>
  <c r="D208" i="23"/>
  <c r="D207" i="23"/>
  <c r="D206" i="23"/>
  <c r="D205" i="23"/>
  <c r="D204" i="23"/>
  <c r="I194" i="23"/>
  <c r="F194" i="23"/>
  <c r="I193" i="23"/>
  <c r="I192" i="23"/>
  <c r="I191" i="23"/>
  <c r="I190" i="23"/>
  <c r="I189" i="23"/>
  <c r="I188" i="23"/>
  <c r="I187" i="23"/>
  <c r="I186" i="23"/>
  <c r="I185" i="23"/>
  <c r="I184" i="23"/>
  <c r="I183" i="23"/>
  <c r="F176" i="23"/>
  <c r="E176" i="23"/>
  <c r="G175" i="23"/>
  <c r="G174" i="23"/>
  <c r="G173" i="23"/>
  <c r="G172" i="23"/>
  <c r="R171" i="23"/>
  <c r="S171" i="23" s="1"/>
  <c r="G171" i="23"/>
  <c r="R170" i="23"/>
  <c r="G170" i="23"/>
  <c r="G169" i="23"/>
  <c r="G176" i="23" s="1"/>
  <c r="R169" i="23" s="1"/>
  <c r="R168" i="23"/>
  <c r="R172" i="23" s="1"/>
  <c r="S170" i="23" s="1"/>
  <c r="J159" i="23"/>
  <c r="G159" i="23"/>
  <c r="B159" i="23"/>
  <c r="J158" i="23"/>
  <c r="I158" i="23"/>
  <c r="I159" i="23" s="1"/>
  <c r="H158" i="23"/>
  <c r="H159" i="23" s="1"/>
  <c r="G158" i="23"/>
  <c r="F158" i="23"/>
  <c r="F159" i="23" s="1"/>
  <c r="E158" i="23"/>
  <c r="E159" i="23" s="1"/>
  <c r="D158" i="23"/>
  <c r="D159" i="23" s="1"/>
  <c r="C158" i="23"/>
  <c r="C159" i="23" s="1"/>
  <c r="B158" i="23"/>
  <c r="B146" i="23"/>
  <c r="D138" i="23"/>
  <c r="D139" i="23" s="1"/>
  <c r="C138" i="23"/>
  <c r="C139" i="23" s="1"/>
  <c r="B138" i="23"/>
  <c r="B139" i="23" s="1"/>
  <c r="B127" i="23"/>
  <c r="B126" i="23"/>
  <c r="O83" i="22"/>
  <c r="M83" i="22"/>
  <c r="K83" i="22"/>
  <c r="I83" i="22"/>
  <c r="G83" i="22"/>
  <c r="E83" i="22"/>
  <c r="C83" i="22"/>
  <c r="B83" i="22"/>
  <c r="O84" i="22" s="1"/>
  <c r="B82" i="22"/>
  <c r="B81" i="22"/>
  <c r="B80" i="22"/>
  <c r="B79" i="22"/>
  <c r="B78" i="22"/>
  <c r="B77" i="22"/>
  <c r="B76" i="22"/>
  <c r="B75" i="22"/>
  <c r="B74" i="22"/>
  <c r="B73" i="22"/>
  <c r="B72" i="22"/>
  <c r="B71" i="22"/>
  <c r="Y65" i="22"/>
  <c r="W65" i="22"/>
  <c r="V65" i="22"/>
  <c r="I65" i="22"/>
  <c r="G65" i="22"/>
  <c r="E65" i="22"/>
  <c r="C65" i="22"/>
  <c r="B65" i="22"/>
  <c r="V64" i="22"/>
  <c r="B64" i="22"/>
  <c r="V63" i="22"/>
  <c r="B63" i="22"/>
  <c r="V62" i="22"/>
  <c r="B62" i="22"/>
  <c r="V61" i="22"/>
  <c r="B61" i="22"/>
  <c r="V60" i="22"/>
  <c r="B60" i="22"/>
  <c r="V59" i="22"/>
  <c r="B59" i="22"/>
  <c r="V58" i="22"/>
  <c r="B58" i="22"/>
  <c r="V57" i="22"/>
  <c r="B57" i="22"/>
  <c r="V56" i="22"/>
  <c r="B56" i="22"/>
  <c r="V55" i="22"/>
  <c r="B55" i="22"/>
  <c r="V54" i="22"/>
  <c r="B54" i="22"/>
  <c r="V53" i="22"/>
  <c r="B53" i="22"/>
  <c r="P46" i="22"/>
  <c r="Q45" i="22" s="1"/>
  <c r="O46" i="22"/>
  <c r="N46" i="22"/>
  <c r="M46" i="22"/>
  <c r="L46" i="22"/>
  <c r="K46" i="22"/>
  <c r="J46" i="22"/>
  <c r="I46" i="22"/>
  <c r="H46" i="22"/>
  <c r="G46" i="22"/>
  <c r="F46" i="22"/>
  <c r="E46" i="22"/>
  <c r="D46" i="22"/>
  <c r="P45" i="22"/>
  <c r="P44" i="22"/>
  <c r="Q43" i="22"/>
  <c r="P43" i="22"/>
  <c r="Q42" i="22"/>
  <c r="P42" i="22"/>
  <c r="P41" i="22"/>
  <c r="P40" i="22"/>
  <c r="Q39" i="22"/>
  <c r="P39" i="22"/>
  <c r="Q38" i="22"/>
  <c r="P38" i="22"/>
  <c r="P37" i="22"/>
  <c r="P36" i="22"/>
  <c r="Q35" i="22"/>
  <c r="P35" i="22"/>
  <c r="Q34" i="22"/>
  <c r="P34" i="22"/>
  <c r="P33" i="22"/>
  <c r="P32" i="22"/>
  <c r="Q31" i="22"/>
  <c r="P31" i="22"/>
  <c r="Q30" i="22"/>
  <c r="P30" i="22"/>
  <c r="P29" i="22"/>
  <c r="P28" i="22"/>
  <c r="Q27" i="22"/>
  <c r="P27" i="22"/>
  <c r="Q26" i="22"/>
  <c r="P26" i="22"/>
  <c r="P25" i="22"/>
  <c r="X24" i="22"/>
  <c r="Q24" i="22"/>
  <c r="P24" i="22"/>
  <c r="Z23" i="22"/>
  <c r="Q23" i="22"/>
  <c r="P23" i="22"/>
  <c r="Z22" i="22"/>
  <c r="P22" i="22"/>
  <c r="Z21" i="22"/>
  <c r="Q21" i="22"/>
  <c r="P21" i="22"/>
  <c r="Z20" i="22"/>
  <c r="Q20" i="22"/>
  <c r="P20" i="22"/>
  <c r="Z19" i="22"/>
  <c r="P19" i="22"/>
  <c r="Z18" i="22"/>
  <c r="Q18" i="22"/>
  <c r="P18" i="22"/>
  <c r="Z17" i="22"/>
  <c r="Q17" i="22"/>
  <c r="P17" i="22"/>
  <c r="Z16" i="22"/>
  <c r="Q16" i="22"/>
  <c r="P16" i="22"/>
  <c r="E112" i="21"/>
  <c r="D112" i="21"/>
  <c r="C112" i="21"/>
  <c r="E111" i="21"/>
  <c r="E110" i="21"/>
  <c r="E109" i="21"/>
  <c r="E108" i="21"/>
  <c r="E107" i="21"/>
  <c r="E106" i="21"/>
  <c r="E105" i="21"/>
  <c r="E104" i="21"/>
  <c r="E103" i="21"/>
  <c r="E102" i="21"/>
  <c r="E101" i="21"/>
  <c r="E100" i="21"/>
  <c r="T92" i="21"/>
  <c r="S92" i="21"/>
  <c r="R92" i="21"/>
  <c r="Q92" i="21"/>
  <c r="P92" i="21"/>
  <c r="N92" i="21"/>
  <c r="M92" i="21"/>
  <c r="L92" i="21"/>
  <c r="K92" i="21"/>
  <c r="J92" i="21"/>
  <c r="I92" i="21"/>
  <c r="H92" i="21"/>
  <c r="F92" i="21"/>
  <c r="E92" i="21"/>
  <c r="D92" i="21"/>
  <c r="C92" i="21"/>
  <c r="B92" i="21"/>
  <c r="T91" i="21"/>
  <c r="S91" i="21"/>
  <c r="R91" i="21"/>
  <c r="Q91" i="21"/>
  <c r="P91" i="21"/>
  <c r="O91" i="21"/>
  <c r="N91" i="21"/>
  <c r="M91" i="21"/>
  <c r="L91" i="21"/>
  <c r="K91" i="21"/>
  <c r="J91" i="21"/>
  <c r="I91" i="21"/>
  <c r="H91" i="21"/>
  <c r="G91" i="21"/>
  <c r="F91" i="21"/>
  <c r="E91" i="21"/>
  <c r="D91" i="21"/>
  <c r="C91" i="21"/>
  <c r="B91" i="21"/>
  <c r="O92" i="21" s="1"/>
  <c r="B90" i="21"/>
  <c r="B89" i="21"/>
  <c r="B88" i="21"/>
  <c r="B87" i="21"/>
  <c r="B86" i="21"/>
  <c r="B85" i="21"/>
  <c r="B84" i="21"/>
  <c r="B83" i="21"/>
  <c r="B82" i="21"/>
  <c r="B81" i="21"/>
  <c r="B80" i="21"/>
  <c r="B79" i="21"/>
  <c r="V69" i="21"/>
  <c r="U69" i="21"/>
  <c r="P69" i="21"/>
  <c r="O69" i="21"/>
  <c r="N69" i="21"/>
  <c r="M69" i="21"/>
  <c r="B69" i="21"/>
  <c r="V68" i="21"/>
  <c r="U68" i="21"/>
  <c r="T68" i="21"/>
  <c r="S68" i="21"/>
  <c r="R68" i="21"/>
  <c r="Q68" i="21"/>
  <c r="P68" i="21"/>
  <c r="O68" i="21"/>
  <c r="N68" i="21"/>
  <c r="M68" i="21"/>
  <c r="F68" i="21"/>
  <c r="E68" i="21"/>
  <c r="D68" i="21"/>
  <c r="C68" i="21"/>
  <c r="B68" i="21"/>
  <c r="T69" i="21" s="1"/>
  <c r="B67" i="21"/>
  <c r="B66" i="21"/>
  <c r="B65" i="21"/>
  <c r="B64" i="21"/>
  <c r="B63" i="21"/>
  <c r="B62" i="21"/>
  <c r="B61" i="21"/>
  <c r="B60" i="21"/>
  <c r="B59" i="21"/>
  <c r="B58" i="21"/>
  <c r="B57" i="21"/>
  <c r="B56" i="21"/>
  <c r="L48" i="21"/>
  <c r="H48" i="21"/>
  <c r="G48" i="21"/>
  <c r="F48" i="21"/>
  <c r="E48" i="21"/>
  <c r="D48" i="21"/>
  <c r="C48" i="21"/>
  <c r="B48" i="21"/>
  <c r="N48" i="21" s="1"/>
  <c r="B47" i="21"/>
  <c r="B46" i="21"/>
  <c r="B45" i="21"/>
  <c r="B44" i="21"/>
  <c r="B43" i="21"/>
  <c r="B42" i="21"/>
  <c r="N41" i="21"/>
  <c r="L41" i="21"/>
  <c r="B41" i="21"/>
  <c r="B40" i="21"/>
  <c r="B39" i="21"/>
  <c r="B38" i="21"/>
  <c r="B37" i="21"/>
  <c r="B36" i="21"/>
  <c r="N35" i="21"/>
  <c r="L35" i="21"/>
  <c r="M29" i="21"/>
  <c r="B29" i="21"/>
  <c r="O28" i="21"/>
  <c r="N28" i="21"/>
  <c r="M28" i="21"/>
  <c r="O29" i="21" s="1"/>
  <c r="E28" i="21"/>
  <c r="D28" i="21"/>
  <c r="C28" i="21"/>
  <c r="B28" i="21"/>
  <c r="D29" i="21" s="1"/>
  <c r="M27" i="21"/>
  <c r="B27" i="21"/>
  <c r="M26" i="21"/>
  <c r="B26" i="21"/>
  <c r="M25" i="21"/>
  <c r="B25" i="21"/>
  <c r="M24" i="21"/>
  <c r="B24" i="21"/>
  <c r="M23" i="21"/>
  <c r="B23" i="21"/>
  <c r="M22" i="21"/>
  <c r="B22" i="21"/>
  <c r="M21" i="21"/>
  <c r="B21" i="21"/>
  <c r="M20" i="21"/>
  <c r="B20" i="21"/>
  <c r="M19" i="21"/>
  <c r="B19" i="21"/>
  <c r="M18" i="21"/>
  <c r="B18" i="21"/>
  <c r="M17" i="21"/>
  <c r="B17" i="21"/>
  <c r="M16" i="21"/>
  <c r="B16" i="21"/>
  <c r="E199" i="24" l="1"/>
  <c r="D199" i="24"/>
  <c r="C199" i="24"/>
  <c r="K291" i="24"/>
  <c r="J291" i="24" s="1"/>
  <c r="F291" i="24"/>
  <c r="E291" i="24"/>
  <c r="D291" i="24"/>
  <c r="C291" i="24"/>
  <c r="B291" i="24" s="1"/>
  <c r="I319" i="24"/>
  <c r="H319" i="24"/>
  <c r="G319" i="24"/>
  <c r="F319" i="24"/>
  <c r="C158" i="24"/>
  <c r="D158" i="24"/>
  <c r="E158" i="24"/>
  <c r="F158" i="24"/>
  <c r="C179" i="24"/>
  <c r="B179" i="24" s="1"/>
  <c r="G158" i="24"/>
  <c r="S169" i="23"/>
  <c r="S168" i="23"/>
  <c r="C29" i="21"/>
  <c r="C84" i="22"/>
  <c r="E84" i="22"/>
  <c r="E29" i="21"/>
  <c r="G84" i="22"/>
  <c r="C69" i="21"/>
  <c r="Q69" i="21"/>
  <c r="I84" i="22"/>
  <c r="N29" i="21"/>
  <c r="D69" i="21"/>
  <c r="R69" i="21"/>
  <c r="Q19" i="22"/>
  <c r="Q28" i="22"/>
  <c r="Q32" i="22"/>
  <c r="Q36" i="22"/>
  <c r="Q40" i="22"/>
  <c r="Q44" i="22"/>
  <c r="K84" i="22"/>
  <c r="E69" i="21"/>
  <c r="S69" i="21"/>
  <c r="G92" i="21"/>
  <c r="Q22" i="22"/>
  <c r="M84" i="22"/>
  <c r="F69" i="21"/>
  <c r="Q25" i="22"/>
  <c r="Q29" i="22"/>
  <c r="Q33" i="22"/>
  <c r="Q37" i="22"/>
  <c r="Q41" i="22"/>
  <c r="B158" i="24" l="1"/>
  <c r="E319" i="24"/>
  <c r="B199" i="24"/>
  <c r="D291" i="18" l="1"/>
  <c r="C291" i="18"/>
  <c r="B290" i="18"/>
  <c r="B289" i="18"/>
  <c r="B288" i="18"/>
  <c r="B287" i="18"/>
  <c r="B291" i="18" s="1"/>
  <c r="F282" i="18"/>
  <c r="J227" i="18"/>
  <c r="I227" i="18"/>
  <c r="H227" i="18"/>
  <c r="G227" i="18"/>
  <c r="G228" i="18" s="1"/>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227" i="18" s="1"/>
  <c r="J228" i="18" s="1"/>
  <c r="N187" i="18"/>
  <c r="M187" i="18"/>
  <c r="L187" i="18"/>
  <c r="K187" i="18"/>
  <c r="J187" i="18"/>
  <c r="I187" i="18"/>
  <c r="H187" i="18"/>
  <c r="H188" i="18" s="1"/>
  <c r="G187" i="18"/>
  <c r="F187" i="18"/>
  <c r="E187" i="18"/>
  <c r="D187" i="18"/>
  <c r="C187" i="18"/>
  <c r="B186" i="18"/>
  <c r="B185" i="18"/>
  <c r="B184" i="18"/>
  <c r="B183" i="18"/>
  <c r="B182" i="18"/>
  <c r="B181" i="18"/>
  <c r="B180" i="18"/>
  <c r="B179" i="18"/>
  <c r="B178" i="18"/>
  <c r="B177" i="18"/>
  <c r="B176" i="18"/>
  <c r="B175" i="18"/>
  <c r="B174" i="18"/>
  <c r="B173" i="18"/>
  <c r="B172" i="18"/>
  <c r="B171" i="18"/>
  <c r="B170" i="18"/>
  <c r="B169" i="18"/>
  <c r="B168" i="18"/>
  <c r="B167" i="18"/>
  <c r="B166" i="18"/>
  <c r="B165" i="18"/>
  <c r="B164" i="18"/>
  <c r="B163" i="18"/>
  <c r="B187" i="18" s="1"/>
  <c r="B162" i="18"/>
  <c r="C155" i="18"/>
  <c r="D155" i="18" s="1"/>
  <c r="I155" i="18" s="1"/>
  <c r="B155" i="18"/>
  <c r="D154" i="18"/>
  <c r="D153" i="18"/>
  <c r="D152" i="18"/>
  <c r="D151" i="18"/>
  <c r="D150" i="18"/>
  <c r="D149" i="18"/>
  <c r="D148" i="18"/>
  <c r="D147" i="18"/>
  <c r="D146" i="18"/>
  <c r="D145" i="18"/>
  <c r="D144" i="18"/>
  <c r="D143" i="18"/>
  <c r="I143" i="18" s="1"/>
  <c r="J136" i="18"/>
  <c r="I136" i="18"/>
  <c r="H136" i="18"/>
  <c r="G136" i="18"/>
  <c r="G137" i="18" s="1"/>
  <c r="F136" i="18"/>
  <c r="E136" i="18"/>
  <c r="D136" i="18"/>
  <c r="C136" i="18"/>
  <c r="B135" i="18"/>
  <c r="B134" i="18"/>
  <c r="B133" i="18"/>
  <c r="B136" i="18" s="1"/>
  <c r="B132" i="18"/>
  <c r="N125" i="18"/>
  <c r="M125" i="18"/>
  <c r="D125" i="18"/>
  <c r="C125" i="18"/>
  <c r="C126" i="18" s="1"/>
  <c r="B126" i="18" s="1"/>
  <c r="L124" i="18"/>
  <c r="B124" i="18"/>
  <c r="L123" i="18"/>
  <c r="B123" i="18"/>
  <c r="L122" i="18"/>
  <c r="B122" i="18"/>
  <c r="L121" i="18"/>
  <c r="L125" i="18" s="1"/>
  <c r="M126" i="18" s="1"/>
  <c r="B121" i="18"/>
  <c r="B125" i="18" s="1"/>
  <c r="D126" i="18" s="1"/>
  <c r="O114" i="18"/>
  <c r="N114" i="18"/>
  <c r="P113" i="18"/>
  <c r="O113" i="18"/>
  <c r="N113" i="18"/>
  <c r="M113" i="18"/>
  <c r="J113" i="18"/>
  <c r="J114" i="18" s="1"/>
  <c r="I113" i="18"/>
  <c r="I114" i="18" s="1"/>
  <c r="H113" i="18"/>
  <c r="G113" i="18"/>
  <c r="F113" i="18"/>
  <c r="F114" i="18" s="1"/>
  <c r="E113" i="18"/>
  <c r="D113" i="18"/>
  <c r="C113" i="18"/>
  <c r="P112" i="18"/>
  <c r="O112" i="18"/>
  <c r="N112" i="18"/>
  <c r="M112" i="18"/>
  <c r="B112" i="18"/>
  <c r="P111" i="18"/>
  <c r="P114" i="18" s="1"/>
  <c r="O111" i="18"/>
  <c r="N111" i="18"/>
  <c r="M111" i="18"/>
  <c r="B111" i="18"/>
  <c r="P110" i="18"/>
  <c r="O110" i="18"/>
  <c r="N110" i="18"/>
  <c r="M110" i="18"/>
  <c r="M114" i="18" s="1"/>
  <c r="B110" i="18"/>
  <c r="B109" i="18"/>
  <c r="B113" i="18" s="1"/>
  <c r="I98" i="18"/>
  <c r="Q97" i="18"/>
  <c r="P97" i="18"/>
  <c r="O97" i="18"/>
  <c r="M97" i="18"/>
  <c r="L97" i="18"/>
  <c r="K97" i="18"/>
  <c r="I97" i="18"/>
  <c r="F97" i="18"/>
  <c r="F98" i="18" s="1"/>
  <c r="E97" i="18"/>
  <c r="E98" i="18" s="1"/>
  <c r="D97" i="18"/>
  <c r="C97" i="18"/>
  <c r="N96" i="18"/>
  <c r="J96" i="18"/>
  <c r="B96" i="18"/>
  <c r="N95" i="18"/>
  <c r="J95" i="18"/>
  <c r="B95" i="18"/>
  <c r="N94" i="18"/>
  <c r="J94" i="18"/>
  <c r="B94" i="18"/>
  <c r="N93" i="18"/>
  <c r="J93" i="18"/>
  <c r="B93" i="18"/>
  <c r="N92" i="18"/>
  <c r="J92" i="18"/>
  <c r="B92" i="18"/>
  <c r="N91" i="18"/>
  <c r="J91" i="18"/>
  <c r="B91" i="18"/>
  <c r="N90" i="18"/>
  <c r="J90" i="18"/>
  <c r="B90" i="18"/>
  <c r="N89" i="18"/>
  <c r="J89" i="18"/>
  <c r="B89" i="18"/>
  <c r="N88" i="18"/>
  <c r="J88" i="18"/>
  <c r="B88" i="18"/>
  <c r="N87" i="18"/>
  <c r="J87" i="18"/>
  <c r="J97" i="18" s="1"/>
  <c r="B87" i="18"/>
  <c r="N86" i="18"/>
  <c r="J86" i="18"/>
  <c r="B86" i="18"/>
  <c r="N85" i="18"/>
  <c r="N97" i="18" s="1"/>
  <c r="J85" i="18"/>
  <c r="B85" i="18"/>
  <c r="B97" i="18" s="1"/>
  <c r="J76" i="18"/>
  <c r="I76" i="18"/>
  <c r="H76" i="18"/>
  <c r="G76" i="18"/>
  <c r="F76" i="18"/>
  <c r="N65" i="18" s="1"/>
  <c r="E76" i="18"/>
  <c r="N64" i="18" s="1"/>
  <c r="D76" i="18"/>
  <c r="C76" i="18"/>
  <c r="B75" i="18"/>
  <c r="B74" i="18"/>
  <c r="B73" i="18"/>
  <c r="B72" i="18"/>
  <c r="B71" i="18"/>
  <c r="B70" i="18"/>
  <c r="B69" i="18"/>
  <c r="B68" i="18"/>
  <c r="B67" i="18"/>
  <c r="B66" i="18"/>
  <c r="B65" i="18"/>
  <c r="B64" i="18"/>
  <c r="B76" i="18" s="1"/>
  <c r="N63" i="18"/>
  <c r="K53" i="18"/>
  <c r="L41" i="18" s="1"/>
  <c r="L53" i="18" s="1"/>
  <c r="G53" i="18"/>
  <c r="F53" i="18"/>
  <c r="E53" i="18"/>
  <c r="D53" i="18"/>
  <c r="C53" i="18"/>
  <c r="B52" i="18"/>
  <c r="B51" i="18"/>
  <c r="B50" i="18"/>
  <c r="B49" i="18"/>
  <c r="B48" i="18"/>
  <c r="B47" i="18"/>
  <c r="B46" i="18"/>
  <c r="B45" i="18"/>
  <c r="B53" i="18" s="1"/>
  <c r="B55" i="18" s="1"/>
  <c r="B44" i="18"/>
  <c r="B43" i="18"/>
  <c r="L42" i="18"/>
  <c r="B42" i="18"/>
  <c r="B41" i="18"/>
  <c r="D35" i="18"/>
  <c r="C35" i="18"/>
  <c r="B34" i="18"/>
  <c r="B33" i="18"/>
  <c r="B32" i="18"/>
  <c r="B31" i="18"/>
  <c r="B30" i="18"/>
  <c r="B29" i="18"/>
  <c r="B28" i="18"/>
  <c r="B27" i="18"/>
  <c r="I26" i="18"/>
  <c r="H26" i="18"/>
  <c r="G26" i="18"/>
  <c r="B26" i="18"/>
  <c r="J25" i="18"/>
  <c r="B25" i="18"/>
  <c r="J24" i="18"/>
  <c r="B24" i="18"/>
  <c r="J23" i="18"/>
  <c r="J26" i="18" s="1"/>
  <c r="B23" i="18"/>
  <c r="B35" i="18" s="1"/>
  <c r="B36" i="18" s="1"/>
  <c r="N98" i="18" l="1"/>
  <c r="Q98" i="18"/>
  <c r="E137" i="18"/>
  <c r="I137" i="18"/>
  <c r="B137" i="18"/>
  <c r="F137" i="18"/>
  <c r="P98" i="18"/>
  <c r="C36" i="18"/>
  <c r="I77" i="18"/>
  <c r="D188" i="18"/>
  <c r="L188" i="18"/>
  <c r="H137" i="18"/>
  <c r="C77" i="18"/>
  <c r="B77" i="18"/>
  <c r="G77" i="18"/>
  <c r="D77" i="18"/>
  <c r="H77" i="18"/>
  <c r="J137" i="18"/>
  <c r="C188" i="18"/>
  <c r="D55" i="18"/>
  <c r="C137" i="18"/>
  <c r="E55" i="18"/>
  <c r="M98" i="18"/>
  <c r="L98" i="18"/>
  <c r="J98" i="18"/>
  <c r="L126" i="18"/>
  <c r="D137" i="18"/>
  <c r="E188" i="18"/>
  <c r="M188" i="18"/>
  <c r="F228" i="18"/>
  <c r="F55" i="18"/>
  <c r="C98" i="18"/>
  <c r="B98" i="18"/>
  <c r="D98" i="18"/>
  <c r="D114" i="18"/>
  <c r="B114" i="18"/>
  <c r="H114" i="18"/>
  <c r="G114" i="18"/>
  <c r="E114" i="18"/>
  <c r="C114" i="18"/>
  <c r="H228" i="18"/>
  <c r="O98" i="18"/>
  <c r="C55" i="18"/>
  <c r="B188" i="18"/>
  <c r="I188" i="18"/>
  <c r="J188" i="18"/>
  <c r="F188" i="18"/>
  <c r="G188" i="18"/>
  <c r="N188" i="18"/>
  <c r="K188" i="18"/>
  <c r="D36" i="18"/>
  <c r="J77" i="18"/>
  <c r="G55" i="18"/>
  <c r="K98" i="18"/>
  <c r="N126" i="18"/>
  <c r="I228" i="18"/>
  <c r="E77" i="18"/>
  <c r="N66" i="18"/>
  <c r="N78" i="18" s="1"/>
  <c r="F77" i="18"/>
  <c r="O78" i="18" l="1"/>
  <c r="O65" i="18"/>
  <c r="O63" i="18"/>
  <c r="O64" i="18"/>
  <c r="O66" i="18"/>
</calcChain>
</file>

<file path=xl/sharedStrings.xml><?xml version="1.0" encoding="utf-8"?>
<sst xmlns="http://schemas.openxmlformats.org/spreadsheetml/2006/main" count="33484" uniqueCount="1379">
  <si>
    <t xml:space="preserve">Mes </t>
  </si>
  <si>
    <t>Total</t>
  </si>
  <si>
    <t>18-25 años</t>
  </si>
  <si>
    <t>26-35 años</t>
  </si>
  <si>
    <t>36-45 años</t>
  </si>
  <si>
    <t>46-59 años</t>
  </si>
  <si>
    <t>60 + años</t>
  </si>
  <si>
    <t>Ene</t>
  </si>
  <si>
    <t>Feb</t>
  </si>
  <si>
    <t>Mar</t>
  </si>
  <si>
    <t>Abr</t>
  </si>
  <si>
    <t>May</t>
  </si>
  <si>
    <t>Jun</t>
  </si>
  <si>
    <t>Jul</t>
  </si>
  <si>
    <t>Ago</t>
  </si>
  <si>
    <t>Oct</t>
  </si>
  <si>
    <t>Nov</t>
  </si>
  <si>
    <t>Dic</t>
  </si>
  <si>
    <t>%</t>
  </si>
  <si>
    <t>Otros</t>
  </si>
  <si>
    <t>Elaboración: Unidad de Generación de Información y Gestión del Conocimiento - Programa Nacional Contra la Violencia Familiar y Sexual</t>
  </si>
  <si>
    <t>Mujer</t>
  </si>
  <si>
    <t>Hombre</t>
  </si>
  <si>
    <t>Variación %</t>
  </si>
  <si>
    <t>mes</t>
  </si>
  <si>
    <t>Sexo</t>
  </si>
  <si>
    <t>tipo_vio</t>
  </si>
  <si>
    <t>ABAND</t>
  </si>
  <si>
    <t>VIOLACION</t>
  </si>
  <si>
    <t>EXPLOT</t>
  </si>
  <si>
    <t>g_edad</t>
  </si>
  <si>
    <t>SERVICIO</t>
  </si>
  <si>
    <t>ATENCION</t>
  </si>
  <si>
    <t>ESTADO_ULTIMA</t>
  </si>
  <si>
    <t>VINCULO</t>
  </si>
  <si>
    <t>Resumen Estadístico de Casos Derivados por los Centros de Referencia de Lucha contra la Violencia</t>
  </si>
  <si>
    <t>Familiar y Sexual de las Sociedades de Beneficencia Pública y Juntas de Participación Social</t>
  </si>
  <si>
    <t xml:space="preserve"> </t>
  </si>
  <si>
    <t>Número de Casos Derivados por Hechos de Violencia Contra las Mujeres, los Integrantes del grupo Familiar y Personas afectadas por violencia Sexual; según Sexo de la Víctima y Mes</t>
  </si>
  <si>
    <t>Sep</t>
  </si>
  <si>
    <t>Número de Casos Derivados por  Hechos de Violencia Contra las Mujeres, los Integrantes del grupo Familiar y Personas afectadas por violencia Sexual; según Edad de la Víctima y Mes</t>
  </si>
  <si>
    <t>0-5 años</t>
  </si>
  <si>
    <t>6-11 años</t>
  </si>
  <si>
    <t>12-17 años</t>
  </si>
  <si>
    <t>Fuente: Sistema de Registro de Casos Derivados por los Centros de Referencia de Lucha contra la Violencia Familiar y Sexual de las Sociedades de Beneficencia Pública y Juntas de Participación Social</t>
  </si>
  <si>
    <t>Número de Casos Derivados por  Hechos de Violencia Contra las Mujeres, los Integrantes del grupo Familiar y Personas afectadas por violencia Sexual; según Tipo de Violencia, Sexo y Edad de la Víctima</t>
  </si>
  <si>
    <t>Grupo de Edad</t>
  </si>
  <si>
    <t>Violencia Económica o Patrimonial</t>
  </si>
  <si>
    <t>Violencia Psicológica</t>
  </si>
  <si>
    <t>Violencia Física</t>
  </si>
  <si>
    <t>Violencia Sexual</t>
  </si>
  <si>
    <t>Tipo de Violencia</t>
  </si>
  <si>
    <t>Casos Derivados</t>
  </si>
  <si>
    <t>Número de Casos Derivados por  Hechos de Violencia Contra las Mujeres, los Integrantes del grupo Familiar y Personas afectadas por violencia Sexual; según Tipo de Institución donde se deriva el caso y Tipo de Violencia</t>
  </si>
  <si>
    <t>Tipo de Institución</t>
  </si>
  <si>
    <t>Violencia Económica</t>
  </si>
  <si>
    <t>1.</t>
  </si>
  <si>
    <t>Centro Emergencia Mujer</t>
  </si>
  <si>
    <t>2.</t>
  </si>
  <si>
    <t>Comisaría de la zona</t>
  </si>
  <si>
    <t>3.</t>
  </si>
  <si>
    <t>Casa de refugio</t>
  </si>
  <si>
    <t>4.</t>
  </si>
  <si>
    <t>Línea 100</t>
  </si>
  <si>
    <t>5.</t>
  </si>
  <si>
    <t>DEMUNA</t>
  </si>
  <si>
    <t>6.</t>
  </si>
  <si>
    <t>Fiscalía</t>
  </si>
  <si>
    <t>7.</t>
  </si>
  <si>
    <t>Modulos básicos justicia/juzgados</t>
  </si>
  <si>
    <t>8.</t>
  </si>
  <si>
    <t>Establecimientos de Salud</t>
  </si>
  <si>
    <t>9.</t>
  </si>
  <si>
    <t>MINJUS</t>
  </si>
  <si>
    <t>10.</t>
  </si>
  <si>
    <t>ONG´s</t>
  </si>
  <si>
    <t>11.</t>
  </si>
  <si>
    <t>Variación porcentual de los casos derivados del año 2017 en relación al año 2016</t>
  </si>
  <si>
    <t>AGRESOR POR MES Y EDAD</t>
  </si>
  <si>
    <t>TRABAJO</t>
  </si>
  <si>
    <t>G_EDAD</t>
  </si>
  <si>
    <t>MES</t>
  </si>
  <si>
    <t>SitLaboral</t>
  </si>
  <si>
    <t>VinculoAgred</t>
  </si>
  <si>
    <t>G_EDAD_VIC</t>
  </si>
  <si>
    <t>SexoAfectada</t>
  </si>
  <si>
    <t>RiesgoIntegVida</t>
  </si>
  <si>
    <t>ServicioAtencion</t>
  </si>
  <si>
    <t>Mes</t>
  </si>
  <si>
    <t>TipoAtencion</t>
  </si>
  <si>
    <t>RESUMEN ESTADÍSTICAS DE VARONES AGRESORES SENTENCIADOS EN JUZGADOS DE FAMILIA ATENDIDOS
EN EL CENTRO DE ATENCIÓN INSTITUCIONAL FRENTE A LA VIOLENCIA FAMILIAR</t>
  </si>
  <si>
    <t>Breña</t>
  </si>
  <si>
    <t>Carmen de 
la Legua Reynoso</t>
  </si>
  <si>
    <t>Huamanga</t>
  </si>
  <si>
    <t>Set</t>
  </si>
  <si>
    <t>0-17 años</t>
  </si>
  <si>
    <t>Fuente: Sistema de Registro de Casos del Centro de Atención Institucional Frente a la Violencia Familiar (CAI) - Programa Nacional Contra la Violencia Familiar y Sexual</t>
  </si>
  <si>
    <t>Situación Laboral</t>
  </si>
  <si>
    <t>No Trabaja</t>
  </si>
  <si>
    <t>Si Trabaja</t>
  </si>
  <si>
    <t>Nivel de Riesgo</t>
  </si>
  <si>
    <t>Leve</t>
  </si>
  <si>
    <t>Moderado</t>
  </si>
  <si>
    <t>Alto</t>
  </si>
  <si>
    <t>Vínculo de la persona afectada con el usuario</t>
  </si>
  <si>
    <t>TOTAL</t>
  </si>
  <si>
    <t>Pareja afectada</t>
  </si>
  <si>
    <t>Esposa</t>
  </si>
  <si>
    <t>Ex esposa</t>
  </si>
  <si>
    <t>Conviviente</t>
  </si>
  <si>
    <t>Ex conviviente</t>
  </si>
  <si>
    <t>Progenitora de su hijo (Sin convivencia)</t>
  </si>
  <si>
    <t>Otra persona afectada (*)</t>
  </si>
  <si>
    <t>Otro Familiar</t>
  </si>
  <si>
    <t>(*) Personas que no tienen un vínculo de pareja con el usuario</t>
  </si>
  <si>
    <t>Consumo</t>
  </si>
  <si>
    <t>Nunca</t>
  </si>
  <si>
    <t>Intermitente</t>
  </si>
  <si>
    <t>Diario /
Interdiario</t>
  </si>
  <si>
    <t>Semanal</t>
  </si>
  <si>
    <t>Mensual</t>
  </si>
  <si>
    <t>Alcohol</t>
  </si>
  <si>
    <t>Fuma</t>
  </si>
  <si>
    <t>Drogas</t>
  </si>
  <si>
    <t>Adicciones No Convencionales</t>
  </si>
  <si>
    <t>INTERVENCIONES DEL CAI FRENTE A LA VIOLENCIA FAMILIAR</t>
  </si>
  <si>
    <t>Admisión</t>
  </si>
  <si>
    <t>Psicología</t>
  </si>
  <si>
    <t>Social</t>
  </si>
  <si>
    <t>Psicoter.</t>
  </si>
  <si>
    <t>Tipo de Actividad</t>
  </si>
  <si>
    <t>Psicoterapia</t>
  </si>
  <si>
    <t>Acogida, apertura de ficha</t>
  </si>
  <si>
    <t>Primera entrevista</t>
  </si>
  <si>
    <t>Evaluación psicológica</t>
  </si>
  <si>
    <t>Orientación y/o consejería</t>
  </si>
  <si>
    <t>Evaluación de riesgo presuntivo</t>
  </si>
  <si>
    <t>Visita domiciliaria</t>
  </si>
  <si>
    <t>Orientación Red Familiar</t>
  </si>
  <si>
    <t>Evaluación de riesgo</t>
  </si>
  <si>
    <t>Informe psicológico</t>
  </si>
  <si>
    <t>Informe social</t>
  </si>
  <si>
    <t>Entrevista psicoterapéutica</t>
  </si>
  <si>
    <t>Diseño de plan de intervención</t>
  </si>
  <si>
    <t>Psicoterapia individual</t>
  </si>
  <si>
    <t>Informe psicoterapéutico</t>
  </si>
  <si>
    <t>Derivaciones de servicios complementarios</t>
  </si>
  <si>
    <t>Psicoterapia grupal</t>
  </si>
  <si>
    <t>Informes al juzgado</t>
  </si>
  <si>
    <t>Gestión / diligencia</t>
  </si>
  <si>
    <t>Seguimiento del proceso psicoterapéutico</t>
  </si>
  <si>
    <t>Usuario culmina el proceso psicoeducativo</t>
  </si>
  <si>
    <t>PROGRAMA NACIONAL CONTRA LA VIOLENCIA FAMILIAR Y SEXUAL</t>
  </si>
  <si>
    <t>REPORTE ESTADÍSTICO DE CASOS ATENDIDOS POR EL SERVICIO DE ATENCIÓN URGENTE (SAU)</t>
  </si>
  <si>
    <t>El Servicio de Atención Urgente (SAU), es un servicio del Programa Nacional Contra la Violencia Familiar y Sexual que tiene como objetivo la atención de urgencia de personas afectadas por hechos de violencia contra las mujeres, los integrantes del grupo familiar, personas afectadas por violencia sexual y otros de riesgo severo. Estos casos son identificados a través de la línea de orientación gratuita 100 y  los medios de comunicación social, que posteriormente son derivados a los Centro Emergencia Mujer (CEM). El equipo de profesionales del SAU se apersona al lugar de los hechos de violencia, efectúa las verificaciones y de ser necesario realiza las denuncias y gestiones sociales correspondientes. Asimismo brinda apoyo psicológico, social y legal de emergencia.</t>
  </si>
  <si>
    <t>Casos atendidos según institución/servicio referente y mes</t>
  </si>
  <si>
    <t xml:space="preserve"> Institución/Servicio Referente</t>
  </si>
  <si>
    <t>Chat 100</t>
  </si>
  <si>
    <t>MIMP</t>
  </si>
  <si>
    <t>Medios de 
Comunicación</t>
  </si>
  <si>
    <t>Poder 
Judicial</t>
  </si>
  <si>
    <t>Otro</t>
  </si>
  <si>
    <t>Sin 
Información</t>
  </si>
  <si>
    <t>Porcentaje</t>
  </si>
  <si>
    <t>Casos atendidos según sexo de la persona usuaria y mes</t>
  </si>
  <si>
    <t>Casos atendidos según meses y grupo de edad de la persona usuaria</t>
  </si>
  <si>
    <t>Grupo de edad</t>
  </si>
  <si>
    <t>0 - 5
años</t>
  </si>
  <si>
    <t>6 - 11
años</t>
  </si>
  <si>
    <t>12 - 17
años</t>
  </si>
  <si>
    <t>18 - 25
años</t>
  </si>
  <si>
    <t>26 - 35
años</t>
  </si>
  <si>
    <t>36 - 45
años</t>
  </si>
  <si>
    <t>46 - 59
años</t>
  </si>
  <si>
    <t>60 a más
años</t>
  </si>
  <si>
    <t>Niños y niñas</t>
  </si>
  <si>
    <t>Adolescentes</t>
  </si>
  <si>
    <t>Adultos/as</t>
  </si>
  <si>
    <t>Adultos/as mayores</t>
  </si>
  <si>
    <t>Casos atendidos según tipo de violencia y grupo de edad de la persona usuaria</t>
  </si>
  <si>
    <t>Violencia económica o patrimonial</t>
  </si>
  <si>
    <t>Violencia psicológica</t>
  </si>
  <si>
    <t>Violencia física</t>
  </si>
  <si>
    <t>Violencia sexual</t>
  </si>
  <si>
    <t>Principal persona agresora de los casos atendidos según tipo de violencia</t>
  </si>
  <si>
    <t>Vínculo relacional de pareja, familiar u otro que tiene la presunta persona agresora con la persona usuaria</t>
  </si>
  <si>
    <t>Tipo de violencia</t>
  </si>
  <si>
    <t>Violencia económica o patriomonial</t>
  </si>
  <si>
    <t>/1 Cónyuge, ex cónyuge, conviviente, ex conviviente, enamorado(a), ex enamorado(a), novio(a), ex novio(a).
/2 Padre(madre), padrastro(madrastra), hijo(a), hijastro(a), abuelo(a), nieto(a), hermano(a), tío(a), primo(a), sobrino(a), progenitor(a) de su hijo sin convivencia con la pareja, suegro(a), cuñado(a), yerno(nuera), otro familiar.
/3 Vecino(a), docente, compañero(a) de trabajo, compañero(a) de estudios, habita en el mismo hogar sin medir relaciones contractuales o laborales, desconocido, otro.</t>
  </si>
  <si>
    <t>Casos atendidos por meses y tipo de violencia</t>
  </si>
  <si>
    <t>Casos especiales:</t>
  </si>
  <si>
    <t>Económica o patrimonial</t>
  </si>
  <si>
    <t>Psicológica</t>
  </si>
  <si>
    <t>Física</t>
  </si>
  <si>
    <t>Sexual</t>
  </si>
  <si>
    <t>Violación sexual</t>
  </si>
  <si>
    <t>0 - 17 años</t>
  </si>
  <si>
    <t>18 - 59 años</t>
  </si>
  <si>
    <t>60 a más años</t>
  </si>
  <si>
    <t>/1 Acciones u omisiones cometidas permanentemente por parte de una persona responsable o ciudadora que genera daños físicos y/o psicológicos inminentes en algún niño, niña, adolescente, persona adulta mayor o persona con discapacidad. 
/2 Acción u omisión por parte de una persona responsable que expone en grave peligro y/o genera daño físico y/o psicológico en algún niño, niña, adolescente, persona adulta mayor o persona con discapacidad.</t>
  </si>
  <si>
    <t>Casos atendidos por sede del SAU y mes</t>
  </si>
  <si>
    <t>Sede del SAU</t>
  </si>
  <si>
    <t>Lima</t>
  </si>
  <si>
    <t>Arequipa</t>
  </si>
  <si>
    <t>Madre de Dios</t>
  </si>
  <si>
    <t>Casos atendidos por sede del SAU y sexo de la persona usuaria</t>
  </si>
  <si>
    <t>Sede</t>
  </si>
  <si>
    <t>Casos atendidos por sede del SAU y tipo de violencia</t>
  </si>
  <si>
    <t xml:space="preserve">Tipo de </t>
  </si>
  <si>
    <t>Variación porcentual de los casos atendidos por el SAU en el año 2018 en relación al año 2017</t>
  </si>
  <si>
    <t>Año</t>
  </si>
  <si>
    <t>Variación</t>
  </si>
  <si>
    <t>Total
Casos</t>
  </si>
  <si>
    <t>-</t>
  </si>
  <si>
    <t>Total de Casos</t>
  </si>
  <si>
    <t>Fuente: Registro de casos del Servicio de Atención Urgente (SAU)</t>
  </si>
  <si>
    <t>Elaboración: Unidad de Generación de Información y Gestión del Conocimiento - PNCVFS</t>
  </si>
  <si>
    <t>REPORTE ESTADÍSTICO DE CASOS DERIVADOS AL SISTEMA LOCAL DE ATENCIÓN Y PROTECCIÓN EN ZONA RURAL</t>
  </si>
  <si>
    <t>Cuadro N° 1:</t>
  </si>
  <si>
    <t>Cuadro N° 2:</t>
  </si>
  <si>
    <t>Casos de violencia contra las mujeres, integrantes del grupo familiar y violencia sexual derivados, por tipo de ingreso a la ZER, según mes</t>
  </si>
  <si>
    <t>Casos de violencia contra las mujeres, integrantes del grupo familiar y violencia sexual derivados por la ZER, por sexo de la víctima, según mes</t>
  </si>
  <si>
    <t>Total casos</t>
  </si>
  <si>
    <t>Casos nuevos</t>
  </si>
  <si>
    <t>Casos reincidentes</t>
  </si>
  <si>
    <t>Casos reingresos</t>
  </si>
  <si>
    <t xml:space="preserve">Mujer </t>
  </si>
  <si>
    <t>Porcentaje (%)</t>
  </si>
  <si>
    <t>Cuadro N° 3:</t>
  </si>
  <si>
    <t>Casos de violencia contra las mujeres, integrantes del grupo familiar y violencia sexual derivados por la ZER, por grupo de edad y tipo de violencia, según mes</t>
  </si>
  <si>
    <t>Niños, niñas y adolescentes 
(Menores de 18 años)</t>
  </si>
  <si>
    <t>Personas adultas 
(18 a 59 años)</t>
  </si>
  <si>
    <t>Personas adultas mayores
(De 60 a más años)</t>
  </si>
  <si>
    <t>Total Personas</t>
  </si>
  <si>
    <t>Violencia económica / psicológica / física</t>
  </si>
  <si>
    <t>Total casos:</t>
  </si>
  <si>
    <t>Porcentaje (%):</t>
  </si>
  <si>
    <t>(1) Todos los cuadros están referidos a Casos Nuevos (Personas que acuden por primera vez en una ER a nivel nacional); Casos Reincidentes (toda situación de violencia contra la mujer y/o integrante del grupo familiar atendida en una ER a nivel nacional, ejercida por la misma presunta persona agresora por segunda o más veces.) y Casos Reingresos (toda situación de violencia contra la mujer y/o integrante del grupo familiar atendida en una ER a nivel nacional, ejercida por otra persona agresora por primera vez, considerando que la person usuaria cuenta con una ficha de caso "Nuevo"</t>
  </si>
  <si>
    <t>Cuadro N° 4:</t>
  </si>
  <si>
    <t>Cuadro N° 5:</t>
  </si>
  <si>
    <t>Casos de violencia contra las mujeres, integrantes del grupo familiar y violencia sexual derivados por la ZER, por tipo de violencia, según mes</t>
  </si>
  <si>
    <t>Casos de violencia contra las mujeres, integrantes del grupo familiar y violencia sexual derivados por la ZER, por institución a la que se deriva, según mes</t>
  </si>
  <si>
    <t>Violencia económica</t>
  </si>
  <si>
    <t>CEM</t>
  </si>
  <si>
    <t>Juez de Paz</t>
  </si>
  <si>
    <t>Comisaría</t>
  </si>
  <si>
    <t>Subprefecto</t>
  </si>
  <si>
    <t>Estab. de Salud</t>
  </si>
  <si>
    <t>Autoridad Comunal</t>
  </si>
  <si>
    <t>Juzgado Familia/Mixto</t>
  </si>
  <si>
    <t>SECCIÓN II : CARACTERÍSTICAS DE LAS PERSONAS AGRESORAS</t>
  </si>
  <si>
    <t>Cuadro N° 6:</t>
  </si>
  <si>
    <t>Casos de violencia contra las mujeres, integrantes del grupo familiar y violencia sexual derivados por la ZER, por vínculo de la persona agresora con la víctima, según mes</t>
  </si>
  <si>
    <t>Cónyuge</t>
  </si>
  <si>
    <t>Exconyuge</t>
  </si>
  <si>
    <t>Ex-conviviente</t>
  </si>
  <si>
    <t>Madre/Padre</t>
  </si>
  <si>
    <t>Padrastro/Madrastra</t>
  </si>
  <si>
    <t>Hermano/a</t>
  </si>
  <si>
    <t>Hijo/a</t>
  </si>
  <si>
    <t>Abuelo/a</t>
  </si>
  <si>
    <t>Cuñado/a</t>
  </si>
  <si>
    <t>Suegro/a</t>
  </si>
  <si>
    <t>Yerno/Nuera</t>
  </si>
  <si>
    <t>Progenitor/a de hijo</t>
  </si>
  <si>
    <t>Pareja Sexual sin hijos</t>
  </si>
  <si>
    <t>Enamorado/novio que no es pareja sex.</t>
  </si>
  <si>
    <t>Desconocido/a</t>
  </si>
  <si>
    <t>SECCIÓN III : VARIACIÓN PORCENTUAL DE CASOS 2018 RESPECTO AL 2017</t>
  </si>
  <si>
    <t>Cuadro N° 7:</t>
  </si>
  <si>
    <t>Variación porcentual de los Casos de violencia familiar y sexual derivados por la ZER, según mes, 2017 - 2018</t>
  </si>
  <si>
    <t>Fuente: Sistema de Registro de Casos derivados al sistema local de atención y protección en zona rural</t>
  </si>
  <si>
    <t>REPORTE ESTADÍSTICO DE PARTICIPANTES DE LAS ACCIONES DE LA ESTRATEGIA RURAL</t>
  </si>
  <si>
    <t>Cuadro N° 1: Número de participantes en las acciones, según Estrategia Rural</t>
  </si>
  <si>
    <t>Cuadro N° 2: Participantes según grupos de edad</t>
  </si>
  <si>
    <t>N°</t>
  </si>
  <si>
    <t>Estrategia Rural</t>
  </si>
  <si>
    <t>Enero</t>
  </si>
  <si>
    <t>Febrero</t>
  </si>
  <si>
    <t>Marzo</t>
  </si>
  <si>
    <t>Abril</t>
  </si>
  <si>
    <t>Mayo</t>
  </si>
  <si>
    <t>Junio</t>
  </si>
  <si>
    <t>Julio</t>
  </si>
  <si>
    <t>Agosto</t>
  </si>
  <si>
    <t>Septiembre</t>
  </si>
  <si>
    <t>Octubre</t>
  </si>
  <si>
    <t>Noviembre</t>
  </si>
  <si>
    <t>Diciembre</t>
  </si>
  <si>
    <t>Participantes de las acciones</t>
  </si>
  <si>
    <t>Ayna</t>
  </si>
  <si>
    <t>Infancia</t>
  </si>
  <si>
    <t>(&lt; 6 años)</t>
  </si>
  <si>
    <t>Cenepa</t>
  </si>
  <si>
    <t>Niñez</t>
  </si>
  <si>
    <t>(6 -11 años)</t>
  </si>
  <si>
    <t>Chaglla</t>
  </si>
  <si>
    <t>(12 - 14 años)</t>
  </si>
  <si>
    <t>Challhuahuacho</t>
  </si>
  <si>
    <t>Adolescentes Tardios</t>
  </si>
  <si>
    <t>(15 - 17 años)</t>
  </si>
  <si>
    <t>Chongoyape</t>
  </si>
  <si>
    <t>Jóvenes</t>
  </si>
  <si>
    <t>(18 - 29 años)</t>
  </si>
  <si>
    <t>Chumuch</t>
  </si>
  <si>
    <t>Adultos</t>
  </si>
  <si>
    <t>(30 - 59 años)</t>
  </si>
  <si>
    <t>Coporaque</t>
  </si>
  <si>
    <t>Adultos Mayores</t>
  </si>
  <si>
    <t>(60 a + años)</t>
  </si>
  <si>
    <t>Corani</t>
  </si>
  <si>
    <t>Sin información</t>
  </si>
  <si>
    <t>Cristo nos valga</t>
  </si>
  <si>
    <t>El parco</t>
  </si>
  <si>
    <t>Huacullani</t>
  </si>
  <si>
    <t>Huancano - Humay</t>
  </si>
  <si>
    <t>Ichuña</t>
  </si>
  <si>
    <t>Parinari</t>
  </si>
  <si>
    <t>Pastaza</t>
  </si>
  <si>
    <t>Pinto Recodo</t>
  </si>
  <si>
    <t>Polvora</t>
  </si>
  <si>
    <t>Rio Tambo</t>
  </si>
  <si>
    <t>Sama</t>
  </si>
  <si>
    <t>San Pablo</t>
  </si>
  <si>
    <t>San Pedro de Coris</t>
  </si>
  <si>
    <t>Tapo</t>
  </si>
  <si>
    <t>Tigre</t>
  </si>
  <si>
    <t>Tahuamanu</t>
  </si>
  <si>
    <t>Las Piedras</t>
  </si>
  <si>
    <t>Masisea</t>
  </si>
  <si>
    <t>Pias Morona</t>
  </si>
  <si>
    <t>Pias Napo</t>
  </si>
  <si>
    <t>Pias Putumayo</t>
  </si>
  <si>
    <t>Pias Lago Titicaca</t>
  </si>
  <si>
    <t>Cuadro N° 3: Participantes por Lineas de Plan de Trabajo de estrategia rural según mes</t>
  </si>
  <si>
    <t>Creación y/o Fortalecimiento de la Redes Institucionales y Comunitarias articuladas.</t>
  </si>
  <si>
    <t>Sensibilización y desarrollo de capacidades en la población.</t>
  </si>
  <si>
    <t>Implementación de una ruta de atención y prevención de la VFS en los niveles provincial, distrital y comunal.</t>
  </si>
  <si>
    <t>Gestión de la Intervención.</t>
  </si>
  <si>
    <t>Cuadro N° 4: Participantes por sexo según mes</t>
  </si>
  <si>
    <t xml:space="preserve">% </t>
  </si>
  <si>
    <t>% Acción</t>
  </si>
  <si>
    <t>Cuadro N° 5: Participantes por Lineas de acciones de estrategia rural según mes</t>
  </si>
  <si>
    <t>Redes Insititucionales y Comunitarias articuladas en el marco del sistema local</t>
  </si>
  <si>
    <t>Movilización social para enfrentar la violencia familiar y sexual en zona rural</t>
  </si>
  <si>
    <t>Desarrollo de capacidades de la población frente a la VFS</t>
  </si>
  <si>
    <t>Fortalecimiento de las capacidades de los operadores de atención y prevención de la VFS en los niveles provinciales, distritales y comunal</t>
  </si>
  <si>
    <t>Rutas de atención y promoción de la VFS en las zonas rurales</t>
  </si>
  <si>
    <t>Fortalecer la organización comunal para la vigilancia frente a la VFS en zonas rurales</t>
  </si>
  <si>
    <t>Fortalecimiento del modelo de la estrategia de atención, prevención y protección frente a la VFS en zonas rurales</t>
  </si>
  <si>
    <t>Fuente: Sistema de Registro de Acciones de la Estrategia Rural</t>
  </si>
  <si>
    <r>
      <t>CASOS ATENDIDOS</t>
    </r>
    <r>
      <rPr>
        <b/>
        <sz val="17"/>
        <color indexed="9"/>
        <rFont val="Arial"/>
        <family val="2"/>
      </rPr>
      <t xml:space="preserve"> A PERSONAS AFECTADAS POR HECHOS DE VIOLENCIA CONTRA LAS MUJERES, LOS INTEGRANTES </t>
    </r>
  </si>
  <si>
    <t>DEL GRUPO FAMILIAR Y PERSONAS AFECTADAS POR VIOLENCIA SEXUAL EN LOS CEM A NIVEL NACIONAL</t>
  </si>
  <si>
    <r>
      <t xml:space="preserve">POBLACIÓN TOTAL </t>
    </r>
    <r>
      <rPr>
        <b/>
        <u/>
        <vertAlign val="superscript"/>
        <sz val="15"/>
        <color indexed="9"/>
        <rFont val="Arial"/>
        <family val="2"/>
      </rPr>
      <t>/1</t>
    </r>
  </si>
  <si>
    <t>SECCIÓN I : CARACTERÍSTICAS DE LOS CASOS ATENDIDOS</t>
  </si>
  <si>
    <t>Casos atendidos según meses y sexo</t>
  </si>
  <si>
    <t>Tipo de 
CEM</t>
  </si>
  <si>
    <t>Nro. 
CEM</t>
  </si>
  <si>
    <t>Regular</t>
  </si>
  <si>
    <t>7 x 24</t>
  </si>
  <si>
    <t>En Comisaría</t>
  </si>
  <si>
    <t>Casos atendidos según meses y condición</t>
  </si>
  <si>
    <t>Denuncias interpuestas por los ultimos hechos de violencia previa a la intervención del PNCVFS</t>
  </si>
  <si>
    <t>Nuevo</t>
  </si>
  <si>
    <t>Reingreso</t>
  </si>
  <si>
    <t>Reincidente</t>
  </si>
  <si>
    <t>Derivado</t>
  </si>
  <si>
    <t>Continuador</t>
  </si>
  <si>
    <t>Víctima ha interpuesto denuncia?</t>
  </si>
  <si>
    <t>Cantidad</t>
  </si>
  <si>
    <t>Si</t>
  </si>
  <si>
    <t>No</t>
  </si>
  <si>
    <t>/1 Todos los cuadros están referidos a casos nuevos, reingresos, reincidentes, derivados y continuadores.</t>
  </si>
  <si>
    <t>Casos atendidos según meses y grupo de edad</t>
  </si>
  <si>
    <t>Grupos de edad</t>
  </si>
  <si>
    <t>0-5
años</t>
  </si>
  <si>
    <t>6-11
años</t>
  </si>
  <si>
    <t>12-17
años</t>
  </si>
  <si>
    <t>18-25
años</t>
  </si>
  <si>
    <t>26-35
años</t>
  </si>
  <si>
    <t>36-45
años</t>
  </si>
  <si>
    <t>46-59
años</t>
  </si>
  <si>
    <t>60 +
años</t>
  </si>
  <si>
    <t>Adultos mayores</t>
  </si>
  <si>
    <t>Casos Especiales:</t>
  </si>
  <si>
    <t>Económica o Patrimonial</t>
  </si>
  <si>
    <r>
      <t xml:space="preserve">Abandono </t>
    </r>
    <r>
      <rPr>
        <b/>
        <vertAlign val="superscript"/>
        <sz val="11"/>
        <color indexed="9"/>
        <rFont val="Arial"/>
        <family val="2"/>
      </rPr>
      <t>/2</t>
    </r>
  </si>
  <si>
    <t>Trata con fines de explotación sexual</t>
  </si>
  <si>
    <t>18-59 años</t>
  </si>
  <si>
    <r>
      <rPr>
        <sz val="8"/>
        <rFont val="Arial"/>
        <family val="2"/>
      </rPr>
      <t>/2 Acciones u omisiones cometidas permanentemente por parte de una persona responsable o ciudadora que genera daños físicos y/o psicológicos inminentes en algún niño, niña, adolescente, persona adulta mayor o persona con discapacidad.</t>
    </r>
    <r>
      <rPr>
        <sz val="10"/>
        <rFont val="Arial"/>
        <family val="2"/>
      </rPr>
      <t xml:space="preserve"> </t>
    </r>
  </si>
  <si>
    <t>Casos atendidos según grupo de edad y tipo de violencia</t>
  </si>
  <si>
    <t>Personas adultas</t>
  </si>
  <si>
    <t>Personas adultas mayores</t>
  </si>
  <si>
    <t>Económica</t>
  </si>
  <si>
    <t>Casos atendidos por estado de la presunta persona agresora en la última agresión según su sexo</t>
  </si>
  <si>
    <t>Casos atendidos por estado de la persona usuaria en la última agresión según su sexo</t>
  </si>
  <si>
    <t>Estado en la última agresión</t>
  </si>
  <si>
    <t>Sobrio/a</t>
  </si>
  <si>
    <t>Efectos de acohol</t>
  </si>
  <si>
    <t>Efectos de drogas</t>
  </si>
  <si>
    <t>Ambos (alcohol / drogas)</t>
  </si>
  <si>
    <t xml:space="preserve">Casos atendidos por etnia o grupo (indígena, nativo u otro) que pertenece la víctima, según tipo de violencia </t>
  </si>
  <si>
    <t>Quechua</t>
  </si>
  <si>
    <t>Aymara</t>
  </si>
  <si>
    <t>Nativo o indígena de la Amazonía</t>
  </si>
  <si>
    <t>Población Afroperuana</t>
  </si>
  <si>
    <t>Blanco</t>
  </si>
  <si>
    <t>Mestizo</t>
  </si>
  <si>
    <t>Otra Etnia</t>
  </si>
  <si>
    <t>No especifica</t>
  </si>
  <si>
    <t>Variacion porcentual de los casos de VFS atendidos del año 2018 en relación al año 2017</t>
  </si>
  <si>
    <t>Setiembre</t>
  </si>
  <si>
    <t>Variación %
(2015 - 2016)</t>
  </si>
  <si>
    <t>Acciones realizadas por los CEM respecto de los casos atendidos en el año 2018</t>
  </si>
  <si>
    <t>Departamento</t>
  </si>
  <si>
    <t>Valoración del riesgo para la integridad de la victima</t>
  </si>
  <si>
    <t>Víctima interpuso denuncia por violencia previo a la intervención del CEM</t>
  </si>
  <si>
    <t>Víctima solicitó patrocinio legal del CEM</t>
  </si>
  <si>
    <t>Acciones en la atención del caso realizadas por el CEM</t>
  </si>
  <si>
    <t>Severo</t>
  </si>
  <si>
    <t>Casos con Patrocinio Legal</t>
  </si>
  <si>
    <t>Medidas de protección solicitadas</t>
  </si>
  <si>
    <t>Denuncias interpuestas</t>
  </si>
  <si>
    <t>Inserciones en HRT / Casa de acogida</t>
  </si>
  <si>
    <r>
      <t xml:space="preserve">Sentencia favorable </t>
    </r>
    <r>
      <rPr>
        <b/>
        <vertAlign val="superscript"/>
        <sz val="9"/>
        <color indexed="9"/>
        <rFont val="Arial"/>
        <family val="2"/>
      </rPr>
      <t>/3</t>
    </r>
  </si>
  <si>
    <t>Amazonas</t>
  </si>
  <si>
    <t>Ancash</t>
  </si>
  <si>
    <t>Apurimac</t>
  </si>
  <si>
    <t>Ayacucho</t>
  </si>
  <si>
    <t>Cajamarca</t>
  </si>
  <si>
    <t>Callao</t>
  </si>
  <si>
    <t>Cusco</t>
  </si>
  <si>
    <t>Huancavelica</t>
  </si>
  <si>
    <t>Huanuco</t>
  </si>
  <si>
    <t>Ica</t>
  </si>
  <si>
    <t>Junin</t>
  </si>
  <si>
    <t>La Libertad</t>
  </si>
  <si>
    <t>Lambayeque</t>
  </si>
  <si>
    <t>Loreto</t>
  </si>
  <si>
    <t>Madre De Dios</t>
  </si>
  <si>
    <t>Moquegua</t>
  </si>
  <si>
    <t>Pasco</t>
  </si>
  <si>
    <t>Piura</t>
  </si>
  <si>
    <t>Puno</t>
  </si>
  <si>
    <t>San Martin</t>
  </si>
  <si>
    <t>Tacna</t>
  </si>
  <si>
    <t>Tumbes</t>
  </si>
  <si>
    <t>Ucayali</t>
  </si>
  <si>
    <t>/3 Se considera todos los casos patrocinados por el CEM que han sido aperturados en el presente año 2018.</t>
  </si>
  <si>
    <t>SECCIÓN II : CARACTERÍSTICAS DE LAS ACCIONES EN LA ATENCIÓN DEL CASO</t>
  </si>
  <si>
    <t>Acciones en la atención de los casos brindadas por los servicios de Admisión, Psicología, Social y Legal</t>
  </si>
  <si>
    <t>Acciones</t>
  </si>
  <si>
    <t>Psicologia</t>
  </si>
  <si>
    <t>Legal</t>
  </si>
  <si>
    <t>1. Acogida y apertura de ficha</t>
  </si>
  <si>
    <t>2. Primera entrevista</t>
  </si>
  <si>
    <t>3. Orientación y/o consejería</t>
  </si>
  <si>
    <t>4. Intervención en crisis</t>
  </si>
  <si>
    <t>5. Evaluación de riesgo</t>
  </si>
  <si>
    <t>6. Elaboración del plan de seguridad</t>
  </si>
  <si>
    <t>7. Inserción de redes de soporte familiar</t>
  </si>
  <si>
    <t>8. Inserción a un hogar de refugio temporal / casa de acogida</t>
  </si>
  <si>
    <t>9. Estrategias de afrontamiento</t>
  </si>
  <si>
    <t>10. Gestión del riesgo</t>
  </si>
  <si>
    <t>11. Inscripción en el SIS u otro tipo de seguro médico</t>
  </si>
  <si>
    <t>12. Derivación a los servicios de salud del MINSA u otro servicio de establecimiento</t>
  </si>
  <si>
    <t>13. Derivación a otros servicios complementarios</t>
  </si>
  <si>
    <r>
      <t xml:space="preserve">14. El CEM interpone denuncia </t>
    </r>
    <r>
      <rPr>
        <vertAlign val="superscript"/>
        <sz val="11"/>
        <rFont val="Arial"/>
        <family val="2"/>
      </rPr>
      <t>4/</t>
    </r>
  </si>
  <si>
    <t>15. El CEM solicita medidas de protección</t>
  </si>
  <si>
    <t>16. El CEM solicita medidas cautelares</t>
  </si>
  <si>
    <t>17. El CEM solicita variación de las medidas de protección</t>
  </si>
  <si>
    <t>18. El CEM impulsa ejecución de apercibimiento</t>
  </si>
  <si>
    <t>19. El CEM solicita investigación tutelar</t>
  </si>
  <si>
    <t>20. Acompañamiento psicológico</t>
  </si>
  <si>
    <t>21. Evaluación psicológica</t>
  </si>
  <si>
    <t>22. Informe psicológico</t>
  </si>
  <si>
    <t>23. Orientación a redes de soporte familiar</t>
  </si>
  <si>
    <t>24. Fortalecimiento de redes familiares o sociales</t>
  </si>
  <si>
    <t>25. Gestión Social</t>
  </si>
  <si>
    <t>26. Visita domiciliaria</t>
  </si>
  <si>
    <t>27. Visita a institución educativa u otras instituciones</t>
  </si>
  <si>
    <t>28. Informe social</t>
  </si>
  <si>
    <t>29. Reunión para discusión de casos</t>
  </si>
  <si>
    <t>30. Otros</t>
  </si>
  <si>
    <t>4/ Si el servicio legal interpone la denuncia, dicha acción no es registrada en esta base de datos, sino en el registro de acciones en la atención legal del caso</t>
  </si>
  <si>
    <t>Acciones en la atención legal del caso</t>
  </si>
  <si>
    <t>1. Interpone denuncia de Oficio</t>
  </si>
  <si>
    <t>2. Interpone denuncia de Parte</t>
  </si>
  <si>
    <t>3. Apersonamiento</t>
  </si>
  <si>
    <t>4. Constitución de parte / actor civil</t>
  </si>
  <si>
    <t>5. Participación en diligencias / gestión (Etapa policial)</t>
  </si>
  <si>
    <t>6. Cámara Gesell / Entrevista única (Etapa policial)</t>
  </si>
  <si>
    <t>7. Ofrecimiento de medios probatorios (Etapa policial)</t>
  </si>
  <si>
    <t>8. Presentación de escritos (Etapa policial)</t>
  </si>
  <si>
    <t>9. Solicitud de detención preliminar (Etapa fiscal)</t>
  </si>
  <si>
    <t>10. Solicitud de prisión preventiva (Etapa fiscal)</t>
  </si>
  <si>
    <t>11. Participación en diligencias / gestión (Etapa fiscal)</t>
  </si>
  <si>
    <t>12. Cámara Gesell / Entrevista única (Etapa fiscal)</t>
  </si>
  <si>
    <t>13. Presentación de elementos probatorios (Etapa fiscal)</t>
  </si>
  <si>
    <t>14. Presentación de escritos (Etapa fiscal)</t>
  </si>
  <si>
    <t>15. Resolución final (Etapa fiscal)</t>
  </si>
  <si>
    <t>16. Recurso impugnatorio (Etapa fiscal)</t>
  </si>
  <si>
    <t>17. Ofrecimiento de medios probatorios (Juzgado de Paz Letrado)</t>
  </si>
  <si>
    <t>18. Presentación de escritos (Juzgado de Paz Letrado)</t>
  </si>
  <si>
    <t>19. Participación en diligencias / gestión (Juzgado de Paz Letrado)</t>
  </si>
  <si>
    <t>20. Participación en audiencia (Juzgado de Paz Letrado)</t>
  </si>
  <si>
    <t>21. Resolución / Auto (Juzgado de Paz Letrado)</t>
  </si>
  <si>
    <t>22. Sentencia favorable (Juzgado de Paz Letrado)</t>
  </si>
  <si>
    <t>23. Sentencia desfavorable (Juzgado de Paz Letrado)</t>
  </si>
  <si>
    <t>24. Recurso impugnatorio (Juzgado de Paz Letrado)</t>
  </si>
  <si>
    <t>25. Audiencia de medidas de protección / cautelares (Juzgado Especializado)</t>
  </si>
  <si>
    <t>26. Terminación anticipada (Juzgado Especializado)</t>
  </si>
  <si>
    <t>27. Participación en diligencias / gestión (Juzgado Especializado)</t>
  </si>
  <si>
    <t>28. Ofrecimiento de pruebas (Juzgado Especializado)</t>
  </si>
  <si>
    <t>29. Presentación de escritos (Juzgado Especializado)</t>
  </si>
  <si>
    <t>30. Resolución / Auto (Juzgado Especializado)</t>
  </si>
  <si>
    <t>31. Sentencia favorable (Juzgado Especializado)</t>
  </si>
  <si>
    <t>32. Sentencia desfavorable (Juzgado Especializado)</t>
  </si>
  <si>
    <t>33. Recurso impugnatorio (Juzgado Especializado)</t>
  </si>
  <si>
    <t>34. Vista de la causa (Sala Superior)</t>
  </si>
  <si>
    <t>35. Ofrecimiento de medios probatorios (Sala Superior)</t>
  </si>
  <si>
    <t>36. Presentación de escritos (Sala Superior)</t>
  </si>
  <si>
    <t>37. Participación en diligencias / gestión (Sala Superior)</t>
  </si>
  <si>
    <t>38. Sentencia de vista favorable (Sala Superior)</t>
  </si>
  <si>
    <t>39. Sentencia de vista desfavorable (Sala Superior)</t>
  </si>
  <si>
    <t>40. Interpone nulidad (Sala Superior)</t>
  </si>
  <si>
    <t>41. Interpone casación (Sala Superior)</t>
  </si>
  <si>
    <t>42. Calificación (Sala Suprema)</t>
  </si>
  <si>
    <t>43. Participación en diligencias / gestión (Sala Suprema)</t>
  </si>
  <si>
    <t>44. Vista de la causa (Sala Suprema)</t>
  </si>
  <si>
    <t>45. Presentación de escritos (Sala Suprema)</t>
  </si>
  <si>
    <t>46. Informe oral (Sala Suprema)</t>
  </si>
  <si>
    <t>47. Resolución final favorable (Sala Suprema)</t>
  </si>
  <si>
    <t>48. Resolución final desfavorable (Sala Suprema)</t>
  </si>
  <si>
    <t>49. Ejecución</t>
  </si>
  <si>
    <t>Total de acciones en la atención del caso</t>
  </si>
  <si>
    <t>Servicio</t>
  </si>
  <si>
    <t>cod_accion</t>
  </si>
  <si>
    <t>mes_ini</t>
  </si>
  <si>
    <t>A-1001</t>
  </si>
  <si>
    <t>A-1002</t>
  </si>
  <si>
    <t>A-1003</t>
  </si>
  <si>
    <t>A-2001</t>
  </si>
  <si>
    <t>A-2002</t>
  </si>
  <si>
    <t>A-2003</t>
  </si>
  <si>
    <t>A-2004</t>
  </si>
  <si>
    <t>A-2005</t>
  </si>
  <si>
    <t>A-3001</t>
  </si>
  <si>
    <t>A-4001</t>
  </si>
  <si>
    <t>A-4002</t>
  </si>
  <si>
    <t>A-4003</t>
  </si>
  <si>
    <t>A-5001</t>
  </si>
  <si>
    <t>A-5002</t>
  </si>
  <si>
    <t>A-5003</t>
  </si>
  <si>
    <t>A-5004</t>
  </si>
  <si>
    <t>A-5005</t>
  </si>
  <si>
    <t>A-5006</t>
  </si>
  <si>
    <t>A-5007</t>
  </si>
  <si>
    <t>A-5008</t>
  </si>
  <si>
    <t>A-5009</t>
  </si>
  <si>
    <t>A-5010</t>
  </si>
  <si>
    <t>A-5011</t>
  </si>
  <si>
    <t>A-5012</t>
  </si>
  <si>
    <t>A-5013</t>
  </si>
  <si>
    <t>A-5014</t>
  </si>
  <si>
    <t>A-5015</t>
  </si>
  <si>
    <t>A-6001</t>
  </si>
  <si>
    <t>A-6002</t>
  </si>
  <si>
    <t>A-6003</t>
  </si>
  <si>
    <t>A-6004</t>
  </si>
  <si>
    <t>A-6005</t>
  </si>
  <si>
    <t>A-6006</t>
  </si>
  <si>
    <t>A-6007</t>
  </si>
  <si>
    <t>A-6008</t>
  </si>
  <si>
    <t>A-6009</t>
  </si>
  <si>
    <t>A-6010</t>
  </si>
  <si>
    <t>A-6011</t>
  </si>
  <si>
    <t>A-6012</t>
  </si>
  <si>
    <t>A-6013</t>
  </si>
  <si>
    <t>A-6014</t>
  </si>
  <si>
    <t>A-6015</t>
  </si>
  <si>
    <t>A-7001</t>
  </si>
  <si>
    <t>A-7002</t>
  </si>
  <si>
    <t>A-7003</t>
  </si>
  <si>
    <t>A-7004</t>
  </si>
  <si>
    <t>A-7005</t>
  </si>
  <si>
    <t>A-7006</t>
  </si>
  <si>
    <t>A-7007</t>
  </si>
  <si>
    <t>A-7008</t>
  </si>
  <si>
    <t>A-7009</t>
  </si>
  <si>
    <t>A-7010</t>
  </si>
  <si>
    <t>A-7011</t>
  </si>
  <si>
    <t>A-7013</t>
  </si>
  <si>
    <t>A-7014</t>
  </si>
  <si>
    <t>A-7015</t>
  </si>
  <si>
    <t>A-7016</t>
  </si>
  <si>
    <t>A-7017</t>
  </si>
  <si>
    <t>A-7018</t>
  </si>
  <si>
    <t>A-8001</t>
  </si>
  <si>
    <t>A-9001</t>
  </si>
  <si>
    <t>A-9002</t>
  </si>
  <si>
    <t>A-9004</t>
  </si>
  <si>
    <t>A-9006</t>
  </si>
  <si>
    <t>A-1011</t>
  </si>
  <si>
    <t>A-1012</t>
  </si>
  <si>
    <t>A-1013</t>
  </si>
  <si>
    <t>A-1014</t>
  </si>
  <si>
    <t>A-1015</t>
  </si>
  <si>
    <t>A-1016</t>
  </si>
  <si>
    <t>A-1017</t>
  </si>
  <si>
    <t>A-1018</t>
  </si>
  <si>
    <t>A-1111</t>
  </si>
  <si>
    <t>A-1112</t>
  </si>
  <si>
    <t>A-1113</t>
  </si>
  <si>
    <t>A-1114</t>
  </si>
  <si>
    <t>A-1115</t>
  </si>
  <si>
    <t>A-1116</t>
  </si>
  <si>
    <t>A-1117</t>
  </si>
  <si>
    <t>A-1118</t>
  </si>
  <si>
    <t>A-1119</t>
  </si>
  <si>
    <t>A-1120</t>
  </si>
  <si>
    <t>A-1121</t>
  </si>
  <si>
    <t>A-1122</t>
  </si>
  <si>
    <t>A-1123</t>
  </si>
  <si>
    <t>A-1124</t>
  </si>
  <si>
    <t>A-1201</t>
  </si>
  <si>
    <t>A-1202</t>
  </si>
  <si>
    <t>A-1203</t>
  </si>
  <si>
    <t>A-1301</t>
  </si>
  <si>
    <t>A-1302</t>
  </si>
  <si>
    <t>A-1303</t>
  </si>
  <si>
    <t>A-1304</t>
  </si>
  <si>
    <t>A-1305</t>
  </si>
  <si>
    <t>A-1306</t>
  </si>
  <si>
    <t>A-1307</t>
  </si>
  <si>
    <t>A-1308</t>
  </si>
  <si>
    <t>A-1309</t>
  </si>
  <si>
    <t>A-1310</t>
  </si>
  <si>
    <t>A-1311</t>
  </si>
  <si>
    <t>A-1312</t>
  </si>
  <si>
    <t>A-1313</t>
  </si>
  <si>
    <t>A-1401</t>
  </si>
  <si>
    <t>A-1402</t>
  </si>
  <si>
    <t>A-1403</t>
  </si>
  <si>
    <t>A-1501</t>
  </si>
  <si>
    <t>A-1502</t>
  </si>
  <si>
    <t>A-1503</t>
  </si>
  <si>
    <t>A-1504</t>
  </si>
  <si>
    <t>Numero de Personas informadas y sensibilizadas</t>
  </si>
  <si>
    <t>Informadas</t>
  </si>
  <si>
    <t>Senbilizadas</t>
  </si>
  <si>
    <t>campañas</t>
  </si>
  <si>
    <t>campana</t>
  </si>
  <si>
    <t>REPORTE ESTADÍSTICO DE ACCIONES PREVENTIVAS PROMOCIONALES REALIZADAS POR LOS CENTRO EMERGENCIA MUJER</t>
  </si>
  <si>
    <t>A NIVEL NACIONAL</t>
  </si>
  <si>
    <t>SECCION I: CARACTERISTICAS DE LAS ACCIONES PREVENTIVAS PROMOCIONALES</t>
  </si>
  <si>
    <t>Lineas de acciones preventivas promocionales según mes</t>
  </si>
  <si>
    <t>Articulación interinstitucional y comunitaria</t>
  </si>
  <si>
    <t>Trabajo con hombres</t>
  </si>
  <si>
    <t>Acciones de incidencia con autoridades</t>
  </si>
  <si>
    <t>Acciones de senbilización campaña adultos</t>
  </si>
  <si>
    <t>Comunicación para el cambio de comportamiento</t>
  </si>
  <si>
    <t>Acciones de movilización masiva</t>
  </si>
  <si>
    <t>Prevención en la comunidad educativa</t>
  </si>
  <si>
    <t>Promoción de la responsabilidad social</t>
  </si>
  <si>
    <t>Emprendimiento económico</t>
  </si>
  <si>
    <t>Fortalecimiento organizacional comunitario</t>
  </si>
  <si>
    <t>Desarrollo de capacidades</t>
  </si>
  <si>
    <t>Fortalecimiento de habilidades de decisión</t>
  </si>
  <si>
    <t>Prácticas de crianza para el buen trato</t>
  </si>
  <si>
    <t>Acciones de información y sensibilización "QSVMD"</t>
  </si>
  <si>
    <t>Estrategia preventiva en Tambos</t>
  </si>
  <si>
    <t>Línea de Acción N°1: Articulación interinstitucional y comunitaria por mes, según tipo de acción</t>
  </si>
  <si>
    <t>Acciones de articulación interinstitucional</t>
  </si>
  <si>
    <t>Acción</t>
  </si>
  <si>
    <t>Benef.</t>
  </si>
  <si>
    <t>Constitución de instancia/mesa/comité/
red contra la VGFS</t>
  </si>
  <si>
    <t>Reunión de instancia/mesa/comité/red contra la VGFS</t>
  </si>
  <si>
    <t>Talleres de fortalecimiento de instancia/mesa/comité/red contra la VGFS</t>
  </si>
  <si>
    <t>Línea de Acción N°2: Trabajo con hombres por mes, según tipo de acción</t>
  </si>
  <si>
    <t>Acciones de trabajo con hombres</t>
  </si>
  <si>
    <t>Formación de colectivo de hombres</t>
  </si>
  <si>
    <t>APP de colectivos de hombres y de los aliados en articulación con ASC</t>
  </si>
  <si>
    <t>Sesiones educativas con hombres de la comunidad, para la formación de aliados</t>
  </si>
  <si>
    <t>Sesiones de reflexión en masculinidades</t>
  </si>
  <si>
    <t>Activ. de marketing social articuladas con ASC</t>
  </si>
  <si>
    <t>Línea de Acción N°3: Incidencia con autoridades por mes, según tipo de acción</t>
  </si>
  <si>
    <t>Jornadas de sensibilización a autoridades políticas y/o regionales, provinciales o distritales</t>
  </si>
  <si>
    <t>Línea de Acción N°4: Sensibilización campaña adultos por mes, según tipo de acción</t>
  </si>
  <si>
    <t>Acciones en la comunidad universitaria y superior</t>
  </si>
  <si>
    <t>Charlas y talleres</t>
  </si>
  <si>
    <t>Actividades de movilización</t>
  </si>
  <si>
    <t>Actividades de intervención en espacios públicos</t>
  </si>
  <si>
    <t>Línea de Acción N°5: Comunicación para el cambio de comportamiento por mes, según tipo de acción</t>
  </si>
  <si>
    <t>Acciones de comunicación para el cambio de comportamiento</t>
  </si>
  <si>
    <t>Aparic.</t>
  </si>
  <si>
    <t>Emisión de spots radiales</t>
  </si>
  <si>
    <t>Emisión de spots televisivos</t>
  </si>
  <si>
    <t xml:space="preserve">Producción de programas radiales </t>
  </si>
  <si>
    <t>Producción de programas televisivos</t>
  </si>
  <si>
    <t>Apariciones en radios</t>
  </si>
  <si>
    <t>Apariciones en TV</t>
  </si>
  <si>
    <t>Apariciones en prensa escrita</t>
  </si>
  <si>
    <t>Apariciones en medios digitales</t>
  </si>
  <si>
    <t xml:space="preserve">Apariciones en comprobantes de pago </t>
  </si>
  <si>
    <t>Difusión en radios mercados o altoparlantes</t>
  </si>
  <si>
    <t>Difusión en circuitos cerrados de radio/tv</t>
  </si>
  <si>
    <t>Difusión en cines</t>
  </si>
  <si>
    <t>Acciones BTL</t>
  </si>
  <si>
    <t>Difusión de material promocional</t>
  </si>
  <si>
    <t>Línea de Acción N°6: Movilización masiva por mes, según tipo de acción</t>
  </si>
  <si>
    <t>Acciones de Movilización Masiva</t>
  </si>
  <si>
    <t>Ferias</t>
  </si>
  <si>
    <t>Pasacalles</t>
  </si>
  <si>
    <t>Caravanas amigas</t>
  </si>
  <si>
    <t>Marchas o caminatas</t>
  </si>
  <si>
    <t>Desfiles</t>
  </si>
  <si>
    <t>Jornada educativa</t>
  </si>
  <si>
    <t>Concurso/campeonatos</t>
  </si>
  <si>
    <t>Corso</t>
  </si>
  <si>
    <t>Festivales/conciertos</t>
  </si>
  <si>
    <t>Encuentro</t>
  </si>
  <si>
    <t>Acciones de animación cultural</t>
  </si>
  <si>
    <t>Activación</t>
  </si>
  <si>
    <t>Flash Mob</t>
  </si>
  <si>
    <t>Rondas</t>
  </si>
  <si>
    <t>Línea de Acción N°7: Prevención en la comunidad educativa por mes, según tipo de acción</t>
  </si>
  <si>
    <t>Acciones de prevención en la comunidad educativa</t>
  </si>
  <si>
    <t>Programa de formación de promotores/as educadores/as Primaria</t>
  </si>
  <si>
    <t>Programa de fortalecimiento de capacidades a promotores/as educadores/as nivel Primaria</t>
  </si>
  <si>
    <t>Acompañamiento de sesiones de docentes con estudiantes Primaria</t>
  </si>
  <si>
    <t>Acompañamiento de acciones de prevención por estudiantes Primaria</t>
  </si>
  <si>
    <t>Acompañamiento de actividades de docentes con padres/madres y/o cuidadores Primaria</t>
  </si>
  <si>
    <t>Programa de formación de promotores/as educadores/as Secundaria</t>
  </si>
  <si>
    <t>Fortalecimiento de promotores/as educadores/as y docentes Secundaria</t>
  </si>
  <si>
    <t>Acompañamiento de las sesiones de docentes en aula con estudiantes Secundaria</t>
  </si>
  <si>
    <t>Acompañamiento de talleres a padres y/o madres y/o cuidadores/as Secundaria</t>
  </si>
  <si>
    <t>Formación de líderes escolares</t>
  </si>
  <si>
    <t>APP por líderes escolares</t>
  </si>
  <si>
    <t>APP por promotores/as educadores/as</t>
  </si>
  <si>
    <t>Talleres de capacitación a docentes y otros de EBR</t>
  </si>
  <si>
    <t>Talleres a estudiantes de I.E.</t>
  </si>
  <si>
    <t>Talleres a padres/madres o cuidadores/as de I.E.</t>
  </si>
  <si>
    <t>Charla a estudiantes de I.E.</t>
  </si>
  <si>
    <t>Charla padres/madres/cuidadores de I.E.</t>
  </si>
  <si>
    <t>Línea de Acción N°8: Promoción de la responsabilidad social  por mes, según tipo de acción</t>
  </si>
  <si>
    <t>Acciones de promocion de la responsabilidad social</t>
  </si>
  <si>
    <t>Jornadas informativas de sensibilización con trabajadores/as de empresas</t>
  </si>
  <si>
    <t>Línea de Acción N°9: Emprendimiento económico  por mes, según tipo de acción</t>
  </si>
  <si>
    <t>Acciones de emprendimiento económico</t>
  </si>
  <si>
    <t>Programa para el desarrollo de emprendimiento económico</t>
  </si>
  <si>
    <t>Conformación de grupo en zonas</t>
  </si>
  <si>
    <t>Encuentros inter-distritales/pasantias</t>
  </si>
  <si>
    <t>Asistencia técnica/acompañamiento a las partcipantes para su emprendimiento</t>
  </si>
  <si>
    <t>Línea de Acción N°10: Fortalecimiento organizacional comunitario por mes, según tipo de ación</t>
  </si>
  <si>
    <t>Acciones de fortalecimiento organizacional comunitario</t>
  </si>
  <si>
    <t>Programa de formación de facilitadoras/es en acción</t>
  </si>
  <si>
    <t>Talleres de formación de agentes comunitarios</t>
  </si>
  <si>
    <t>Talleres y/o charlas a integrantes de organizaciones sociales</t>
  </si>
  <si>
    <t>APP por facilitadoras/es en acción, agentes comunitarios y redes</t>
  </si>
  <si>
    <t>Encuentros de facilitadoras/es en acción y/o agentes comunitarios y redes</t>
  </si>
  <si>
    <t>Reunión de integrantes de organizaciones sociales</t>
  </si>
  <si>
    <t>Campaña casa por casa</t>
  </si>
  <si>
    <t xml:space="preserve">Actividades de marketing social </t>
  </si>
  <si>
    <t>Línea de Acción N°11: Desarrollo de capacidades por mes, según tipo de acción</t>
  </si>
  <si>
    <t>Acciones de desarrollo de capacidades</t>
  </si>
  <si>
    <t>Charla</t>
  </si>
  <si>
    <t>Taller</t>
  </si>
  <si>
    <t>Conferencia</t>
  </si>
  <si>
    <t>Seminario</t>
  </si>
  <si>
    <t>Jornada</t>
  </si>
  <si>
    <t>Video Fórum</t>
  </si>
  <si>
    <t>Diplomado</t>
  </si>
  <si>
    <t>Curso basico a operadores/as</t>
  </si>
  <si>
    <t>Curso de especialización</t>
  </si>
  <si>
    <t>Mesa redonda</t>
  </si>
  <si>
    <t>Panel</t>
  </si>
  <si>
    <t>Conversatorio</t>
  </si>
  <si>
    <t>Foro</t>
  </si>
  <si>
    <t>Línea de Acción N°12: Fortalecimiento de habilidades de decisión por mes, según tipo de acción</t>
  </si>
  <si>
    <t>Acciones de fortalecimiento de habilidades de decisión</t>
  </si>
  <si>
    <t>Programa de formación de capacidades</t>
  </si>
  <si>
    <t>Acciones informativas y de difusión en el marco de la intervención</t>
  </si>
  <si>
    <t>Talleres informativos dirigido a Instituciones Públiucas y/o Privadas</t>
  </si>
  <si>
    <t>Línea de Acción N°13: Prácticas de crianza para el buen trato por mes, según tipo de acción</t>
  </si>
  <si>
    <t>Acciones de prácticas de crianza para el buen trato</t>
  </si>
  <si>
    <t>Talleres de capacitación a docentes</t>
  </si>
  <si>
    <t>Talleres de reforzamiento a docentes</t>
  </si>
  <si>
    <t>Talleres de capacitación a agentes comunitarios</t>
  </si>
  <si>
    <t>Talleres de reforzamiento con agentes comunitarios</t>
  </si>
  <si>
    <t>Talleres de capacitación a padres/madres o cuidadores/as</t>
  </si>
  <si>
    <t>Talleres de reforzamiento a padres/madres o cuidadores</t>
  </si>
  <si>
    <t>Hogares visitados</t>
  </si>
  <si>
    <t>Encuentros familiares</t>
  </si>
  <si>
    <t>Acciones preventivas promocionales</t>
  </si>
  <si>
    <t>Formación del equipo formador en competencias parentales</t>
  </si>
  <si>
    <t>Taller de capacitación a acompañantes</t>
  </si>
  <si>
    <t>Acciones de estrategias de aprendizaje</t>
  </si>
  <si>
    <t>Capacitación a funcionarios</t>
  </si>
  <si>
    <t>Línea de Acción N°14: Información y sensibilización "QSVMD" por mes, según tipo de acción</t>
  </si>
  <si>
    <t>Programa formativo</t>
  </si>
  <si>
    <t>Acción de edu-entretenimiento</t>
  </si>
  <si>
    <t>Jornada de sensibilización</t>
  </si>
  <si>
    <t>Línea de Acción N°15: Estrategia preventiva en tambos por mes, según tipo de acción</t>
  </si>
  <si>
    <t>Acciones de estrategia preventiva en tambos</t>
  </si>
  <si>
    <t>Charlas/Talleres con población del entorno de los Tambos</t>
  </si>
  <si>
    <t>Actividades de movilización con la población del entorno de los Tambos</t>
  </si>
  <si>
    <t>Jornadas informativas de sensibilización con autoridades del entorno en los Tambos</t>
  </si>
  <si>
    <t>SECCION II: CARACTERISTICAS DE LAS PERSONAS INFORMADAS Y SENSIBILIZADAS</t>
  </si>
  <si>
    <t>Personas informadas y sensibilizadas en las acciones preventivas promocionales por grupos de edad y sexo,</t>
  </si>
  <si>
    <t>Personas informadas y sensibilizadas según</t>
  </si>
  <si>
    <t>según tipo de beneficiario/a</t>
  </si>
  <si>
    <t>grupos de edad</t>
  </si>
  <si>
    <t>Tipo de Operador</t>
  </si>
  <si>
    <t>Infancia
(&lt; 6 años)</t>
  </si>
  <si>
    <t>Niñez
(6 - 11 años)</t>
  </si>
  <si>
    <t>Adolescentes
(12 - 14 años)</t>
  </si>
  <si>
    <t>Adolescentes Tardios
(15 - 17 años)</t>
  </si>
  <si>
    <t>Jóvenes
(18 - 29 años)</t>
  </si>
  <si>
    <t>Adultos
(30 - 59 años)</t>
  </si>
  <si>
    <t>A. Mayores
(60 a + años)</t>
  </si>
  <si>
    <t>Personas informadas y sensibilizadas</t>
  </si>
  <si>
    <t>Operadores/as de Justicia</t>
  </si>
  <si>
    <t>Operadores/as Policiales</t>
  </si>
  <si>
    <t>Operadores/as de Salud</t>
  </si>
  <si>
    <t>Autoridades/funcionariado regional</t>
  </si>
  <si>
    <t>Autoridades/funcionariado local</t>
  </si>
  <si>
    <t>Autoridades Comunales y Políticas</t>
  </si>
  <si>
    <t>Docentes</t>
  </si>
  <si>
    <t>Escolares</t>
  </si>
  <si>
    <t>Estudiantes de Educación Superior</t>
  </si>
  <si>
    <t>Padres/Madres de Familia y/o Cuidadores/as</t>
  </si>
  <si>
    <t>Líderes/lideresas Comunales</t>
  </si>
  <si>
    <t>Facilitadoras/es es Acción</t>
  </si>
  <si>
    <t>Promotores/as Educadores</t>
  </si>
  <si>
    <t>Integrantes de colectivos juveniles de Edu. Sup.</t>
  </si>
  <si>
    <t>Serenazgo</t>
  </si>
  <si>
    <t>Funcionarios/as Públicos</t>
  </si>
  <si>
    <t>Representantes de la Sociedad Civil</t>
  </si>
  <si>
    <t>Empresarios/as</t>
  </si>
  <si>
    <t>Gerentes/as de Empresas</t>
  </si>
  <si>
    <t>Trabajadores/as de Empresas</t>
  </si>
  <si>
    <t>Contrayentes de Nupcias</t>
  </si>
  <si>
    <t>Periodistas</t>
  </si>
  <si>
    <t>Integrantes de Oraganizaciones Sociales</t>
  </si>
  <si>
    <t>Integrantes de Redes Comunales</t>
  </si>
  <si>
    <t>Representantes de ONG</t>
  </si>
  <si>
    <t>Integrantes de Instancia/Mesa/Cómite/Red</t>
  </si>
  <si>
    <t>Agentes Comunitarios</t>
  </si>
  <si>
    <t>Población en General</t>
  </si>
  <si>
    <t>Personas informadas y sensibilizadas según tipo de línea de acción</t>
  </si>
  <si>
    <t>Línea de Acción</t>
  </si>
  <si>
    <t>Personas beneficiadas</t>
  </si>
  <si>
    <t>Sensibilizadas</t>
  </si>
  <si>
    <t>Articulación interinstitucional</t>
  </si>
  <si>
    <t>Incidencia con autoridades</t>
  </si>
  <si>
    <t>Sensibilización en la campaña adultos</t>
  </si>
  <si>
    <t>Movilización masiva</t>
  </si>
  <si>
    <t>Promocion de la responsabilidad social</t>
  </si>
  <si>
    <t>Información y sensibilización "QSVMD"</t>
  </si>
  <si>
    <t>Personas informadas y sensibilizadas, según campaña</t>
  </si>
  <si>
    <t>Campaña</t>
  </si>
  <si>
    <t>Adolescentes y jóvenes</t>
  </si>
  <si>
    <t>Trata de personas</t>
  </si>
  <si>
    <t>Acoso sexual en espacios públicos</t>
  </si>
  <si>
    <t>DEVIDA</t>
  </si>
  <si>
    <t>Ninguno</t>
  </si>
  <si>
    <t>SECCION III: VARIACION PORCENTUAL DEL AÑO 2018 EN RELACIÓN AL AÑO 2017</t>
  </si>
  <si>
    <t>Variación porcentual en las acciones preventivas promocionales y personas informadas y sensibilizadas</t>
  </si>
  <si>
    <t>Var. %</t>
  </si>
  <si>
    <r>
      <t xml:space="preserve">SECCIÓN I : CARACTERÍSTICAS DE LAS PERSONAS VÍCTIMAS </t>
    </r>
    <r>
      <rPr>
        <b/>
        <vertAlign val="superscript"/>
        <sz val="15"/>
        <color theme="0"/>
        <rFont val="Arial"/>
        <family val="2"/>
      </rPr>
      <t>(1)</t>
    </r>
  </si>
  <si>
    <t xml:space="preserve">El FEMINICIDIO es la muerte de las mujeres por su condición de tal, en contexto de violencia familiar, coacción, hostigamiento o acoso sexual; abuso de poder, confianza o de cualquier otra posición o relación que confiere autoridad a la persona agresora; y en cualquier forma de discriminación contra la mujer, independientemente de que exista o haya existido una relación conyugal o de convivencia con la persona agresora. </t>
  </si>
  <si>
    <t>SECCIÓN I: MAGNITUD DEL FEMINICIDIO</t>
  </si>
  <si>
    <r>
      <t xml:space="preserve">Perú: </t>
    </r>
    <r>
      <rPr>
        <sz val="9"/>
        <color theme="1"/>
        <rFont val="Arial"/>
        <family val="2"/>
      </rPr>
      <t xml:space="preserve">Casos con características de </t>
    </r>
    <r>
      <rPr>
        <b/>
        <sz val="9"/>
        <color theme="1"/>
        <rFont val="Arial"/>
        <family val="2"/>
      </rPr>
      <t>Feminicidio</t>
    </r>
  </si>
  <si>
    <r>
      <rPr>
        <b/>
        <sz val="9"/>
        <color theme="1"/>
        <rFont val="Arial"/>
        <family val="2"/>
      </rPr>
      <t>Cuadro N°1</t>
    </r>
    <r>
      <rPr>
        <sz val="9"/>
        <color theme="1"/>
        <rFont val="Arial"/>
        <family val="2"/>
      </rPr>
      <t xml:space="preserve">: Comparativo de los casos con características de </t>
    </r>
    <r>
      <rPr>
        <b/>
        <sz val="9"/>
        <color theme="1"/>
        <rFont val="Arial"/>
        <family val="2"/>
      </rPr>
      <t>feminicidio</t>
    </r>
    <r>
      <rPr>
        <sz val="9"/>
        <color theme="1"/>
        <rFont val="Arial"/>
        <family val="2"/>
      </rPr>
      <t xml:space="preserve"> por mes de ocurrencia</t>
    </r>
  </si>
  <si>
    <r>
      <rPr>
        <b/>
        <sz val="9"/>
        <color theme="1"/>
        <rFont val="Arial"/>
        <family val="2"/>
      </rPr>
      <t>Cuadro N°2</t>
    </r>
    <r>
      <rPr>
        <sz val="9"/>
        <color theme="1"/>
        <rFont val="Arial"/>
        <family val="2"/>
      </rPr>
      <t xml:space="preserve">: Casos de </t>
    </r>
    <r>
      <rPr>
        <b/>
        <sz val="9"/>
        <color theme="1"/>
        <rFont val="Arial"/>
        <family val="2"/>
      </rPr>
      <t>parricidio</t>
    </r>
    <r>
      <rPr>
        <sz val="9"/>
        <color theme="1"/>
        <rFont val="Arial"/>
        <family val="2"/>
      </rPr>
      <t xml:space="preserve"> por mes</t>
    </r>
  </si>
  <si>
    <t>Mes / año</t>
  </si>
  <si>
    <t>Se considera los feminicidios y posibles feminicidios</t>
  </si>
  <si>
    <r>
      <rPr>
        <b/>
        <sz val="9"/>
        <color theme="1"/>
        <rFont val="Arial"/>
        <family val="2"/>
      </rPr>
      <t>Cuadro N°3</t>
    </r>
    <r>
      <rPr>
        <sz val="9"/>
        <color theme="1"/>
        <rFont val="Arial"/>
        <family val="2"/>
      </rPr>
      <t xml:space="preserve">: Casos con características </t>
    </r>
  </si>
  <si>
    <r>
      <t xml:space="preserve">de </t>
    </r>
    <r>
      <rPr>
        <b/>
        <sz val="9"/>
        <color theme="1"/>
        <rFont val="Arial"/>
        <family val="2"/>
      </rPr>
      <t>feminicidio</t>
    </r>
    <r>
      <rPr>
        <sz val="9"/>
        <color theme="1"/>
        <rFont val="Arial"/>
        <family val="2"/>
      </rPr>
      <t xml:space="preserve"> según año</t>
    </r>
  </si>
  <si>
    <t>Años</t>
  </si>
  <si>
    <t>Feminicidio</t>
  </si>
  <si>
    <t>2018 *</t>
  </si>
  <si>
    <t>(*) Casos reportados a enero</t>
  </si>
  <si>
    <r>
      <rPr>
        <b/>
        <sz val="9"/>
        <color theme="1"/>
        <rFont val="Arial"/>
        <family val="2"/>
      </rPr>
      <t>Cuadro N°4</t>
    </r>
    <r>
      <rPr>
        <sz val="9"/>
        <color theme="1"/>
        <rFont val="Arial"/>
        <family val="2"/>
      </rPr>
      <t xml:space="preserve">: Ranking de los departamentos con mayor casos con característica de </t>
    </r>
    <r>
      <rPr>
        <b/>
        <sz val="9"/>
        <color theme="1"/>
        <rFont val="Arial"/>
        <family val="2"/>
      </rPr>
      <t>feminicidio</t>
    </r>
  </si>
  <si>
    <t>Acumulado
2009 - 2017</t>
  </si>
  <si>
    <t>2018 (*)</t>
  </si>
  <si>
    <t>Lima Metropolitana</t>
  </si>
  <si>
    <t>Junín</t>
  </si>
  <si>
    <r>
      <rPr>
        <b/>
        <sz val="9"/>
        <color theme="1"/>
        <rFont val="Arial"/>
        <family val="2"/>
      </rPr>
      <t>Cuadro N° 5</t>
    </r>
    <r>
      <rPr>
        <sz val="9"/>
        <color theme="1"/>
        <rFont val="Arial"/>
        <family val="2"/>
      </rPr>
      <t xml:space="preserve">:  Casos con características de </t>
    </r>
    <r>
      <rPr>
        <b/>
        <sz val="9"/>
        <color theme="1"/>
        <rFont val="Arial"/>
        <family val="2"/>
      </rPr>
      <t>Feminicidio</t>
    </r>
    <r>
      <rPr>
        <sz val="9"/>
        <color theme="1"/>
        <rFont val="Arial"/>
        <family val="2"/>
      </rPr>
      <t xml:space="preserve"> según área de ocurrencia.</t>
    </r>
  </si>
  <si>
    <t>Área</t>
  </si>
  <si>
    <t>Lima Provincia</t>
  </si>
  <si>
    <t>Urbana</t>
  </si>
  <si>
    <t>Huánuco</t>
  </si>
  <si>
    <t>Rural</t>
  </si>
  <si>
    <t>Urbana marginal</t>
  </si>
  <si>
    <t>Se desconoce</t>
  </si>
  <si>
    <r>
      <rPr>
        <b/>
        <sz val="9"/>
        <color theme="1"/>
        <rFont val="Arial"/>
        <family val="2"/>
      </rPr>
      <t>Cuadro N°6</t>
    </r>
    <r>
      <rPr>
        <sz val="9"/>
        <color theme="1"/>
        <rFont val="Arial"/>
        <family val="2"/>
      </rPr>
      <t xml:space="preserve">: Motivos supuestos para el hecho del casos con características de </t>
    </r>
    <r>
      <rPr>
        <b/>
        <sz val="9"/>
        <color theme="1"/>
        <rFont val="Arial"/>
        <family val="2"/>
      </rPr>
      <t>Feminicidio</t>
    </r>
    <r>
      <rPr>
        <sz val="9"/>
        <color theme="1"/>
        <rFont val="Arial"/>
        <family val="2"/>
      </rPr>
      <t xml:space="preserve"> / </t>
    </r>
    <r>
      <rPr>
        <b/>
        <sz val="9"/>
        <color theme="1"/>
        <rFont val="Arial"/>
        <family val="2"/>
      </rPr>
      <t>parricidio</t>
    </r>
  </si>
  <si>
    <t>Motivo</t>
  </si>
  <si>
    <t>Parricidio</t>
  </si>
  <si>
    <t>Celos</t>
  </si>
  <si>
    <t>Infidelidad (victima)</t>
  </si>
  <si>
    <t>Apurímac</t>
  </si>
  <si>
    <t>Victima decide separarse</t>
  </si>
  <si>
    <t>Negación a ser pareja</t>
  </si>
  <si>
    <t>La victima lo demanda</t>
  </si>
  <si>
    <t>Victima inicia nueva relación</t>
  </si>
  <si>
    <t>La victima se va de la casa</t>
  </si>
  <si>
    <r>
      <rPr>
        <b/>
        <sz val="9"/>
        <color theme="1"/>
        <rFont val="Arial"/>
        <family val="2"/>
      </rPr>
      <t>Cuadro N° 7</t>
    </r>
    <r>
      <rPr>
        <sz val="9"/>
        <color theme="1"/>
        <rFont val="Arial"/>
        <family val="2"/>
      </rPr>
      <t xml:space="preserve">: Modalidad del casos con características de </t>
    </r>
    <r>
      <rPr>
        <b/>
        <sz val="9"/>
        <color theme="1"/>
        <rFont val="Arial"/>
        <family val="2"/>
      </rPr>
      <t>Feminicidio</t>
    </r>
    <r>
      <rPr>
        <sz val="9"/>
        <color theme="1"/>
        <rFont val="Arial"/>
        <family val="2"/>
      </rPr>
      <t xml:space="preserve"> / </t>
    </r>
    <r>
      <rPr>
        <b/>
        <sz val="9"/>
        <color theme="1"/>
        <rFont val="Arial"/>
        <family val="2"/>
      </rPr>
      <t>parricidio</t>
    </r>
  </si>
  <si>
    <t>Modalidad</t>
  </si>
  <si>
    <r>
      <rPr>
        <b/>
        <sz val="9"/>
        <color theme="1"/>
        <rFont val="Arial"/>
        <family val="2"/>
      </rPr>
      <t>Cuadro N°8</t>
    </r>
    <r>
      <rPr>
        <sz val="9"/>
        <color theme="1"/>
        <rFont val="Arial"/>
        <family val="2"/>
      </rPr>
      <t>: Lugar donde ocurrió el hecho</t>
    </r>
  </si>
  <si>
    <t>Lugar del hecho</t>
  </si>
  <si>
    <t>Acuchillamiento</t>
  </si>
  <si>
    <t>Golpe diverso con las manos</t>
  </si>
  <si>
    <t>Calle - vía publica</t>
  </si>
  <si>
    <t>Disparo (bala)</t>
  </si>
  <si>
    <t>Casa de ambos</t>
  </si>
  <si>
    <t>Envenenamiento</t>
  </si>
  <si>
    <t>Casa de familiar</t>
  </si>
  <si>
    <t>Asfixia / estrangulamiento</t>
  </si>
  <si>
    <t>Casa de la persona agresora</t>
  </si>
  <si>
    <t>Atropellamiento</t>
  </si>
  <si>
    <t>casa de la victima</t>
  </si>
  <si>
    <t>Quemadura</t>
  </si>
  <si>
    <t>lugar desolado</t>
  </si>
  <si>
    <t>otros</t>
  </si>
  <si>
    <t>SECCIÓN II: PERFIL DE LA VICTIMA DE FEMINICIDIO</t>
  </si>
  <si>
    <r>
      <rPr>
        <b/>
        <sz val="9"/>
        <color theme="1"/>
        <rFont val="Arial"/>
        <family val="2"/>
      </rPr>
      <t>Cuadro N°9</t>
    </r>
    <r>
      <rPr>
        <sz val="9"/>
        <color theme="1"/>
        <rFont val="Arial"/>
        <family val="2"/>
      </rPr>
      <t xml:space="preserve">: Casos con características de </t>
    </r>
    <r>
      <rPr>
        <b/>
        <sz val="9"/>
        <color theme="1"/>
        <rFont val="Arial"/>
        <family val="2"/>
      </rPr>
      <t>feminicidio</t>
    </r>
    <r>
      <rPr>
        <sz val="9"/>
        <color theme="1"/>
        <rFont val="Arial"/>
        <family val="2"/>
      </rPr>
      <t xml:space="preserve"> según grupo de edad de la victima</t>
    </r>
  </si>
  <si>
    <r>
      <rPr>
        <b/>
        <sz val="9"/>
        <color theme="1"/>
        <rFont val="Arial"/>
        <family val="2"/>
      </rPr>
      <t>Cuadro N°10</t>
    </r>
    <r>
      <rPr>
        <sz val="9"/>
        <color theme="1"/>
        <rFont val="Arial"/>
        <family val="2"/>
      </rPr>
      <t>: Número de victimas gestantes</t>
    </r>
  </si>
  <si>
    <t>Niñas y adolescentes</t>
  </si>
  <si>
    <t>Estaba gestando</t>
  </si>
  <si>
    <t>0 - 5 años</t>
  </si>
  <si>
    <t>6 - 11 años</t>
  </si>
  <si>
    <t>12 - 14 años</t>
  </si>
  <si>
    <t>Adultas</t>
  </si>
  <si>
    <t>Sin datos</t>
  </si>
  <si>
    <t>15 - 17 años</t>
  </si>
  <si>
    <t>18 - 29 años</t>
  </si>
  <si>
    <t>30 - 59 años</t>
  </si>
  <si>
    <r>
      <rPr>
        <b/>
        <sz val="9"/>
        <color theme="1"/>
        <rFont val="Arial"/>
        <family val="2"/>
      </rPr>
      <t>Cuadro N°11</t>
    </r>
    <r>
      <rPr>
        <sz val="9"/>
        <color theme="1"/>
        <rFont val="Arial"/>
        <family val="2"/>
      </rPr>
      <t xml:space="preserve">: Número de hijos/as </t>
    </r>
    <r>
      <rPr>
        <sz val="8"/>
        <color theme="1"/>
        <rFont val="Arial"/>
        <family val="2"/>
      </rPr>
      <t>(menores de edad -vivos)</t>
    </r>
  </si>
  <si>
    <t>60 años a más</t>
  </si>
  <si>
    <t>Adultas mayores</t>
  </si>
  <si>
    <t>Número de hijos/as</t>
  </si>
  <si>
    <t>1 a 3 hijos/as</t>
  </si>
  <si>
    <r>
      <rPr>
        <b/>
        <sz val="9"/>
        <color theme="1"/>
        <rFont val="Arial"/>
        <family val="2"/>
      </rPr>
      <t>Cuadro N°12</t>
    </r>
    <r>
      <rPr>
        <sz val="9"/>
        <color theme="1"/>
        <rFont val="Arial"/>
        <family val="2"/>
      </rPr>
      <t xml:space="preserve">: Casos con características de </t>
    </r>
    <r>
      <rPr>
        <b/>
        <sz val="9"/>
        <color theme="1"/>
        <rFont val="Arial"/>
        <family val="2"/>
      </rPr>
      <t>feminicidio</t>
    </r>
    <r>
      <rPr>
        <sz val="9"/>
        <color theme="1"/>
        <rFont val="Arial"/>
        <family val="2"/>
      </rPr>
      <t xml:space="preserve"> según vinculo relacional</t>
    </r>
  </si>
  <si>
    <t>Vinculo relacional</t>
  </si>
  <si>
    <t>Esposo</t>
  </si>
  <si>
    <t>Pareja sexual sin hijos</t>
  </si>
  <si>
    <t>Enamorado/novio que no es pareja sexual</t>
  </si>
  <si>
    <t>Ex esposo</t>
  </si>
  <si>
    <t>Ex enamorado</t>
  </si>
  <si>
    <t>Progenitor de su hijo pero no han vivido juntos</t>
  </si>
  <si>
    <t>Padre</t>
  </si>
  <si>
    <t>Padrastro</t>
  </si>
  <si>
    <t>Hermano</t>
  </si>
  <si>
    <t>Hijastro</t>
  </si>
  <si>
    <t>Hijo</t>
  </si>
  <si>
    <t>Abuelo</t>
  </si>
  <si>
    <t>Cuñado</t>
  </si>
  <si>
    <r>
      <rPr>
        <b/>
        <sz val="9"/>
        <color theme="1"/>
        <rFont val="Arial"/>
        <family val="2"/>
      </rPr>
      <t>Cuadro N°13</t>
    </r>
    <r>
      <rPr>
        <sz val="9"/>
        <color theme="1"/>
        <rFont val="Arial"/>
        <family val="2"/>
      </rPr>
      <t xml:space="preserve">: Casos con características de </t>
    </r>
    <r>
      <rPr>
        <b/>
        <sz val="9"/>
        <color theme="1"/>
        <rFont val="Arial"/>
        <family val="2"/>
      </rPr>
      <t>feminicidio</t>
    </r>
    <r>
      <rPr>
        <sz val="9"/>
        <color theme="1"/>
        <rFont val="Arial"/>
        <family val="2"/>
      </rPr>
      <t xml:space="preserve"> según vinculo relacional</t>
    </r>
  </si>
  <si>
    <t>Suegro</t>
  </si>
  <si>
    <t>Yerno</t>
  </si>
  <si>
    <t>Vinculo</t>
  </si>
  <si>
    <t>Otro familiar</t>
  </si>
  <si>
    <t>Pareja</t>
  </si>
  <si>
    <t>Compañero de trabajo</t>
  </si>
  <si>
    <t>Ex pareja</t>
  </si>
  <si>
    <t>Amigo</t>
  </si>
  <si>
    <t>Familiar</t>
  </si>
  <si>
    <t>Pretendiente</t>
  </si>
  <si>
    <t>Conocido</t>
  </si>
  <si>
    <t>Desconocido</t>
  </si>
  <si>
    <t>Sin dato</t>
  </si>
  <si>
    <r>
      <t xml:space="preserve">Cuadro N° 14: </t>
    </r>
    <r>
      <rPr>
        <sz val="9"/>
        <color indexed="8"/>
        <rFont val="Arial"/>
        <family val="2"/>
      </rPr>
      <t xml:space="preserve">Casos con características de </t>
    </r>
    <r>
      <rPr>
        <b/>
        <sz val="9"/>
        <color indexed="8"/>
        <rFont val="Arial"/>
        <family val="2"/>
      </rPr>
      <t>feminicidio</t>
    </r>
    <r>
      <rPr>
        <sz val="9"/>
        <color indexed="8"/>
        <rFont val="Arial"/>
        <family val="2"/>
      </rPr>
      <t xml:space="preserve"> registrados por los CEM, según escenario.</t>
    </r>
  </si>
  <si>
    <r>
      <t xml:space="preserve">Cuadro N° 15: </t>
    </r>
    <r>
      <rPr>
        <sz val="9"/>
        <color indexed="8"/>
        <rFont val="Arial"/>
        <family val="2"/>
      </rPr>
      <t>Medidas que tomo la victima previamente</t>
    </r>
  </si>
  <si>
    <t>Escenario</t>
  </si>
  <si>
    <t>Medidas</t>
  </si>
  <si>
    <t>Intimo</t>
  </si>
  <si>
    <r>
      <t xml:space="preserve">Denuncia </t>
    </r>
    <r>
      <rPr>
        <sz val="8"/>
        <color theme="1"/>
        <rFont val="Arial"/>
        <family val="2"/>
      </rPr>
      <t>(policial, fiscal, juzgado)</t>
    </r>
  </si>
  <si>
    <t>Mo intimo</t>
  </si>
  <si>
    <t>Separación</t>
  </si>
  <si>
    <t>Se fue a vivir a otro lugar</t>
  </si>
  <si>
    <t>Por conexión</t>
  </si>
  <si>
    <t>Logro medidas de protección</t>
  </si>
  <si>
    <t>SECCIÓN II: PERFIL DEL PRESUNTO FEMINICIDA</t>
  </si>
  <si>
    <r>
      <rPr>
        <b/>
        <sz val="9"/>
        <color theme="1"/>
        <rFont val="Arial"/>
        <family val="2"/>
      </rPr>
      <t>Cuadro N°16</t>
    </r>
    <r>
      <rPr>
        <sz val="9"/>
        <color theme="1"/>
        <rFont val="Arial"/>
        <family val="2"/>
      </rPr>
      <t xml:space="preserve">: Casos con características de </t>
    </r>
    <r>
      <rPr>
        <b/>
        <sz val="9"/>
        <color theme="1"/>
        <rFont val="Arial"/>
        <family val="2"/>
      </rPr>
      <t>feminicidio</t>
    </r>
    <r>
      <rPr>
        <sz val="9"/>
        <color theme="1"/>
        <rFont val="Arial"/>
        <family val="2"/>
      </rPr>
      <t xml:space="preserve"> según grupo de edad del presunto agresor</t>
    </r>
  </si>
  <si>
    <r>
      <rPr>
        <b/>
        <sz val="9"/>
        <color theme="1"/>
        <rFont val="Arial"/>
        <family val="2"/>
      </rPr>
      <t>Cuadro N°17</t>
    </r>
    <r>
      <rPr>
        <sz val="9"/>
        <color theme="1"/>
        <rFont val="Arial"/>
        <family val="2"/>
      </rPr>
      <t>: Casos según estado (alcohol / drogas) del presunto agresor</t>
    </r>
  </si>
  <si>
    <t>Alcohol / drogas</t>
  </si>
  <si>
    <t>SI</t>
  </si>
  <si>
    <t>Adulto</t>
  </si>
  <si>
    <r>
      <rPr>
        <b/>
        <sz val="9"/>
        <color theme="1"/>
        <rFont val="Arial"/>
        <family val="2"/>
      </rPr>
      <t>Cuadro N°19</t>
    </r>
    <r>
      <rPr>
        <sz val="9"/>
        <color theme="1"/>
        <rFont val="Arial"/>
        <family val="2"/>
      </rPr>
      <t>: Situación del presunto agresor</t>
    </r>
  </si>
  <si>
    <r>
      <rPr>
        <b/>
        <sz val="9"/>
        <color theme="1"/>
        <rFont val="Arial"/>
        <family val="2"/>
      </rPr>
      <t>Cuadro N°18</t>
    </r>
    <r>
      <rPr>
        <sz val="9"/>
        <color theme="1"/>
        <rFont val="Arial"/>
        <family val="2"/>
      </rPr>
      <t>: Ocupación del presunto agresor</t>
    </r>
  </si>
  <si>
    <t>Situación después del hecho</t>
  </si>
  <si>
    <t>Ocupación / oficio</t>
  </si>
  <si>
    <t>Detenido sin sentencia)</t>
  </si>
  <si>
    <t>Conductor</t>
  </si>
  <si>
    <t>Libre / en investigación</t>
  </si>
  <si>
    <t>Estudiante</t>
  </si>
  <si>
    <t>Preso</t>
  </si>
  <si>
    <t>Prófugo</t>
  </si>
  <si>
    <r>
      <rPr>
        <b/>
        <u/>
        <sz val="11"/>
        <color theme="1"/>
        <rFont val="Calibri"/>
        <family val="2"/>
        <scheme val="minor"/>
      </rPr>
      <t>NOTA TÉCNICA</t>
    </r>
    <r>
      <rPr>
        <sz val="11"/>
        <color theme="1"/>
        <rFont val="Calibri"/>
        <family val="2"/>
        <scheme val="minor"/>
      </rPr>
      <t>: Un caso corresponde a una mujer fallecida</t>
    </r>
  </si>
  <si>
    <t>Fuente: Registro de victimas de feminicidio - PNCVFS</t>
  </si>
  <si>
    <t>Elaborado: Unidad de Generación de Información y Gestión del Conocimiento</t>
  </si>
  <si>
    <t xml:space="preserve">LA TENTATIVA DE  FEMINICIDIO es la situación donde las mujeres salvarón de morir,  en contexto de violencia familiar, coacción, hostigamiento o acoso sexual; abuso de poder, confianza o de cualquier otra posición o relación que confiere autoridad a la persona agresora; y en cualquier forma de discriminación contra la mujer, independientemente de que exista o haya existido una relación conyugal o de convivencia con la persona agresora, por la condición de ser mujer. </t>
  </si>
  <si>
    <t>SECCIÓN I: MAGNITUD DE LA TENTATIVA FEMINICIDIO</t>
  </si>
  <si>
    <r>
      <t xml:space="preserve">Perú: </t>
    </r>
    <r>
      <rPr>
        <sz val="9"/>
        <color theme="1"/>
        <rFont val="Arial"/>
        <family val="2"/>
      </rPr>
      <t xml:space="preserve">Casos con características de </t>
    </r>
    <r>
      <rPr>
        <b/>
        <sz val="9"/>
        <color theme="1"/>
        <rFont val="Arial"/>
        <family val="2"/>
      </rPr>
      <t>tentativa feminicidio</t>
    </r>
  </si>
  <si>
    <r>
      <rPr>
        <b/>
        <sz val="9"/>
        <color theme="1"/>
        <rFont val="Arial"/>
        <family val="2"/>
      </rPr>
      <t>Cuadro N°1</t>
    </r>
    <r>
      <rPr>
        <sz val="9"/>
        <color theme="1"/>
        <rFont val="Arial"/>
        <family val="2"/>
      </rPr>
      <t xml:space="preserve">: Comparativo de los casos con características de </t>
    </r>
    <r>
      <rPr>
        <b/>
        <sz val="9"/>
        <color theme="1"/>
        <rFont val="Arial"/>
        <family val="2"/>
      </rPr>
      <t>tentativa feminicidio</t>
    </r>
    <r>
      <rPr>
        <sz val="9"/>
        <color theme="1"/>
        <rFont val="Arial"/>
        <family val="2"/>
      </rPr>
      <t xml:space="preserve"> por mes de ocurrencia</t>
    </r>
  </si>
  <si>
    <r>
      <t xml:space="preserve">de </t>
    </r>
    <r>
      <rPr>
        <b/>
        <sz val="9"/>
        <color theme="1"/>
        <rFont val="Arial"/>
        <family val="2"/>
      </rPr>
      <t>tentativa</t>
    </r>
    <r>
      <rPr>
        <sz val="9"/>
        <color theme="1"/>
        <rFont val="Arial"/>
        <family val="2"/>
      </rPr>
      <t xml:space="preserve"> </t>
    </r>
    <r>
      <rPr>
        <b/>
        <sz val="9"/>
        <color theme="1"/>
        <rFont val="Arial"/>
        <family val="2"/>
      </rPr>
      <t>feminicidio</t>
    </r>
    <r>
      <rPr>
        <sz val="9"/>
        <color theme="1"/>
        <rFont val="Arial"/>
        <family val="2"/>
      </rPr>
      <t xml:space="preserve"> según año</t>
    </r>
  </si>
  <si>
    <t>Tentativa feminicidio</t>
  </si>
  <si>
    <r>
      <rPr>
        <b/>
        <sz val="9"/>
        <color theme="1"/>
        <rFont val="Arial"/>
        <family val="2"/>
      </rPr>
      <t>Cuadro N°4</t>
    </r>
    <r>
      <rPr>
        <sz val="9"/>
        <color theme="1"/>
        <rFont val="Arial"/>
        <family val="2"/>
      </rPr>
      <t xml:space="preserve">: Ranking de los departamento con mayor casos con característica de </t>
    </r>
    <r>
      <rPr>
        <b/>
        <sz val="9"/>
        <color theme="1"/>
        <rFont val="Arial"/>
        <family val="2"/>
      </rPr>
      <t>tentativa feminicidio</t>
    </r>
  </si>
  <si>
    <r>
      <rPr>
        <b/>
        <sz val="9"/>
        <color theme="1"/>
        <rFont val="Arial"/>
        <family val="2"/>
      </rPr>
      <t>Cuadro N° 5</t>
    </r>
    <r>
      <rPr>
        <sz val="9"/>
        <color theme="1"/>
        <rFont val="Arial"/>
        <family val="2"/>
      </rPr>
      <t>:  Casos con características de t</t>
    </r>
    <r>
      <rPr>
        <b/>
        <sz val="9"/>
        <color theme="1"/>
        <rFont val="Arial"/>
        <family val="2"/>
      </rPr>
      <t>entativa feminicidio</t>
    </r>
    <r>
      <rPr>
        <sz val="9"/>
        <color theme="1"/>
        <rFont val="Arial"/>
        <family val="2"/>
      </rPr>
      <t xml:space="preserve"> según área de ocurrencia.</t>
    </r>
  </si>
  <si>
    <r>
      <rPr>
        <b/>
        <sz val="9"/>
        <color theme="1"/>
        <rFont val="Arial"/>
        <family val="2"/>
      </rPr>
      <t>Cuadro N°6</t>
    </r>
    <r>
      <rPr>
        <sz val="9"/>
        <color theme="1"/>
        <rFont val="Arial"/>
        <family val="2"/>
      </rPr>
      <t xml:space="preserve">: Motivos supuestos para el hecho del casos con características de </t>
    </r>
    <r>
      <rPr>
        <b/>
        <sz val="9"/>
        <color theme="1"/>
        <rFont val="Arial"/>
        <family val="2"/>
      </rPr>
      <t>tentativa feminicidio</t>
    </r>
  </si>
  <si>
    <t>Ruptura</t>
  </si>
  <si>
    <t>Rechazo</t>
  </si>
  <si>
    <t>Resistencia de violación</t>
  </si>
  <si>
    <t>Denuncia al agresor</t>
  </si>
  <si>
    <t>Vengaza</t>
  </si>
  <si>
    <r>
      <rPr>
        <b/>
        <sz val="9"/>
        <color theme="1"/>
        <rFont val="Arial"/>
        <family val="2"/>
      </rPr>
      <t>Cuadro N° 7</t>
    </r>
    <r>
      <rPr>
        <sz val="9"/>
        <color theme="1"/>
        <rFont val="Arial"/>
        <family val="2"/>
      </rPr>
      <t>: Lugar donde ocurrió el hecho</t>
    </r>
  </si>
  <si>
    <t>Desobediencia</t>
  </si>
  <si>
    <t>Nueva pareja</t>
  </si>
  <si>
    <t>Casa de la persona usuaria</t>
  </si>
  <si>
    <t>Saca al agresor de la casa</t>
  </si>
  <si>
    <t>Casa de lapersona agresora</t>
  </si>
  <si>
    <t>Victima escapa de secuestro</t>
  </si>
  <si>
    <t>Total 1/</t>
  </si>
  <si>
    <t>Centro de labores de la usuaria</t>
  </si>
  <si>
    <t>1/  Repuesta multiple, se considera com numerador el total de casos</t>
  </si>
  <si>
    <t>Calle via publica</t>
  </si>
  <si>
    <t>Centro de estudios</t>
  </si>
  <si>
    <t>Hotel / Hostal</t>
  </si>
  <si>
    <t>Centro Poblado</t>
  </si>
  <si>
    <t>Lugar desolado</t>
  </si>
  <si>
    <t>Otro lugar</t>
  </si>
  <si>
    <t>SECCIÓN II: PERFIL DE LA VICTIMA DE TENTATIVA FEMINICIDIO</t>
  </si>
  <si>
    <r>
      <rPr>
        <b/>
        <sz val="9"/>
        <color theme="1"/>
        <rFont val="Arial"/>
        <family val="2"/>
      </rPr>
      <t>Cuadro N°8</t>
    </r>
    <r>
      <rPr>
        <sz val="9"/>
        <color theme="1"/>
        <rFont val="Arial"/>
        <family val="2"/>
      </rPr>
      <t xml:space="preserve">: Casos con características de </t>
    </r>
    <r>
      <rPr>
        <b/>
        <sz val="9"/>
        <color theme="1"/>
        <rFont val="Arial"/>
        <family val="2"/>
      </rPr>
      <t>tentativa feminicidio</t>
    </r>
    <r>
      <rPr>
        <sz val="9"/>
        <color theme="1"/>
        <rFont val="Arial"/>
        <family val="2"/>
      </rPr>
      <t xml:space="preserve"> según grupo de edad de la victima</t>
    </r>
  </si>
  <si>
    <r>
      <rPr>
        <b/>
        <sz val="9"/>
        <color theme="1"/>
        <rFont val="Arial"/>
        <family val="2"/>
      </rPr>
      <t>Cuadro N°9</t>
    </r>
    <r>
      <rPr>
        <sz val="9"/>
        <color theme="1"/>
        <rFont val="Arial"/>
        <family val="2"/>
      </rPr>
      <t>: Número de victimas gestantes</t>
    </r>
  </si>
  <si>
    <r>
      <rPr>
        <b/>
        <sz val="9"/>
        <color theme="1"/>
        <rFont val="Arial"/>
        <family val="2"/>
      </rPr>
      <t>Cuadro N°10</t>
    </r>
    <r>
      <rPr>
        <sz val="9"/>
        <color theme="1"/>
        <rFont val="Arial"/>
        <family val="2"/>
      </rPr>
      <t>: Número de hijos/as vivos</t>
    </r>
  </si>
  <si>
    <r>
      <rPr>
        <b/>
        <sz val="9"/>
        <color theme="1"/>
        <rFont val="Arial"/>
        <family val="2"/>
      </rPr>
      <t>Cuadro N°11</t>
    </r>
    <r>
      <rPr>
        <sz val="9"/>
        <color theme="1"/>
        <rFont val="Arial"/>
        <family val="2"/>
      </rPr>
      <t xml:space="preserve">: Casos con características de </t>
    </r>
    <r>
      <rPr>
        <b/>
        <sz val="9"/>
        <color theme="1"/>
        <rFont val="Arial"/>
        <family val="2"/>
      </rPr>
      <t xml:space="preserve">tentativa feminicidio </t>
    </r>
    <r>
      <rPr>
        <sz val="9"/>
        <color theme="1"/>
        <rFont val="Arial"/>
        <family val="2"/>
      </rPr>
      <t>según vinculo relacional</t>
    </r>
  </si>
  <si>
    <r>
      <rPr>
        <b/>
        <sz val="9"/>
        <color theme="1"/>
        <rFont val="Arial"/>
        <family val="2"/>
      </rPr>
      <t>Cuadro N°12</t>
    </r>
    <r>
      <rPr>
        <sz val="9"/>
        <color theme="1"/>
        <rFont val="Arial"/>
        <family val="2"/>
      </rPr>
      <t>: Casos con características de feminicidio según vinculo relacional</t>
    </r>
  </si>
  <si>
    <r>
      <t xml:space="preserve">Cuadro N° 13: </t>
    </r>
    <r>
      <rPr>
        <sz val="9"/>
        <color indexed="8"/>
        <rFont val="Arial"/>
        <family val="2"/>
      </rPr>
      <t xml:space="preserve">Casos de </t>
    </r>
    <r>
      <rPr>
        <b/>
        <sz val="9"/>
        <color indexed="8"/>
        <rFont val="Arial"/>
        <family val="2"/>
      </rPr>
      <t>tentativas feminicidi</t>
    </r>
    <r>
      <rPr>
        <sz val="9"/>
        <color indexed="8"/>
        <rFont val="Arial"/>
        <family val="2"/>
      </rPr>
      <t>o registrados por los CEM, según escenario.</t>
    </r>
  </si>
  <si>
    <r>
      <t xml:space="preserve">Cuadro N° 14: </t>
    </r>
    <r>
      <rPr>
        <sz val="9"/>
        <color indexed="8"/>
        <rFont val="Arial"/>
        <family val="2"/>
      </rPr>
      <t>Medidas que tomo la victima previamente</t>
    </r>
  </si>
  <si>
    <t>Medida cuatelar</t>
  </si>
  <si>
    <r>
      <rPr>
        <b/>
        <sz val="9"/>
        <color theme="1"/>
        <rFont val="Arial"/>
        <family val="2"/>
      </rPr>
      <t>Cuadro N°15</t>
    </r>
    <r>
      <rPr>
        <sz val="9"/>
        <color theme="1"/>
        <rFont val="Arial"/>
        <family val="2"/>
      </rPr>
      <t xml:space="preserve">: Casos con características de </t>
    </r>
    <r>
      <rPr>
        <b/>
        <sz val="9"/>
        <color theme="1"/>
        <rFont val="Arial"/>
        <family val="2"/>
      </rPr>
      <t>tentativa feminicidio</t>
    </r>
    <r>
      <rPr>
        <sz val="9"/>
        <color theme="1"/>
        <rFont val="Arial"/>
        <family val="2"/>
      </rPr>
      <t xml:space="preserve"> según grupo de edad del presunto agresor</t>
    </r>
  </si>
  <si>
    <r>
      <rPr>
        <b/>
        <sz val="9"/>
        <color theme="1"/>
        <rFont val="Arial"/>
        <family val="2"/>
      </rPr>
      <t>Cuadro N°16</t>
    </r>
    <r>
      <rPr>
        <sz val="9"/>
        <color theme="1"/>
        <rFont val="Arial"/>
        <family val="2"/>
      </rPr>
      <t>: Estado de la presunta persona agresora en la última agresión</t>
    </r>
  </si>
  <si>
    <t>Estado</t>
  </si>
  <si>
    <t>Sobrio</t>
  </si>
  <si>
    <t>Efectos de alcohol</t>
  </si>
  <si>
    <t>Efectos de droga</t>
  </si>
  <si>
    <t>Ambos</t>
  </si>
  <si>
    <r>
      <rPr>
        <b/>
        <sz val="9"/>
        <color theme="1"/>
        <rFont val="Arial"/>
        <family val="2"/>
      </rPr>
      <t>Cuadro N°18</t>
    </r>
    <r>
      <rPr>
        <sz val="9"/>
        <color theme="1"/>
        <rFont val="Arial"/>
        <family val="2"/>
      </rPr>
      <t>: Situación del presunto agresor</t>
    </r>
  </si>
  <si>
    <r>
      <rPr>
        <b/>
        <sz val="9"/>
        <color theme="1"/>
        <rFont val="Arial"/>
        <family val="2"/>
      </rPr>
      <t>Cuadro N°17</t>
    </r>
    <r>
      <rPr>
        <sz val="9"/>
        <color theme="1"/>
        <rFont val="Arial"/>
        <family val="2"/>
      </rPr>
      <t>: Ocupación del presunto agresor</t>
    </r>
  </si>
  <si>
    <t>Ocupación</t>
  </si>
  <si>
    <t>Con ocupación</t>
  </si>
  <si>
    <t>Sin ocupación</t>
  </si>
  <si>
    <t>Profugo</t>
  </si>
  <si>
    <t>Libre en investigación</t>
  </si>
  <si>
    <t>Otra situación</t>
  </si>
  <si>
    <t>Fue asesinado</t>
  </si>
  <si>
    <t>Se suicido</t>
  </si>
  <si>
    <r>
      <rPr>
        <b/>
        <u/>
        <sz val="11"/>
        <color theme="1"/>
        <rFont val="Calibri"/>
        <family val="2"/>
        <scheme val="minor"/>
      </rPr>
      <t>NOTA TÉCNICA</t>
    </r>
    <r>
      <rPr>
        <sz val="11"/>
        <color theme="1"/>
        <rFont val="Calibri"/>
        <family val="2"/>
        <scheme val="minor"/>
      </rPr>
      <t>: Un caso corresponde a una mujer que salvo de morir</t>
    </r>
  </si>
  <si>
    <t>El CHAT 100, es un servicio del MIMP, mediante el cual dos ó más personas en forma simultánea y tiempo real se comunican a través de internet con un especialista a fin de recibir información institucional para la atención y prevención de conductas violentas, especialmente las que se producen en las relaciones de pareja (enamoramiento y noviazgo).</t>
  </si>
  <si>
    <r>
      <t xml:space="preserve">Cuadro N° 1: </t>
    </r>
    <r>
      <rPr>
        <sz val="9"/>
        <color theme="1"/>
        <rFont val="Arial"/>
        <family val="2"/>
      </rPr>
      <t>Consultas Chat por mes y año (periodo 2011-2018)</t>
    </r>
  </si>
  <si>
    <t xml:space="preserve">Se han realizado </t>
  </si>
  <si>
    <t xml:space="preserve">consultas públicas y </t>
  </si>
  <si>
    <t>consultas privadas</t>
  </si>
  <si>
    <r>
      <t xml:space="preserve">Cuadro N° 2: </t>
    </r>
    <r>
      <rPr>
        <sz val="9"/>
        <color theme="1"/>
        <rFont val="Arial"/>
        <family val="2"/>
      </rPr>
      <t xml:space="preserve">Motivo de consulta CHAT Público </t>
    </r>
  </si>
  <si>
    <r>
      <rPr>
        <b/>
        <sz val="9"/>
        <color theme="1"/>
        <rFont val="Arial"/>
        <family val="2"/>
      </rPr>
      <t>Cuadro N° 3</t>
    </r>
    <r>
      <rPr>
        <sz val="9"/>
        <color theme="1"/>
        <rFont val="Arial"/>
        <family val="2"/>
      </rPr>
      <t>: Motivo de consulta CHAT Privado</t>
    </r>
  </si>
  <si>
    <t>Motivo de consulta CHAT público</t>
  </si>
  <si>
    <t>Nº</t>
  </si>
  <si>
    <t>Motivo de consulta CHAT privado</t>
  </si>
  <si>
    <t>Conocer el chat y sus funciones</t>
  </si>
  <si>
    <t>Situaciones de violencia</t>
  </si>
  <si>
    <t>Sub total</t>
  </si>
  <si>
    <t>Información institucional del MIMP/PNCVFS</t>
  </si>
  <si>
    <t>Violencia Psicologica</t>
  </si>
  <si>
    <t>Referencia a otros servicios y/o instituciones por:</t>
  </si>
  <si>
    <t>Alimentos</t>
  </si>
  <si>
    <t>Filiación</t>
  </si>
  <si>
    <t>Regimen de visitas</t>
  </si>
  <si>
    <t>Separación convencional</t>
  </si>
  <si>
    <t>Tenencia</t>
  </si>
  <si>
    <t>Situaciones que puede generar violencia</t>
  </si>
  <si>
    <t>Sustracción internacional a menores</t>
  </si>
  <si>
    <t>Celos por enamorado/a o novio/a</t>
  </si>
  <si>
    <t>Conflicto de pareja (Desacuerdo)</t>
  </si>
  <si>
    <t>Conflicto familiar</t>
  </si>
  <si>
    <t>Control por enamorado/a o novio/a o ex pareja</t>
  </si>
  <si>
    <t>Dudas en el enamoramiento</t>
  </si>
  <si>
    <t>Infidelidad de Pareja</t>
  </si>
  <si>
    <t>Pareja no acepta terminar la relación (Acoso psicológico)</t>
  </si>
  <si>
    <t>Problemas psicológicos por parte del/de  la usuario/a</t>
  </si>
  <si>
    <r>
      <t xml:space="preserve">Cuadro N° 4:  </t>
    </r>
    <r>
      <rPr>
        <sz val="9"/>
        <color theme="1"/>
        <rFont val="Arial"/>
        <family val="2"/>
      </rPr>
      <t>Edad y Sexo del consultante</t>
    </r>
  </si>
  <si>
    <t>Edad y Sexo</t>
  </si>
  <si>
    <t>N/E</t>
  </si>
  <si>
    <t>Menos de 13 años</t>
  </si>
  <si>
    <t>13 a 17 años</t>
  </si>
  <si>
    <t>18 a 25 años</t>
  </si>
  <si>
    <t>26 a 45 años</t>
  </si>
  <si>
    <t>46 a + años</t>
  </si>
  <si>
    <r>
      <rPr>
        <b/>
        <sz val="9"/>
        <color theme="1"/>
        <rFont val="Arial"/>
        <family val="2"/>
      </rPr>
      <t>Cuadro N° 5</t>
    </r>
    <r>
      <rPr>
        <sz val="9"/>
        <color theme="1"/>
        <rFont val="Arial"/>
        <family val="2"/>
      </rPr>
      <t>: Acciones de difusión del Chat100</t>
    </r>
  </si>
  <si>
    <t>Como se entero del Chat100</t>
  </si>
  <si>
    <r>
      <rPr>
        <b/>
        <sz val="9"/>
        <color theme="1"/>
        <rFont val="Arial"/>
        <family val="2"/>
      </rPr>
      <t>Cuadro N° 6</t>
    </r>
    <r>
      <rPr>
        <sz val="9"/>
        <color theme="1"/>
        <rFont val="Arial"/>
        <family val="2"/>
      </rPr>
      <t>: Acciones realizadas</t>
    </r>
  </si>
  <si>
    <t>Charlas</t>
  </si>
  <si>
    <t>Acciones realizadas</t>
  </si>
  <si>
    <t>Comisarias</t>
  </si>
  <si>
    <t>Derivación al CEM</t>
  </si>
  <si>
    <t>Derivación al SAU</t>
  </si>
  <si>
    <t>Familiares / amigos</t>
  </si>
  <si>
    <t>Orientación psicologica</t>
  </si>
  <si>
    <t>Internet / redes sociales</t>
  </si>
  <si>
    <t>Información general</t>
  </si>
  <si>
    <t>Medio de comunicación escrita</t>
  </si>
  <si>
    <t>Referencia al CEM</t>
  </si>
  <si>
    <t>Medio de comunicación radial</t>
  </si>
  <si>
    <t>Medio de comunicación televisiva</t>
  </si>
  <si>
    <t>CEM: Centro Emergencia Mujer</t>
  </si>
  <si>
    <t>Portal del MIMP</t>
  </si>
  <si>
    <t>SAU: Servicio de atención Urgente</t>
  </si>
  <si>
    <t>Publicidad (Aficje, volantes, otros)</t>
  </si>
  <si>
    <t>Toximetro</t>
  </si>
  <si>
    <t>Servicio PNCVFS</t>
  </si>
  <si>
    <t>Regiones</t>
  </si>
  <si>
    <t>Paises</t>
  </si>
  <si>
    <t>Argentina</t>
  </si>
  <si>
    <t>Alemania</t>
  </si>
  <si>
    <t>Chile</t>
  </si>
  <si>
    <t>Colombia</t>
  </si>
  <si>
    <t>EE UU</t>
  </si>
  <si>
    <t>España</t>
  </si>
  <si>
    <t>Francia</t>
  </si>
  <si>
    <t>Italia</t>
  </si>
  <si>
    <t>Mexico</t>
  </si>
  <si>
    <t>La India</t>
  </si>
  <si>
    <t>Suiza</t>
  </si>
  <si>
    <t>Venezuela</t>
  </si>
  <si>
    <t>RESUMEN</t>
  </si>
  <si>
    <t>Lugar</t>
  </si>
  <si>
    <t xml:space="preserve">Moquegua </t>
  </si>
  <si>
    <t>Cuadro N° 8: VARIACIÓN PORCENTUAL</t>
  </si>
  <si>
    <t>Variación
%</t>
  </si>
  <si>
    <t>REPORTE ESTADÍSTICO DE CASOS DE VÍCTIMAS DE ESTERILIZACIONES FORZADAS ATENDIDOS POR EL CENTRO EMERGENCIA MUJER</t>
  </si>
  <si>
    <t>SECCIÓN I: CARACTERISTICA DE LOS CASOS DE VICTIMAS DE ESTERILIZACIONES FORZADAS</t>
  </si>
  <si>
    <r>
      <t xml:space="preserve">Cuadro N° 1: </t>
    </r>
    <r>
      <rPr>
        <sz val="9"/>
        <color theme="1"/>
        <rFont val="Arial"/>
        <family val="2"/>
      </rPr>
      <t>Casos de víctimas de esterilizaciones forzadas atendidos por el CEM, según tipo de ingreso al CEM</t>
    </r>
  </si>
  <si>
    <r>
      <t xml:space="preserve">Cuadro N° 2: </t>
    </r>
    <r>
      <rPr>
        <sz val="9"/>
        <color theme="1"/>
        <rFont val="Arial"/>
        <family val="2"/>
      </rPr>
      <t>Casos de víctimas de esterilizaciones forzadas atendidos por el CEM, según sexo de la persona usuaria</t>
    </r>
  </si>
  <si>
    <t>Casos continuadores</t>
  </si>
  <si>
    <r>
      <t xml:space="preserve">Cuadro N° 3: </t>
    </r>
    <r>
      <rPr>
        <sz val="9"/>
        <color theme="1"/>
        <rFont val="Arial"/>
        <family val="2"/>
      </rPr>
      <t>Nivel educativo de los casos de víctimas de esterilizaciones forzadas atendidos por el CEM, según sexo de la persona usuaria</t>
    </r>
  </si>
  <si>
    <t>Nivel Educativo</t>
  </si>
  <si>
    <t>Porcentaje
(%)</t>
  </si>
  <si>
    <t>Sin nivel</t>
  </si>
  <si>
    <t>Inicial</t>
  </si>
  <si>
    <t>Primaria incompleta</t>
  </si>
  <si>
    <t>Primaria completa</t>
  </si>
  <si>
    <t>Secundaria incompleta</t>
  </si>
  <si>
    <t>Secundaria completa</t>
  </si>
  <si>
    <t>Superior técnico incompleta</t>
  </si>
  <si>
    <t>Superior técnico completa</t>
  </si>
  <si>
    <t>Superior universitaria incompleta</t>
  </si>
  <si>
    <t>Superior universitaria completo</t>
  </si>
  <si>
    <t>Sin Información</t>
  </si>
  <si>
    <r>
      <t xml:space="preserve">Cuadro N° 4: </t>
    </r>
    <r>
      <rPr>
        <sz val="9"/>
        <color theme="1"/>
        <rFont val="Arial"/>
        <family val="2"/>
      </rPr>
      <t>Casos atendidos en el CEM por mes y según grupo de edad de la persona usuaria</t>
    </r>
  </si>
  <si>
    <t>18 - 25 años</t>
  </si>
  <si>
    <t>26 - 35 años</t>
  </si>
  <si>
    <t>36 - 45 años</t>
  </si>
  <si>
    <t>46 - 59 años</t>
  </si>
  <si>
    <r>
      <t>Cuadro N° 5:</t>
    </r>
    <r>
      <rPr>
        <sz val="9"/>
        <color theme="1"/>
        <rFont val="Arial"/>
        <family val="2"/>
      </rPr>
      <t xml:space="preserve"> Casos de víctimas de esterilizaciones forzadas que presentan discapacidad</t>
    </r>
  </si>
  <si>
    <r>
      <t xml:space="preserve">Cuadro N° 6: </t>
    </r>
    <r>
      <rPr>
        <sz val="9"/>
        <color theme="1"/>
        <rFont val="Arial"/>
        <family val="2"/>
      </rPr>
      <t>Casos de víctimas de esterilizaciones forzadas que cuentan con algún tipo de seguro</t>
    </r>
  </si>
  <si>
    <t>Víctima presenta discapacidad</t>
  </si>
  <si>
    <t>Cuenta con algún tipo de seguro</t>
  </si>
  <si>
    <t>SIS</t>
  </si>
  <si>
    <t>ESSALUD</t>
  </si>
  <si>
    <t>FFAA/PNP</t>
  </si>
  <si>
    <t>Seguro Privado</t>
  </si>
  <si>
    <t>No Tiene</t>
  </si>
  <si>
    <t>SECCIÓN II : CARACTERÍSTICAS DE LAS ACTIVIDADES EN LA ATENCIÓN DEL CASO</t>
  </si>
  <si>
    <r>
      <t xml:space="preserve">Cuadro N° 7: </t>
    </r>
    <r>
      <rPr>
        <sz val="9"/>
        <color theme="1"/>
        <rFont val="Arial"/>
        <family val="2"/>
      </rPr>
      <t>Actividades en la atención de los casos de víctimas de esterilizaciones forzadas por mes y tipo de servicio</t>
    </r>
  </si>
  <si>
    <r>
      <t xml:space="preserve">Cuadro N° 8: </t>
    </r>
    <r>
      <rPr>
        <sz val="9"/>
        <color theme="1"/>
        <rFont val="Arial"/>
        <family val="2"/>
      </rPr>
      <t>Actividades personalizadas en la atención de los casos de víctimas de esterilizaciones forzadas, según tipo de servicio</t>
    </r>
  </si>
  <si>
    <t>Actividades</t>
  </si>
  <si>
    <t>Acompañamiento piscológico</t>
  </si>
  <si>
    <t>Estudio-diagnóstico</t>
  </si>
  <si>
    <t>Elaboración del plan de intervención</t>
  </si>
  <si>
    <t>Gestión social</t>
  </si>
  <si>
    <t>Evaluación</t>
  </si>
  <si>
    <t xml:space="preserve">SECCIÓN III: VARIACIÓN PORCENTUAL DE LOS CASOS DE VÍCTIMAS DE ESTERILIZACIONES FORZADAS </t>
  </si>
  <si>
    <r>
      <t xml:space="preserve">Cuadro N° 9: </t>
    </r>
    <r>
      <rPr>
        <sz val="9"/>
        <color theme="1"/>
        <rFont val="Arial"/>
        <family val="2"/>
      </rPr>
      <t>Variación porcentual por meses</t>
    </r>
  </si>
  <si>
    <t>Ene.</t>
  </si>
  <si>
    <t>Feb.</t>
  </si>
  <si>
    <t>Mar.</t>
  </si>
  <si>
    <t>Abr.</t>
  </si>
  <si>
    <t>May.</t>
  </si>
  <si>
    <t>Jun.</t>
  </si>
  <si>
    <t>Jul.</t>
  </si>
  <si>
    <t>Ago.</t>
  </si>
  <si>
    <t>Sep.</t>
  </si>
  <si>
    <t>Oct.</t>
  </si>
  <si>
    <t>Nov.</t>
  </si>
  <si>
    <t>Dic.</t>
  </si>
  <si>
    <t>REPORTE ESTADÍSTICO DE CONSULTAS TELEFÓNICAS ATENDIDAS EN LINEA100</t>
  </si>
  <si>
    <t>SECCIÓN I: CARACTERÍSTICA DE LAS LLAMADAS QUE INGRESA A TRAVÉS DE LA LÍNEA 100</t>
  </si>
  <si>
    <r>
      <t xml:space="preserve">Cuadro N° 1: </t>
    </r>
    <r>
      <rPr>
        <sz val="9"/>
        <color theme="1"/>
        <rFont val="Arial"/>
        <family val="2"/>
      </rPr>
      <t>Número de llamadas según tipo de llamada</t>
    </r>
  </si>
  <si>
    <r>
      <t xml:space="preserve">Cuadro N° 2: </t>
    </r>
    <r>
      <rPr>
        <sz val="9"/>
        <color theme="1"/>
        <rFont val="Arial"/>
        <family val="2"/>
      </rPr>
      <t>Variación porcentual del número de llamadas según tipo de llamada</t>
    </r>
  </si>
  <si>
    <t>Llamada recibida (Total)</t>
  </si>
  <si>
    <t>Llamada atendidas</t>
  </si>
  <si>
    <t>Llamada abandonada</t>
  </si>
  <si>
    <t>Tipo de Llamadas</t>
  </si>
  <si>
    <t>Efectiva</t>
  </si>
  <si>
    <t>No efectiva</t>
  </si>
  <si>
    <t>Llamadas Recibidas</t>
  </si>
  <si>
    <t>Llamadas Atendidas</t>
  </si>
  <si>
    <t>Llamadas Efectivas</t>
  </si>
  <si>
    <t>Llamadas No Efectivas</t>
  </si>
  <si>
    <t>Sub Total</t>
  </si>
  <si>
    <t>Llamadas abandonadas</t>
  </si>
  <si>
    <t>SECCIÓN II: CARACTERÍSTICA DE LA PERSONA CONSULTANTE</t>
  </si>
  <si>
    <r>
      <t xml:space="preserve">Cuadro N° 3: </t>
    </r>
    <r>
      <rPr>
        <sz val="9"/>
        <color theme="1"/>
        <rFont val="Arial"/>
        <family val="2"/>
      </rPr>
      <t>Consultas atendidas por sexo del consultante según mes</t>
    </r>
  </si>
  <si>
    <r>
      <t xml:space="preserve">Cuadro N° 4: </t>
    </r>
    <r>
      <rPr>
        <sz val="9"/>
        <color theme="1"/>
        <rFont val="Arial"/>
        <family val="2"/>
      </rPr>
      <t>Consultas atendidas por grupo de edad del consultante según mes</t>
    </r>
  </si>
  <si>
    <r>
      <t xml:space="preserve">Cuadro N° 5: </t>
    </r>
    <r>
      <rPr>
        <sz val="9"/>
        <color theme="1"/>
        <rFont val="Arial"/>
        <family val="2"/>
      </rPr>
      <t>Relación de la persona consultas con la victima</t>
    </r>
  </si>
  <si>
    <t>Relación</t>
  </si>
  <si>
    <t>El / ella misma</t>
  </si>
  <si>
    <t>Anónimo</t>
  </si>
  <si>
    <t>Madre/padre/apoderado(a)</t>
  </si>
  <si>
    <t>Otra persona</t>
  </si>
  <si>
    <t>Seudónimo</t>
  </si>
  <si>
    <t>SECCIÓN III: CARACTERÍSTICA DE LA VICTIMA</t>
  </si>
  <si>
    <r>
      <t xml:space="preserve">Cuadro N° 6: </t>
    </r>
    <r>
      <rPr>
        <sz val="9"/>
        <color theme="1"/>
        <rFont val="Arial"/>
        <family val="2"/>
      </rPr>
      <t>Consultas atendidas por sexo de la víctima según mes</t>
    </r>
  </si>
  <si>
    <r>
      <t xml:space="preserve">Cuadro N° 7: </t>
    </r>
    <r>
      <rPr>
        <sz val="9"/>
        <color theme="1"/>
        <rFont val="Arial"/>
        <family val="2"/>
      </rPr>
      <t>Consultas atendidas por grupo de edad de la victima según mes</t>
    </r>
  </si>
  <si>
    <r>
      <t xml:space="preserve">Cuadro N° 8: </t>
    </r>
    <r>
      <rPr>
        <sz val="9"/>
        <color theme="1"/>
        <rFont val="Arial"/>
        <family val="2"/>
      </rPr>
      <t>Consultas atendidas por tipo de violencia según mes</t>
    </r>
  </si>
  <si>
    <t>Vio. Psicológica</t>
  </si>
  <si>
    <t>Vio. Física</t>
  </si>
  <si>
    <t>Vio. Sexual</t>
  </si>
  <si>
    <t>Vio. Econ/Patr.</t>
  </si>
  <si>
    <t>Otra consulta</t>
  </si>
  <si>
    <t>SECCIÓN IV: CARACTERÍSTICA DE LA PRESUNTA PERSONA AGRESORA</t>
  </si>
  <si>
    <r>
      <t xml:space="preserve">Cuadro N° 9: </t>
    </r>
    <r>
      <rPr>
        <sz val="9"/>
        <color theme="1"/>
        <rFont val="Arial"/>
        <family val="2"/>
      </rPr>
      <t>Consultas atendidas por sexo de la presunta persona agresora según mes</t>
    </r>
  </si>
  <si>
    <r>
      <t xml:space="preserve">Cuadro N° 10: </t>
    </r>
    <r>
      <rPr>
        <sz val="9"/>
        <color theme="1"/>
        <rFont val="Arial"/>
        <family val="2"/>
      </rPr>
      <t>Consultas atendidas por grupo de edad de la presunta persona agresora según mes</t>
    </r>
  </si>
  <si>
    <r>
      <rPr>
        <b/>
        <sz val="11"/>
        <color theme="1"/>
        <rFont val="Calibri"/>
        <family val="2"/>
        <scheme val="minor"/>
      </rPr>
      <t>Cuadro 11:</t>
    </r>
    <r>
      <rPr>
        <sz val="11"/>
        <color theme="1"/>
        <rFont val="Calibri"/>
        <family val="2"/>
        <scheme val="minor"/>
      </rPr>
      <t xml:space="preserve"> Número de consultas según departamento</t>
    </r>
  </si>
  <si>
    <t>Período : Enero - Febrero 2018 (Preliminar)</t>
  </si>
  <si>
    <t>Periodo: Enero - Febrero 2018 (Preliminar)</t>
  </si>
  <si>
    <t>Casos atendidos según grupo de edad y sexo de la persona usuaria</t>
  </si>
  <si>
    <t>Grupo de 
edad</t>
  </si>
  <si>
    <t>12 - 17 años</t>
  </si>
  <si>
    <r>
      <t xml:space="preserve">Con vínculo relacional de pareja </t>
    </r>
    <r>
      <rPr>
        <b/>
        <vertAlign val="superscript"/>
        <sz val="8"/>
        <color theme="1"/>
        <rFont val="Arial"/>
        <family val="2"/>
      </rPr>
      <t>/1</t>
    </r>
  </si>
  <si>
    <r>
      <t xml:space="preserve">Con vínculo relacional familiar </t>
    </r>
    <r>
      <rPr>
        <b/>
        <vertAlign val="superscript"/>
        <sz val="8"/>
        <color theme="1"/>
        <rFont val="Arial"/>
        <family val="2"/>
      </rPr>
      <t>/2</t>
    </r>
  </si>
  <si>
    <r>
      <t xml:space="preserve">Sin vínculo relacional de pareja ni familiar </t>
    </r>
    <r>
      <rPr>
        <b/>
        <vertAlign val="superscript"/>
        <sz val="8"/>
        <color theme="1"/>
        <rFont val="Arial"/>
        <family val="2"/>
      </rPr>
      <t>/3</t>
    </r>
  </si>
  <si>
    <r>
      <t xml:space="preserve">Abandono </t>
    </r>
    <r>
      <rPr>
        <b/>
        <vertAlign val="superscript"/>
        <sz val="8"/>
        <color theme="0"/>
        <rFont val="Arial"/>
        <family val="2"/>
      </rPr>
      <t>/1</t>
    </r>
  </si>
  <si>
    <r>
      <t xml:space="preserve">Negligencia </t>
    </r>
    <r>
      <rPr>
        <b/>
        <vertAlign val="superscript"/>
        <sz val="8"/>
        <color theme="0"/>
        <rFont val="Arial"/>
        <family val="2"/>
      </rPr>
      <t>/2</t>
    </r>
  </si>
  <si>
    <t>Variación %
(2017 - 2018)</t>
  </si>
  <si>
    <t>Número de casos atendidos por CAI y mes</t>
  </si>
  <si>
    <t>Número de casos atendidos por mes y grupos de edad</t>
  </si>
  <si>
    <t>Situacion laboral de los casos atendidos según mes</t>
  </si>
  <si>
    <t>Riesgo presuntivo para la integridad personal y para la vida de la persona afectada según mes</t>
  </si>
  <si>
    <t>Pareja afectada, u otra persona afectada, intervenidos por el CAI según sexo</t>
  </si>
  <si>
    <t>Consumo de alcohol, fuma drogas y adicciones no convencionales en los usuarios</t>
  </si>
  <si>
    <t>Variacion porcentual de los casos atendidos por los CAI en el año 2018 en relacion al año 2017</t>
  </si>
  <si>
    <t>Número de actividades peronalizadas por mes y servicio</t>
  </si>
  <si>
    <t>Número de actividades personalizadas por mes y CAI</t>
  </si>
  <si>
    <t>Número de actividades personalizadas por tipo de servicio</t>
  </si>
  <si>
    <t>PERIODO: Enero - Febrero 2018 (Preliminar)</t>
  </si>
  <si>
    <t>Período: Enero - Febrero 2018 (Preliminar)</t>
  </si>
  <si>
    <t>REPORTE ESTADÍSTICO DE CASOS CON CARACTERÍSTICAS DE FEMINICIDIO ATENDIDOS EN LOS CENTROS EMERGENCIA MUJER</t>
  </si>
  <si>
    <t>Periodo: Enero - Febrero - 2018</t>
  </si>
  <si>
    <t>Periodo: Enero - Febrero 2018</t>
  </si>
  <si>
    <t>(*) Casos reportados a febrero</t>
  </si>
  <si>
    <t>De 4 hijos/as a más</t>
  </si>
  <si>
    <t>Agricultor</t>
  </si>
  <si>
    <t>Independiente</t>
  </si>
  <si>
    <t>Se suicidó</t>
  </si>
  <si>
    <t>Mecanico</t>
  </si>
  <si>
    <t>Minero</t>
  </si>
  <si>
    <t>Mototaxista</t>
  </si>
  <si>
    <t>Obrero</t>
  </si>
  <si>
    <t>Sin Datos</t>
  </si>
  <si>
    <t>REPORTE ESTADÍSTICO DE CASOS CON CARACTERÍSTICAS DE TENTATIVA DE FEMINICIDIO ATENDIDOS EN LOS CENTROS EMERGENCIA MUJER</t>
  </si>
  <si>
    <t>Periodo: Enero - Febrero  2018</t>
  </si>
  <si>
    <t>14 - 17 años</t>
  </si>
  <si>
    <t>Periodo:  Enero - Febrero  2018</t>
  </si>
  <si>
    <t>2017
(Ene - Feb)</t>
  </si>
  <si>
    <t>2018
(Ene - Feb)</t>
  </si>
  <si>
    <r>
      <t xml:space="preserve">Variación porcentual
</t>
    </r>
    <r>
      <rPr>
        <b/>
        <sz val="8"/>
        <color rgb="FFFFFFFF"/>
        <rFont val="Arial"/>
        <family val="2"/>
      </rPr>
      <t>(2018 / 2017)</t>
    </r>
  </si>
  <si>
    <t>Adolescentes tardios</t>
  </si>
  <si>
    <t>Adulto Mayor</t>
  </si>
  <si>
    <t>(0-5 sños)</t>
  </si>
  <si>
    <t>(6-11 años)</t>
  </si>
  <si>
    <t>(12-14 años)</t>
  </si>
  <si>
    <t>(15-17 años)</t>
  </si>
  <si>
    <t>(18-29 años)</t>
  </si>
  <si>
    <t>(30-59 años)</t>
  </si>
  <si>
    <t>(60 a más años)</t>
  </si>
  <si>
    <t>Perú: Número de consultas telefonicas atendidas por departamento</t>
  </si>
  <si>
    <r>
      <t xml:space="preserve">Periodo: </t>
    </r>
    <r>
      <rPr>
        <sz val="9"/>
        <color theme="1"/>
        <rFont val="Arial"/>
        <family val="2"/>
      </rPr>
      <t>enero - febrero 2018</t>
    </r>
  </si>
  <si>
    <t>SECCIÓN V: CONSULTAS DERIVADAS A LOS CENTROS EMERGENCIA MUJER</t>
  </si>
  <si>
    <r>
      <t>Cuadro 12:</t>
    </r>
    <r>
      <rPr>
        <sz val="11"/>
        <color theme="1"/>
        <rFont val="Calibri"/>
        <family val="2"/>
        <scheme val="minor"/>
      </rPr>
      <t xml:space="preserve"> Número de Consultas que fueron Derivados</t>
    </r>
  </si>
  <si>
    <t>Consultas derivadas al CEM</t>
  </si>
  <si>
    <t>Derivados CEM</t>
  </si>
  <si>
    <t>Otras Acciones</t>
  </si>
  <si>
    <t>SECCIÓN VI: VARIACION PORCENTUAL</t>
  </si>
  <si>
    <t>Cuadro 13: Variación porcentual de las consultas atendidas en la Linea100</t>
  </si>
  <si>
    <t>Variación
 %</t>
  </si>
  <si>
    <t>Fuente: Sistema de Registro de Consultas de Linea 100</t>
  </si>
  <si>
    <t>REPORTE ESTADÍSTICO DE CONSULTAS CHAT100</t>
  </si>
  <si>
    <t>Instituciones</t>
  </si>
  <si>
    <t>Universidad / Instituto / Colegio</t>
  </si>
  <si>
    <r>
      <t>Cuadro N° 7:</t>
    </r>
    <r>
      <rPr>
        <sz val="9"/>
        <color theme="1"/>
        <rFont val="Arial"/>
        <family val="2"/>
      </rPr>
      <t xml:space="preserve"> Lugar desde donde se conectan al Chat100 </t>
    </r>
  </si>
  <si>
    <t>Callao 1/</t>
  </si>
  <si>
    <t>Lima Metropolitana 2/</t>
  </si>
  <si>
    <t>Lima Provincia 3/</t>
  </si>
  <si>
    <t>1/ Provincia Constitucional</t>
  </si>
  <si>
    <t>2/ Se considera la Provincia de Lima</t>
  </si>
  <si>
    <t>3/ Se considera todas los provincias de Lima menos la Provincia Lima.</t>
  </si>
  <si>
    <t>REPORTE ESTADÍSTICO DE ALERTAS CONTRA EL ACOSO VIRTUAL</t>
  </si>
  <si>
    <t>Periodo: Febrero 2018</t>
  </si>
  <si>
    <t>El Acoso virtual es la acción o conducta realizada por una persona o grupo de personas para amenazar, avergonzar, intimidar o criticar, con o sin connotación sexual, a través de medios de comunicación digital a una persona, quien rechaza estas acciones por considerar que afectan o vulneran sus derechos.</t>
  </si>
  <si>
    <t>SECCIÓN I: MANIFESTACIONES, MODALIDAD Y FRECUENCIA DEL ACOSO</t>
  </si>
  <si>
    <r>
      <rPr>
        <b/>
        <sz val="9"/>
        <color theme="1"/>
        <rFont val="Arial"/>
        <family val="2"/>
      </rPr>
      <t>Cuadro N°1</t>
    </r>
    <r>
      <rPr>
        <sz val="9"/>
        <color theme="1"/>
        <rFont val="Arial"/>
        <family val="2"/>
      </rPr>
      <t>: Condición de la persona que reporta</t>
    </r>
  </si>
  <si>
    <r>
      <rPr>
        <b/>
        <sz val="11"/>
        <color theme="1"/>
        <rFont val="Calibri"/>
        <family val="2"/>
        <scheme val="minor"/>
      </rPr>
      <t>Cuadro N°2</t>
    </r>
    <r>
      <rPr>
        <sz val="11"/>
        <color theme="1"/>
        <rFont val="Calibri"/>
        <family val="2"/>
        <scheme val="minor"/>
      </rPr>
      <t>: Medios de comunicación digital a través del cual se acosa</t>
    </r>
  </si>
  <si>
    <t>Víctima</t>
  </si>
  <si>
    <t>Informante</t>
  </si>
  <si>
    <t>Medios 1/</t>
  </si>
  <si>
    <t>Facebook</t>
  </si>
  <si>
    <t>YouTube</t>
  </si>
  <si>
    <t>Whatsapp</t>
  </si>
  <si>
    <t>Twitter</t>
  </si>
  <si>
    <t>Mensajes de texto</t>
  </si>
  <si>
    <t>Blog</t>
  </si>
  <si>
    <t>Correo</t>
  </si>
  <si>
    <t>Instagram</t>
  </si>
  <si>
    <t>Chat</t>
  </si>
  <si>
    <t xml:space="preserve">Paginas Web </t>
  </si>
  <si>
    <t>Apps</t>
  </si>
  <si>
    <t>1/ Respuesta múltiple</t>
  </si>
  <si>
    <r>
      <rPr>
        <b/>
        <sz val="9"/>
        <color theme="1"/>
        <rFont val="Arial"/>
        <family val="2"/>
      </rPr>
      <t>Cuadro N°3</t>
    </r>
    <r>
      <rPr>
        <sz val="9"/>
        <color theme="1"/>
        <rFont val="Arial"/>
        <family val="2"/>
      </rPr>
      <t>: Manifestaciones del Acoso</t>
    </r>
  </si>
  <si>
    <r>
      <rPr>
        <b/>
        <sz val="9"/>
        <color theme="1"/>
        <rFont val="Arial"/>
        <family val="2"/>
      </rPr>
      <t>Cuadro N°4</t>
    </r>
    <r>
      <rPr>
        <sz val="9"/>
        <color theme="1"/>
        <rFont val="Arial"/>
        <family val="2"/>
      </rPr>
      <t>: Evidencia del acoso</t>
    </r>
  </si>
  <si>
    <t>Manifestación 1/</t>
  </si>
  <si>
    <t>Evidencia</t>
  </si>
  <si>
    <t>Insultos electrónicos</t>
  </si>
  <si>
    <t>Ciberpersecución</t>
  </si>
  <si>
    <t>Ciberamenaza</t>
  </si>
  <si>
    <t>Suplantación</t>
  </si>
  <si>
    <t>Hostigamiento</t>
  </si>
  <si>
    <t>Happy Slapping</t>
  </si>
  <si>
    <r>
      <rPr>
        <b/>
        <sz val="9"/>
        <color theme="1"/>
        <rFont val="Arial"/>
        <family val="2"/>
      </rPr>
      <t>Cuadro N°5</t>
    </r>
    <r>
      <rPr>
        <sz val="9"/>
        <color theme="1"/>
        <rFont val="Arial"/>
        <family val="2"/>
      </rPr>
      <t>: Adjunto el archivo</t>
    </r>
  </si>
  <si>
    <t>Stlalking</t>
  </si>
  <si>
    <t>Sextorción</t>
  </si>
  <si>
    <t>Ciberbullying</t>
  </si>
  <si>
    <t>Grooming</t>
  </si>
  <si>
    <t>SECCIÓN II: DATOS DE LA VICTIMA</t>
  </si>
  <si>
    <r>
      <rPr>
        <b/>
        <sz val="9"/>
        <color theme="1"/>
        <rFont val="Arial"/>
        <family val="2"/>
      </rPr>
      <t>Cuadro N°6</t>
    </r>
    <r>
      <rPr>
        <sz val="9"/>
        <color theme="1"/>
        <rFont val="Arial"/>
        <family val="2"/>
      </rPr>
      <t>: Sexo de la victima</t>
    </r>
  </si>
  <si>
    <r>
      <rPr>
        <b/>
        <sz val="9"/>
        <color theme="1"/>
        <rFont val="Arial"/>
        <family val="2"/>
      </rPr>
      <t>Cuadro N°7</t>
    </r>
    <r>
      <rPr>
        <sz val="9"/>
        <color theme="1"/>
        <rFont val="Arial"/>
        <family val="2"/>
      </rPr>
      <t>: Grupo de edad de la victima</t>
    </r>
  </si>
  <si>
    <t>Intersexual</t>
  </si>
  <si>
    <t>18 - 23 años</t>
  </si>
  <si>
    <t>24 - 29 años</t>
  </si>
  <si>
    <t>30 - 35 años</t>
  </si>
  <si>
    <t>36 - 41 años</t>
  </si>
  <si>
    <t>42 - 47 años</t>
  </si>
  <si>
    <t>48 - 53 años</t>
  </si>
  <si>
    <t>54 a más años</t>
  </si>
  <si>
    <r>
      <rPr>
        <b/>
        <sz val="9"/>
        <color theme="1"/>
        <rFont val="Arial"/>
        <family val="2"/>
      </rPr>
      <t>Cuadro N°8</t>
    </r>
    <r>
      <rPr>
        <sz val="9"/>
        <color theme="1"/>
        <rFont val="Arial"/>
        <family val="2"/>
      </rPr>
      <t>: Acciones realizadas frente al acoso</t>
    </r>
  </si>
  <si>
    <r>
      <rPr>
        <b/>
        <sz val="9"/>
        <color theme="1"/>
        <rFont val="Arial"/>
        <family val="2"/>
      </rPr>
      <t>Cuadro N°9</t>
    </r>
    <r>
      <rPr>
        <sz val="9"/>
        <color theme="1"/>
        <rFont val="Arial"/>
        <family val="2"/>
      </rPr>
      <t>: Orientación sexual de la victima</t>
    </r>
  </si>
  <si>
    <t>Lesbiana</t>
  </si>
  <si>
    <t>Gay</t>
  </si>
  <si>
    <t>Bisexual</t>
  </si>
  <si>
    <t>Heterosexual</t>
  </si>
  <si>
    <r>
      <rPr>
        <b/>
        <sz val="9"/>
        <color theme="1"/>
        <rFont val="Arial"/>
        <family val="2"/>
      </rPr>
      <t>Cuadro N°10</t>
    </r>
    <r>
      <rPr>
        <sz val="9"/>
        <color theme="1"/>
        <rFont val="Arial"/>
        <family val="2"/>
      </rPr>
      <t>: Identidad de género de la victima</t>
    </r>
  </si>
  <si>
    <t>Mujeres trans</t>
  </si>
  <si>
    <t>Hombres trans</t>
  </si>
  <si>
    <t>Cisgenero</t>
  </si>
  <si>
    <r>
      <rPr>
        <b/>
        <sz val="9"/>
        <color theme="1"/>
        <rFont val="Arial"/>
        <family val="2"/>
      </rPr>
      <t>Cuadro N°11</t>
    </r>
    <r>
      <rPr>
        <sz val="9"/>
        <color theme="1"/>
        <rFont val="Arial"/>
        <family val="2"/>
      </rPr>
      <t>: Número de registros de alertas por Departamentos</t>
    </r>
  </si>
  <si>
    <t>SECCIÓN III: PERFIL DE LA PERSONA QUE ACOSA</t>
  </si>
  <si>
    <r>
      <rPr>
        <b/>
        <sz val="9"/>
        <color theme="1"/>
        <rFont val="Arial"/>
        <family val="2"/>
      </rPr>
      <t>Cuadro N°12</t>
    </r>
    <r>
      <rPr>
        <sz val="9"/>
        <color theme="1"/>
        <rFont val="Arial"/>
        <family val="2"/>
      </rPr>
      <t>: Sexo del agresor</t>
    </r>
  </si>
  <si>
    <r>
      <rPr>
        <b/>
        <sz val="9"/>
        <color theme="1"/>
        <rFont val="Arial"/>
        <family val="2"/>
      </rPr>
      <t>Cuadro N°13</t>
    </r>
    <r>
      <rPr>
        <sz val="9"/>
        <color theme="1"/>
        <rFont val="Arial"/>
        <family val="2"/>
      </rPr>
      <t>: Vinculo relacional con la victima</t>
    </r>
  </si>
  <si>
    <r>
      <rPr>
        <b/>
        <sz val="9"/>
        <color theme="1"/>
        <rFont val="Arial"/>
        <family val="2"/>
      </rPr>
      <t>Cuadro N°14</t>
    </r>
    <r>
      <rPr>
        <sz val="9"/>
        <color theme="1"/>
        <rFont val="Arial"/>
        <family val="2"/>
      </rPr>
      <t>: Hace cuanto tiempo se realiza el acoso</t>
    </r>
  </si>
  <si>
    <r>
      <rPr>
        <b/>
        <sz val="9"/>
        <color theme="1"/>
        <rFont val="Arial"/>
        <family val="2"/>
      </rPr>
      <t>Cuadro N°15</t>
    </r>
    <r>
      <rPr>
        <sz val="9"/>
        <color theme="1"/>
        <rFont val="Arial"/>
        <family val="2"/>
      </rPr>
      <t>: Con que frecuencia se realiza el acoso</t>
    </r>
  </si>
  <si>
    <t>Tiempo</t>
  </si>
  <si>
    <t>Frecuencia</t>
  </si>
  <si>
    <t>Diario</t>
  </si>
  <si>
    <t>Meses</t>
  </si>
  <si>
    <t>Semanas</t>
  </si>
  <si>
    <t>Dias</t>
  </si>
  <si>
    <t>SECCIÓN IV: ACCIONES REALIZADAS FRENTE A LA ALERTA DEL ACOSO VIRTUAL</t>
  </si>
  <si>
    <t>Fuente: Registro de alerta contra el acoso virtual a las mujeres - PNCVFS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</si>
</sst>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1"/>
      <color theme="1"/>
      <name val="Calibri"/>
      <family val="2"/>
      <scheme val="minor"/>
    </font>
    <font>
      <sz val="11"/>
      <color indexed="8"/>
      <name val="Calibri"/>
      <family val="2"/>
    </font>
    <font>
      <sz val="10"/>
      <name val="Arial"/>
      <family val="2"/>
    </font>
    <font>
      <sz val="7"/>
      <name val="Arial Narrow"/>
      <family val="2"/>
    </font>
    <font>
      <sz val="20"/>
      <name val="Arial"/>
      <family val="2"/>
    </font>
    <font>
      <sz val="10"/>
      <color indexed="10"/>
      <name val="Arial"/>
      <family val="2"/>
    </font>
    <font>
      <b/>
      <sz val="12"/>
      <color indexed="9"/>
      <name val="Arial"/>
      <family val="2"/>
    </font>
    <font>
      <b/>
      <sz val="10"/>
      <name val="Arial"/>
      <family val="2"/>
    </font>
    <font>
      <b/>
      <sz val="11"/>
      <name val="Arial"/>
      <family val="2"/>
    </font>
    <font>
      <sz val="11"/>
      <name val="Arial"/>
      <family val="2"/>
    </font>
    <font>
      <sz val="8"/>
      <name val="Arial"/>
      <family val="2"/>
    </font>
    <font>
      <b/>
      <sz val="11"/>
      <color indexed="9"/>
      <name val="Arial"/>
      <family val="2"/>
    </font>
    <font>
      <b/>
      <sz val="14"/>
      <color indexed="9"/>
      <name val="Arial"/>
      <family val="2"/>
    </font>
    <font>
      <b/>
      <sz val="11"/>
      <color indexed="8"/>
      <name val="Calibri"/>
      <family val="2"/>
    </font>
    <font>
      <sz val="11"/>
      <name val="Calibri"/>
      <family val="2"/>
    </font>
    <font>
      <b/>
      <sz val="11"/>
      <name val="Calibri"/>
      <family val="2"/>
    </font>
    <font>
      <sz val="10"/>
      <name val="Calibri"/>
      <family val="2"/>
    </font>
    <font>
      <b/>
      <sz val="9"/>
      <color indexed="8"/>
      <name val="Arial"/>
      <family val="2"/>
    </font>
    <font>
      <b/>
      <sz val="12"/>
      <color indexed="9"/>
      <name val="Calibri"/>
      <family val="2"/>
    </font>
    <font>
      <b/>
      <sz val="12"/>
      <color indexed="60"/>
      <name val="Calibri"/>
      <family val="2"/>
    </font>
    <font>
      <sz val="10"/>
      <color indexed="60"/>
      <name val="Calibri"/>
      <family val="2"/>
    </font>
    <font>
      <b/>
      <sz val="13"/>
      <color indexed="60"/>
      <name val="Calibri"/>
      <family val="2"/>
    </font>
    <font>
      <b/>
      <sz val="10"/>
      <name val="Calibri"/>
      <family val="2"/>
    </font>
    <font>
      <sz val="13"/>
      <name val="Calibri"/>
      <family val="2"/>
    </font>
    <font>
      <b/>
      <sz val="12"/>
      <name val="Calibri"/>
      <family val="2"/>
    </font>
    <font>
      <sz val="8"/>
      <name val="Calibri"/>
      <family val="2"/>
    </font>
    <font>
      <b/>
      <sz val="8"/>
      <name val="Arial"/>
      <family val="2"/>
    </font>
    <font>
      <b/>
      <sz val="9"/>
      <name val="Arial"/>
      <family val="2"/>
    </font>
    <font>
      <b/>
      <sz val="12"/>
      <name val="Arial"/>
      <family val="2"/>
    </font>
    <font>
      <b/>
      <sz val="14"/>
      <name val="Arial"/>
      <family val="2"/>
    </font>
    <font>
      <b/>
      <i/>
      <u/>
      <sz val="12"/>
      <name val="Arial"/>
      <family val="2"/>
    </font>
    <font>
      <b/>
      <i/>
      <sz val="14"/>
      <name val="Arial"/>
      <family val="2"/>
    </font>
    <font>
      <i/>
      <sz val="10"/>
      <name val="Arial"/>
      <family val="2"/>
    </font>
    <font>
      <sz val="9"/>
      <name val="Arial"/>
      <family val="2"/>
    </font>
    <font>
      <i/>
      <u/>
      <sz val="10"/>
      <name val="Arial"/>
      <family val="2"/>
    </font>
    <font>
      <sz val="12"/>
      <color indexed="8"/>
      <name val="Arial Narrow"/>
      <family val="2"/>
    </font>
    <font>
      <sz val="12"/>
      <name val="Arial Narrow"/>
      <family val="2"/>
    </font>
    <font>
      <sz val="9"/>
      <color indexed="8"/>
      <name val="Arial Narrow"/>
      <family val="2"/>
    </font>
    <font>
      <b/>
      <sz val="12"/>
      <name val="Arial Narrow"/>
      <family val="2"/>
    </font>
    <font>
      <b/>
      <sz val="12"/>
      <color indexed="8"/>
      <name val="Arial Narrow"/>
      <family val="2"/>
    </font>
    <font>
      <sz val="11"/>
      <color theme="1"/>
      <name val="Calibri"/>
      <family val="2"/>
      <scheme val="minor"/>
    </font>
    <font>
      <sz val="11"/>
      <color theme="0"/>
      <name val="Calibri"/>
      <family val="2"/>
      <scheme val="minor"/>
    </font>
    <font>
      <b/>
      <sz val="11"/>
      <color theme="0"/>
      <name val="Arial"/>
      <family val="2"/>
    </font>
    <font>
      <sz val="11"/>
      <name val="Calibri"/>
      <family val="2"/>
      <scheme val="minor"/>
    </font>
    <font>
      <sz val="11"/>
      <color theme="0"/>
      <name val="Calibri Light"/>
      <family val="2"/>
      <scheme val="major"/>
    </font>
    <font>
      <sz val="11"/>
      <color theme="0"/>
      <name val="Arial"/>
      <family val="2"/>
    </font>
    <font>
      <b/>
      <sz val="10"/>
      <color theme="0"/>
      <name val="Arial"/>
      <family val="2"/>
    </font>
    <font>
      <b/>
      <sz val="14"/>
      <color rgb="FF000099"/>
      <name val="Calibri"/>
      <family val="2"/>
    </font>
    <font>
      <b/>
      <sz val="11"/>
      <color theme="0"/>
      <name val="Calibri"/>
      <family val="2"/>
    </font>
    <font>
      <b/>
      <sz val="10"/>
      <color theme="0"/>
      <name val="Calibri"/>
      <family val="2"/>
    </font>
    <font>
      <b/>
      <sz val="12"/>
      <color theme="0"/>
      <name val="Calibri"/>
      <family val="2"/>
    </font>
    <font>
      <b/>
      <sz val="14"/>
      <color theme="0"/>
      <name val="Calibri"/>
      <family val="2"/>
    </font>
    <font>
      <sz val="11"/>
      <color theme="1"/>
      <name val="Arial"/>
      <family val="2"/>
    </font>
    <font>
      <b/>
      <sz val="14"/>
      <color theme="1"/>
      <name val="Arial"/>
      <family val="2"/>
    </font>
    <font>
      <b/>
      <sz val="12"/>
      <color theme="1"/>
      <name val="Arial"/>
      <family val="2"/>
    </font>
    <font>
      <b/>
      <sz val="9"/>
      <color theme="1"/>
      <name val="Arial"/>
      <family val="2"/>
    </font>
    <font>
      <i/>
      <sz val="8"/>
      <color theme="1"/>
      <name val="Arial Narrow"/>
      <family val="2"/>
    </font>
    <font>
      <sz val="9"/>
      <color theme="1"/>
      <name val="Arial"/>
      <family val="2"/>
    </font>
    <font>
      <b/>
      <sz val="8"/>
      <color theme="0"/>
      <name val="Arial"/>
      <family val="2"/>
    </font>
    <font>
      <b/>
      <sz val="8"/>
      <color theme="1"/>
      <name val="Arial"/>
      <family val="2"/>
    </font>
    <font>
      <sz val="8"/>
      <color theme="1"/>
      <name val="Arial"/>
      <family val="2"/>
    </font>
    <font>
      <sz val="9"/>
      <color theme="0"/>
      <name val="Arial"/>
      <family val="2"/>
    </font>
    <font>
      <sz val="8"/>
      <color theme="0"/>
      <name val="Arial"/>
      <family val="2"/>
    </font>
    <font>
      <sz val="9"/>
      <color rgb="FFFF0000"/>
      <name val="Arial"/>
      <family val="2"/>
    </font>
    <font>
      <sz val="6"/>
      <color theme="1"/>
      <name val="Arial"/>
      <family val="2"/>
    </font>
    <font>
      <b/>
      <sz val="9"/>
      <color theme="0"/>
      <name val="Arial"/>
      <family val="2"/>
    </font>
    <font>
      <b/>
      <sz val="14"/>
      <color theme="9" tint="-0.499984740745262"/>
      <name val="Arial"/>
      <family val="2"/>
    </font>
    <font>
      <b/>
      <sz val="10"/>
      <color theme="0"/>
      <name val="Arial Narrow"/>
      <family val="2"/>
    </font>
    <font>
      <b/>
      <sz val="9"/>
      <color theme="0"/>
      <name val="Arial Narrow"/>
      <family val="2"/>
    </font>
    <font>
      <b/>
      <sz val="11"/>
      <color theme="8" tint="-0.499984740745262"/>
      <name val="Arial Narrow"/>
      <family val="2"/>
    </font>
    <font>
      <b/>
      <sz val="14"/>
      <color theme="8" tint="-0.499984740745262"/>
      <name val="Calibri"/>
      <family val="2"/>
      <scheme val="minor"/>
    </font>
    <font>
      <b/>
      <sz val="10"/>
      <color theme="8" tint="-0.499984740745262"/>
      <name val="Arial Narrow"/>
      <family val="2"/>
    </font>
    <font>
      <b/>
      <sz val="8"/>
      <color theme="0"/>
      <name val="Arial Narrow"/>
      <family val="2"/>
    </font>
    <font>
      <b/>
      <sz val="10"/>
      <color rgb="FF1A1A1A"/>
      <name val="Lucida Sans Unicode"/>
      <family val="2"/>
    </font>
    <font>
      <b/>
      <u/>
      <sz val="12"/>
      <color theme="9" tint="-0.499984740745262"/>
      <name val="Arial"/>
      <family val="2"/>
    </font>
    <font>
      <b/>
      <i/>
      <u/>
      <sz val="12"/>
      <color theme="1"/>
      <name val="Arial"/>
      <family val="2"/>
    </font>
    <font>
      <sz val="10"/>
      <color theme="1"/>
      <name val="Arial"/>
      <family val="2"/>
    </font>
    <font>
      <sz val="10"/>
      <name val="Calibri"/>
      <family val="2"/>
      <scheme val="minor"/>
    </font>
    <font>
      <sz val="10"/>
      <color theme="1"/>
      <name val="Calibri"/>
      <family val="2"/>
      <scheme val="minor"/>
    </font>
    <font>
      <b/>
      <sz val="10"/>
      <color theme="1"/>
      <name val="Arial"/>
      <family val="2"/>
    </font>
    <font>
      <b/>
      <sz val="15"/>
      <color theme="1"/>
      <name val="Arial"/>
      <family val="2"/>
    </font>
    <font>
      <sz val="9"/>
      <color theme="1"/>
      <name val="Calibri"/>
      <family val="2"/>
      <scheme val="minor"/>
    </font>
    <font>
      <b/>
      <sz val="24"/>
      <color theme="1"/>
      <name val="Calibri"/>
      <family val="2"/>
      <scheme val="minor"/>
    </font>
    <font>
      <b/>
      <sz val="22"/>
      <color rgb="FFFF8080"/>
      <name val="Calibri"/>
      <family val="2"/>
      <scheme val="minor"/>
    </font>
    <font>
      <b/>
      <sz val="26"/>
      <color rgb="FFFF8080"/>
      <name val="Calibri"/>
      <family val="2"/>
      <scheme val="minor"/>
    </font>
    <font>
      <b/>
      <sz val="14"/>
      <color theme="9"/>
      <name val="Arial"/>
      <family val="2"/>
    </font>
    <font>
      <sz val="14"/>
      <color rgb="FFFF8080"/>
      <name val="Calibri"/>
      <family val="2"/>
      <scheme val="minor"/>
    </font>
    <font>
      <b/>
      <sz val="14"/>
      <color theme="0"/>
      <name val="Arial Narrow"/>
      <family val="2"/>
    </font>
    <font>
      <b/>
      <sz val="12"/>
      <color indexed="8"/>
      <name val="Calibri"/>
      <family val="2"/>
      <scheme val="minor"/>
    </font>
    <font>
      <b/>
      <sz val="12"/>
      <name val="Calibri"/>
      <family val="2"/>
      <scheme val="minor"/>
    </font>
    <font>
      <sz val="9"/>
      <color theme="1"/>
      <name val="Arial Narrow"/>
      <family val="2"/>
    </font>
    <font>
      <sz val="12"/>
      <color indexed="8"/>
      <name val="Calibri"/>
      <family val="2"/>
      <scheme val="minor"/>
    </font>
    <font>
      <b/>
      <sz val="12"/>
      <color theme="0"/>
      <name val="Arial Narrow"/>
      <family val="2"/>
    </font>
    <font>
      <b/>
      <sz val="12"/>
      <color theme="0"/>
      <name val="Calibri"/>
      <family val="2"/>
      <scheme val="minor"/>
    </font>
    <font>
      <sz val="14"/>
      <color theme="3"/>
      <name val="Calibri"/>
      <family val="2"/>
      <scheme val="minor"/>
    </font>
    <font>
      <b/>
      <sz val="12"/>
      <color theme="1"/>
      <name val="Calibri"/>
      <family val="2"/>
      <scheme val="minor"/>
    </font>
    <font>
      <b/>
      <sz val="11"/>
      <color theme="3"/>
      <name val="Calibri"/>
      <family val="2"/>
      <scheme val="minor"/>
    </font>
    <font>
      <sz val="11"/>
      <color rgb="FFFF0000"/>
      <name val="Calibri"/>
      <family val="2"/>
      <scheme val="minor"/>
    </font>
    <font>
      <b/>
      <sz val="11"/>
      <color theme="1"/>
      <name val="Calibri"/>
      <family val="2"/>
      <scheme val="minor"/>
    </font>
    <font>
      <sz val="15"/>
      <name val="Arial"/>
      <family val="2"/>
    </font>
    <font>
      <sz val="10"/>
      <color theme="0"/>
      <name val="Arial"/>
      <family val="2"/>
    </font>
    <font>
      <b/>
      <sz val="17"/>
      <color theme="0"/>
      <name val="Arial"/>
      <family val="2"/>
    </font>
    <font>
      <b/>
      <sz val="17"/>
      <color indexed="9"/>
      <name val="Arial"/>
      <family val="2"/>
    </font>
    <font>
      <b/>
      <u/>
      <sz val="15"/>
      <color theme="0"/>
      <name val="Arial"/>
      <family val="2"/>
    </font>
    <font>
      <b/>
      <u/>
      <vertAlign val="superscript"/>
      <sz val="15"/>
      <color indexed="9"/>
      <name val="Arial"/>
      <family val="2"/>
    </font>
    <font>
      <b/>
      <sz val="14"/>
      <color theme="0"/>
      <name val="Arial"/>
      <family val="2"/>
    </font>
    <font>
      <b/>
      <sz val="12"/>
      <color theme="0"/>
      <name val="Arial"/>
      <family val="2"/>
    </font>
    <font>
      <b/>
      <sz val="12"/>
      <color rgb="FFFF8080"/>
      <name val="Arial"/>
      <family val="2"/>
    </font>
    <font>
      <sz val="12"/>
      <name val="Arial"/>
      <family val="2"/>
    </font>
    <font>
      <sz val="10"/>
      <name val="Arial Narrow"/>
      <family val="2"/>
    </font>
    <font>
      <b/>
      <vertAlign val="superscript"/>
      <sz val="11"/>
      <color indexed="9"/>
      <name val="Arial"/>
      <family val="2"/>
    </font>
    <font>
      <b/>
      <sz val="11"/>
      <color theme="0"/>
      <name val="Arial Narrow"/>
      <family val="2"/>
    </font>
    <font>
      <sz val="8"/>
      <name val="Arial Narrow"/>
      <family val="2"/>
    </font>
    <font>
      <b/>
      <sz val="11"/>
      <name val="Arial Narrow"/>
      <family val="2"/>
    </font>
    <font>
      <sz val="10"/>
      <color rgb="FFFF0000"/>
      <name val="Arial"/>
      <family val="2"/>
    </font>
    <font>
      <b/>
      <vertAlign val="superscript"/>
      <sz val="9"/>
      <color indexed="9"/>
      <name val="Arial"/>
      <family val="2"/>
    </font>
    <font>
      <vertAlign val="superscript"/>
      <sz val="11"/>
      <name val="Arial"/>
      <family val="2"/>
    </font>
    <font>
      <sz val="11"/>
      <color theme="5"/>
      <name val="Calibri"/>
      <family val="2"/>
      <scheme val="minor"/>
    </font>
    <font>
      <b/>
      <sz val="11"/>
      <color theme="6" tint="-0.499984740745262"/>
      <name val="Calibri"/>
      <family val="2"/>
      <scheme val="minor"/>
    </font>
    <font>
      <b/>
      <sz val="11"/>
      <color theme="4" tint="-0.499984740745262"/>
      <name val="Calibri"/>
      <family val="2"/>
      <scheme val="minor"/>
    </font>
    <font>
      <sz val="11"/>
      <color rgb="FFC00000"/>
      <name val="Calibri"/>
      <family val="2"/>
      <scheme val="minor"/>
    </font>
    <font>
      <b/>
      <sz val="11"/>
      <name val="Calibri"/>
      <family val="2"/>
      <scheme val="minor"/>
    </font>
    <font>
      <sz val="11"/>
      <color theme="3"/>
      <name val="Calibri"/>
      <family val="2"/>
      <scheme val="minor"/>
    </font>
    <font>
      <sz val="11"/>
      <color theme="4" tint="-0.499984740745262"/>
      <name val="Calibri"/>
      <family val="2"/>
      <scheme val="minor"/>
    </font>
    <font>
      <sz val="11"/>
      <color rgb="FF00B050"/>
      <name val="Calibri"/>
      <family val="2"/>
      <scheme val="minor"/>
    </font>
    <font>
      <b/>
      <sz val="16"/>
      <color theme="0"/>
      <name val="Arial"/>
      <family val="2"/>
    </font>
    <font>
      <b/>
      <sz val="22"/>
      <color theme="0"/>
      <name val="Arial"/>
      <family val="2"/>
    </font>
    <font>
      <b/>
      <sz val="26"/>
      <color theme="0"/>
      <name val="Arial"/>
      <family val="2"/>
    </font>
    <font>
      <b/>
      <sz val="18"/>
      <color theme="0"/>
      <name val="Arial"/>
      <family val="2"/>
    </font>
    <font>
      <b/>
      <sz val="13"/>
      <name val="Arial"/>
      <family val="2"/>
    </font>
    <font>
      <sz val="10"/>
      <color indexed="8"/>
      <name val="Arial Narrow"/>
      <family val="2"/>
    </font>
    <font>
      <b/>
      <u/>
      <sz val="13"/>
      <name val="Arial"/>
      <family val="2"/>
    </font>
    <font>
      <sz val="12"/>
      <color indexed="8"/>
      <name val="Calibri"/>
      <family val="2"/>
    </font>
    <font>
      <b/>
      <u/>
      <sz val="12"/>
      <color indexed="8"/>
      <name val="Arial Narrow"/>
      <family val="2"/>
    </font>
    <font>
      <sz val="8"/>
      <color theme="1"/>
      <name val="Arial Narrow"/>
      <family val="2"/>
    </font>
    <font>
      <sz val="12"/>
      <color theme="0"/>
      <name val="Arial Narrow"/>
      <family val="2"/>
    </font>
    <font>
      <sz val="12"/>
      <color theme="0"/>
      <name val="Arial"/>
      <family val="2"/>
    </font>
    <font>
      <sz val="14"/>
      <color theme="1"/>
      <name val="Calibri"/>
      <family val="2"/>
      <scheme val="minor"/>
    </font>
    <font>
      <sz val="11"/>
      <name val="Arial Narrow"/>
      <family val="2"/>
    </font>
    <font>
      <b/>
      <sz val="14"/>
      <color theme="0"/>
      <name val="Calibri"/>
      <family val="2"/>
      <scheme val="minor"/>
    </font>
    <font>
      <sz val="12"/>
      <color theme="1"/>
      <name val="Calibri"/>
      <family val="2"/>
      <scheme val="minor"/>
    </font>
    <font>
      <sz val="12"/>
      <color theme="0"/>
      <name val="Calibri"/>
      <family val="2"/>
      <scheme val="minor"/>
    </font>
    <font>
      <b/>
      <sz val="17.5"/>
      <color theme="0"/>
      <name val="Arial"/>
      <family val="2"/>
    </font>
    <font>
      <sz val="20"/>
      <color theme="0"/>
      <name val="Arial"/>
      <family val="2"/>
    </font>
    <font>
      <sz val="14"/>
      <color theme="0"/>
      <name val="Arial"/>
      <family val="2"/>
    </font>
    <font>
      <b/>
      <sz val="15"/>
      <color theme="0"/>
      <name val="Arial"/>
      <family val="2"/>
    </font>
    <font>
      <b/>
      <vertAlign val="superscript"/>
      <sz val="15"/>
      <color theme="0"/>
      <name val="Arial"/>
      <family val="2"/>
    </font>
    <font>
      <b/>
      <sz val="16"/>
      <color theme="1"/>
      <name val="Arial"/>
      <family val="2"/>
    </font>
    <font>
      <b/>
      <i/>
      <sz val="8"/>
      <color theme="1"/>
      <name val="Arial"/>
      <family val="2"/>
    </font>
    <font>
      <b/>
      <i/>
      <sz val="9"/>
      <color theme="1"/>
      <name val="Arial"/>
      <family val="2"/>
    </font>
    <font>
      <b/>
      <sz val="9"/>
      <color rgb="FFC00000"/>
      <name val="Arial"/>
      <family val="2"/>
    </font>
    <font>
      <sz val="9"/>
      <color indexed="8"/>
      <name val="Arial"/>
      <family val="2"/>
    </font>
    <font>
      <b/>
      <u/>
      <sz val="11"/>
      <color theme="1"/>
      <name val="Calibri"/>
      <family val="2"/>
      <scheme val="minor"/>
    </font>
    <font>
      <sz val="22"/>
      <color indexed="18"/>
      <name val="Impact"/>
      <family val="2"/>
    </font>
    <font>
      <sz val="18"/>
      <color rgb="FF003399"/>
      <name val="Impact"/>
      <family val="2"/>
    </font>
    <font>
      <sz val="10"/>
      <color rgb="FF444444"/>
      <name val="Calibri"/>
      <family val="2"/>
      <scheme val="minor"/>
    </font>
    <font>
      <b/>
      <sz val="9"/>
      <color theme="4" tint="-0.499984740745262"/>
      <name val="Arial"/>
      <family val="2"/>
    </font>
    <font>
      <sz val="9"/>
      <color theme="4" tint="-0.499984740745262"/>
      <name val="Arial"/>
      <family val="2"/>
    </font>
    <font>
      <sz val="9"/>
      <color rgb="FF444444"/>
      <name val="Arial"/>
      <family val="2"/>
    </font>
    <font>
      <i/>
      <sz val="9"/>
      <color theme="1"/>
      <name val="Arial"/>
      <family val="2"/>
    </font>
    <font>
      <b/>
      <i/>
      <sz val="9"/>
      <color rgb="FFFF0000"/>
      <name val="Arial"/>
      <family val="2"/>
    </font>
    <font>
      <b/>
      <u/>
      <sz val="9"/>
      <color theme="1"/>
      <name val="Arial"/>
      <family val="2"/>
    </font>
    <font>
      <sz val="9"/>
      <color rgb="FF000000"/>
      <name val="Arial"/>
      <family val="2"/>
    </font>
    <font>
      <b/>
      <sz val="9"/>
      <color rgb="FF002060"/>
      <name val="Arial"/>
      <family val="2"/>
    </font>
    <font>
      <b/>
      <sz val="20"/>
      <color theme="0"/>
      <name val="Arial"/>
      <family val="2"/>
    </font>
    <font>
      <sz val="11"/>
      <color theme="4" tint="-0.499984740745262"/>
      <name val="Arial"/>
      <family val="2"/>
    </font>
    <font>
      <i/>
      <sz val="10"/>
      <color theme="1"/>
      <name val="Arial"/>
      <family val="2"/>
    </font>
    <font>
      <b/>
      <sz val="12"/>
      <color theme="3" tint="-0.499984740745262"/>
      <name val="Arial"/>
      <family val="2"/>
    </font>
    <font>
      <b/>
      <sz val="9"/>
      <color rgb="FFFFFFFF"/>
      <name val="Arial"/>
      <family val="2"/>
    </font>
    <font>
      <sz val="9"/>
      <color rgb="FFFFFFFF"/>
      <name val="Arial"/>
      <family val="2"/>
    </font>
    <font>
      <b/>
      <sz val="9"/>
      <color rgb="FF000000"/>
      <name val="Arial"/>
      <family val="2"/>
    </font>
    <font>
      <b/>
      <sz val="16"/>
      <color rgb="FF002060"/>
      <name val="Arial"/>
      <family val="2"/>
    </font>
    <font>
      <b/>
      <sz val="11"/>
      <color theme="0"/>
      <name val="Calibri"/>
      <family val="2"/>
      <scheme val="minor"/>
    </font>
    <font>
      <b/>
      <vertAlign val="superscript"/>
      <sz val="8"/>
      <color theme="1"/>
      <name val="Arial"/>
      <family val="2"/>
    </font>
    <font>
      <b/>
      <vertAlign val="superscript"/>
      <sz val="8"/>
      <color theme="0"/>
      <name val="Arial"/>
      <family val="2"/>
    </font>
    <font>
      <b/>
      <sz val="16"/>
      <color theme="0"/>
      <name val="Calibri"/>
      <family val="2"/>
    </font>
    <font>
      <b/>
      <sz val="8"/>
      <color rgb="FFFFFFFF"/>
      <name val="Arial"/>
      <family val="2"/>
    </font>
    <font>
      <b/>
      <sz val="11"/>
      <color theme="4" tint="-0.499984740745262"/>
      <name val="Arial"/>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65"/>
        <bgColor indexed="9"/>
      </patternFill>
    </fill>
    <fill>
      <patternFill patternType="solid">
        <fgColor indexed="9"/>
        <bgColor indexed="9"/>
      </patternFill>
    </fill>
    <fill>
      <patternFill patternType="solid">
        <fgColor theme="8"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305496"/>
        <bgColor indexed="64"/>
      </patternFill>
    </fill>
    <fill>
      <patternFill patternType="solid">
        <fgColor rgb="FFDDEBF7"/>
        <bgColor indexed="64"/>
      </patternFill>
    </fill>
    <fill>
      <patternFill patternType="solid">
        <fgColor theme="2" tint="-0.89999084444715716"/>
        <bgColor indexed="64"/>
      </patternFill>
    </fill>
    <fill>
      <patternFill patternType="solid">
        <fgColor rgb="FFFFFF99"/>
        <bgColor indexed="64"/>
      </patternFill>
    </fill>
    <fill>
      <patternFill patternType="solid">
        <fgColor rgb="FFFFFF99"/>
        <bgColor indexed="9"/>
      </patternFill>
    </fill>
    <fill>
      <patternFill patternType="solid">
        <fgColor theme="0"/>
        <bgColor indexed="9"/>
      </patternFill>
    </fill>
    <fill>
      <patternFill patternType="solid">
        <fgColor rgb="FFD9D9D9"/>
        <bgColor indexed="9"/>
      </patternFill>
    </fill>
    <fill>
      <patternFill patternType="solid">
        <fgColor theme="0" tint="-0.14999847407452621"/>
        <bgColor indexed="9"/>
      </patternFill>
    </fill>
    <fill>
      <patternFill patternType="solid">
        <fgColor rgb="FF434343"/>
        <bgColor indexed="64"/>
      </patternFill>
    </fill>
    <fill>
      <patternFill patternType="solid">
        <fgColor theme="5" tint="0.79998168889431442"/>
        <bgColor indexed="9"/>
      </patternFill>
    </fill>
    <fill>
      <patternFill patternType="solid">
        <fgColor rgb="FFDDEBF7"/>
        <bgColor indexed="9"/>
      </patternFill>
    </fill>
    <fill>
      <patternFill patternType="solid">
        <fgColor rgb="FF404040"/>
        <bgColor indexed="9"/>
      </patternFill>
    </fill>
    <fill>
      <patternFill patternType="solid">
        <fgColor rgb="FF305496"/>
        <bgColor indexed="9"/>
      </patternFill>
    </fill>
    <fill>
      <patternFill patternType="gray0625">
        <fgColor rgb="FF305496"/>
        <bgColor rgb="FFDDEBF7"/>
      </patternFill>
    </fill>
    <fill>
      <patternFill patternType="solid">
        <fgColor theme="1" tint="0.249977111117893"/>
        <bgColor indexed="9"/>
      </patternFill>
    </fill>
    <fill>
      <patternFill patternType="solid">
        <fgColor rgb="FF404040"/>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ACB9CA"/>
        <bgColor indexed="64"/>
      </patternFill>
    </fill>
    <fill>
      <patternFill patternType="solid">
        <fgColor rgb="FF414141"/>
        <bgColor indexed="64"/>
      </patternFill>
    </fill>
    <fill>
      <patternFill patternType="solid">
        <fgColor theme="4" tint="-0.499984740745262"/>
        <bgColor indexed="64"/>
      </patternFill>
    </fill>
    <fill>
      <patternFill patternType="solid">
        <fgColor theme="6" tint="0.59999389629810485"/>
        <bgColor indexed="64"/>
      </patternFill>
    </fill>
  </fills>
  <borders count="22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10"/>
      </left>
      <right/>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theme="8" tint="-0.24994659260841701"/>
      </bottom>
      <diagonal/>
    </border>
    <border>
      <left/>
      <right/>
      <top style="hair">
        <color theme="8" tint="-0.24994659260841701"/>
      </top>
      <bottom style="hair">
        <color theme="8" tint="-0.24994659260841701"/>
      </bottom>
      <diagonal/>
    </border>
    <border>
      <left/>
      <right/>
      <top style="hair">
        <color theme="8" tint="-0.24994659260841701"/>
      </top>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right style="thin">
        <color theme="0" tint="-4.9989318521683403E-2"/>
      </right>
      <top style="thin">
        <color theme="0" tint="-4.9989318521683403E-2"/>
      </top>
      <bottom/>
      <diagonal/>
    </border>
    <border>
      <left style="thin">
        <color theme="4" tint="0.79998168889431442"/>
      </left>
      <right style="thin">
        <color theme="4" tint="0.79998168889431442"/>
      </right>
      <top/>
      <bottom/>
      <diagonal/>
    </border>
    <border>
      <left/>
      <right/>
      <top/>
      <bottom style="mediumDashDotDot">
        <color theme="8" tint="-0.24994659260841701"/>
      </bottom>
      <diagonal/>
    </border>
    <border>
      <left/>
      <right/>
      <top style="hair">
        <color theme="8" tint="-0.24994659260841701"/>
      </top>
      <bottom style="mediumDashDotDot">
        <color theme="8" tint="-0.24994659260841701"/>
      </bottom>
      <diagonal/>
    </border>
    <border>
      <left/>
      <right/>
      <top/>
      <bottom style="mediumDashDot">
        <color theme="8" tint="-0.24994659260841701"/>
      </bottom>
      <diagonal/>
    </border>
    <border>
      <left/>
      <right/>
      <top style="mediumDashDotDot">
        <color theme="8" tint="-0.24994659260841701"/>
      </top>
      <bottom/>
      <diagonal/>
    </border>
    <border>
      <left/>
      <right/>
      <top/>
      <bottom style="thin">
        <color theme="0"/>
      </bottom>
      <diagonal/>
    </border>
    <border>
      <left/>
      <right/>
      <top/>
      <bottom style="hair">
        <color rgb="FF305496"/>
      </bottom>
      <diagonal/>
    </border>
    <border>
      <left/>
      <right/>
      <top style="hair">
        <color rgb="FF305496"/>
      </top>
      <bottom style="hair">
        <color rgb="FF305496"/>
      </bottom>
      <diagonal/>
    </border>
    <border>
      <left/>
      <right/>
      <top style="hair">
        <color rgb="FF305496"/>
      </top>
      <bottom/>
      <diagonal/>
    </border>
    <border>
      <left style="dashed">
        <color rgb="FF000066"/>
      </left>
      <right/>
      <top style="dashed">
        <color rgb="FF000066"/>
      </top>
      <bottom style="dashed">
        <color rgb="FF000066"/>
      </bottom>
      <diagonal/>
    </border>
    <border>
      <left/>
      <right/>
      <top style="dashed">
        <color rgb="FF000066"/>
      </top>
      <bottom style="dashed">
        <color rgb="FF000066"/>
      </bottom>
      <diagonal/>
    </border>
    <border>
      <left/>
      <right style="thin">
        <color indexed="64"/>
      </right>
      <top style="dashed">
        <color rgb="FF000066"/>
      </top>
      <bottom style="dashed">
        <color rgb="FF000066"/>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top/>
      <bottom style="medium">
        <color rgb="FF969696"/>
      </bottom>
      <diagonal/>
    </border>
    <border>
      <left/>
      <right/>
      <top style="medium">
        <color rgb="FF969696"/>
      </top>
      <bottom style="thin">
        <color rgb="FF969696"/>
      </bottom>
      <diagonal/>
    </border>
    <border>
      <left style="thin">
        <color rgb="FF969696"/>
      </left>
      <right style="thin">
        <color theme="0"/>
      </right>
      <top style="thin">
        <color rgb="FF969696"/>
      </top>
      <bottom/>
      <diagonal/>
    </border>
    <border>
      <left/>
      <right/>
      <top style="thin">
        <color rgb="FF969696"/>
      </top>
      <bottom/>
      <diagonal/>
    </border>
    <border>
      <left/>
      <right style="thin">
        <color theme="0"/>
      </right>
      <top style="thin">
        <color rgb="FF969696"/>
      </top>
      <bottom/>
      <diagonal/>
    </border>
    <border>
      <left style="thin">
        <color theme="0"/>
      </left>
      <right style="thin">
        <color theme="0"/>
      </right>
      <top style="thin">
        <color rgb="FF969696"/>
      </top>
      <bottom/>
      <diagonal/>
    </border>
    <border>
      <left style="thin">
        <color theme="0"/>
      </left>
      <right style="thin">
        <color rgb="FF969696"/>
      </right>
      <top style="thin">
        <color rgb="FF969696"/>
      </top>
      <bottom style="thin">
        <color theme="0"/>
      </bottom>
      <diagonal/>
    </border>
    <border>
      <left style="thin">
        <color theme="0"/>
      </left>
      <right style="thin">
        <color rgb="FF969696"/>
      </right>
      <top style="thin">
        <color rgb="FF969696"/>
      </top>
      <bottom/>
      <diagonal/>
    </border>
    <border>
      <left style="thin">
        <color rgb="FF969696"/>
      </left>
      <right style="thin">
        <color theme="0"/>
      </right>
      <top/>
      <bottom style="thin">
        <color rgb="FF969696"/>
      </bottom>
      <diagonal/>
    </border>
    <border>
      <left/>
      <right/>
      <top/>
      <bottom style="thin">
        <color rgb="FF969696"/>
      </bottom>
      <diagonal/>
    </border>
    <border>
      <left/>
      <right style="thin">
        <color theme="0"/>
      </right>
      <top/>
      <bottom style="thin">
        <color rgb="FF969696"/>
      </bottom>
      <diagonal/>
    </border>
    <border>
      <left style="thin">
        <color theme="0"/>
      </left>
      <right style="thin">
        <color theme="0"/>
      </right>
      <top/>
      <bottom/>
      <diagonal/>
    </border>
    <border>
      <left style="thin">
        <color theme="0"/>
      </left>
      <right style="thin">
        <color rgb="FF969696"/>
      </right>
      <top style="thin">
        <color theme="0"/>
      </top>
      <bottom style="thin">
        <color rgb="FF969696"/>
      </bottom>
      <diagonal/>
    </border>
    <border>
      <left style="thin">
        <color rgb="FF969696"/>
      </left>
      <right style="thin">
        <color theme="0"/>
      </right>
      <top/>
      <bottom/>
      <diagonal/>
    </border>
    <border>
      <left style="thin">
        <color theme="0"/>
      </left>
      <right style="thin">
        <color rgb="FF969696"/>
      </right>
      <top/>
      <bottom/>
      <diagonal/>
    </border>
    <border>
      <left style="thin">
        <color rgb="FF969696"/>
      </left>
      <right/>
      <top style="thin">
        <color rgb="FF969696"/>
      </top>
      <bottom style="thin">
        <color rgb="FF969696"/>
      </bottom>
      <diagonal/>
    </border>
    <border>
      <left/>
      <right style="thin">
        <color theme="2" tint="-0.24994659260841701"/>
      </right>
      <top style="thin">
        <color rgb="FF969696"/>
      </top>
      <bottom style="thin">
        <color rgb="FF969696"/>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rgb="FF969696"/>
      </right>
      <top style="thin">
        <color rgb="FF969696"/>
      </top>
      <bottom style="dotted">
        <color theme="9"/>
      </bottom>
      <diagonal/>
    </border>
    <border>
      <left/>
      <right/>
      <top style="thin">
        <color rgb="FF305496"/>
      </top>
      <bottom style="hair">
        <color rgb="FF305496"/>
      </bottom>
      <diagonal/>
    </border>
    <border>
      <left/>
      <right style="hair">
        <color rgb="FF305496"/>
      </right>
      <top style="thin">
        <color rgb="FF305496"/>
      </top>
      <bottom style="hair">
        <color rgb="FF305496"/>
      </bottom>
      <diagonal/>
    </border>
    <border>
      <left style="hair">
        <color rgb="FF305496"/>
      </left>
      <right style="hair">
        <color rgb="FF305496"/>
      </right>
      <top style="thin">
        <color rgb="FF305496"/>
      </top>
      <bottom style="hair">
        <color rgb="FF305496"/>
      </bottom>
      <diagonal/>
    </border>
    <border>
      <left style="hair">
        <color rgb="FF305496"/>
      </left>
      <right/>
      <top style="thin">
        <color rgb="FF305496"/>
      </top>
      <bottom style="hair">
        <color rgb="FF305496"/>
      </bottom>
      <diagonal/>
    </border>
    <border>
      <left/>
      <right style="hair">
        <color rgb="FF305496"/>
      </right>
      <top style="hair">
        <color rgb="FF305496"/>
      </top>
      <bottom style="hair">
        <color rgb="FF305496"/>
      </bottom>
      <diagonal/>
    </border>
    <border>
      <left style="hair">
        <color rgb="FF305496"/>
      </left>
      <right style="hair">
        <color rgb="FF305496"/>
      </right>
      <top style="hair">
        <color rgb="FF305496"/>
      </top>
      <bottom style="hair">
        <color rgb="FF305496"/>
      </bottom>
      <diagonal/>
    </border>
    <border>
      <left style="hair">
        <color rgb="FF305496"/>
      </left>
      <right/>
      <top style="hair">
        <color rgb="FF305496"/>
      </top>
      <bottom style="hair">
        <color rgb="FF305496"/>
      </bottom>
      <diagonal/>
    </border>
    <border>
      <left/>
      <right style="dashed">
        <color theme="9"/>
      </right>
      <top/>
      <bottom style="thin">
        <color rgb="FF969696"/>
      </bottom>
      <diagonal/>
    </border>
    <border>
      <left style="dashed">
        <color theme="9"/>
      </left>
      <right style="dashed">
        <color theme="9"/>
      </right>
      <top/>
      <bottom style="thin">
        <color rgb="FF969696"/>
      </bottom>
      <diagonal/>
    </border>
    <border>
      <left style="dashed">
        <color theme="9"/>
      </left>
      <right/>
      <top/>
      <bottom style="thin">
        <color rgb="FF969696"/>
      </bottom>
      <diagonal/>
    </border>
    <border>
      <left/>
      <right/>
      <top style="hair">
        <color theme="4" tint="-0.24994659260841701"/>
      </top>
      <bottom style="hair">
        <color theme="4" tint="-0.24994659260841701"/>
      </bottom>
      <diagonal/>
    </border>
    <border>
      <left/>
      <right/>
      <top style="thin">
        <color rgb="FF969696"/>
      </top>
      <bottom style="thin">
        <color rgb="FF969696"/>
      </bottom>
      <diagonal/>
    </border>
    <border>
      <left/>
      <right style="thin">
        <color theme="9"/>
      </right>
      <top style="thin">
        <color rgb="FF969696"/>
      </top>
      <bottom style="thin">
        <color rgb="FF969696"/>
      </bottom>
      <diagonal/>
    </border>
    <border>
      <left style="dotted">
        <color theme="9"/>
      </left>
      <right style="dotted">
        <color theme="9"/>
      </right>
      <top/>
      <bottom style="thin">
        <color rgb="FF969696"/>
      </bottom>
      <diagonal/>
    </border>
    <border>
      <left style="dotted">
        <color theme="9"/>
      </left>
      <right style="thin">
        <color rgb="FF969696"/>
      </right>
      <top style="dotted">
        <color theme="9"/>
      </top>
      <bottom style="thin">
        <color rgb="FF969696"/>
      </bottom>
      <diagonal/>
    </border>
    <border>
      <left/>
      <right style="hair">
        <color rgb="FF305496"/>
      </right>
      <top style="thin">
        <color rgb="FF969696"/>
      </top>
      <bottom style="hair">
        <color rgb="FF305496"/>
      </bottom>
      <diagonal/>
    </border>
    <border>
      <left style="hair">
        <color rgb="FF305496"/>
      </left>
      <right style="hair">
        <color rgb="FF305496"/>
      </right>
      <top style="thin">
        <color rgb="FF969696"/>
      </top>
      <bottom style="hair">
        <color rgb="FF305496"/>
      </bottom>
      <diagonal/>
    </border>
    <border>
      <left style="hair">
        <color rgb="FF305496"/>
      </left>
      <right/>
      <top style="thin">
        <color rgb="FF969696"/>
      </top>
      <bottom style="hair">
        <color rgb="FF305496"/>
      </bottom>
      <diagonal/>
    </border>
    <border>
      <left/>
      <right/>
      <top style="thin">
        <color rgb="FF969696"/>
      </top>
      <bottom style="hair">
        <color rgb="FF305496"/>
      </bottom>
      <diagonal/>
    </border>
    <border>
      <left style="dotted">
        <color theme="9"/>
      </left>
      <right style="dotted">
        <color theme="9"/>
      </right>
      <top/>
      <bottom style="dotted">
        <color rgb="FFFF8080"/>
      </bottom>
      <diagonal/>
    </border>
    <border>
      <left style="dotted">
        <color theme="9"/>
      </left>
      <right/>
      <top/>
      <bottom style="dotted">
        <color rgb="FFFF8080"/>
      </bottom>
      <diagonal/>
    </border>
    <border>
      <left/>
      <right style="dotted">
        <color theme="9"/>
      </right>
      <top/>
      <bottom style="dotted">
        <color rgb="FFFF8080"/>
      </bottom>
      <diagonal/>
    </border>
    <border>
      <left style="dotted">
        <color theme="9"/>
      </left>
      <right style="dotted">
        <color theme="9"/>
      </right>
      <top style="dotted">
        <color rgb="FFFF8080"/>
      </top>
      <bottom style="thin">
        <color rgb="FF969696"/>
      </bottom>
      <diagonal/>
    </border>
    <border>
      <left/>
      <right/>
      <top/>
      <bottom style="thick">
        <color rgb="FF969696"/>
      </bottom>
      <diagonal/>
    </border>
    <border>
      <left/>
      <right/>
      <top style="thick">
        <color rgb="FF969696"/>
      </top>
      <bottom style="thin">
        <color rgb="FF969696"/>
      </bottom>
      <diagonal/>
    </border>
    <border>
      <left style="thin">
        <color rgb="FF969696"/>
      </left>
      <right style="thin">
        <color theme="0"/>
      </right>
      <top style="thin">
        <color rgb="FF969696"/>
      </top>
      <bottom style="thin">
        <color rgb="FF969696"/>
      </bottom>
      <diagonal/>
    </border>
    <border>
      <left style="thin">
        <color theme="0"/>
      </left>
      <right style="thin">
        <color theme="0"/>
      </right>
      <top style="thin">
        <color rgb="FF969696"/>
      </top>
      <bottom style="thin">
        <color rgb="FF969696"/>
      </bottom>
      <diagonal/>
    </border>
    <border>
      <left style="thin">
        <color theme="0"/>
      </left>
      <right/>
      <top style="thin">
        <color rgb="FF969696"/>
      </top>
      <bottom style="thin">
        <color rgb="FF969696"/>
      </bottom>
      <diagonal/>
    </border>
    <border>
      <left/>
      <right style="thin">
        <color theme="0"/>
      </right>
      <top style="thin">
        <color rgb="FF969696"/>
      </top>
      <bottom style="thin">
        <color rgb="FF969696"/>
      </bottom>
      <diagonal/>
    </border>
    <border>
      <left/>
      <right/>
      <top/>
      <bottom style="medium">
        <color rgb="FF305496"/>
      </bottom>
      <diagonal/>
    </border>
    <border>
      <left/>
      <right/>
      <top style="thin">
        <color theme="0"/>
      </top>
      <bottom/>
      <diagonal/>
    </border>
    <border>
      <left/>
      <right/>
      <top style="thin">
        <color rgb="FFDDEBF7"/>
      </top>
      <bottom/>
      <diagonal/>
    </border>
    <border>
      <left/>
      <right style="hair">
        <color rgb="FF305496"/>
      </right>
      <top/>
      <bottom style="hair">
        <color rgb="FF305496"/>
      </bottom>
      <diagonal/>
    </border>
    <border>
      <left/>
      <right/>
      <top style="hair">
        <color rgb="FF305496"/>
      </top>
      <bottom style="thin">
        <color rgb="FF969696"/>
      </bottom>
      <diagonal/>
    </border>
    <border>
      <left/>
      <right style="hair">
        <color rgb="FF305496"/>
      </right>
      <top style="hair">
        <color rgb="FF305496"/>
      </top>
      <bottom/>
      <diagonal/>
    </border>
    <border>
      <left/>
      <right/>
      <top style="thin">
        <color rgb="FF969696"/>
      </top>
      <bottom style="medium">
        <color rgb="FF305496"/>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ck">
        <color rgb="FF305496"/>
      </right>
      <top/>
      <bottom/>
      <diagonal/>
    </border>
    <border>
      <left/>
      <right/>
      <top style="thick">
        <color theme="0"/>
      </top>
      <bottom/>
      <diagonal/>
    </border>
    <border>
      <left/>
      <right style="thick">
        <color rgb="FF305496"/>
      </right>
      <top style="thick">
        <color theme="0"/>
      </top>
      <bottom/>
      <diagonal/>
    </border>
    <border>
      <left/>
      <right style="thin">
        <color rgb="FF305496"/>
      </right>
      <top/>
      <bottom style="hair">
        <color rgb="FF305496"/>
      </bottom>
      <diagonal/>
    </border>
    <border>
      <left/>
      <right style="thin">
        <color rgb="FF305496"/>
      </right>
      <top style="hair">
        <color rgb="FF305496"/>
      </top>
      <bottom/>
      <diagonal/>
    </border>
    <border>
      <left/>
      <right style="thin">
        <color rgb="FF305496"/>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hair">
        <color rgb="FF305496"/>
      </top>
      <bottom style="thin">
        <color rgb="FF305496"/>
      </bottom>
      <diagonal/>
    </border>
    <border>
      <left style="thin">
        <color theme="0"/>
      </left>
      <right/>
      <top/>
      <bottom/>
      <diagonal/>
    </border>
    <border>
      <left/>
      <right/>
      <top/>
      <bottom style="medium">
        <color theme="4" tint="-0.499984740745262"/>
      </bottom>
      <diagonal/>
    </border>
    <border>
      <left style="thick">
        <color theme="3" tint="-0.499984740745262"/>
      </left>
      <right/>
      <top style="thick">
        <color theme="3" tint="-0.499984740745262"/>
      </top>
      <bottom/>
      <diagonal/>
    </border>
    <border>
      <left/>
      <right style="thin">
        <color indexed="64"/>
      </right>
      <top style="thick">
        <color theme="3" tint="-0.499984740745262"/>
      </top>
      <bottom/>
      <diagonal/>
    </border>
    <border>
      <left style="thin">
        <color indexed="64"/>
      </left>
      <right/>
      <top style="thick">
        <color theme="3" tint="-0.499984740745262"/>
      </top>
      <bottom/>
      <diagonal/>
    </border>
    <border>
      <left/>
      <right/>
      <top style="thick">
        <color theme="3" tint="-0.499984740745262"/>
      </top>
      <bottom/>
      <diagonal/>
    </border>
    <border>
      <left/>
      <right style="thick">
        <color theme="3" tint="-0.499984740745262"/>
      </right>
      <top style="thick">
        <color theme="3" tint="-0.499984740745262"/>
      </top>
      <bottom/>
      <diagonal/>
    </border>
    <border>
      <left style="thick">
        <color theme="3" tint="-0.499984740745262"/>
      </left>
      <right/>
      <top/>
      <bottom/>
      <diagonal/>
    </border>
    <border>
      <left/>
      <right style="thin">
        <color indexed="64"/>
      </right>
      <top/>
      <bottom/>
      <diagonal/>
    </border>
    <border>
      <left/>
      <right style="thick">
        <color theme="3" tint="-0.499984740745262"/>
      </right>
      <top/>
      <bottom/>
      <diagonal/>
    </border>
    <border>
      <left style="thick">
        <color theme="3" tint="-0.499984740745262"/>
      </left>
      <right/>
      <top/>
      <bottom style="thick">
        <color theme="3" tint="-0.499984740745262"/>
      </bottom>
      <diagonal/>
    </border>
    <border>
      <left/>
      <right/>
      <top/>
      <bottom style="thick">
        <color theme="3" tint="-0.499984740745262"/>
      </bottom>
      <diagonal/>
    </border>
    <border>
      <left style="thin">
        <color indexed="64"/>
      </left>
      <right/>
      <top/>
      <bottom style="thick">
        <color theme="3" tint="-0.499984740745262"/>
      </bottom>
      <diagonal/>
    </border>
    <border>
      <left/>
      <right style="thick">
        <color theme="3" tint="-0.499984740745262"/>
      </right>
      <top/>
      <bottom style="thick">
        <color theme="3" tint="-0.499984740745262"/>
      </bottom>
      <diagonal/>
    </border>
    <border>
      <left style="thick">
        <color indexed="64"/>
      </left>
      <right/>
      <top style="thick">
        <color indexed="64"/>
      </top>
      <bottom/>
      <diagonal/>
    </border>
    <border>
      <left/>
      <right style="thin">
        <color indexed="64"/>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n">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DashDot">
        <color indexed="64"/>
      </left>
      <right/>
      <top style="thick">
        <color indexed="64"/>
      </top>
      <bottom/>
      <diagonal/>
    </border>
    <border>
      <left style="mediumDashDot">
        <color indexed="64"/>
      </left>
      <right/>
      <top/>
      <bottom/>
      <diagonal/>
    </border>
    <border>
      <left style="mediumDashDot">
        <color indexed="64"/>
      </left>
      <right/>
      <top/>
      <bottom style="thick">
        <color indexed="64"/>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hair">
        <color theme="6" tint="-0.499984740745262"/>
      </bottom>
      <diagonal/>
    </border>
    <border>
      <left style="medium">
        <color auto="1"/>
      </left>
      <right style="thick">
        <color theme="6" tint="-0.499984740745262"/>
      </right>
      <top style="medium">
        <color auto="1"/>
      </top>
      <bottom style="hair">
        <color theme="6" tint="-0.499984740745262"/>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hair">
        <color theme="6" tint="-0.499984740745262"/>
      </top>
      <bottom style="medium">
        <color auto="1"/>
      </bottom>
      <diagonal/>
    </border>
    <border>
      <left style="medium">
        <color auto="1"/>
      </left>
      <right style="thick">
        <color theme="6" tint="-0.499984740745262"/>
      </right>
      <top style="hair">
        <color theme="6" tint="-0.499984740745262"/>
      </top>
      <bottom style="medium">
        <color auto="1"/>
      </bottom>
      <diagonal/>
    </border>
    <border>
      <left style="medium">
        <color auto="1"/>
      </left>
      <right style="medium">
        <color auto="1"/>
      </right>
      <top style="medium">
        <color auto="1"/>
      </top>
      <bottom style="hair">
        <color rgb="FF305496"/>
      </bottom>
      <diagonal/>
    </border>
    <border>
      <left style="medium">
        <color auto="1"/>
      </left>
      <right style="thick">
        <color theme="6" tint="-0.499984740745262"/>
      </right>
      <top style="medium">
        <color auto="1"/>
      </top>
      <bottom style="hair">
        <color rgb="FF305496"/>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style="hair">
        <color rgb="FF305496"/>
      </top>
      <bottom style="hair">
        <color rgb="FF305496"/>
      </bottom>
      <diagonal/>
    </border>
    <border>
      <left style="medium">
        <color auto="1"/>
      </left>
      <right style="thick">
        <color theme="6" tint="-0.499984740745262"/>
      </right>
      <top style="hair">
        <color rgb="FF305496"/>
      </top>
      <bottom style="hair">
        <color rgb="FF305496"/>
      </bottom>
      <diagonal/>
    </border>
    <border>
      <left style="medium">
        <color auto="1"/>
      </left>
      <right style="medium">
        <color auto="1"/>
      </right>
      <top style="hair">
        <color rgb="FF305496"/>
      </top>
      <bottom style="medium">
        <color auto="1"/>
      </bottom>
      <diagonal/>
    </border>
    <border>
      <left style="medium">
        <color auto="1"/>
      </left>
      <right style="thick">
        <color theme="6" tint="-0.499984740745262"/>
      </right>
      <top style="hair">
        <color rgb="FF305496"/>
      </top>
      <bottom style="medium">
        <color auto="1"/>
      </bottom>
      <diagonal/>
    </border>
    <border>
      <left style="medium">
        <color auto="1"/>
      </left>
      <right style="thick">
        <color theme="6" tint="-0.499984740745262"/>
      </right>
      <top style="medium">
        <color auto="1"/>
      </top>
      <bottom/>
      <diagonal/>
    </border>
    <border>
      <left style="medium">
        <color auto="1"/>
      </left>
      <right style="thick">
        <color theme="6" tint="-0.499984740745262"/>
      </right>
      <top/>
      <bottom/>
      <diagonal/>
    </border>
    <border>
      <left style="medium">
        <color auto="1"/>
      </left>
      <right style="thick">
        <color theme="6" tint="-0.499984740745262"/>
      </right>
      <top/>
      <bottom style="medium">
        <color auto="1"/>
      </bottom>
      <diagonal/>
    </border>
    <border>
      <left/>
      <right/>
      <top style="medium">
        <color auto="1"/>
      </top>
      <bottom/>
      <diagonal/>
    </border>
    <border>
      <left/>
      <right/>
      <top style="thick">
        <color rgb="FF305496"/>
      </top>
      <bottom/>
      <diagonal/>
    </border>
    <border>
      <left/>
      <right/>
      <top/>
      <bottom style="medium">
        <color rgb="FF40404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bottom style="thick">
        <color rgb="FF305496"/>
      </bottom>
      <diagonal/>
    </border>
    <border>
      <left/>
      <right/>
      <top style="hair">
        <color theme="3"/>
      </top>
      <bottom style="hair">
        <color theme="3"/>
      </bottom>
      <diagonal/>
    </border>
    <border>
      <left/>
      <right/>
      <top/>
      <bottom style="thin">
        <color indexed="64"/>
      </bottom>
      <diagonal/>
    </border>
    <border>
      <left/>
      <right/>
      <top/>
      <bottom style="medium">
        <color theme="0"/>
      </bottom>
      <diagonal/>
    </border>
    <border>
      <left/>
      <right/>
      <top style="medium">
        <color theme="0"/>
      </top>
      <bottom/>
      <diagonal/>
    </border>
    <border>
      <left/>
      <right/>
      <top/>
      <bottom style="medium">
        <color indexed="64"/>
      </bottom>
      <diagonal/>
    </border>
    <border>
      <left/>
      <right style="thick">
        <color auto="1"/>
      </right>
      <top/>
      <bottom style="thin">
        <color theme="0"/>
      </bottom>
      <diagonal/>
    </border>
    <border>
      <left style="thick">
        <color auto="1"/>
      </left>
      <right style="thick">
        <color auto="1"/>
      </right>
      <top style="thick">
        <color auto="1"/>
      </top>
      <bottom/>
      <diagonal/>
    </border>
    <border>
      <left style="thick">
        <color auto="1"/>
      </left>
      <right style="thick">
        <color auto="1"/>
      </right>
      <top/>
      <bottom/>
      <diagonal/>
    </border>
    <border>
      <left/>
      <right/>
      <top/>
      <bottom style="hair">
        <color theme="1"/>
      </bottom>
      <diagonal/>
    </border>
    <border>
      <left/>
      <right style="thick">
        <color auto="1"/>
      </right>
      <top/>
      <bottom style="hair">
        <color theme="1"/>
      </bottom>
      <diagonal/>
    </border>
    <border>
      <left/>
      <right/>
      <top style="hair">
        <color theme="1"/>
      </top>
      <bottom style="hair">
        <color theme="1"/>
      </bottom>
      <diagonal/>
    </border>
    <border>
      <left/>
      <right style="thick">
        <color auto="1"/>
      </right>
      <top style="hair">
        <color theme="1"/>
      </top>
      <bottom style="hair">
        <color theme="1"/>
      </bottom>
      <diagonal/>
    </border>
    <border>
      <left/>
      <right/>
      <top style="hair">
        <color theme="1"/>
      </top>
      <bottom/>
      <diagonal/>
    </border>
    <border>
      <left/>
      <right style="thick">
        <color auto="1"/>
      </right>
      <top style="hair">
        <color theme="1"/>
      </top>
      <bottom/>
      <diagonal/>
    </border>
    <border>
      <left/>
      <right/>
      <top style="medium">
        <color rgb="FF002060"/>
      </top>
      <bottom/>
      <diagonal/>
    </border>
    <border>
      <left/>
      <right/>
      <top style="medium">
        <color rgb="FFFFFFFF"/>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top/>
      <bottom style="medium">
        <color rgb="FFFFFFFF"/>
      </bottom>
      <diagonal/>
    </border>
    <border>
      <left/>
      <right style="medium">
        <color rgb="FFFFFFFF"/>
      </right>
      <top/>
      <bottom style="medium">
        <color rgb="FFFFFFFF"/>
      </bottom>
      <diagonal/>
    </border>
    <border>
      <left/>
      <right style="thin">
        <color indexed="64"/>
      </right>
      <top style="medium">
        <color rgb="FFFFFFFF"/>
      </top>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thin">
        <color indexed="64"/>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right style="thin">
        <color indexed="64"/>
      </right>
      <top/>
      <bottom style="medium">
        <color theme="8" tint="-0.499984740745262"/>
      </bottom>
      <diagonal/>
    </border>
    <border>
      <left style="thin">
        <color indexed="64"/>
      </left>
      <right style="thin">
        <color indexed="64"/>
      </right>
      <top/>
      <bottom style="medium">
        <color theme="8" tint="-0.499984740745262"/>
      </bottom>
      <diagonal/>
    </border>
    <border>
      <left style="thin">
        <color indexed="64"/>
      </left>
      <right/>
      <top/>
      <bottom style="medium">
        <color theme="8" tint="-0.499984740745262"/>
      </bottom>
      <diagonal/>
    </border>
    <border>
      <left/>
      <right/>
      <top/>
      <bottom style="medium">
        <color theme="8" tint="-0.499984740745262"/>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rgb="FF002060"/>
      </bottom>
      <diagonal/>
    </border>
    <border>
      <left style="thin">
        <color indexed="64"/>
      </left>
      <right style="thin">
        <color indexed="64"/>
      </right>
      <top style="thin">
        <color indexed="64"/>
      </top>
      <bottom style="medium">
        <color theme="0"/>
      </bottom>
      <diagonal/>
    </border>
    <border>
      <left/>
      <right/>
      <top style="thick">
        <color theme="1"/>
      </top>
      <bottom/>
      <diagonal/>
    </border>
    <border>
      <left/>
      <right style="medium">
        <color theme="1"/>
      </right>
      <top/>
      <bottom style="thin">
        <color theme="0"/>
      </bottom>
      <diagonal/>
    </border>
    <border>
      <left style="medium">
        <color theme="1"/>
      </left>
      <right style="medium">
        <color theme="1"/>
      </right>
      <top style="medium">
        <color theme="1"/>
      </top>
      <bottom/>
      <diagonal/>
    </border>
    <border>
      <left/>
      <right style="medium">
        <color theme="1"/>
      </right>
      <top style="thin">
        <color theme="0"/>
      </top>
      <bottom/>
      <diagonal/>
    </border>
    <border>
      <left style="medium">
        <color theme="1"/>
      </left>
      <right style="medium">
        <color theme="1"/>
      </right>
      <top/>
      <bottom/>
      <diagonal/>
    </border>
    <border>
      <left/>
      <right style="medium">
        <color theme="1"/>
      </right>
      <top/>
      <bottom style="hair">
        <color theme="1"/>
      </bottom>
      <diagonal/>
    </border>
    <border>
      <left style="medium">
        <color theme="1"/>
      </left>
      <right style="medium">
        <color theme="1"/>
      </right>
      <top/>
      <bottom style="hair">
        <color theme="1"/>
      </bottom>
      <diagonal/>
    </border>
    <border>
      <left style="medium">
        <color theme="1"/>
      </left>
      <right style="medium">
        <color theme="1"/>
      </right>
      <top style="hair">
        <color theme="1"/>
      </top>
      <bottom style="hair">
        <color theme="1"/>
      </bottom>
      <diagonal/>
    </border>
    <border>
      <left/>
      <right style="medium">
        <color theme="1"/>
      </right>
      <top style="hair">
        <color theme="1"/>
      </top>
      <bottom style="hair">
        <color theme="1"/>
      </bottom>
      <diagonal/>
    </border>
    <border>
      <left style="medium">
        <color theme="1"/>
      </left>
      <right style="medium">
        <color theme="1"/>
      </right>
      <top/>
      <bottom style="medium">
        <color theme="1"/>
      </bottom>
      <diagonal/>
    </border>
    <border>
      <left style="medium">
        <color indexed="64"/>
      </left>
      <right/>
      <top style="medium">
        <color rgb="FF002060"/>
      </top>
      <bottom/>
      <diagonal/>
    </border>
    <border>
      <left/>
      <right style="medium">
        <color indexed="64"/>
      </right>
      <top style="medium">
        <color rgb="FF002060"/>
      </top>
      <bottom/>
      <diagonal/>
    </border>
    <border>
      <left style="thick">
        <color auto="1"/>
      </left>
      <right style="thick">
        <color auto="1"/>
      </right>
      <top style="medium">
        <color rgb="FF002060"/>
      </top>
      <bottom style="thick">
        <color auto="1"/>
      </bottom>
      <diagonal/>
    </border>
  </borders>
  <cellStyleXfs count="17">
    <xf numFmtId="0" fontId="0" fillId="0" borderId="0"/>
    <xf numFmtId="0" fontId="2" fillId="0" borderId="0"/>
    <xf numFmtId="0" fontId="40" fillId="0" borderId="0"/>
    <xf numFmtId="0" fontId="2" fillId="0" borderId="0">
      <alignment vertical="center"/>
    </xf>
    <xf numFmtId="0" fontId="2" fillId="0" borderId="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xf numFmtId="9" fontId="40" fillId="0" borderId="0" applyFont="0" applyFill="0" applyBorder="0" applyAlignment="0" applyProtection="0"/>
    <xf numFmtId="0" fontId="40" fillId="0" borderId="0"/>
    <xf numFmtId="9" fontId="40" fillId="0" borderId="0" applyFont="0" applyFill="0" applyBorder="0" applyAlignment="0" applyProtection="0"/>
    <xf numFmtId="0" fontId="2" fillId="0" borderId="0"/>
    <xf numFmtId="0" fontId="2" fillId="0" borderId="0"/>
  </cellStyleXfs>
  <cellXfs count="1717">
    <xf numFmtId="0" fontId="0" fillId="0" borderId="0" xfId="0"/>
    <xf numFmtId="0" fontId="2" fillId="2" borderId="0" xfId="1" applyFont="1" applyFill="1"/>
    <xf numFmtId="0" fontId="3" fillId="2" borderId="1"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2" fillId="3" borderId="0" xfId="1" applyFill="1"/>
    <xf numFmtId="0" fontId="4" fillId="3" borderId="0" xfId="1" applyFont="1" applyFill="1"/>
    <xf numFmtId="0" fontId="5" fillId="3" borderId="0" xfId="1" applyFont="1" applyFill="1"/>
    <xf numFmtId="0" fontId="7" fillId="3" borderId="0" xfId="1" applyFont="1" applyFill="1"/>
    <xf numFmtId="0" fontId="42" fillId="6" borderId="0" xfId="1" applyFont="1" applyFill="1" applyBorder="1" applyAlignment="1">
      <alignment horizontal="left" vertical="center"/>
    </xf>
    <xf numFmtId="0" fontId="8" fillId="2" borderId="0" xfId="1" applyFont="1" applyFill="1" applyBorder="1" applyAlignment="1">
      <alignment horizontal="center" vertical="center"/>
    </xf>
    <xf numFmtId="0" fontId="9" fillId="7" borderId="14" xfId="1" applyFont="1" applyFill="1" applyBorder="1" applyAlignment="1">
      <alignment vertical="center"/>
    </xf>
    <xf numFmtId="3" fontId="43" fillId="7" borderId="14" xfId="1" applyNumberFormat="1" applyFont="1" applyFill="1" applyBorder="1" applyAlignment="1" applyProtection="1">
      <alignment horizontal="center" vertical="center"/>
      <protection hidden="1"/>
    </xf>
    <xf numFmtId="3" fontId="9" fillId="2" borderId="0" xfId="1" applyNumberFormat="1" applyFont="1" applyFill="1" applyBorder="1" applyAlignment="1">
      <alignment horizontal="center"/>
    </xf>
    <xf numFmtId="0" fontId="9" fillId="7" borderId="15" xfId="1" applyFont="1" applyFill="1" applyBorder="1" applyAlignment="1">
      <alignment vertical="center"/>
    </xf>
    <xf numFmtId="3" fontId="43" fillId="7" borderId="15" xfId="1" applyNumberFormat="1" applyFont="1" applyFill="1" applyBorder="1" applyAlignment="1" applyProtection="1">
      <alignment horizontal="center" vertical="center"/>
      <protection hidden="1"/>
    </xf>
    <xf numFmtId="0" fontId="9" fillId="7" borderId="0" xfId="1" applyFont="1" applyFill="1" applyBorder="1" applyAlignment="1">
      <alignment vertical="center"/>
    </xf>
    <xf numFmtId="0" fontId="43" fillId="7" borderId="0" xfId="1" applyFont="1" applyFill="1" applyBorder="1" applyAlignment="1">
      <alignment horizontal="center" vertical="center"/>
    </xf>
    <xf numFmtId="3" fontId="8" fillId="2" borderId="0" xfId="1" applyNumberFormat="1" applyFont="1" applyFill="1" applyBorder="1" applyAlignment="1">
      <alignment horizontal="center"/>
    </xf>
    <xf numFmtId="9" fontId="8" fillId="2" borderId="0" xfId="6" applyFont="1" applyFill="1" applyBorder="1" applyAlignment="1">
      <alignment horizontal="center"/>
    </xf>
    <xf numFmtId="0" fontId="2" fillId="2" borderId="0" xfId="1" applyFont="1" applyFill="1" applyBorder="1"/>
    <xf numFmtId="0" fontId="7" fillId="3" borderId="0" xfId="1" applyFont="1" applyFill="1" applyAlignment="1">
      <alignment horizontal="left"/>
    </xf>
    <xf numFmtId="0" fontId="10" fillId="3" borderId="0" xfId="1" applyFont="1" applyFill="1"/>
    <xf numFmtId="0" fontId="10" fillId="3" borderId="0" xfId="1" applyFont="1" applyFill="1" applyAlignment="1">
      <alignment vertical="center"/>
    </xf>
    <xf numFmtId="3" fontId="41" fillId="8" borderId="0" xfId="1" applyNumberFormat="1" applyFont="1" applyFill="1" applyBorder="1" applyAlignment="1" applyProtection="1">
      <alignment horizontal="center" vertical="center"/>
      <protection hidden="1"/>
    </xf>
    <xf numFmtId="9" fontId="44" fillId="8" borderId="0" xfId="6" applyFont="1" applyFill="1" applyBorder="1" applyAlignment="1">
      <alignment horizontal="center" vertical="center"/>
    </xf>
    <xf numFmtId="9" fontId="44" fillId="8" borderId="0" xfId="5" applyFont="1" applyFill="1" applyBorder="1" applyAlignment="1">
      <alignment horizontal="center" vertical="center"/>
    </xf>
    <xf numFmtId="3" fontId="42" fillId="8" borderId="0" xfId="1" applyNumberFormat="1" applyFont="1" applyFill="1" applyBorder="1" applyAlignment="1">
      <alignment horizontal="center"/>
    </xf>
    <xf numFmtId="9" fontId="42" fillId="8" borderId="0" xfId="6" applyFont="1" applyFill="1" applyBorder="1" applyAlignment="1">
      <alignment horizontal="center"/>
    </xf>
    <xf numFmtId="3" fontId="8" fillId="3" borderId="0" xfId="1" applyNumberFormat="1" applyFont="1" applyFill="1" applyBorder="1" applyAlignment="1">
      <alignment horizontal="center"/>
    </xf>
    <xf numFmtId="9" fontId="8" fillId="3" borderId="0" xfId="6" applyFont="1" applyFill="1" applyBorder="1" applyAlignment="1">
      <alignment horizontal="center"/>
    </xf>
    <xf numFmtId="0" fontId="8" fillId="3" borderId="0" xfId="1" applyFont="1" applyFill="1" applyBorder="1"/>
    <xf numFmtId="0" fontId="8" fillId="2" borderId="0" xfId="1" applyFont="1" applyFill="1" applyBorder="1" applyAlignment="1">
      <alignment vertical="center" wrapText="1"/>
    </xf>
    <xf numFmtId="0" fontId="7" fillId="2" borderId="0" xfId="1" applyFont="1" applyFill="1" applyBorder="1" applyAlignment="1">
      <alignment horizontal="center" vertical="center" wrapText="1"/>
    </xf>
    <xf numFmtId="0" fontId="2" fillId="7" borderId="14" xfId="1" applyFill="1" applyBorder="1" applyAlignment="1">
      <alignment horizontal="center" vertical="center"/>
    </xf>
    <xf numFmtId="0" fontId="43" fillId="7" borderId="14" xfId="1" applyFont="1" applyFill="1" applyBorder="1" applyAlignment="1" applyProtection="1">
      <alignment horizontal="center" vertical="center"/>
      <protection hidden="1"/>
    </xf>
    <xf numFmtId="0" fontId="2" fillId="7" borderId="15" xfId="1" applyFill="1" applyBorder="1" applyAlignment="1">
      <alignment horizontal="center" vertical="center"/>
    </xf>
    <xf numFmtId="0" fontId="43" fillId="7" borderId="15" xfId="1" applyFont="1" applyFill="1" applyBorder="1" applyAlignment="1" applyProtection="1">
      <alignment horizontal="center" vertical="center"/>
      <protection hidden="1"/>
    </xf>
    <xf numFmtId="49" fontId="2" fillId="7" borderId="0" xfId="1" applyNumberFormat="1" applyFill="1" applyBorder="1" applyAlignment="1">
      <alignment horizontal="center" vertical="center"/>
    </xf>
    <xf numFmtId="0" fontId="43" fillId="7" borderId="0" xfId="1" applyFont="1" applyFill="1" applyBorder="1" applyAlignment="1" applyProtection="1">
      <alignment horizontal="center" vertical="center"/>
      <protection hidden="1"/>
    </xf>
    <xf numFmtId="0" fontId="10" fillId="3" borderId="0" xfId="1" applyFont="1" applyFill="1" applyAlignment="1">
      <alignment horizontal="right"/>
    </xf>
    <xf numFmtId="14" fontId="10" fillId="3" borderId="0" xfId="1" applyNumberFormat="1" applyFont="1" applyFill="1" applyAlignment="1">
      <alignment horizontal="right"/>
    </xf>
    <xf numFmtId="3" fontId="9" fillId="7" borderId="14" xfId="1" applyNumberFormat="1" applyFont="1" applyFill="1" applyBorder="1" applyAlignment="1">
      <alignment horizontal="center" vertical="center"/>
    </xf>
    <xf numFmtId="164" fontId="9" fillId="7" borderId="14" xfId="6" applyNumberFormat="1" applyFont="1" applyFill="1" applyBorder="1" applyAlignment="1">
      <alignment horizontal="right" vertical="center"/>
    </xf>
    <xf numFmtId="3" fontId="9" fillId="7" borderId="15" xfId="1" applyNumberFormat="1" applyFont="1" applyFill="1" applyBorder="1" applyAlignment="1">
      <alignment horizontal="center" vertical="center"/>
    </xf>
    <xf numFmtId="3" fontId="9" fillId="7" borderId="15" xfId="1" applyNumberFormat="1" applyFont="1" applyFill="1" applyBorder="1" applyAlignment="1" applyProtection="1">
      <alignment horizontal="center" vertical="center"/>
      <protection hidden="1"/>
    </xf>
    <xf numFmtId="0" fontId="9" fillId="7" borderId="16" xfId="1" applyFont="1" applyFill="1" applyBorder="1" applyAlignment="1">
      <alignment vertical="center"/>
    </xf>
    <xf numFmtId="3" fontId="9" fillId="7" borderId="16" xfId="1" applyNumberFormat="1" applyFont="1" applyFill="1" applyBorder="1" applyAlignment="1">
      <alignment horizontal="center" vertical="center"/>
    </xf>
    <xf numFmtId="3" fontId="43" fillId="7" borderId="16" xfId="1" applyNumberFormat="1" applyFont="1" applyFill="1" applyBorder="1" applyAlignment="1" applyProtection="1">
      <alignment horizontal="center" vertical="center"/>
      <protection hidden="1"/>
    </xf>
    <xf numFmtId="164" fontId="9" fillId="7" borderId="16" xfId="6" applyNumberFormat="1" applyFont="1" applyFill="1" applyBorder="1" applyAlignment="1">
      <alignment horizontal="right" vertical="center"/>
    </xf>
    <xf numFmtId="0" fontId="10" fillId="3" borderId="0" xfId="1" applyFont="1" applyFill="1" applyAlignment="1"/>
    <xf numFmtId="0" fontId="42" fillId="6" borderId="17" xfId="1" applyFont="1" applyFill="1" applyBorder="1" applyAlignment="1">
      <alignment horizontal="center" vertical="center"/>
    </xf>
    <xf numFmtId="0" fontId="42" fillId="6" borderId="18" xfId="1" applyFont="1" applyFill="1" applyBorder="1" applyAlignment="1">
      <alignment horizontal="center" vertical="center"/>
    </xf>
    <xf numFmtId="0" fontId="46" fillId="6" borderId="18" xfId="1" applyFont="1" applyFill="1" applyBorder="1" applyAlignment="1">
      <alignment horizontal="center" vertical="center" wrapText="1"/>
    </xf>
    <xf numFmtId="0" fontId="14" fillId="2" borderId="0" xfId="1" applyFont="1" applyFill="1" applyAlignment="1">
      <alignment horizontal="left"/>
    </xf>
    <xf numFmtId="0" fontId="16" fillId="2" borderId="0" xfId="1" applyFont="1" applyFill="1" applyAlignment="1">
      <alignment horizontal="left"/>
    </xf>
    <xf numFmtId="0" fontId="14" fillId="2" borderId="1" xfId="1" applyFont="1" applyFill="1" applyBorder="1" applyAlignment="1">
      <alignment horizontal="center"/>
    </xf>
    <xf numFmtId="0" fontId="14" fillId="2" borderId="9" xfId="1" applyFont="1" applyFill="1" applyBorder="1" applyAlignment="1">
      <alignment horizontal="center"/>
    </xf>
    <xf numFmtId="0" fontId="17" fillId="2" borderId="1" xfId="0" applyFont="1" applyFill="1" applyBorder="1" applyAlignment="1">
      <alignment horizontal="center" vertical="center" wrapText="1"/>
    </xf>
    <xf numFmtId="0" fontId="18" fillId="8" borderId="0" xfId="1" applyFont="1" applyFill="1" applyBorder="1" applyAlignment="1">
      <alignment horizontal="left" vertical="center" wrapText="1"/>
    </xf>
    <xf numFmtId="0" fontId="16" fillId="8" borderId="0" xfId="1" applyFont="1" applyFill="1" applyAlignment="1">
      <alignment horizontal="left"/>
    </xf>
    <xf numFmtId="0" fontId="48" fillId="6" borderId="25" xfId="1" applyFont="1" applyFill="1" applyBorder="1" applyAlignment="1">
      <alignment horizontal="center" vertical="center" wrapText="1"/>
    </xf>
    <xf numFmtId="0" fontId="48" fillId="8" borderId="0" xfId="1" applyFont="1" applyFill="1" applyBorder="1" applyAlignment="1">
      <alignment horizontal="center" vertical="center" wrapText="1"/>
    </xf>
    <xf numFmtId="0" fontId="14" fillId="7" borderId="14" xfId="1" applyFont="1" applyFill="1" applyBorder="1" applyAlignment="1">
      <alignment vertical="center"/>
    </xf>
    <xf numFmtId="3" fontId="15" fillId="7" borderId="14" xfId="1" applyNumberFormat="1" applyFont="1" applyFill="1" applyBorder="1" applyAlignment="1">
      <alignment horizontal="center" vertical="center"/>
    </xf>
    <xf numFmtId="0" fontId="14" fillId="8" borderId="0" xfId="1" applyFont="1" applyFill="1" applyBorder="1" applyAlignment="1" applyProtection="1">
      <alignment horizontal="center"/>
      <protection hidden="1"/>
    </xf>
    <xf numFmtId="0" fontId="14" fillId="7" borderId="15" xfId="1" applyFont="1" applyFill="1" applyBorder="1" applyAlignment="1">
      <alignment vertical="center"/>
    </xf>
    <xf numFmtId="0" fontId="14" fillId="7" borderId="15" xfId="1" applyFont="1" applyFill="1" applyBorder="1" applyAlignment="1" applyProtection="1">
      <alignment horizontal="center" vertical="center"/>
      <protection hidden="1"/>
    </xf>
    <xf numFmtId="0" fontId="14" fillId="7" borderId="16" xfId="1" applyFont="1" applyFill="1" applyBorder="1" applyAlignment="1">
      <alignment vertical="center"/>
    </xf>
    <xf numFmtId="3" fontId="15" fillId="7" borderId="16" xfId="1" applyNumberFormat="1" applyFont="1" applyFill="1" applyBorder="1" applyAlignment="1">
      <alignment horizontal="center" vertical="center"/>
    </xf>
    <xf numFmtId="0" fontId="14" fillId="7" borderId="16" xfId="1" applyFont="1" applyFill="1" applyBorder="1" applyAlignment="1">
      <alignment horizontal="center" vertical="center"/>
    </xf>
    <xf numFmtId="0" fontId="19" fillId="2" borderId="0" xfId="1" applyFont="1" applyFill="1" applyBorder="1" applyAlignment="1">
      <alignment horizontal="centerContinuous" vertical="center" wrapText="1"/>
    </xf>
    <xf numFmtId="0" fontId="20" fillId="2" borderId="0" xfId="1" applyFont="1" applyFill="1" applyBorder="1" applyAlignment="1">
      <alignment horizontal="centerContinuous" vertical="center" wrapText="1"/>
    </xf>
    <xf numFmtId="0" fontId="21" fillId="0" borderId="10" xfId="1" applyFont="1" applyFill="1" applyBorder="1" applyAlignment="1">
      <alignment horizontal="centerContinuous" vertical="center" wrapText="1"/>
    </xf>
    <xf numFmtId="0" fontId="0" fillId="0" borderId="0" xfId="0" applyFont="1"/>
    <xf numFmtId="0" fontId="20" fillId="2" borderId="0" xfId="1" applyFont="1" applyFill="1" applyBorder="1" applyAlignment="1">
      <alignment horizontal="center" vertical="center" wrapText="1"/>
    </xf>
    <xf numFmtId="0" fontId="48" fillId="6" borderId="17" xfId="1" applyFont="1" applyFill="1" applyBorder="1" applyAlignment="1">
      <alignment horizontal="center" vertical="center" wrapText="1"/>
    </xf>
    <xf numFmtId="0" fontId="48" fillId="6" borderId="18" xfId="1" applyFont="1" applyFill="1" applyBorder="1" applyAlignment="1">
      <alignment horizontal="center" vertical="center" wrapText="1"/>
    </xf>
    <xf numFmtId="0" fontId="48" fillId="6" borderId="21" xfId="1" applyFont="1" applyFill="1" applyBorder="1" applyAlignment="1">
      <alignment horizontal="center" vertical="center" wrapText="1"/>
    </xf>
    <xf numFmtId="0" fontId="20" fillId="2" borderId="0" xfId="1" applyFont="1" applyFill="1" applyBorder="1" applyAlignment="1">
      <alignment horizontal="centerContinuous" vertical="center"/>
    </xf>
    <xf numFmtId="0" fontId="15" fillId="7" borderId="14" xfId="1" applyFont="1" applyFill="1" applyBorder="1" applyAlignment="1" applyProtection="1">
      <alignment horizontal="center" vertical="center"/>
      <protection hidden="1"/>
    </xf>
    <xf numFmtId="0" fontId="14" fillId="7" borderId="14" xfId="1" applyFont="1" applyFill="1" applyBorder="1" applyAlignment="1" applyProtection="1">
      <alignment horizontal="center"/>
      <protection hidden="1"/>
    </xf>
    <xf numFmtId="0" fontId="15" fillId="7" borderId="15" xfId="1" applyFont="1" applyFill="1" applyBorder="1" applyAlignment="1" applyProtection="1">
      <alignment horizontal="center" vertical="center"/>
      <protection hidden="1"/>
    </xf>
    <xf numFmtId="0" fontId="14" fillId="7" borderId="15" xfId="1" applyFont="1" applyFill="1" applyBorder="1" applyAlignment="1" applyProtection="1">
      <alignment horizontal="center"/>
      <protection hidden="1"/>
    </xf>
    <xf numFmtId="0" fontId="15" fillId="7" borderId="16" xfId="1" applyFont="1" applyFill="1" applyBorder="1" applyAlignment="1" applyProtection="1">
      <alignment horizontal="center" vertical="center"/>
      <protection hidden="1"/>
    </xf>
    <xf numFmtId="0" fontId="14" fillId="7" borderId="16" xfId="1" applyFont="1" applyFill="1" applyBorder="1" applyAlignment="1" applyProtection="1">
      <alignment horizontal="center"/>
      <protection hidden="1"/>
    </xf>
    <xf numFmtId="0" fontId="16" fillId="2" borderId="0" xfId="1" applyFont="1" applyFill="1" applyAlignment="1">
      <alignment horizontal="left" vertical="center"/>
    </xf>
    <xf numFmtId="0" fontId="18" fillId="8" borderId="0" xfId="1" applyFont="1" applyFill="1" applyBorder="1" applyAlignment="1">
      <alignment vertical="center"/>
    </xf>
    <xf numFmtId="0" fontId="19" fillId="2" borderId="0" xfId="1" applyFont="1" applyFill="1" applyBorder="1" applyAlignment="1">
      <alignment horizontal="left" vertical="center"/>
    </xf>
    <xf numFmtId="0" fontId="22" fillId="2" borderId="0" xfId="1" applyFont="1" applyFill="1" applyBorder="1" applyAlignment="1">
      <alignment horizontal="left" vertical="center" wrapText="1"/>
    </xf>
    <xf numFmtId="0" fontId="49" fillId="6" borderId="17" xfId="1" applyFont="1" applyFill="1" applyBorder="1" applyAlignment="1">
      <alignment horizontal="center" vertical="center" wrapText="1"/>
    </xf>
    <xf numFmtId="0" fontId="49" fillId="6" borderId="21" xfId="1" applyFont="1" applyFill="1" applyBorder="1" applyAlignment="1">
      <alignment horizontal="center" vertical="center" wrapText="1"/>
    </xf>
    <xf numFmtId="0" fontId="16" fillId="2" borderId="0" xfId="1" applyFont="1" applyFill="1" applyBorder="1" applyAlignment="1">
      <alignment horizontal="left"/>
    </xf>
    <xf numFmtId="0" fontId="14" fillId="7" borderId="14" xfId="1" applyFont="1" applyFill="1" applyBorder="1" applyAlignment="1">
      <alignment horizontal="left"/>
    </xf>
    <xf numFmtId="0" fontId="15" fillId="7" borderId="14" xfId="1" applyFont="1" applyFill="1" applyBorder="1" applyAlignment="1" applyProtection="1">
      <alignment horizontal="center"/>
      <protection hidden="1"/>
    </xf>
    <xf numFmtId="0" fontId="14" fillId="7" borderId="15" xfId="1" applyFont="1" applyFill="1" applyBorder="1" applyAlignment="1">
      <alignment horizontal="left"/>
    </xf>
    <xf numFmtId="0" fontId="15" fillId="7" borderId="15" xfId="1" applyFont="1" applyFill="1" applyBorder="1" applyAlignment="1" applyProtection="1">
      <alignment horizontal="center"/>
      <protection hidden="1"/>
    </xf>
    <xf numFmtId="0" fontId="14" fillId="7" borderId="0" xfId="1" applyFont="1" applyFill="1" applyBorder="1" applyAlignment="1">
      <alignment horizontal="left"/>
    </xf>
    <xf numFmtId="0" fontId="15" fillId="7" borderId="0" xfId="1" applyFont="1" applyFill="1" applyBorder="1" applyAlignment="1" applyProtection="1">
      <alignment horizontal="center"/>
      <protection hidden="1"/>
    </xf>
    <xf numFmtId="0" fontId="14" fillId="7" borderId="0" xfId="1" applyFont="1" applyFill="1" applyBorder="1" applyAlignment="1" applyProtection="1">
      <alignment horizontal="center"/>
      <protection hidden="1"/>
    </xf>
    <xf numFmtId="0" fontId="14" fillId="7" borderId="16" xfId="1" applyFont="1" applyFill="1" applyBorder="1" applyAlignment="1">
      <alignment horizontal="left"/>
    </xf>
    <xf numFmtId="0" fontId="15" fillId="7" borderId="16" xfId="1" applyFont="1" applyFill="1" applyBorder="1" applyAlignment="1" applyProtection="1">
      <alignment horizontal="center"/>
      <protection hidden="1"/>
    </xf>
    <xf numFmtId="0" fontId="48" fillId="6" borderId="17" xfId="1" applyFont="1" applyFill="1" applyBorder="1" applyAlignment="1">
      <alignment horizontal="centerContinuous" vertical="center" wrapText="1"/>
    </xf>
    <xf numFmtId="0" fontId="48" fillId="6" borderId="21" xfId="1" applyFont="1" applyFill="1" applyBorder="1" applyAlignment="1">
      <alignment horizontal="centerContinuous" vertical="center" wrapText="1"/>
    </xf>
    <xf numFmtId="0" fontId="14" fillId="7" borderId="28" xfId="1" applyFont="1" applyFill="1" applyBorder="1" applyAlignment="1" applyProtection="1">
      <alignment horizontal="center" vertical="center"/>
      <protection hidden="1"/>
    </xf>
    <xf numFmtId="0" fontId="15" fillId="7" borderId="29" xfId="1" applyFont="1" applyFill="1" applyBorder="1" applyAlignment="1">
      <alignment vertical="center" wrapText="1"/>
    </xf>
    <xf numFmtId="9" fontId="23" fillId="7" borderId="0" xfId="1" applyNumberFormat="1" applyFont="1" applyFill="1" applyBorder="1" applyAlignment="1" applyProtection="1">
      <alignment horizontal="center" vertical="center"/>
      <protection hidden="1"/>
    </xf>
    <xf numFmtId="0" fontId="25" fillId="2" borderId="0" xfId="1" applyFont="1" applyFill="1" applyAlignment="1">
      <alignment horizontal="left" vertical="top"/>
    </xf>
    <xf numFmtId="0" fontId="15" fillId="8" borderId="0" xfId="1" applyFont="1" applyFill="1" applyBorder="1" applyAlignment="1">
      <alignment vertical="center"/>
    </xf>
    <xf numFmtId="0" fontId="14" fillId="8" borderId="0" xfId="1" applyFont="1" applyFill="1" applyBorder="1" applyAlignment="1" applyProtection="1">
      <alignment horizontal="center" vertical="center"/>
      <protection hidden="1"/>
    </xf>
    <xf numFmtId="3" fontId="23" fillId="8" borderId="0" xfId="1" applyNumberFormat="1" applyFont="1" applyFill="1" applyBorder="1" applyAlignment="1">
      <alignment vertical="center"/>
    </xf>
    <xf numFmtId="9" fontId="23" fillId="8" borderId="0" xfId="1" applyNumberFormat="1" applyFont="1" applyFill="1" applyBorder="1" applyAlignment="1">
      <alignment vertical="center"/>
    </xf>
    <xf numFmtId="0" fontId="15" fillId="8" borderId="0" xfId="1" applyFont="1" applyFill="1" applyBorder="1" applyAlignment="1">
      <alignment vertical="center" wrapText="1"/>
    </xf>
    <xf numFmtId="0" fontId="18" fillId="8" borderId="0" xfId="1" applyFont="1" applyFill="1" applyBorder="1" applyAlignment="1">
      <alignment vertical="center" wrapText="1"/>
    </xf>
    <xf numFmtId="0" fontId="14" fillId="7" borderId="14" xfId="1" applyFont="1" applyFill="1" applyBorder="1" applyAlignment="1">
      <alignment horizontal="center" vertical="center"/>
    </xf>
    <xf numFmtId="0" fontId="14" fillId="7" borderId="15" xfId="1" applyFont="1" applyFill="1" applyBorder="1" applyAlignment="1">
      <alignment horizontal="center" vertical="center"/>
    </xf>
    <xf numFmtId="0" fontId="20" fillId="8" borderId="0" xfId="1" applyFont="1" applyFill="1" applyBorder="1" applyAlignment="1">
      <alignment horizontal="centerContinuous" vertical="center" wrapText="1"/>
    </xf>
    <xf numFmtId="0" fontId="48" fillId="6" borderId="19" xfId="1" applyFont="1" applyFill="1" applyBorder="1" applyAlignment="1" applyProtection="1">
      <alignment horizontal="center" vertical="center" wrapText="1"/>
      <protection locked="0"/>
    </xf>
    <xf numFmtId="0" fontId="48" fillId="6" borderId="0" xfId="1" applyFont="1" applyFill="1" applyBorder="1" applyAlignment="1" applyProtection="1">
      <alignment horizontal="center" vertical="center" wrapText="1"/>
      <protection locked="0"/>
    </xf>
    <xf numFmtId="0" fontId="48" fillId="8" borderId="0" xfId="1" applyFont="1" applyFill="1" applyBorder="1" applyAlignment="1" applyProtection="1">
      <alignment horizontal="center" vertical="center" wrapText="1"/>
      <protection locked="0"/>
    </xf>
    <xf numFmtId="3" fontId="14" fillId="8" borderId="0" xfId="1" applyNumberFormat="1" applyFont="1" applyFill="1" applyBorder="1" applyAlignment="1" applyProtection="1">
      <alignment horizontal="center" vertical="center"/>
      <protection hidden="1"/>
    </xf>
    <xf numFmtId="3" fontId="15" fillId="7" borderId="14" xfId="1" applyNumberFormat="1" applyFont="1" applyFill="1" applyBorder="1" applyAlignment="1">
      <alignment horizontal="center"/>
    </xf>
    <xf numFmtId="3" fontId="14" fillId="7" borderId="14" xfId="1" applyNumberFormat="1" applyFont="1" applyFill="1" applyBorder="1" applyAlignment="1" applyProtection="1">
      <alignment horizontal="center" vertical="center"/>
      <protection hidden="1"/>
    </xf>
    <xf numFmtId="3" fontId="15" fillId="7" borderId="15" xfId="1" applyNumberFormat="1" applyFont="1" applyFill="1" applyBorder="1" applyAlignment="1">
      <alignment horizontal="center"/>
    </xf>
    <xf numFmtId="3" fontId="14" fillId="7" borderId="15" xfId="1" applyNumberFormat="1" applyFont="1" applyFill="1" applyBorder="1" applyAlignment="1" applyProtection="1">
      <alignment horizontal="center" vertical="center"/>
      <protection hidden="1"/>
    </xf>
    <xf numFmtId="3" fontId="15" fillId="7" borderId="16" xfId="1" applyNumberFormat="1" applyFont="1" applyFill="1" applyBorder="1" applyAlignment="1">
      <alignment horizontal="center"/>
    </xf>
    <xf numFmtId="3" fontId="14" fillId="7" borderId="16" xfId="1" applyNumberFormat="1" applyFont="1" applyFill="1" applyBorder="1" applyAlignment="1" applyProtection="1">
      <alignment horizontal="center" vertical="center"/>
      <protection hidden="1"/>
    </xf>
    <xf numFmtId="3" fontId="48" fillId="8" borderId="0" xfId="1" applyNumberFormat="1" applyFont="1" applyFill="1" applyBorder="1" applyAlignment="1">
      <alignment horizontal="center"/>
    </xf>
    <xf numFmtId="9" fontId="15" fillId="8" borderId="0" xfId="7" applyFont="1" applyFill="1" applyBorder="1" applyAlignment="1">
      <alignment horizontal="center"/>
    </xf>
    <xf numFmtId="0" fontId="48" fillId="6" borderId="22" xfId="1" applyFont="1" applyFill="1" applyBorder="1" applyAlignment="1">
      <alignment horizontal="center" vertical="center" wrapText="1"/>
    </xf>
    <xf numFmtId="0" fontId="48" fillId="6" borderId="23" xfId="1" applyFont="1" applyFill="1" applyBorder="1" applyAlignment="1" applyProtection="1">
      <alignment horizontal="center" vertical="center" wrapText="1"/>
      <protection locked="0"/>
    </xf>
    <xf numFmtId="0" fontId="14" fillId="7" borderId="14" xfId="1" applyFont="1" applyFill="1" applyBorder="1" applyAlignment="1"/>
    <xf numFmtId="0" fontId="14" fillId="7" borderId="15" xfId="1" applyFont="1" applyFill="1" applyBorder="1" applyAlignment="1"/>
    <xf numFmtId="0" fontId="14" fillId="7" borderId="16" xfId="1" applyFont="1" applyFill="1" applyBorder="1" applyAlignment="1"/>
    <xf numFmtId="0" fontId="52" fillId="8" borderId="0" xfId="0" applyFont="1" applyFill="1"/>
    <xf numFmtId="0" fontId="55" fillId="8" borderId="0" xfId="0" applyFont="1" applyFill="1" applyAlignment="1">
      <alignment vertical="center"/>
    </xf>
    <xf numFmtId="0" fontId="57" fillId="8" borderId="0" xfId="0" applyFont="1" applyFill="1"/>
    <xf numFmtId="0" fontId="58" fillId="9" borderId="30" xfId="0" applyFont="1" applyFill="1" applyBorder="1" applyAlignment="1">
      <alignment horizontal="left" vertical="center"/>
    </xf>
    <xf numFmtId="0" fontId="59" fillId="10" borderId="31" xfId="0" applyFont="1" applyFill="1" applyBorder="1" applyAlignment="1">
      <alignment vertical="center"/>
    </xf>
    <xf numFmtId="3" fontId="59" fillId="10" borderId="31" xfId="0" applyNumberFormat="1" applyFont="1" applyFill="1" applyBorder="1" applyAlignment="1">
      <alignment horizontal="center" vertical="center"/>
    </xf>
    <xf numFmtId="3" fontId="60" fillId="10" borderId="31" xfId="0" applyNumberFormat="1" applyFont="1" applyFill="1" applyBorder="1" applyAlignment="1">
      <alignment horizontal="center" vertical="center"/>
    </xf>
    <xf numFmtId="0" fontId="59" fillId="10" borderId="32" xfId="0" applyFont="1" applyFill="1" applyBorder="1" applyAlignment="1">
      <alignment vertical="center"/>
    </xf>
    <xf numFmtId="0" fontId="59" fillId="10" borderId="0" xfId="0" applyFont="1" applyFill="1" applyAlignment="1">
      <alignment vertical="center"/>
    </xf>
    <xf numFmtId="3" fontId="59" fillId="10" borderId="0" xfId="0" applyNumberFormat="1" applyFont="1" applyFill="1" applyAlignment="1">
      <alignment horizontal="center" vertical="center"/>
    </xf>
    <xf numFmtId="3" fontId="60" fillId="10" borderId="33" xfId="0" applyNumberFormat="1" applyFont="1" applyFill="1" applyBorder="1" applyAlignment="1">
      <alignment horizontal="center" vertical="center"/>
    </xf>
    <xf numFmtId="3" fontId="58" fillId="9" borderId="0" xfId="0" applyNumberFormat="1" applyFont="1" applyFill="1" applyAlignment="1">
      <alignment horizontal="center" vertical="center"/>
    </xf>
    <xf numFmtId="0" fontId="26" fillId="10" borderId="0" xfId="0" applyFont="1" applyFill="1" applyAlignment="1">
      <alignment horizontal="center" vertical="center"/>
    </xf>
    <xf numFmtId="9" fontId="26" fillId="10" borderId="0" xfId="5" applyFont="1" applyFill="1" applyAlignment="1">
      <alignment horizontal="center" vertical="center"/>
    </xf>
    <xf numFmtId="0" fontId="57" fillId="8" borderId="0" xfId="0" applyFont="1" applyFill="1" applyAlignment="1">
      <alignment vertical="center"/>
    </xf>
    <xf numFmtId="0" fontId="61" fillId="8" borderId="0" xfId="0" applyFont="1" applyFill="1"/>
    <xf numFmtId="0" fontId="62" fillId="8" borderId="0" xfId="0" applyFont="1" applyFill="1"/>
    <xf numFmtId="3" fontId="62" fillId="8" borderId="0" xfId="0" applyNumberFormat="1" applyFont="1" applyFill="1"/>
    <xf numFmtId="9" fontId="62" fillId="8" borderId="0" xfId="5" applyFont="1" applyFill="1"/>
    <xf numFmtId="3" fontId="59" fillId="10" borderId="32" xfId="0" applyNumberFormat="1" applyFont="1" applyFill="1" applyBorder="1" applyAlignment="1">
      <alignment horizontal="center" vertical="center"/>
    </xf>
    <xf numFmtId="3" fontId="60" fillId="10" borderId="32" xfId="0" applyNumberFormat="1" applyFont="1" applyFill="1" applyBorder="1" applyAlignment="1">
      <alignment horizontal="center" vertical="center"/>
    </xf>
    <xf numFmtId="0" fontId="63" fillId="8" borderId="0" xfId="0" applyFont="1" applyFill="1"/>
    <xf numFmtId="0" fontId="59" fillId="10" borderId="0" xfId="0" applyFont="1" applyFill="1" applyBorder="1" applyAlignment="1">
      <alignment vertical="center"/>
    </xf>
    <xf numFmtId="3" fontId="59" fillId="10" borderId="0" xfId="0" applyNumberFormat="1" applyFont="1" applyFill="1" applyBorder="1" applyAlignment="1">
      <alignment horizontal="center" vertical="center"/>
    </xf>
    <xf numFmtId="3" fontId="60" fillId="10" borderId="0" xfId="0" applyNumberFormat="1" applyFont="1" applyFill="1" applyBorder="1" applyAlignment="1">
      <alignment horizontal="center" vertical="center"/>
    </xf>
    <xf numFmtId="9" fontId="59" fillId="10" borderId="0" xfId="5" applyFont="1" applyFill="1" applyAlignment="1">
      <alignment horizontal="center" vertical="center"/>
    </xf>
    <xf numFmtId="0" fontId="60" fillId="10" borderId="31" xfId="0" applyFont="1" applyFill="1" applyBorder="1" applyAlignment="1">
      <alignment vertical="center"/>
    </xf>
    <xf numFmtId="0" fontId="60" fillId="10" borderId="32" xfId="0" applyFont="1" applyFill="1" applyBorder="1" applyAlignment="1">
      <alignment vertical="center"/>
    </xf>
    <xf numFmtId="0" fontId="60" fillId="10" borderId="0" xfId="0" applyFont="1" applyFill="1" applyAlignment="1">
      <alignment vertical="center"/>
    </xf>
    <xf numFmtId="0" fontId="55" fillId="8" borderId="0" xfId="0" applyFont="1" applyFill="1"/>
    <xf numFmtId="0" fontId="57" fillId="9" borderId="0" xfId="0" applyFont="1" applyFill="1"/>
    <xf numFmtId="3" fontId="60" fillId="10" borderId="31" xfId="0" applyNumberFormat="1" applyFont="1" applyFill="1" applyBorder="1" applyAlignment="1">
      <alignment horizontal="center"/>
    </xf>
    <xf numFmtId="3" fontId="57" fillId="8" borderId="0" xfId="0" applyNumberFormat="1" applyFont="1" applyFill="1"/>
    <xf numFmtId="3" fontId="60" fillId="10" borderId="32" xfId="0" applyNumberFormat="1" applyFont="1" applyFill="1" applyBorder="1" applyAlignment="1">
      <alignment horizontal="center"/>
    </xf>
    <xf numFmtId="3" fontId="60" fillId="10" borderId="0" xfId="0" applyNumberFormat="1" applyFont="1" applyFill="1" applyAlignment="1">
      <alignment horizontal="center" vertical="center"/>
    </xf>
    <xf numFmtId="3" fontId="60" fillId="10" borderId="0" xfId="0" applyNumberFormat="1" applyFont="1" applyFill="1" applyAlignment="1">
      <alignment horizontal="center"/>
    </xf>
    <xf numFmtId="9" fontId="26" fillId="10" borderId="0" xfId="5" applyFont="1" applyFill="1" applyAlignment="1">
      <alignment horizontal="center"/>
    </xf>
    <xf numFmtId="0" fontId="64" fillId="8" borderId="0" xfId="0" applyFont="1" applyFill="1"/>
    <xf numFmtId="0" fontId="57" fillId="8" borderId="0" xfId="0" applyFont="1" applyFill="1" applyBorder="1"/>
    <xf numFmtId="0" fontId="59" fillId="10" borderId="0" xfId="0" applyFont="1" applyFill="1" applyBorder="1" applyAlignment="1">
      <alignment horizontal="center" vertical="center"/>
    </xf>
    <xf numFmtId="49" fontId="64" fillId="8" borderId="0" xfId="0" applyNumberFormat="1" applyFont="1" applyFill="1" applyAlignment="1">
      <alignment horizontal="left" vertical="center"/>
    </xf>
    <xf numFmtId="3" fontId="58" fillId="8" borderId="0" xfId="0" applyNumberFormat="1" applyFont="1" applyFill="1" applyAlignment="1">
      <alignment horizontal="center" vertical="center"/>
    </xf>
    <xf numFmtId="0" fontId="58" fillId="8" borderId="0" xfId="0" applyFont="1" applyFill="1" applyAlignment="1">
      <alignment horizontal="center" vertical="center"/>
    </xf>
    <xf numFmtId="0" fontId="59" fillId="10" borderId="33" xfId="0" applyFont="1" applyFill="1" applyBorder="1" applyAlignment="1">
      <alignment vertical="center"/>
    </xf>
    <xf numFmtId="3" fontId="59" fillId="10" borderId="33" xfId="0" applyNumberFormat="1" applyFont="1" applyFill="1" applyBorder="1" applyAlignment="1">
      <alignment horizontal="center" vertical="center"/>
    </xf>
    <xf numFmtId="0" fontId="59" fillId="10" borderId="31" xfId="0" applyFont="1" applyFill="1" applyBorder="1"/>
    <xf numFmtId="164" fontId="60" fillId="10" borderId="31" xfId="5" applyNumberFormat="1" applyFont="1" applyFill="1" applyBorder="1" applyAlignment="1">
      <alignment horizontal="center" vertical="center"/>
    </xf>
    <xf numFmtId="0" fontId="59" fillId="10" borderId="32" xfId="0" applyFont="1" applyFill="1" applyBorder="1"/>
    <xf numFmtId="164" fontId="60" fillId="10" borderId="32" xfId="5" applyNumberFormat="1" applyFont="1" applyFill="1" applyBorder="1" applyAlignment="1">
      <alignment horizontal="center" vertical="center"/>
    </xf>
    <xf numFmtId="0" fontId="59" fillId="10" borderId="33" xfId="0" applyFont="1" applyFill="1" applyBorder="1"/>
    <xf numFmtId="164" fontId="60" fillId="10" borderId="33" xfId="5" applyNumberFormat="1" applyFont="1" applyFill="1" applyBorder="1" applyAlignment="1">
      <alignment horizontal="center" vertical="center"/>
    </xf>
    <xf numFmtId="164" fontId="58" fillId="9" borderId="0" xfId="5" applyNumberFormat="1" applyFont="1" applyFill="1" applyAlignment="1">
      <alignment horizontal="center" vertical="center"/>
    </xf>
    <xf numFmtId="0" fontId="60" fillId="8" borderId="0" xfId="0" applyFont="1" applyFill="1"/>
    <xf numFmtId="0" fontId="0" fillId="3" borderId="0" xfId="0" applyFill="1"/>
    <xf numFmtId="0" fontId="0" fillId="8" borderId="0" xfId="0" applyFill="1"/>
    <xf numFmtId="0" fontId="0" fillId="3" borderId="0" xfId="0" applyFill="1" applyProtection="1"/>
    <xf numFmtId="0" fontId="5" fillId="3" borderId="0" xfId="0" applyFont="1" applyFill="1" applyProtection="1"/>
    <xf numFmtId="0" fontId="30" fillId="8" borderId="0" xfId="0" applyFont="1" applyFill="1" applyBorder="1" applyAlignment="1" applyProtection="1">
      <alignment horizontal="centerContinuous"/>
    </xf>
    <xf numFmtId="0" fontId="31" fillId="8" borderId="0" xfId="0" applyFont="1" applyFill="1" applyBorder="1" applyAlignment="1" applyProtection="1">
      <alignment horizontal="centerContinuous"/>
    </xf>
    <xf numFmtId="0" fontId="66" fillId="8" borderId="0" xfId="0" applyFont="1" applyFill="1" applyBorder="1" applyAlignment="1" applyProtection="1">
      <alignment horizontal="centerContinuous"/>
    </xf>
    <xf numFmtId="0" fontId="66" fillId="8" borderId="0" xfId="0" applyFont="1" applyFill="1" applyBorder="1" applyAlignment="1" applyProtection="1"/>
    <xf numFmtId="0" fontId="30" fillId="8" borderId="0" xfId="0" applyFont="1" applyFill="1" applyBorder="1" applyAlignment="1" applyProtection="1">
      <alignment horizontal="centerContinuous" vertical="center" wrapText="1"/>
    </xf>
    <xf numFmtId="0" fontId="32" fillId="3" borderId="0" xfId="0" applyFont="1" applyFill="1" applyAlignment="1">
      <alignment horizontal="centerContinuous" vertical="center" wrapText="1"/>
    </xf>
    <xf numFmtId="0" fontId="0" fillId="8" borderId="0" xfId="0" applyFill="1" applyProtection="1"/>
    <xf numFmtId="0" fontId="67" fillId="11" borderId="38" xfId="0" applyFont="1" applyFill="1" applyBorder="1" applyAlignment="1" applyProtection="1">
      <alignment horizontal="center" vertical="center" wrapText="1"/>
    </xf>
    <xf numFmtId="0" fontId="46" fillId="11" borderId="37" xfId="0" applyFont="1" applyFill="1" applyBorder="1" applyAlignment="1" applyProtection="1">
      <alignment horizontal="center" vertical="center"/>
    </xf>
    <xf numFmtId="0" fontId="2" fillId="3" borderId="37" xfId="0" applyFont="1" applyFill="1" applyBorder="1" applyAlignment="1" applyProtection="1">
      <alignment horizontal="center" vertical="center"/>
    </xf>
    <xf numFmtId="3" fontId="2" fillId="3" borderId="37" xfId="0" applyNumberFormat="1" applyFont="1" applyFill="1" applyBorder="1" applyAlignment="1" applyProtection="1">
      <alignment horizontal="center" vertical="center"/>
    </xf>
    <xf numFmtId="3" fontId="2" fillId="3" borderId="38" xfId="0" applyNumberFormat="1" applyFont="1" applyFill="1" applyBorder="1" applyAlignment="1" applyProtection="1">
      <alignment horizontal="center" vertical="center"/>
    </xf>
    <xf numFmtId="3" fontId="2" fillId="8" borderId="38" xfId="0" applyNumberFormat="1" applyFont="1" applyFill="1" applyBorder="1" applyAlignment="1" applyProtection="1">
      <alignment horizontal="center" vertical="center"/>
    </xf>
    <xf numFmtId="3" fontId="2" fillId="8" borderId="37" xfId="0" applyNumberFormat="1" applyFont="1" applyFill="1" applyBorder="1" applyAlignment="1" applyProtection="1">
      <alignment horizontal="center" vertical="center"/>
    </xf>
    <xf numFmtId="0" fontId="7" fillId="12" borderId="37" xfId="0" applyFont="1" applyFill="1" applyBorder="1" applyAlignment="1" applyProtection="1">
      <alignment horizontal="center" vertical="center"/>
    </xf>
    <xf numFmtId="3" fontId="7" fillId="12" borderId="37" xfId="0" applyNumberFormat="1" applyFont="1" applyFill="1" applyBorder="1" applyAlignment="1" applyProtection="1">
      <alignment horizontal="center" vertical="center"/>
    </xf>
    <xf numFmtId="0" fontId="33" fillId="12" borderId="37" xfId="0" applyFont="1" applyFill="1" applyBorder="1" applyAlignment="1" applyProtection="1">
      <alignment horizontal="center" vertical="center"/>
    </xf>
    <xf numFmtId="164" fontId="9" fillId="12" borderId="37" xfId="5" applyNumberFormat="1" applyFont="1" applyFill="1" applyBorder="1" applyAlignment="1" applyProtection="1">
      <alignment horizontal="center" vertical="center"/>
    </xf>
    <xf numFmtId="164" fontId="9" fillId="12" borderId="38" xfId="5" applyNumberFormat="1" applyFont="1" applyFill="1" applyBorder="1" applyAlignment="1" applyProtection="1">
      <alignment horizontal="center" vertical="center"/>
    </xf>
    <xf numFmtId="9" fontId="9" fillId="12" borderId="37" xfId="5" applyFont="1" applyFill="1" applyBorder="1" applyAlignment="1" applyProtection="1">
      <alignment horizontal="center" vertical="center"/>
    </xf>
    <xf numFmtId="0" fontId="30" fillId="8" borderId="0" xfId="0" applyFont="1" applyFill="1" applyBorder="1" applyAlignment="1" applyProtection="1">
      <alignment horizontal="centerContinuous" vertical="center"/>
    </xf>
    <xf numFmtId="0" fontId="0" fillId="3" borderId="0" xfId="0" applyFill="1" applyAlignment="1" applyProtection="1">
      <alignment horizontal="centerContinuous" vertical="center"/>
    </xf>
    <xf numFmtId="0" fontId="30" fillId="8" borderId="0" xfId="0" applyFont="1" applyFill="1" applyBorder="1" applyAlignment="1" applyProtection="1">
      <alignment horizontal="centerContinuous" wrapText="1"/>
    </xf>
    <xf numFmtId="0" fontId="34" fillId="3" borderId="0" xfId="0" applyFont="1" applyFill="1" applyAlignment="1" applyProtection="1">
      <alignment horizontal="centerContinuous" vertical="center"/>
    </xf>
    <xf numFmtId="0" fontId="32" fillId="3" borderId="0" xfId="0" applyFont="1" applyFill="1" applyAlignment="1" applyProtection="1">
      <alignment horizontal="centerContinuous" vertical="center"/>
    </xf>
    <xf numFmtId="0" fontId="0" fillId="3" borderId="0" xfId="0" applyFill="1" applyAlignment="1" applyProtection="1">
      <alignment horizontal="left" vertical="center"/>
    </xf>
    <xf numFmtId="0" fontId="0" fillId="8" borderId="0" xfId="0" applyFill="1" applyAlignment="1" applyProtection="1">
      <alignment horizontal="left"/>
    </xf>
    <xf numFmtId="0" fontId="12" fillId="3" borderId="0" xfId="0" applyFont="1" applyFill="1" applyAlignment="1" applyProtection="1">
      <alignment horizontal="center"/>
    </xf>
    <xf numFmtId="0" fontId="0" fillId="8" borderId="0" xfId="0" applyFill="1" applyAlignment="1">
      <alignment horizontal="center"/>
    </xf>
    <xf numFmtId="0" fontId="0" fillId="8" borderId="0" xfId="0" applyFill="1" applyBorder="1" applyAlignment="1">
      <alignment horizontal="center"/>
    </xf>
    <xf numFmtId="0" fontId="12" fillId="8" borderId="0" xfId="0" applyFont="1" applyFill="1" applyBorder="1" applyAlignment="1" applyProtection="1">
      <alignment horizontal="center"/>
    </xf>
    <xf numFmtId="0" fontId="0" fillId="8" borderId="0" xfId="0" applyFill="1" applyBorder="1" applyProtection="1"/>
    <xf numFmtId="0" fontId="68" fillId="11" borderId="37" xfId="0" applyFont="1" applyFill="1" applyBorder="1" applyAlignment="1" applyProtection="1">
      <alignment horizontal="center" vertical="center" wrapText="1"/>
    </xf>
    <xf numFmtId="0" fontId="69" fillId="8" borderId="0" xfId="0" applyFont="1" applyFill="1" applyAlignment="1">
      <alignment horizontal="center"/>
    </xf>
    <xf numFmtId="3" fontId="70" fillId="8" borderId="0" xfId="0" applyNumberFormat="1" applyFont="1" applyFill="1" applyAlignment="1">
      <alignment horizontal="center"/>
    </xf>
    <xf numFmtId="0" fontId="71" fillId="8" borderId="0" xfId="0" applyFont="1" applyFill="1" applyAlignment="1">
      <alignment horizontal="center"/>
    </xf>
    <xf numFmtId="164" fontId="70" fillId="8" borderId="0" xfId="5" applyNumberFormat="1" applyFont="1" applyFill="1" applyAlignment="1">
      <alignment horizontal="center"/>
    </xf>
    <xf numFmtId="0" fontId="67" fillId="8" borderId="0" xfId="0" applyFont="1" applyFill="1" applyBorder="1" applyAlignment="1" applyProtection="1">
      <alignment horizontal="center" vertical="center" wrapText="1"/>
    </xf>
    <xf numFmtId="0" fontId="68" fillId="8" borderId="0" xfId="0" applyFont="1" applyFill="1" applyBorder="1" applyAlignment="1" applyProtection="1">
      <alignment horizontal="center" vertical="center" wrapText="1"/>
    </xf>
    <xf numFmtId="0" fontId="72" fillId="8" borderId="0"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xf>
    <xf numFmtId="3" fontId="2" fillId="8" borderId="0" xfId="0" applyNumberFormat="1" applyFont="1" applyFill="1" applyBorder="1" applyAlignment="1" applyProtection="1">
      <alignment horizontal="center" vertical="center"/>
    </xf>
    <xf numFmtId="0" fontId="73" fillId="8" borderId="0" xfId="0" applyFont="1" applyFill="1"/>
    <xf numFmtId="0" fontId="0" fillId="8" borderId="0" xfId="0" applyFill="1" applyAlignment="1"/>
    <xf numFmtId="0" fontId="7" fillId="8" borderId="0" xfId="0" applyFont="1" applyFill="1" applyBorder="1" applyAlignment="1" applyProtection="1">
      <alignment horizontal="center" vertical="center"/>
    </xf>
    <xf numFmtId="3" fontId="7" fillId="8" borderId="0" xfId="0" applyNumberFormat="1" applyFont="1" applyFill="1" applyBorder="1" applyAlignment="1" applyProtection="1">
      <alignment horizontal="center" vertical="center"/>
    </xf>
    <xf numFmtId="0" fontId="0" fillId="3" borderId="0" xfId="0" applyFill="1" applyAlignment="1">
      <alignment horizontal="centerContinuous"/>
    </xf>
    <xf numFmtId="0" fontId="0" fillId="8" borderId="0" xfId="0" applyFill="1" applyAlignment="1">
      <alignment horizontal="centerContinuous"/>
    </xf>
    <xf numFmtId="0" fontId="0" fillId="3" borderId="0" xfId="0" applyFill="1" applyAlignment="1">
      <alignment horizontal="centerContinuous" wrapText="1"/>
    </xf>
    <xf numFmtId="0" fontId="0" fillId="8" borderId="0" xfId="0" applyFill="1" applyAlignment="1">
      <alignment horizontal="centerContinuous" wrapText="1"/>
    </xf>
    <xf numFmtId="0" fontId="0" fillId="3" borderId="0" xfId="0" applyFill="1" applyAlignment="1">
      <alignment horizontal="left"/>
    </xf>
    <xf numFmtId="0" fontId="2" fillId="3" borderId="39" xfId="0" applyFont="1" applyFill="1" applyBorder="1" applyAlignment="1" applyProtection="1">
      <alignment horizontal="center" vertical="center"/>
    </xf>
    <xf numFmtId="3" fontId="2" fillId="3" borderId="39" xfId="0" applyNumberFormat="1" applyFont="1" applyFill="1" applyBorder="1" applyAlignment="1" applyProtection="1">
      <alignment horizontal="center" vertical="center"/>
    </xf>
    <xf numFmtId="0" fontId="7" fillId="12" borderId="1" xfId="0" applyFont="1" applyFill="1" applyBorder="1" applyAlignment="1" applyProtection="1">
      <alignment horizontal="center" vertical="center"/>
    </xf>
    <xf numFmtId="3" fontId="7" fillId="12" borderId="1" xfId="0" applyNumberFormat="1" applyFont="1" applyFill="1" applyBorder="1" applyAlignment="1" applyProtection="1">
      <alignment horizontal="center" vertical="center"/>
    </xf>
    <xf numFmtId="0" fontId="43" fillId="3" borderId="0" xfId="0" applyFont="1" applyFill="1" applyAlignment="1" applyProtection="1">
      <alignment horizontal="centerContinuous"/>
    </xf>
    <xf numFmtId="0" fontId="74" fillId="8" borderId="0" xfId="0" applyFont="1" applyFill="1" applyBorder="1" applyAlignment="1" applyProtection="1">
      <alignment horizontal="centerContinuous" vertical="center"/>
    </xf>
    <xf numFmtId="0" fontId="43" fillId="12" borderId="35" xfId="0" applyFont="1" applyFill="1" applyBorder="1" applyAlignment="1" applyProtection="1">
      <alignment horizontal="centerContinuous"/>
    </xf>
    <xf numFmtId="0" fontId="46" fillId="11" borderId="37" xfId="0" applyFont="1" applyFill="1" applyBorder="1" applyAlignment="1" applyProtection="1">
      <alignment horizontal="center" vertical="center" wrapText="1"/>
    </xf>
    <xf numFmtId="0" fontId="68" fillId="11" borderId="37" xfId="0" applyFont="1" applyFill="1" applyBorder="1" applyAlignment="1" applyProtection="1">
      <alignment horizontal="center" vertical="center" textRotation="90" wrapText="1"/>
    </xf>
    <xf numFmtId="9" fontId="2" fillId="12" borderId="37" xfId="5" applyFont="1" applyFill="1" applyBorder="1" applyAlignment="1" applyProtection="1">
      <alignment horizontal="center" vertical="center"/>
    </xf>
    <xf numFmtId="0" fontId="0" fillId="3" borderId="0" xfId="0" applyFill="1" applyAlignment="1">
      <alignment horizontal="centerContinuous" vertical="center"/>
    </xf>
    <xf numFmtId="0" fontId="66" fillId="8" borderId="0" xfId="0" applyFont="1" applyFill="1" applyBorder="1" applyAlignment="1" applyProtection="1">
      <alignment horizontal="centerContinuous" vertical="center" wrapText="1"/>
    </xf>
    <xf numFmtId="0" fontId="0" fillId="8" borderId="0" xfId="0" applyFill="1" applyAlignment="1" applyProtection="1">
      <alignment horizontal="centerContinuous" vertical="center"/>
    </xf>
    <xf numFmtId="0" fontId="0" fillId="8" borderId="0" xfId="0" applyFill="1" applyBorder="1"/>
    <xf numFmtId="0" fontId="0" fillId="0" borderId="0" xfId="0" applyAlignment="1">
      <alignment horizontal="centerContinuous" vertical="center"/>
    </xf>
    <xf numFmtId="0" fontId="65" fillId="8" borderId="0" xfId="0" applyFont="1" applyFill="1" applyBorder="1" applyAlignment="1" applyProtection="1">
      <alignment vertical="center" wrapText="1"/>
    </xf>
    <xf numFmtId="0" fontId="46" fillId="8" borderId="0" xfId="0" applyFont="1" applyFill="1" applyBorder="1" applyAlignment="1" applyProtection="1">
      <alignment vertical="center" wrapText="1"/>
    </xf>
    <xf numFmtId="0" fontId="46" fillId="8" borderId="0" xfId="0" applyFont="1" applyFill="1" applyBorder="1" applyAlignment="1" applyProtection="1">
      <alignment horizontal="center" vertical="center" wrapText="1"/>
    </xf>
    <xf numFmtId="0" fontId="58" fillId="8" borderId="0" xfId="0" applyFont="1" applyFill="1" applyBorder="1" applyAlignment="1" applyProtection="1">
      <alignment vertical="center" wrapText="1"/>
    </xf>
    <xf numFmtId="0" fontId="75" fillId="3" borderId="0" xfId="0" applyFont="1" applyFill="1" applyAlignment="1">
      <alignment horizontal="centerContinuous" vertical="center" wrapText="1"/>
    </xf>
    <xf numFmtId="0" fontId="0" fillId="8" borderId="0" xfId="0" applyFill="1" applyBorder="1" applyAlignment="1"/>
    <xf numFmtId="0" fontId="76" fillId="8" borderId="0" xfId="0" applyFont="1" applyFill="1" applyBorder="1" applyAlignment="1">
      <alignment horizontal="center"/>
    </xf>
    <xf numFmtId="3" fontId="76" fillId="8" borderId="0" xfId="0" applyNumberFormat="1" applyFont="1" applyFill="1" applyBorder="1" applyAlignment="1">
      <alignment horizontal="center"/>
    </xf>
    <xf numFmtId="0" fontId="30" fillId="8" borderId="0" xfId="0" applyFont="1" applyFill="1" applyBorder="1" applyAlignment="1" applyProtection="1">
      <alignment vertical="center" wrapText="1"/>
    </xf>
    <xf numFmtId="0" fontId="75" fillId="3" borderId="0" xfId="0" applyFont="1" applyFill="1" applyAlignment="1">
      <alignment vertical="center" wrapText="1"/>
    </xf>
    <xf numFmtId="0" fontId="0" fillId="3" borderId="0" xfId="0" applyFill="1" applyAlignment="1"/>
    <xf numFmtId="0" fontId="65" fillId="11" borderId="37" xfId="0" applyFont="1" applyFill="1" applyBorder="1" applyAlignment="1" applyProtection="1">
      <alignment horizontal="center" vertical="center" wrapText="1"/>
    </xf>
    <xf numFmtId="0" fontId="77" fillId="8" borderId="31" xfId="3" applyFont="1" applyFill="1" applyBorder="1" applyAlignment="1">
      <alignment vertical="center" wrapText="1"/>
    </xf>
    <xf numFmtId="0" fontId="78" fillId="8" borderId="31" xfId="3" applyFont="1" applyFill="1" applyBorder="1" applyAlignment="1">
      <alignment horizontal="center" vertical="center" wrapText="1"/>
    </xf>
    <xf numFmtId="164" fontId="78" fillId="8" borderId="31" xfId="5" applyNumberFormat="1" applyFont="1" applyFill="1" applyBorder="1" applyAlignment="1">
      <alignment horizontal="center" vertical="center" wrapText="1"/>
    </xf>
    <xf numFmtId="0" fontId="77" fillId="8" borderId="32" xfId="3" applyFont="1" applyFill="1" applyBorder="1" applyAlignment="1">
      <alignment vertical="center" wrapText="1"/>
    </xf>
    <xf numFmtId="0" fontId="78" fillId="8" borderId="32" xfId="3" applyFont="1" applyFill="1" applyBorder="1" applyAlignment="1">
      <alignment horizontal="center" vertical="center" wrapText="1"/>
    </xf>
    <xf numFmtId="0" fontId="7" fillId="8" borderId="0" xfId="0" applyFont="1" applyFill="1" applyBorder="1" applyAlignment="1" applyProtection="1">
      <alignment horizontal="center" vertical="center" wrapText="1"/>
    </xf>
    <xf numFmtId="0" fontId="79" fillId="8" borderId="0" xfId="0" applyFont="1" applyFill="1" applyBorder="1" applyAlignment="1">
      <alignment horizontal="center"/>
    </xf>
    <xf numFmtId="3" fontId="79" fillId="8" borderId="0" xfId="0" applyNumberFormat="1" applyFont="1" applyFill="1" applyBorder="1" applyAlignment="1">
      <alignment horizontal="center"/>
    </xf>
    <xf numFmtId="9" fontId="76" fillId="8" borderId="0" xfId="0" applyNumberFormat="1" applyFont="1" applyFill="1" applyBorder="1" applyAlignment="1">
      <alignment horizontal="center"/>
    </xf>
    <xf numFmtId="9" fontId="76" fillId="8" borderId="0" xfId="5" applyFont="1" applyFill="1" applyBorder="1" applyAlignment="1"/>
    <xf numFmtId="0" fontId="80" fillId="8" borderId="0" xfId="0" applyFont="1" applyFill="1" applyBorder="1" applyAlignment="1">
      <alignment horizontal="center"/>
    </xf>
    <xf numFmtId="0" fontId="0" fillId="8" borderId="0" xfId="0" applyFill="1" applyBorder="1" applyAlignment="1">
      <alignment horizontal="centerContinuous"/>
    </xf>
    <xf numFmtId="0" fontId="30" fillId="8" borderId="0" xfId="0" applyFont="1" applyFill="1" applyBorder="1" applyAlignment="1" applyProtection="1">
      <alignment vertical="center"/>
    </xf>
    <xf numFmtId="9" fontId="2" fillId="8" borderId="0" xfId="5" applyFont="1" applyFill="1" applyBorder="1" applyAlignment="1" applyProtection="1">
      <alignment horizontal="center" vertical="center"/>
    </xf>
    <xf numFmtId="0" fontId="0" fillId="8" borderId="0" xfId="0" applyFill="1" applyBorder="1" applyAlignment="1">
      <alignment horizontal="center" vertical="center"/>
    </xf>
    <xf numFmtId="0" fontId="33" fillId="8" borderId="0" xfId="0" applyFont="1" applyFill="1" applyBorder="1" applyAlignment="1" applyProtection="1">
      <alignment horizontal="center" vertical="center"/>
    </xf>
    <xf numFmtId="0" fontId="77" fillId="8" borderId="0" xfId="3" applyFont="1" applyFill="1" applyBorder="1" applyAlignment="1">
      <alignment vertical="center" wrapText="1"/>
    </xf>
    <xf numFmtId="0" fontId="78" fillId="8" borderId="0" xfId="3" applyFont="1" applyFill="1" applyBorder="1" applyAlignment="1">
      <alignment horizontal="center" vertical="center" wrapText="1"/>
    </xf>
    <xf numFmtId="0" fontId="75" fillId="8" borderId="0" xfId="0" applyFont="1" applyFill="1" applyBorder="1" applyAlignment="1">
      <alignment horizontal="left" vertical="center" wrapText="1"/>
    </xf>
    <xf numFmtId="0" fontId="0" fillId="8" borderId="0" xfId="0" applyFill="1" applyBorder="1" applyAlignment="1">
      <alignment horizontal="left"/>
    </xf>
    <xf numFmtId="164" fontId="7" fillId="12" borderId="37" xfId="5" applyNumberFormat="1" applyFont="1" applyFill="1" applyBorder="1" applyAlignment="1" applyProtection="1">
      <alignment horizontal="center" vertical="center"/>
    </xf>
    <xf numFmtId="0" fontId="75" fillId="8" borderId="0" xfId="0" applyFont="1" applyFill="1" applyBorder="1" applyAlignment="1">
      <alignment vertical="center" wrapText="1"/>
    </xf>
    <xf numFmtId="0" fontId="46" fillId="8" borderId="0" xfId="0" applyFont="1" applyFill="1" applyBorder="1" applyAlignment="1" applyProtection="1">
      <alignment vertical="center"/>
    </xf>
    <xf numFmtId="3" fontId="46" fillId="8" borderId="0" xfId="0" applyNumberFormat="1" applyFont="1" applyFill="1" applyBorder="1" applyAlignment="1" applyProtection="1">
      <alignment horizontal="center" vertical="center"/>
    </xf>
    <xf numFmtId="0" fontId="81" fillId="3" borderId="0" xfId="0" applyFont="1" applyFill="1" applyAlignment="1">
      <alignment vertical="center"/>
    </xf>
    <xf numFmtId="0" fontId="82" fillId="4" borderId="0" xfId="0" applyFont="1" applyFill="1" applyAlignment="1">
      <alignment horizontal="centerContinuous" vertical="center"/>
    </xf>
    <xf numFmtId="0" fontId="83" fillId="4" borderId="0" xfId="0" applyFont="1" applyFill="1" applyAlignment="1">
      <alignment horizontal="centerContinuous" vertical="center"/>
    </xf>
    <xf numFmtId="0" fontId="84" fillId="4" borderId="0" xfId="0" applyFont="1" applyFill="1" applyAlignment="1">
      <alignment horizontal="centerContinuous" vertical="center"/>
    </xf>
    <xf numFmtId="0" fontId="83" fillId="4" borderId="0" xfId="0" applyFont="1" applyFill="1"/>
    <xf numFmtId="0" fontId="0" fillId="4" borderId="0" xfId="0" applyFill="1"/>
    <xf numFmtId="0" fontId="0" fillId="4" borderId="0" xfId="0" applyFill="1" applyBorder="1"/>
    <xf numFmtId="0" fontId="53" fillId="4" borderId="0" xfId="0" applyFont="1" applyFill="1" applyBorder="1" applyAlignment="1">
      <alignment horizontal="left" vertical="center"/>
    </xf>
    <xf numFmtId="0" fontId="0" fillId="4" borderId="0" xfId="0" applyFill="1" applyAlignment="1">
      <alignment horizontal="centerContinuous" vertical="center" wrapText="1"/>
    </xf>
    <xf numFmtId="0" fontId="85" fillId="14" borderId="0" xfId="0" applyFont="1" applyFill="1" applyBorder="1" applyAlignment="1">
      <alignment horizontal="left" vertical="center"/>
    </xf>
    <xf numFmtId="0" fontId="86" fillId="14" borderId="0" xfId="0" applyFont="1" applyFill="1" applyBorder="1" applyAlignment="1">
      <alignment horizontal="center" vertical="center"/>
    </xf>
    <xf numFmtId="0" fontId="0" fillId="14" borderId="0" xfId="0" applyFill="1" applyBorder="1"/>
    <xf numFmtId="0" fontId="0" fillId="4" borderId="45" xfId="0" applyFill="1" applyBorder="1"/>
    <xf numFmtId="0" fontId="7" fillId="14" borderId="0" xfId="0" applyFont="1" applyFill="1" applyBorder="1"/>
    <xf numFmtId="0" fontId="0" fillId="4" borderId="46" xfId="0" applyFill="1" applyBorder="1"/>
    <xf numFmtId="0" fontId="67" fillId="14" borderId="0" xfId="0" applyFont="1" applyFill="1" applyBorder="1" applyAlignment="1">
      <alignment vertical="center" wrapText="1"/>
    </xf>
    <xf numFmtId="0" fontId="35" fillId="4" borderId="60" xfId="0" applyFont="1" applyFill="1" applyBorder="1" applyAlignment="1">
      <alignment horizontal="center" vertical="center"/>
    </xf>
    <xf numFmtId="3" fontId="88" fillId="4" borderId="62" xfId="0" quotePrefix="1" applyNumberFormat="1" applyFont="1" applyFill="1" applyBorder="1" applyAlignment="1">
      <alignment horizontal="center" vertical="center"/>
    </xf>
    <xf numFmtId="9" fontId="89" fillId="5" borderId="63" xfId="5" applyFont="1" applyFill="1" applyBorder="1" applyAlignment="1">
      <alignment horizontal="center" vertical="center"/>
    </xf>
    <xf numFmtId="0" fontId="35" fillId="14" borderId="0" xfId="0" applyFont="1" applyFill="1" applyBorder="1" applyAlignment="1">
      <alignment horizontal="center"/>
    </xf>
    <xf numFmtId="3" fontId="88" fillId="14" borderId="0" xfId="0" applyNumberFormat="1" applyFont="1" applyFill="1" applyBorder="1" applyAlignment="1">
      <alignment horizontal="center"/>
    </xf>
    <xf numFmtId="0" fontId="36" fillId="4" borderId="64" xfId="0" applyFont="1" applyFill="1" applyBorder="1" applyAlignment="1">
      <alignment vertical="center"/>
    </xf>
    <xf numFmtId="0" fontId="37" fillId="4" borderId="64" xfId="0" applyFont="1" applyFill="1" applyBorder="1" applyAlignment="1">
      <alignment vertical="center"/>
    </xf>
    <xf numFmtId="0" fontId="90" fillId="4" borderId="65" xfId="0" applyFont="1" applyFill="1" applyBorder="1" applyAlignment="1">
      <alignment horizontal="center" vertical="center"/>
    </xf>
    <xf numFmtId="3" fontId="91" fillId="4" borderId="66" xfId="0" applyNumberFormat="1" applyFont="1" applyFill="1" applyBorder="1" applyAlignment="1">
      <alignment horizontal="centerContinuous" vertical="center"/>
    </xf>
    <xf numFmtId="3" fontId="91" fillId="14" borderId="0" xfId="0" applyNumberFormat="1" applyFont="1" applyFill="1" applyBorder="1" applyAlignment="1">
      <alignment vertical="center" wrapText="1"/>
    </xf>
    <xf numFmtId="0" fontId="36" fillId="15" borderId="32" xfId="0" applyFont="1" applyFill="1" applyBorder="1" applyAlignment="1">
      <alignment vertical="center"/>
    </xf>
    <xf numFmtId="0" fontId="37" fillId="15" borderId="32" xfId="0" applyFont="1" applyFill="1" applyBorder="1" applyAlignment="1">
      <alignment vertical="center"/>
    </xf>
    <xf numFmtId="0" fontId="90" fillId="15" borderId="68" xfId="0" applyFont="1" applyFill="1" applyBorder="1" applyAlignment="1">
      <alignment horizontal="center" vertical="center"/>
    </xf>
    <xf numFmtId="3" fontId="91" fillId="15" borderId="69" xfId="0" applyNumberFormat="1" applyFont="1" applyFill="1" applyBorder="1" applyAlignment="1">
      <alignment horizontal="centerContinuous" vertical="center"/>
    </xf>
    <xf numFmtId="0" fontId="36" fillId="4" borderId="32" xfId="0" applyFont="1" applyFill="1" applyBorder="1" applyAlignment="1">
      <alignment vertical="center"/>
    </xf>
    <xf numFmtId="0" fontId="37" fillId="4" borderId="32" xfId="0" applyFont="1" applyFill="1" applyBorder="1" applyAlignment="1">
      <alignment vertical="center"/>
    </xf>
    <xf numFmtId="0" fontId="90" fillId="4" borderId="68" xfId="0" applyFont="1" applyFill="1" applyBorder="1" applyAlignment="1">
      <alignment horizontal="center" vertical="center"/>
    </xf>
    <xf numFmtId="3" fontId="91" fillId="4" borderId="69" xfId="0" applyNumberFormat="1" applyFont="1" applyFill="1" applyBorder="1" applyAlignment="1">
      <alignment horizontal="centerContinuous" vertical="center"/>
    </xf>
    <xf numFmtId="0" fontId="38" fillId="13" borderId="71" xfId="0" applyFont="1" applyFill="1" applyBorder="1" applyAlignment="1">
      <alignment horizontal="centerContinuous" vertical="center"/>
    </xf>
    <xf numFmtId="0" fontId="36" fillId="13" borderId="72" xfId="0" applyFont="1" applyFill="1" applyBorder="1" applyAlignment="1">
      <alignment horizontal="centerContinuous" vertical="center"/>
    </xf>
    <xf numFmtId="0" fontId="38" fillId="13" borderId="72" xfId="0" applyFont="1" applyFill="1" applyBorder="1" applyAlignment="1">
      <alignment horizontal="centerContinuous" vertical="center"/>
    </xf>
    <xf numFmtId="3" fontId="89" fillId="13" borderId="72" xfId="0" applyNumberFormat="1" applyFont="1" applyFill="1" applyBorder="1" applyAlignment="1">
      <alignment horizontal="centerContinuous" vertical="center"/>
    </xf>
    <xf numFmtId="0" fontId="54" fillId="4" borderId="0" xfId="0" applyFont="1" applyFill="1" applyAlignment="1">
      <alignment horizontal="centerContinuous" vertical="center" wrapText="1"/>
    </xf>
    <xf numFmtId="0" fontId="92" fillId="14" borderId="0" xfId="0" applyFont="1" applyFill="1" applyBorder="1" applyAlignment="1">
      <alignment horizontal="center" vertical="center"/>
    </xf>
    <xf numFmtId="3" fontId="93" fillId="14" borderId="0" xfId="0" applyNumberFormat="1" applyFont="1" applyFill="1" applyBorder="1" applyAlignment="1">
      <alignment horizontal="center" vertical="center"/>
    </xf>
    <xf numFmtId="0" fontId="54" fillId="4" borderId="0" xfId="0" applyFont="1" applyFill="1" applyBorder="1" applyAlignment="1">
      <alignment vertical="center" wrapText="1"/>
    </xf>
    <xf numFmtId="3" fontId="93" fillId="14" borderId="0" xfId="0" applyNumberFormat="1" applyFont="1" applyFill="1" applyBorder="1" applyAlignment="1">
      <alignment vertical="center"/>
    </xf>
    <xf numFmtId="0" fontId="39" fillId="8" borderId="0" xfId="0" applyFont="1" applyFill="1" applyBorder="1" applyAlignment="1">
      <alignment horizontal="center"/>
    </xf>
    <xf numFmtId="9" fontId="88" fillId="8" borderId="0" xfId="5" applyFont="1" applyFill="1" applyBorder="1" applyAlignment="1">
      <alignment horizontal="center"/>
    </xf>
    <xf numFmtId="9" fontId="88" fillId="8" borderId="0" xfId="5" applyFont="1" applyFill="1" applyBorder="1" applyAlignment="1"/>
    <xf numFmtId="0" fontId="94" fillId="7" borderId="74" xfId="0" applyFont="1" applyFill="1" applyBorder="1" applyAlignment="1">
      <alignment horizontal="center" vertical="center"/>
    </xf>
    <xf numFmtId="3" fontId="89" fillId="13" borderId="77" xfId="0" applyNumberFormat="1" applyFont="1" applyFill="1" applyBorder="1" applyAlignment="1">
      <alignment horizontal="center" vertical="center"/>
    </xf>
    <xf numFmtId="9" fontId="89" fillId="13" borderId="78" xfId="5" applyFont="1" applyFill="1" applyBorder="1" applyAlignment="1">
      <alignment horizontal="center" vertical="center"/>
    </xf>
    <xf numFmtId="0" fontId="35" fillId="4" borderId="0" xfId="0" applyFont="1" applyFill="1" applyBorder="1" applyAlignment="1">
      <alignment horizontal="left" vertical="center"/>
    </xf>
    <xf numFmtId="3" fontId="88" fillId="4" borderId="0" xfId="0" quotePrefix="1" applyNumberFormat="1" applyFont="1" applyFill="1" applyBorder="1" applyAlignment="1">
      <alignment horizontal="center" vertical="center"/>
    </xf>
    <xf numFmtId="9" fontId="89" fillId="5" borderId="0" xfId="5" applyFont="1" applyFill="1" applyBorder="1" applyAlignment="1">
      <alignment horizontal="center" vertical="center"/>
    </xf>
    <xf numFmtId="0" fontId="95" fillId="4" borderId="0" xfId="0" applyFont="1" applyFill="1" applyAlignment="1">
      <alignment horizontal="centerContinuous" vertical="center"/>
    </xf>
    <xf numFmtId="0" fontId="7" fillId="4" borderId="54" xfId="0" applyFont="1" applyFill="1" applyBorder="1"/>
    <xf numFmtId="0" fontId="35" fillId="4" borderId="79" xfId="0" applyFont="1" applyFill="1" applyBorder="1" applyAlignment="1">
      <alignment horizontal="center" vertical="center"/>
    </xf>
    <xf numFmtId="3" fontId="88" fillId="4" borderId="80" xfId="0" applyNumberFormat="1" applyFont="1" applyFill="1" applyBorder="1" applyAlignment="1">
      <alignment horizontal="center" vertical="center"/>
    </xf>
    <xf numFmtId="0" fontId="35" fillId="16" borderId="68" xfId="0" applyFont="1" applyFill="1" applyBorder="1" applyAlignment="1">
      <alignment horizontal="center" vertical="center"/>
    </xf>
    <xf numFmtId="3" fontId="88" fillId="16" borderId="69" xfId="0" applyNumberFormat="1" applyFont="1" applyFill="1" applyBorder="1" applyAlignment="1">
      <alignment horizontal="center" vertical="center"/>
    </xf>
    <xf numFmtId="0" fontId="35" fillId="4" borderId="68" xfId="0" applyFont="1" applyFill="1" applyBorder="1" applyAlignment="1">
      <alignment horizontal="center" vertical="center"/>
    </xf>
    <xf numFmtId="3" fontId="88" fillId="4" borderId="69" xfId="0" applyNumberFormat="1" applyFont="1" applyFill="1" applyBorder="1" applyAlignment="1">
      <alignment horizontal="center" vertical="center"/>
    </xf>
    <xf numFmtId="0" fontId="38" fillId="13" borderId="83" xfId="0" applyFont="1" applyFill="1" applyBorder="1" applyAlignment="1">
      <alignment horizontal="center" vertical="center"/>
    </xf>
    <xf numFmtId="3" fontId="89" fillId="13" borderId="83" xfId="0" applyNumberFormat="1" applyFont="1" applyFill="1" applyBorder="1" applyAlignment="1">
      <alignment horizontal="center" vertical="center"/>
    </xf>
    <xf numFmtId="0" fontId="39" fillId="3" borderId="86" xfId="0" applyFont="1" applyFill="1" applyBorder="1" applyAlignment="1">
      <alignment horizontal="center" vertical="center"/>
    </xf>
    <xf numFmtId="0" fontId="7" fillId="4" borderId="0" xfId="0" applyFont="1" applyFill="1"/>
    <xf numFmtId="0" fontId="53" fillId="4" borderId="87" xfId="0" applyFont="1" applyFill="1" applyBorder="1" applyAlignment="1">
      <alignment horizontal="left" vertical="center"/>
    </xf>
    <xf numFmtId="0" fontId="86" fillId="4" borderId="87" xfId="0" applyFont="1" applyFill="1" applyBorder="1" applyAlignment="1">
      <alignment horizontal="center" vertical="center"/>
    </xf>
    <xf numFmtId="0" fontId="0" fillId="4" borderId="88" xfId="0" applyFill="1" applyBorder="1"/>
    <xf numFmtId="0" fontId="41" fillId="8" borderId="0" xfId="0" applyFont="1" applyFill="1" applyAlignment="1">
      <alignment horizontal="left"/>
    </xf>
    <xf numFmtId="0" fontId="41" fillId="4" borderId="0" xfId="0" applyFont="1" applyFill="1" applyAlignment="1">
      <alignment horizontal="left"/>
    </xf>
    <xf numFmtId="9" fontId="13" fillId="4" borderId="0" xfId="8" applyFont="1" applyFill="1" applyBorder="1" applyAlignment="1">
      <alignment horizontal="center"/>
    </xf>
    <xf numFmtId="0" fontId="13" fillId="5" borderId="0" xfId="0" applyFont="1" applyFill="1" applyBorder="1"/>
    <xf numFmtId="0" fontId="2" fillId="3" borderId="0" xfId="9" applyFill="1"/>
    <xf numFmtId="0" fontId="80" fillId="3" borderId="0" xfId="9" applyFont="1" applyFill="1" applyAlignment="1">
      <alignment horizontal="centerContinuous" vertical="center" wrapText="1"/>
    </xf>
    <xf numFmtId="0" fontId="99" fillId="3" borderId="0" xfId="9" applyFont="1" applyFill="1" applyAlignment="1">
      <alignment horizontal="centerContinuous" vertical="center" wrapText="1"/>
    </xf>
    <xf numFmtId="0" fontId="99" fillId="3" borderId="0" xfId="9" applyFont="1" applyFill="1"/>
    <xf numFmtId="0" fontId="7" fillId="3" borderId="0" xfId="4" applyFont="1" applyFill="1" applyAlignment="1">
      <alignment horizontal="centerContinuous" vertical="center"/>
    </xf>
    <xf numFmtId="0" fontId="2" fillId="3" borderId="0" xfId="9" applyFont="1" applyFill="1" applyAlignment="1">
      <alignment horizontal="centerContinuous" vertical="center"/>
    </xf>
    <xf numFmtId="0" fontId="100" fillId="17" borderId="0" xfId="9" applyFont="1" applyFill="1" applyBorder="1" applyAlignment="1">
      <alignment horizontal="centerContinuous" vertical="center"/>
    </xf>
    <xf numFmtId="0" fontId="2" fillId="17" borderId="0" xfId="9" applyFill="1"/>
    <xf numFmtId="0" fontId="106" fillId="17" borderId="0" xfId="9" applyFont="1" applyFill="1" applyBorder="1" applyAlignment="1">
      <alignment horizontal="centerContinuous" vertical="center"/>
    </xf>
    <xf numFmtId="0" fontId="46" fillId="17" borderId="0" xfId="9" applyFont="1" applyFill="1" applyBorder="1" applyAlignment="1">
      <alignment horizontal="centerContinuous" vertical="center"/>
    </xf>
    <xf numFmtId="0" fontId="105" fillId="9" borderId="93" xfId="9" applyFont="1" applyFill="1" applyBorder="1" applyAlignment="1" applyProtection="1">
      <alignment vertical="center"/>
      <protection hidden="1"/>
    </xf>
    <xf numFmtId="0" fontId="28" fillId="3" borderId="93" xfId="9" applyFont="1" applyFill="1" applyBorder="1" applyAlignment="1"/>
    <xf numFmtId="0" fontId="107" fillId="3" borderId="93" xfId="9" applyFont="1" applyFill="1" applyBorder="1" applyAlignment="1"/>
    <xf numFmtId="0" fontId="7" fillId="3" borderId="0" xfId="9" applyFont="1" applyFill="1"/>
    <xf numFmtId="0" fontId="46" fillId="9" borderId="0" xfId="9" applyFont="1" applyFill="1" applyBorder="1" applyAlignment="1">
      <alignment horizontal="center" vertical="center" wrapText="1"/>
    </xf>
    <xf numFmtId="0" fontId="8" fillId="10" borderId="31" xfId="9" applyFont="1" applyFill="1" applyBorder="1" applyAlignment="1">
      <alignment horizontal="left" vertical="center"/>
    </xf>
    <xf numFmtId="3" fontId="8" fillId="10" borderId="31" xfId="9" applyNumberFormat="1" applyFont="1" applyFill="1" applyBorder="1" applyAlignment="1">
      <alignment horizontal="center" vertical="center"/>
    </xf>
    <xf numFmtId="3" fontId="9" fillId="10" borderId="31" xfId="9" applyNumberFormat="1" applyFont="1" applyFill="1" applyBorder="1" applyAlignment="1">
      <alignment horizontal="center" vertical="center"/>
    </xf>
    <xf numFmtId="0" fontId="2" fillId="3" borderId="0" xfId="9" applyFill="1" applyAlignment="1">
      <alignment horizontal="center" vertical="center"/>
    </xf>
    <xf numFmtId="0" fontId="8" fillId="10" borderId="32" xfId="9" applyFont="1" applyFill="1" applyBorder="1" applyAlignment="1">
      <alignment horizontal="left" vertical="center"/>
    </xf>
    <xf numFmtId="3" fontId="8" fillId="10" borderId="32" xfId="9" applyNumberFormat="1" applyFont="1" applyFill="1" applyBorder="1" applyAlignment="1">
      <alignment horizontal="center" vertical="center"/>
    </xf>
    <xf numFmtId="3" fontId="9" fillId="10" borderId="32" xfId="9" applyNumberFormat="1" applyFont="1" applyFill="1" applyBorder="1" applyAlignment="1">
      <alignment horizontal="center" vertical="center"/>
    </xf>
    <xf numFmtId="0" fontId="8" fillId="10" borderId="33" xfId="9" applyFont="1" applyFill="1" applyBorder="1" applyAlignment="1">
      <alignment horizontal="left" vertical="center"/>
    </xf>
    <xf numFmtId="3" fontId="9" fillId="10" borderId="33" xfId="9" applyNumberFormat="1" applyFont="1" applyFill="1" applyBorder="1" applyAlignment="1">
      <alignment horizontal="center" vertical="center"/>
    </xf>
    <xf numFmtId="3" fontId="8" fillId="10" borderId="33" xfId="9" applyNumberFormat="1" applyFont="1" applyFill="1" applyBorder="1" applyAlignment="1">
      <alignment horizontal="center" vertical="center"/>
    </xf>
    <xf numFmtId="3" fontId="42" fillId="9" borderId="0" xfId="9" applyNumberFormat="1" applyFont="1" applyFill="1" applyBorder="1" applyAlignment="1">
      <alignment horizontal="center" vertical="center"/>
    </xf>
    <xf numFmtId="0" fontId="9" fillId="3" borderId="0" xfId="9" applyFont="1" applyFill="1"/>
    <xf numFmtId="0" fontId="8" fillId="10" borderId="93" xfId="9" applyFont="1" applyFill="1" applyBorder="1" applyAlignment="1">
      <alignment vertical="center"/>
    </xf>
    <xf numFmtId="164" fontId="8" fillId="10" borderId="93" xfId="6" applyNumberFormat="1" applyFont="1" applyFill="1" applyBorder="1" applyAlignment="1">
      <alignment horizontal="center" vertical="center"/>
    </xf>
    <xf numFmtId="0" fontId="2" fillId="8" borderId="0" xfId="9" applyFont="1" applyFill="1"/>
    <xf numFmtId="0" fontId="2" fillId="8" borderId="0" xfId="9" applyFill="1"/>
    <xf numFmtId="0" fontId="108" fillId="3" borderId="0" xfId="9" applyFont="1" applyFill="1"/>
    <xf numFmtId="0" fontId="107" fillId="3" borderId="0" xfId="9" applyFont="1" applyFill="1" applyBorder="1" applyAlignment="1">
      <alignment horizontal="left"/>
    </xf>
    <xf numFmtId="0" fontId="65" fillId="9" borderId="0" xfId="9" applyFont="1" applyFill="1" applyBorder="1" applyAlignment="1">
      <alignment horizontal="center" vertical="center"/>
    </xf>
    <xf numFmtId="0" fontId="46" fillId="8" borderId="0" xfId="9" applyFont="1" applyFill="1" applyBorder="1" applyAlignment="1">
      <alignment vertical="center" wrapText="1"/>
    </xf>
    <xf numFmtId="0" fontId="7" fillId="8" borderId="0" xfId="9" applyFont="1" applyFill="1" applyBorder="1" applyAlignment="1">
      <alignment horizontal="left" vertical="center"/>
    </xf>
    <xf numFmtId="0" fontId="2" fillId="3" borderId="0" xfId="9" applyFont="1" applyFill="1"/>
    <xf numFmtId="0" fontId="8" fillId="8" borderId="0" xfId="9" applyFont="1" applyFill="1" applyBorder="1" applyAlignment="1">
      <alignment horizontal="left" vertical="center"/>
    </xf>
    <xf numFmtId="164" fontId="8" fillId="10" borderId="31" xfId="6" applyNumberFormat="1" applyFont="1" applyFill="1" applyBorder="1" applyAlignment="1">
      <alignment horizontal="center" vertical="center"/>
    </xf>
    <xf numFmtId="0" fontId="2" fillId="3" borderId="0" xfId="9" applyFont="1" applyFill="1" applyAlignment="1">
      <alignment horizontal="center" vertical="center"/>
    </xf>
    <xf numFmtId="0" fontId="2" fillId="8" borderId="0" xfId="9" applyFill="1" applyBorder="1" applyAlignment="1">
      <alignment horizontal="center" vertical="center"/>
    </xf>
    <xf numFmtId="3" fontId="7" fillId="8" borderId="0" xfId="9" applyNumberFormat="1" applyFont="1" applyFill="1" applyBorder="1" applyAlignment="1">
      <alignment horizontal="center" vertical="center"/>
    </xf>
    <xf numFmtId="3" fontId="2" fillId="8" borderId="0" xfId="9" applyNumberFormat="1" applyFont="1" applyFill="1" applyBorder="1" applyAlignment="1">
      <alignment horizontal="center" vertical="center"/>
    </xf>
    <xf numFmtId="164" fontId="8" fillId="10" borderId="32" xfId="6" applyNumberFormat="1" applyFont="1" applyFill="1" applyBorder="1" applyAlignment="1">
      <alignment horizontal="center" vertical="center"/>
    </xf>
    <xf numFmtId="0" fontId="7" fillId="3" borderId="0" xfId="9" applyFont="1" applyFill="1" applyBorder="1" applyAlignment="1">
      <alignment vertical="center"/>
    </xf>
    <xf numFmtId="9" fontId="2" fillId="3" borderId="0" xfId="6" applyFont="1" applyFill="1" applyBorder="1" applyAlignment="1">
      <alignment horizontal="center" vertical="center"/>
    </xf>
    <xf numFmtId="0" fontId="2" fillId="8" borderId="0" xfId="9" applyFill="1" applyBorder="1"/>
    <xf numFmtId="0" fontId="7" fillId="10" borderId="93" xfId="9" applyFont="1" applyFill="1" applyBorder="1" applyAlignment="1">
      <alignment vertical="center"/>
    </xf>
    <xf numFmtId="164" fontId="7" fillId="10" borderId="93" xfId="6" applyNumberFormat="1" applyFont="1" applyFill="1" applyBorder="1" applyAlignment="1">
      <alignment horizontal="center" vertical="center"/>
    </xf>
    <xf numFmtId="164" fontId="42" fillId="9" borderId="0" xfId="5" applyNumberFormat="1" applyFont="1" applyFill="1" applyBorder="1" applyAlignment="1">
      <alignment horizontal="center" vertical="center"/>
    </xf>
    <xf numFmtId="9" fontId="7" fillId="3" borderId="0" xfId="6" applyFont="1" applyFill="1" applyBorder="1" applyAlignment="1">
      <alignment horizontal="center" vertical="center"/>
    </xf>
    <xf numFmtId="0" fontId="42" fillId="8" borderId="0" xfId="9" applyFont="1" applyFill="1" applyBorder="1" applyAlignment="1">
      <alignment horizontal="left" vertical="center"/>
    </xf>
    <xf numFmtId="0" fontId="109" fillId="3" borderId="0" xfId="9" applyFont="1" applyFill="1" applyProtection="1"/>
    <xf numFmtId="0" fontId="100" fillId="3" borderId="0" xfId="9" applyFont="1" applyFill="1"/>
    <xf numFmtId="0" fontId="42" fillId="9" borderId="0" xfId="9" applyFont="1" applyFill="1" applyBorder="1" applyAlignment="1">
      <alignment vertical="center" wrapText="1"/>
    </xf>
    <xf numFmtId="0" fontId="2" fillId="3" borderId="0" xfId="9" applyFont="1" applyFill="1" applyBorder="1" applyAlignment="1">
      <alignment horizontal="left" vertical="center"/>
    </xf>
    <xf numFmtId="3" fontId="2" fillId="3" borderId="0" xfId="9" applyNumberFormat="1" applyFont="1" applyFill="1" applyBorder="1" applyAlignment="1">
      <alignment horizontal="center" vertical="center"/>
    </xf>
    <xf numFmtId="0" fontId="2" fillId="3" borderId="0" xfId="9" applyFill="1" applyAlignment="1">
      <alignment horizontal="left" vertical="center"/>
    </xf>
    <xf numFmtId="0" fontId="2" fillId="3" borderId="0" xfId="9" applyFont="1" applyFill="1" applyAlignment="1">
      <alignment horizontal="left" vertical="center"/>
    </xf>
    <xf numFmtId="0" fontId="2" fillId="3" borderId="0" xfId="9" applyFont="1" applyFill="1" applyBorder="1" applyAlignment="1">
      <alignment horizontal="center" vertical="center"/>
    </xf>
    <xf numFmtId="3" fontId="2" fillId="3" borderId="0" xfId="9" applyNumberFormat="1" applyFill="1"/>
    <xf numFmtId="0" fontId="100" fillId="3" borderId="0" xfId="9" applyFont="1" applyFill="1" applyBorder="1" applyAlignment="1">
      <alignment horizontal="center" vertical="center"/>
    </xf>
    <xf numFmtId="3" fontId="100" fillId="3" borderId="0" xfId="9" applyNumberFormat="1" applyFont="1" applyFill="1" applyBorder="1" applyAlignment="1">
      <alignment horizontal="center" vertical="center"/>
    </xf>
    <xf numFmtId="9" fontId="100" fillId="3" borderId="0" xfId="6" applyNumberFormat="1" applyFont="1" applyFill="1" applyBorder="1" applyAlignment="1">
      <alignment horizontal="center" vertical="center"/>
    </xf>
    <xf numFmtId="0" fontId="2" fillId="3" borderId="0" xfId="9" applyFont="1" applyFill="1" applyAlignment="1">
      <alignment horizontal="center"/>
    </xf>
    <xf numFmtId="0" fontId="54" fillId="3" borderId="93" xfId="9" applyFont="1" applyFill="1" applyBorder="1" applyAlignment="1"/>
    <xf numFmtId="0" fontId="106" fillId="3" borderId="93" xfId="9" applyFont="1" applyFill="1" applyBorder="1" applyAlignment="1"/>
    <xf numFmtId="0" fontId="12" fillId="3" borderId="0" xfId="9" applyFont="1" applyFill="1" applyAlignment="1">
      <alignment horizontal="center"/>
    </xf>
    <xf numFmtId="0" fontId="111" fillId="9" borderId="94" xfId="9" applyFont="1" applyFill="1" applyBorder="1" applyAlignment="1">
      <alignment horizontal="center" vertical="center" wrapText="1"/>
    </xf>
    <xf numFmtId="0" fontId="111" fillId="9" borderId="95" xfId="9" applyFont="1" applyFill="1" applyBorder="1" applyAlignment="1">
      <alignment horizontal="center" vertical="center" wrapText="1"/>
    </xf>
    <xf numFmtId="0" fontId="8" fillId="10" borderId="31" xfId="9" applyFont="1" applyFill="1" applyBorder="1" applyAlignment="1">
      <alignment horizontal="justify" vertical="center"/>
    </xf>
    <xf numFmtId="3" fontId="9" fillId="3" borderId="0" xfId="9" applyNumberFormat="1" applyFont="1" applyFill="1" applyAlignment="1">
      <alignment horizontal="left"/>
    </xf>
    <xf numFmtId="3" fontId="8" fillId="10" borderId="96" xfId="9" applyNumberFormat="1" applyFont="1" applyFill="1" applyBorder="1" applyAlignment="1">
      <alignment horizontal="center" vertical="center"/>
    </xf>
    <xf numFmtId="3" fontId="9" fillId="10" borderId="96" xfId="9" applyNumberFormat="1" applyFont="1" applyFill="1" applyBorder="1" applyAlignment="1">
      <alignment horizontal="center" vertical="center"/>
    </xf>
    <xf numFmtId="0" fontId="8" fillId="10" borderId="32" xfId="9" applyFont="1" applyFill="1" applyBorder="1" applyAlignment="1">
      <alignment horizontal="justify" vertical="center"/>
    </xf>
    <xf numFmtId="0" fontId="8" fillId="10" borderId="32" xfId="9" applyFont="1" applyFill="1" applyBorder="1" applyAlignment="1">
      <alignment horizontal="center" vertical="center"/>
    </xf>
    <xf numFmtId="0" fontId="8" fillId="10" borderId="97" xfId="9" applyFont="1" applyFill="1" applyBorder="1" applyAlignment="1">
      <alignment horizontal="left" vertical="center"/>
    </xf>
    <xf numFmtId="3" fontId="8" fillId="10" borderId="97" xfId="9" applyNumberFormat="1" applyFont="1" applyFill="1" applyBorder="1" applyAlignment="1">
      <alignment horizontal="center" vertical="center"/>
    </xf>
    <xf numFmtId="3" fontId="8" fillId="10" borderId="98" xfId="9" applyNumberFormat="1" applyFont="1" applyFill="1" applyBorder="1" applyAlignment="1">
      <alignment horizontal="center" vertical="center"/>
    </xf>
    <xf numFmtId="3" fontId="9" fillId="10" borderId="98" xfId="9" applyNumberFormat="1" applyFont="1" applyFill="1" applyBorder="1" applyAlignment="1">
      <alignment horizontal="center" vertical="center"/>
    </xf>
    <xf numFmtId="0" fontId="42" fillId="9" borderId="75" xfId="9" applyFont="1" applyFill="1" applyBorder="1" applyAlignment="1">
      <alignment horizontal="left" vertical="center"/>
    </xf>
    <xf numFmtId="3" fontId="42" fillId="9" borderId="75" xfId="9" applyNumberFormat="1" applyFont="1" applyFill="1" applyBorder="1" applyAlignment="1">
      <alignment horizontal="center" vertical="center"/>
    </xf>
    <xf numFmtId="0" fontId="42" fillId="9" borderId="0" xfId="9" applyFont="1" applyFill="1" applyBorder="1" applyAlignment="1">
      <alignment horizontal="justify" vertical="center"/>
    </xf>
    <xf numFmtId="0" fontId="8" fillId="10" borderId="99" xfId="9" applyFont="1" applyFill="1" applyBorder="1" applyAlignment="1">
      <alignment horizontal="left" vertical="center"/>
    </xf>
    <xf numFmtId="164" fontId="8" fillId="10" borderId="99" xfId="6" applyNumberFormat="1" applyFont="1" applyFill="1" applyBorder="1" applyAlignment="1">
      <alignment horizontal="center" vertical="center"/>
    </xf>
    <xf numFmtId="0" fontId="8" fillId="10" borderId="93" xfId="9" applyFont="1" applyFill="1" applyBorder="1" applyAlignment="1">
      <alignment horizontal="left" vertical="center"/>
    </xf>
    <xf numFmtId="0" fontId="112" fillId="3" borderId="0" xfId="9" applyFont="1" applyFill="1" applyAlignment="1">
      <alignment horizontal="center" vertical="center" wrapText="1"/>
    </xf>
    <xf numFmtId="0" fontId="8" fillId="10" borderId="31" xfId="9" applyFont="1" applyFill="1" applyBorder="1" applyAlignment="1">
      <alignment horizontal="left" vertical="center" wrapText="1"/>
    </xf>
    <xf numFmtId="0" fontId="8" fillId="10" borderId="31" xfId="9" applyFont="1" applyFill="1" applyBorder="1" applyAlignment="1">
      <alignment horizontal="center" vertical="center" wrapText="1"/>
    </xf>
    <xf numFmtId="3" fontId="2" fillId="8" borderId="0" xfId="9" applyNumberFormat="1" applyFill="1" applyBorder="1" applyAlignment="1">
      <alignment horizontal="center" vertical="center"/>
    </xf>
    <xf numFmtId="3" fontId="2" fillId="8" borderId="0" xfId="9" applyNumberFormat="1" applyFill="1" applyBorder="1" applyAlignment="1">
      <alignment horizontal="center"/>
    </xf>
    <xf numFmtId="0" fontId="8" fillId="10" borderId="33" xfId="9" applyFont="1" applyFill="1" applyBorder="1" applyAlignment="1">
      <alignment horizontal="justify" vertical="center"/>
    </xf>
    <xf numFmtId="3" fontId="9" fillId="10" borderId="0" xfId="9" applyNumberFormat="1" applyFont="1" applyFill="1" applyBorder="1" applyAlignment="1">
      <alignment horizontal="center" vertical="center"/>
    </xf>
    <xf numFmtId="0" fontId="2" fillId="3" borderId="0" xfId="9" applyFill="1" applyBorder="1"/>
    <xf numFmtId="0" fontId="27" fillId="3" borderId="0" xfId="9" applyFont="1" applyFill="1" applyBorder="1" applyAlignment="1">
      <alignment horizontal="center" vertical="center" wrapText="1"/>
    </xf>
    <xf numFmtId="0" fontId="113" fillId="10" borderId="31" xfId="9" applyFont="1" applyFill="1" applyBorder="1" applyAlignment="1">
      <alignment horizontal="left" vertical="center" wrapText="1"/>
    </xf>
    <xf numFmtId="3" fontId="2" fillId="3" borderId="0" xfId="9" applyNumberFormat="1" applyFill="1" applyBorder="1" applyAlignment="1">
      <alignment horizontal="center"/>
    </xf>
    <xf numFmtId="0" fontId="113" fillId="10" borderId="33" xfId="9" applyFont="1" applyFill="1" applyBorder="1" applyAlignment="1">
      <alignment horizontal="justify" vertical="center"/>
    </xf>
    <xf numFmtId="0" fontId="113" fillId="10" borderId="33" xfId="9" applyFont="1" applyFill="1" applyBorder="1" applyAlignment="1">
      <alignment horizontal="justify" vertical="center" wrapText="1"/>
    </xf>
    <xf numFmtId="3" fontId="7" fillId="3" borderId="0" xfId="9" applyNumberFormat="1" applyFont="1" applyFill="1" applyBorder="1" applyAlignment="1">
      <alignment horizontal="center"/>
    </xf>
    <xf numFmtId="0" fontId="8" fillId="7" borderId="0" xfId="9" applyFont="1" applyFill="1" applyBorder="1" applyAlignment="1">
      <alignment horizontal="justify" vertical="center"/>
    </xf>
    <xf numFmtId="9" fontId="8" fillId="7" borderId="0" xfId="5" applyFont="1" applyFill="1" applyBorder="1" applyAlignment="1">
      <alignment horizontal="center" vertical="center"/>
    </xf>
    <xf numFmtId="3" fontId="7" fillId="8" borderId="0" xfId="9" applyNumberFormat="1" applyFont="1" applyFill="1" applyBorder="1" applyAlignment="1">
      <alignment horizontal="center"/>
    </xf>
    <xf numFmtId="0" fontId="33" fillId="3" borderId="0" xfId="9" applyFont="1" applyFill="1"/>
    <xf numFmtId="0" fontId="111" fillId="9" borderId="0" xfId="9" applyFont="1" applyFill="1" applyBorder="1" applyAlignment="1">
      <alignment horizontal="center" vertical="center" wrapText="1"/>
    </xf>
    <xf numFmtId="0" fontId="2" fillId="8" borderId="0" xfId="10" applyFill="1"/>
    <xf numFmtId="3" fontId="8" fillId="10" borderId="0" xfId="9" applyNumberFormat="1" applyFont="1" applyFill="1" applyBorder="1" applyAlignment="1">
      <alignment horizontal="center" vertical="center"/>
    </xf>
    <xf numFmtId="0" fontId="42" fillId="9" borderId="100" xfId="9" applyFont="1" applyFill="1" applyBorder="1" applyAlignment="1">
      <alignment horizontal="justify" vertical="center"/>
    </xf>
    <xf numFmtId="3" fontId="42" fillId="9" borderId="101" xfId="9" applyNumberFormat="1" applyFont="1" applyFill="1" applyBorder="1" applyAlignment="1">
      <alignment horizontal="center" vertical="center"/>
    </xf>
    <xf numFmtId="0" fontId="42" fillId="9" borderId="0" xfId="9" applyFont="1" applyFill="1" applyBorder="1" applyAlignment="1">
      <alignment horizontal="right" vertical="center" wrapText="1"/>
    </xf>
    <xf numFmtId="0" fontId="114" fillId="3" borderId="0" xfId="9" applyFont="1" applyFill="1"/>
    <xf numFmtId="164" fontId="9" fillId="10" borderId="31" xfId="6" applyNumberFormat="1" applyFont="1" applyFill="1" applyBorder="1" applyAlignment="1">
      <alignment horizontal="right" vertical="center"/>
    </xf>
    <xf numFmtId="164" fontId="100" fillId="3" borderId="0" xfId="6" applyNumberFormat="1" applyFont="1" applyFill="1"/>
    <xf numFmtId="164" fontId="9" fillId="10" borderId="33" xfId="6" applyNumberFormat="1" applyFont="1" applyFill="1" applyBorder="1" applyAlignment="1">
      <alignment horizontal="right" vertical="center"/>
    </xf>
    <xf numFmtId="164" fontId="42" fillId="9" borderId="0" xfId="6" applyNumberFormat="1" applyFont="1" applyFill="1" applyBorder="1" applyAlignment="1">
      <alignment horizontal="right" vertical="center"/>
    </xf>
    <xf numFmtId="0" fontId="100" fillId="3" borderId="0" xfId="9" applyFont="1" applyFill="1" applyAlignment="1">
      <alignment wrapText="1"/>
    </xf>
    <xf numFmtId="0" fontId="2" fillId="0" borderId="0" xfId="11"/>
    <xf numFmtId="0" fontId="42" fillId="8" borderId="0" xfId="9" applyFont="1" applyFill="1" applyBorder="1" applyAlignment="1">
      <alignment vertical="center" wrapText="1"/>
    </xf>
    <xf numFmtId="0" fontId="65" fillId="9" borderId="103" xfId="9" applyFont="1" applyFill="1" applyBorder="1" applyAlignment="1">
      <alignment horizontal="center" vertical="center" wrapText="1"/>
    </xf>
    <xf numFmtId="0" fontId="65" fillId="9" borderId="104" xfId="9" applyFont="1" applyFill="1" applyBorder="1" applyAlignment="1">
      <alignment horizontal="center" vertical="center" wrapText="1"/>
    </xf>
    <xf numFmtId="0" fontId="65" fillId="9" borderId="103" xfId="9" applyFont="1" applyFill="1" applyBorder="1" applyAlignment="1">
      <alignment vertical="center" wrapText="1"/>
    </xf>
    <xf numFmtId="0" fontId="65" fillId="8" borderId="0" xfId="9" applyFont="1" applyFill="1" applyBorder="1" applyAlignment="1">
      <alignment vertical="center" wrapText="1"/>
    </xf>
    <xf numFmtId="3" fontId="9" fillId="10" borderId="105" xfId="9" applyNumberFormat="1" applyFont="1" applyFill="1" applyBorder="1" applyAlignment="1">
      <alignment vertical="center"/>
    </xf>
    <xf numFmtId="3" fontId="8" fillId="10" borderId="105" xfId="9" applyNumberFormat="1" applyFont="1" applyFill="1" applyBorder="1" applyAlignment="1">
      <alignment horizontal="right" vertical="center"/>
    </xf>
    <xf numFmtId="3" fontId="9" fillId="10" borderId="105" xfId="9" applyNumberFormat="1" applyFont="1" applyFill="1" applyBorder="1" applyAlignment="1">
      <alignment horizontal="center" vertical="center"/>
    </xf>
    <xf numFmtId="3" fontId="8" fillId="8" borderId="0" xfId="9" applyNumberFormat="1" applyFont="1" applyFill="1" applyBorder="1" applyAlignment="1">
      <alignment vertical="center"/>
    </xf>
    <xf numFmtId="3" fontId="9" fillId="10" borderId="106" xfId="9" applyNumberFormat="1" applyFont="1" applyFill="1" applyBorder="1" applyAlignment="1">
      <alignment vertical="center"/>
    </xf>
    <xf numFmtId="3" fontId="8" fillId="10" borderId="106" xfId="9" applyNumberFormat="1" applyFont="1" applyFill="1" applyBorder="1" applyAlignment="1">
      <alignment horizontal="right" vertical="center"/>
    </xf>
    <xf numFmtId="3" fontId="9" fillId="10" borderId="107" xfId="9" applyNumberFormat="1" applyFont="1" applyFill="1" applyBorder="1" applyAlignment="1">
      <alignment horizontal="center" vertical="center"/>
    </xf>
    <xf numFmtId="3" fontId="42" fillId="9" borderId="0" xfId="9" applyNumberFormat="1" applyFont="1" applyFill="1" applyBorder="1" applyAlignment="1">
      <alignment horizontal="right" vertical="center"/>
    </xf>
    <xf numFmtId="164" fontId="8" fillId="10" borderId="31" xfId="5" applyNumberFormat="1" applyFont="1" applyFill="1" applyBorder="1" applyAlignment="1">
      <alignment horizontal="right" vertical="center"/>
    </xf>
    <xf numFmtId="164" fontId="8" fillId="8" borderId="0" xfId="9" applyNumberFormat="1" applyFont="1" applyFill="1" applyBorder="1" applyAlignment="1">
      <alignment vertical="center"/>
    </xf>
    <xf numFmtId="0" fontId="2" fillId="3" borderId="0" xfId="9" applyFont="1" applyFill="1" applyAlignment="1">
      <alignment vertical="center" wrapText="1"/>
    </xf>
    <xf numFmtId="0" fontId="28" fillId="3" borderId="0" xfId="9" applyFont="1" applyFill="1" applyBorder="1" applyAlignment="1"/>
    <xf numFmtId="0" fontId="42" fillId="9" borderId="109" xfId="9" applyFont="1" applyFill="1" applyBorder="1" applyAlignment="1">
      <alignment horizontal="right" vertical="center" wrapText="1"/>
    </xf>
    <xf numFmtId="0" fontId="46" fillId="8" borderId="110" xfId="9" applyFont="1" applyFill="1" applyBorder="1" applyAlignment="1">
      <alignment horizontal="center" vertical="center" wrapText="1"/>
    </xf>
    <xf numFmtId="0" fontId="9" fillId="10" borderId="31" xfId="9" applyFont="1" applyFill="1" applyBorder="1" applyAlignment="1">
      <alignment vertical="center"/>
    </xf>
    <xf numFmtId="3" fontId="8" fillId="10" borderId="31" xfId="9" applyNumberFormat="1" applyFont="1" applyFill="1" applyBorder="1" applyAlignment="1">
      <alignment horizontal="right" vertical="center"/>
    </xf>
    <xf numFmtId="3" fontId="9" fillId="10" borderId="31" xfId="9" applyNumberFormat="1" applyFont="1" applyFill="1" applyBorder="1" applyAlignment="1">
      <alignment horizontal="right" vertical="center"/>
    </xf>
    <xf numFmtId="0" fontId="9" fillId="10" borderId="32" xfId="9" applyFont="1" applyFill="1" applyBorder="1" applyAlignment="1">
      <alignment vertical="center"/>
    </xf>
    <xf numFmtId="3" fontId="8" fillId="10" borderId="32" xfId="9" applyNumberFormat="1" applyFont="1" applyFill="1" applyBorder="1" applyAlignment="1">
      <alignment horizontal="right" vertical="center"/>
    </xf>
    <xf numFmtId="3" fontId="9" fillId="10" borderId="32" xfId="9" applyNumberFormat="1" applyFont="1" applyFill="1" applyBorder="1" applyAlignment="1">
      <alignment horizontal="right" vertical="center"/>
    </xf>
    <xf numFmtId="0" fontId="9" fillId="10" borderId="0" xfId="9" applyFont="1" applyFill="1" applyAlignment="1">
      <alignment vertical="center"/>
    </xf>
    <xf numFmtId="3" fontId="8" fillId="10" borderId="0" xfId="9" applyNumberFormat="1" applyFont="1" applyFill="1" applyAlignment="1">
      <alignment horizontal="right" vertical="center"/>
    </xf>
    <xf numFmtId="3" fontId="9" fillId="10" borderId="0" xfId="9" applyNumberFormat="1" applyFont="1" applyFill="1" applyAlignment="1">
      <alignment horizontal="right" vertical="center"/>
    </xf>
    <xf numFmtId="3" fontId="42" fillId="9" borderId="0" xfId="9" applyNumberFormat="1" applyFont="1" applyFill="1" applyAlignment="1">
      <alignment horizontal="right" vertical="center"/>
    </xf>
    <xf numFmtId="164" fontId="8" fillId="10" borderId="0" xfId="5" applyNumberFormat="1" applyFont="1" applyFill="1" applyAlignment="1">
      <alignment horizontal="right" vertical="center"/>
    </xf>
    <xf numFmtId="0" fontId="10" fillId="3" borderId="0" xfId="9" applyFont="1" applyFill="1" applyAlignment="1">
      <alignment horizontal="left"/>
    </xf>
    <xf numFmtId="0" fontId="42" fillId="9" borderId="109" xfId="9" applyFont="1" applyFill="1" applyBorder="1" applyAlignment="1">
      <alignment horizontal="center" vertical="center" wrapText="1"/>
    </xf>
    <xf numFmtId="0" fontId="9" fillId="10" borderId="112" xfId="9" applyFont="1" applyFill="1" applyBorder="1" applyAlignment="1">
      <alignment vertical="center"/>
    </xf>
    <xf numFmtId="3" fontId="8" fillId="10" borderId="33" xfId="9" applyNumberFormat="1" applyFont="1" applyFill="1" applyBorder="1" applyAlignment="1">
      <alignment horizontal="right" vertical="center"/>
    </xf>
    <xf numFmtId="0" fontId="46" fillId="8" borderId="0" xfId="9" applyFont="1" applyFill="1" applyBorder="1" applyAlignment="1">
      <alignment horizontal="center" vertical="center" wrapText="1"/>
    </xf>
    <xf numFmtId="0" fontId="46" fillId="8" borderId="0" xfId="9" applyFont="1" applyFill="1" applyAlignment="1">
      <alignment horizontal="center" vertical="center"/>
    </xf>
    <xf numFmtId="0" fontId="28" fillId="3" borderId="114" xfId="9" applyFont="1" applyFill="1" applyBorder="1" applyAlignment="1"/>
    <xf numFmtId="0" fontId="2" fillId="3" borderId="114" xfId="9" applyFill="1" applyBorder="1"/>
    <xf numFmtId="0" fontId="42" fillId="9" borderId="0" xfId="9" applyFont="1" applyFill="1" applyAlignment="1">
      <alignment horizontal="right" vertical="center"/>
    </xf>
    <xf numFmtId="0" fontId="42" fillId="8" borderId="0" xfId="9" applyFont="1" applyFill="1" applyBorder="1" applyAlignment="1">
      <alignment horizontal="right" vertical="center"/>
    </xf>
    <xf numFmtId="0" fontId="9" fillId="10" borderId="31" xfId="9" applyFont="1" applyFill="1" applyBorder="1"/>
    <xf numFmtId="3" fontId="8" fillId="10" borderId="31" xfId="9" applyNumberFormat="1" applyFont="1" applyFill="1" applyBorder="1"/>
    <xf numFmtId="3" fontId="9" fillId="10" borderId="31" xfId="9" applyNumberFormat="1" applyFont="1" applyFill="1" applyBorder="1"/>
    <xf numFmtId="3" fontId="9" fillId="8" borderId="0" xfId="9" applyNumberFormat="1" applyFont="1" applyFill="1" applyBorder="1"/>
    <xf numFmtId="0" fontId="9" fillId="10" borderId="32" xfId="9" applyFont="1" applyFill="1" applyBorder="1"/>
    <xf numFmtId="0" fontId="9" fillId="10" borderId="0" xfId="9" applyFont="1" applyFill="1"/>
    <xf numFmtId="3" fontId="8" fillId="10" borderId="33" xfId="9" applyNumberFormat="1" applyFont="1" applyFill="1" applyBorder="1"/>
    <xf numFmtId="3" fontId="9" fillId="10" borderId="33" xfId="9" applyNumberFormat="1" applyFont="1" applyFill="1" applyBorder="1"/>
    <xf numFmtId="3" fontId="42" fillId="8" borderId="0" xfId="9" applyNumberFormat="1" applyFont="1" applyFill="1" applyBorder="1" applyAlignment="1">
      <alignment horizontal="right" vertical="center"/>
    </xf>
    <xf numFmtId="0" fontId="0" fillId="4" borderId="115" xfId="0" applyFill="1" applyBorder="1"/>
    <xf numFmtId="0" fontId="0" fillId="4" borderId="116" xfId="0" applyFill="1" applyBorder="1"/>
    <xf numFmtId="0" fontId="117" fillId="4" borderId="117" xfId="0" applyFont="1" applyFill="1" applyBorder="1"/>
    <xf numFmtId="0" fontId="117" fillId="4" borderId="116" xfId="0" applyFont="1" applyFill="1" applyBorder="1"/>
    <xf numFmtId="0" fontId="43" fillId="4" borderId="117" xfId="0" applyFont="1" applyFill="1" applyBorder="1"/>
    <xf numFmtId="0" fontId="43" fillId="4" borderId="116" xfId="0" applyFont="1" applyFill="1" applyBorder="1"/>
    <xf numFmtId="0" fontId="117" fillId="4" borderId="118" xfId="0" applyFont="1" applyFill="1" applyBorder="1"/>
    <xf numFmtId="0" fontId="117" fillId="4" borderId="119" xfId="0" applyFont="1" applyFill="1" applyBorder="1"/>
    <xf numFmtId="0" fontId="43" fillId="4" borderId="0" xfId="0" applyFont="1" applyFill="1"/>
    <xf numFmtId="0" fontId="0" fillId="4" borderId="120" xfId="0" applyFill="1" applyBorder="1"/>
    <xf numFmtId="0" fontId="0" fillId="4" borderId="121" xfId="0" applyFill="1" applyBorder="1"/>
    <xf numFmtId="0" fontId="117" fillId="4" borderId="2" xfId="0" applyFont="1" applyFill="1" applyBorder="1"/>
    <xf numFmtId="0" fontId="117" fillId="4" borderId="121" xfId="0" applyFont="1" applyFill="1" applyBorder="1"/>
    <xf numFmtId="0" fontId="43" fillId="4" borderId="2" xfId="0" applyFont="1" applyFill="1" applyBorder="1"/>
    <xf numFmtId="0" fontId="43" fillId="4" borderId="121" xfId="0" applyFont="1" applyFill="1" applyBorder="1"/>
    <xf numFmtId="0" fontId="117" fillId="4" borderId="0" xfId="0" applyFont="1" applyFill="1" applyBorder="1"/>
    <xf numFmtId="0" fontId="117" fillId="4" borderId="122" xfId="0" applyFont="1" applyFill="1" applyBorder="1"/>
    <xf numFmtId="0" fontId="0" fillId="4" borderId="118" xfId="0" applyFill="1" applyBorder="1"/>
    <xf numFmtId="0" fontId="0" fillId="4" borderId="123" xfId="0" applyFill="1" applyBorder="1"/>
    <xf numFmtId="0" fontId="0" fillId="4" borderId="124" xfId="0" applyFill="1" applyBorder="1"/>
    <xf numFmtId="0" fontId="117" fillId="4" borderId="125" xfId="0" applyFont="1" applyFill="1" applyBorder="1"/>
    <xf numFmtId="0" fontId="117" fillId="4" borderId="124" xfId="0" applyFont="1" applyFill="1" applyBorder="1"/>
    <xf numFmtId="0" fontId="117" fillId="4" borderId="126" xfId="0" applyFont="1" applyFill="1" applyBorder="1"/>
    <xf numFmtId="0" fontId="0" fillId="4" borderId="117" xfId="0" applyFill="1" applyBorder="1"/>
    <xf numFmtId="0" fontId="43" fillId="4" borderId="118" xfId="0" applyFont="1" applyFill="1" applyBorder="1"/>
    <xf numFmtId="0" fontId="0" fillId="4" borderId="2" xfId="0" applyFill="1" applyBorder="1"/>
    <xf numFmtId="0" fontId="0" fillId="4" borderId="127" xfId="0" applyFill="1" applyBorder="1"/>
    <xf numFmtId="0" fontId="0" fillId="4" borderId="128" xfId="0" applyFill="1" applyBorder="1"/>
    <xf numFmtId="0" fontId="0" fillId="4" borderId="129" xfId="0" applyFill="1" applyBorder="1"/>
    <xf numFmtId="0" fontId="117" fillId="4" borderId="129" xfId="0" applyFont="1" applyFill="1" applyBorder="1"/>
    <xf numFmtId="0" fontId="0" fillId="4" borderId="130" xfId="0" applyFill="1" applyBorder="1"/>
    <xf numFmtId="0" fontId="43" fillId="4" borderId="129" xfId="0" applyFont="1" applyFill="1" applyBorder="1"/>
    <xf numFmtId="0" fontId="117" fillId="4" borderId="131" xfId="0" applyFont="1" applyFill="1" applyBorder="1"/>
    <xf numFmtId="0" fontId="0" fillId="4" borderId="132" xfId="0" applyFill="1" applyBorder="1"/>
    <xf numFmtId="0" fontId="43" fillId="4" borderId="0" xfId="0" applyFont="1" applyFill="1" applyBorder="1"/>
    <xf numFmtId="0" fontId="117" fillId="4" borderId="133" xfId="0" applyFont="1" applyFill="1" applyBorder="1"/>
    <xf numFmtId="0" fontId="0" fillId="4" borderId="134" xfId="0" applyFill="1" applyBorder="1"/>
    <xf numFmtId="0" fontId="0" fillId="4" borderId="135" xfId="0" applyFill="1" applyBorder="1"/>
    <xf numFmtId="0" fontId="0" fillId="4" borderId="136" xfId="0" applyFill="1" applyBorder="1"/>
    <xf numFmtId="0" fontId="117" fillId="4" borderId="136" xfId="0" applyFont="1" applyFill="1" applyBorder="1"/>
    <xf numFmtId="0" fontId="0" fillId="4" borderId="137" xfId="0" applyFill="1" applyBorder="1"/>
    <xf numFmtId="0" fontId="117" fillId="4" borderId="138" xfId="0" applyFont="1" applyFill="1" applyBorder="1"/>
    <xf numFmtId="0" fontId="0" fillId="4" borderId="139" xfId="0" applyFill="1" applyBorder="1"/>
    <xf numFmtId="0" fontId="0" fillId="4" borderId="140" xfId="0" applyFill="1" applyBorder="1"/>
    <xf numFmtId="0" fontId="0" fillId="14" borderId="132" xfId="0" applyFill="1" applyBorder="1"/>
    <xf numFmtId="0" fontId="0" fillId="14" borderId="121" xfId="0" applyFill="1" applyBorder="1"/>
    <xf numFmtId="0" fontId="117" fillId="14" borderId="0" xfId="0" applyFont="1" applyFill="1" applyBorder="1"/>
    <xf numFmtId="0" fontId="117" fillId="14" borderId="133" xfId="0" applyFont="1" applyFill="1" applyBorder="1"/>
    <xf numFmtId="0" fontId="0" fillId="14" borderId="0" xfId="0" applyFill="1"/>
    <xf numFmtId="0" fontId="0" fillId="4" borderId="141" xfId="0" applyFill="1" applyBorder="1"/>
    <xf numFmtId="0" fontId="118" fillId="4" borderId="0" xfId="0" applyFont="1" applyFill="1" applyBorder="1"/>
    <xf numFmtId="0" fontId="43" fillId="4" borderId="136" xfId="0" applyFont="1" applyFill="1" applyBorder="1"/>
    <xf numFmtId="0" fontId="119" fillId="4" borderId="0" xfId="0" applyFont="1" applyFill="1" applyBorder="1"/>
    <xf numFmtId="0" fontId="120" fillId="4" borderId="0" xfId="0" applyFont="1" applyFill="1" applyBorder="1"/>
    <xf numFmtId="0" fontId="96" fillId="4" borderId="0" xfId="0" applyFont="1" applyFill="1" applyBorder="1"/>
    <xf numFmtId="0" fontId="121" fillId="4" borderId="0" xfId="0" applyFont="1" applyFill="1" applyBorder="1"/>
    <xf numFmtId="0" fontId="120" fillId="18" borderId="142" xfId="0" applyFont="1" applyFill="1" applyBorder="1"/>
    <xf numFmtId="0" fontId="122" fillId="4" borderId="143" xfId="0" applyFont="1" applyFill="1" applyBorder="1"/>
    <xf numFmtId="0" fontId="120" fillId="18" borderId="144" xfId="0" applyFont="1" applyFill="1" applyBorder="1"/>
    <xf numFmtId="0" fontId="0" fillId="4" borderId="145" xfId="0" applyFill="1" applyBorder="1"/>
    <xf numFmtId="49" fontId="109" fillId="8" borderId="145" xfId="0" applyNumberFormat="1" applyFont="1" applyFill="1" applyBorder="1" applyAlignment="1" applyProtection="1">
      <alignment horizontal="left" vertical="center" wrapText="1"/>
    </xf>
    <xf numFmtId="49" fontId="109" fillId="8" borderId="146" xfId="0" applyNumberFormat="1" applyFont="1" applyFill="1" applyBorder="1" applyAlignment="1" applyProtection="1">
      <alignment horizontal="left" vertical="center" wrapText="1"/>
    </xf>
    <xf numFmtId="0" fontId="120" fillId="18" borderId="147" xfId="0" applyFont="1" applyFill="1" applyBorder="1"/>
    <xf numFmtId="0" fontId="122" fillId="4" borderId="148" xfId="0" applyFont="1" applyFill="1" applyBorder="1"/>
    <xf numFmtId="0" fontId="120" fillId="18" borderId="149" xfId="0" applyFont="1" applyFill="1" applyBorder="1"/>
    <xf numFmtId="0" fontId="0" fillId="4" borderId="150" xfId="0" applyFill="1" applyBorder="1"/>
    <xf numFmtId="0" fontId="0" fillId="4" borderId="151" xfId="0" applyFill="1" applyBorder="1"/>
    <xf numFmtId="0" fontId="120" fillId="4" borderId="142" xfId="0" applyFont="1" applyFill="1" applyBorder="1"/>
    <xf numFmtId="0" fontId="123" fillId="4" borderId="143" xfId="0" applyFont="1" applyFill="1" applyBorder="1"/>
    <xf numFmtId="0" fontId="120" fillId="4" borderId="144" xfId="0" applyFont="1" applyFill="1" applyBorder="1"/>
    <xf numFmtId="0" fontId="0" fillId="4" borderId="152" xfId="0" applyFill="1" applyBorder="1"/>
    <xf numFmtId="49" fontId="109" fillId="8" borderId="152" xfId="0" applyNumberFormat="1" applyFont="1" applyFill="1" applyBorder="1" applyAlignment="1" applyProtection="1">
      <alignment horizontal="left" vertical="center" wrapText="1"/>
    </xf>
    <xf numFmtId="49" fontId="109" fillId="8" borderId="153" xfId="0" applyNumberFormat="1" applyFont="1" applyFill="1" applyBorder="1" applyAlignment="1" applyProtection="1">
      <alignment horizontal="left" vertical="center" wrapText="1"/>
    </xf>
    <xf numFmtId="0" fontId="120" fillId="4" borderId="154" xfId="0" applyFont="1" applyFill="1" applyBorder="1"/>
    <xf numFmtId="0" fontId="123" fillId="4" borderId="155" xfId="0" applyFont="1" applyFill="1" applyBorder="1"/>
    <xf numFmtId="0" fontId="120" fillId="4" borderId="156" xfId="0" applyFont="1" applyFill="1" applyBorder="1"/>
    <xf numFmtId="0" fontId="0" fillId="4" borderId="157" xfId="0" applyFill="1" applyBorder="1"/>
    <xf numFmtId="0" fontId="0" fillId="4" borderId="158" xfId="0" applyFill="1" applyBorder="1"/>
    <xf numFmtId="0" fontId="123" fillId="4" borderId="154" xfId="0" applyFont="1" applyFill="1" applyBorder="1"/>
    <xf numFmtId="49" fontId="109" fillId="8" borderId="157" xfId="0" applyNumberFormat="1" applyFont="1" applyFill="1" applyBorder="1" applyAlignment="1" applyProtection="1">
      <alignment horizontal="left" vertical="center" wrapText="1"/>
    </xf>
    <xf numFmtId="49" fontId="109" fillId="8" borderId="158" xfId="0" applyNumberFormat="1" applyFont="1" applyFill="1" applyBorder="1" applyAlignment="1" applyProtection="1">
      <alignment horizontal="left" vertical="center" wrapText="1"/>
    </xf>
    <xf numFmtId="0" fontId="122" fillId="4" borderId="156" xfId="0" applyFont="1" applyFill="1" applyBorder="1"/>
    <xf numFmtId="0" fontId="123" fillId="4" borderId="148" xfId="0" applyFont="1" applyFill="1" applyBorder="1"/>
    <xf numFmtId="0" fontId="122" fillId="4" borderId="149" xfId="0" applyFont="1" applyFill="1" applyBorder="1"/>
    <xf numFmtId="0" fontId="120" fillId="4" borderId="149" xfId="0" applyFont="1" applyFill="1" applyBorder="1"/>
    <xf numFmtId="0" fontId="122" fillId="4" borderId="144" xfId="0" applyFont="1" applyFill="1" applyBorder="1"/>
    <xf numFmtId="0" fontId="123" fillId="4" borderId="147" xfId="0" applyFont="1" applyFill="1" applyBorder="1"/>
    <xf numFmtId="0" fontId="0" fillId="4" borderId="159" xfId="0" applyFill="1" applyBorder="1"/>
    <xf numFmtId="0" fontId="0" fillId="4" borderId="160" xfId="0" applyFill="1" applyBorder="1"/>
    <xf numFmtId="0" fontId="120" fillId="4" borderId="147" xfId="0" applyFont="1" applyFill="1" applyBorder="1"/>
    <xf numFmtId="0" fontId="123" fillId="4" borderId="142" xfId="0" applyFont="1" applyFill="1" applyBorder="1"/>
    <xf numFmtId="0" fontId="0" fillId="4" borderId="142" xfId="0" applyFill="1" applyBorder="1"/>
    <xf numFmtId="49" fontId="109" fillId="8" borderId="142" xfId="0" applyNumberFormat="1" applyFont="1" applyFill="1" applyBorder="1" applyAlignment="1" applyProtection="1">
      <alignment horizontal="left" vertical="center" wrapText="1"/>
    </xf>
    <xf numFmtId="49" fontId="109" fillId="8" borderId="161" xfId="0" applyNumberFormat="1" applyFont="1" applyFill="1" applyBorder="1" applyAlignment="1" applyProtection="1">
      <alignment horizontal="left" vertical="center" wrapText="1"/>
    </xf>
    <xf numFmtId="0" fontId="0" fillId="4" borderId="154" xfId="0" applyFill="1" applyBorder="1"/>
    <xf numFmtId="0" fontId="0" fillId="4" borderId="162" xfId="0" applyFill="1" applyBorder="1"/>
    <xf numFmtId="0" fontId="0" fillId="4" borderId="144" xfId="0" applyFill="1" applyBorder="1"/>
    <xf numFmtId="49" fontId="109" fillId="8" borderId="154" xfId="0" applyNumberFormat="1" applyFont="1" applyFill="1" applyBorder="1" applyAlignment="1" applyProtection="1">
      <alignment horizontal="left" vertical="center" wrapText="1"/>
    </xf>
    <xf numFmtId="49" fontId="109" fillId="8" borderId="162" xfId="0" applyNumberFormat="1" applyFont="1" applyFill="1" applyBorder="1" applyAlignment="1" applyProtection="1">
      <alignment horizontal="left" vertical="center" wrapText="1"/>
    </xf>
    <xf numFmtId="0" fontId="0" fillId="4" borderId="156" xfId="0" applyFill="1" applyBorder="1"/>
    <xf numFmtId="0" fontId="0" fillId="4" borderId="147" xfId="0" applyFill="1" applyBorder="1"/>
    <xf numFmtId="0" fontId="0" fillId="4" borderId="163" xfId="0" applyFill="1" applyBorder="1"/>
    <xf numFmtId="0" fontId="0" fillId="4" borderId="149" xfId="0" applyFill="1" applyBorder="1"/>
    <xf numFmtId="0" fontId="0" fillId="4" borderId="155" xfId="0" applyFill="1" applyBorder="1"/>
    <xf numFmtId="0" fontId="122" fillId="4" borderId="155" xfId="0" applyFont="1" applyFill="1" applyBorder="1"/>
    <xf numFmtId="0" fontId="117" fillId="19" borderId="0" xfId="0" applyFont="1" applyFill="1" applyBorder="1"/>
    <xf numFmtId="0" fontId="0" fillId="4" borderId="148" xfId="0" applyFill="1" applyBorder="1"/>
    <xf numFmtId="0" fontId="122" fillId="4" borderId="0" xfId="0" applyFont="1" applyFill="1" applyBorder="1"/>
    <xf numFmtId="0" fontId="120" fillId="4" borderId="164" xfId="0" applyFont="1" applyFill="1" applyBorder="1"/>
    <xf numFmtId="0" fontId="124" fillId="4" borderId="0" xfId="0" applyFont="1" applyFill="1" applyBorder="1"/>
    <xf numFmtId="0" fontId="123" fillId="4" borderId="0" xfId="0" applyFont="1" applyFill="1" applyBorder="1"/>
    <xf numFmtId="0" fontId="125" fillId="14" borderId="0" xfId="0" applyFont="1" applyFill="1" applyBorder="1" applyAlignment="1">
      <alignment vertical="center" wrapText="1"/>
    </xf>
    <xf numFmtId="0" fontId="126" fillId="14" borderId="0" xfId="0" applyFont="1" applyFill="1" applyBorder="1" applyAlignment="1">
      <alignment vertical="center" wrapText="1"/>
    </xf>
    <xf numFmtId="0" fontId="128" fillId="14" borderId="0" xfId="0" applyFont="1" applyFill="1" applyBorder="1" applyAlignment="1">
      <alignment vertical="center" wrapText="1"/>
    </xf>
    <xf numFmtId="0" fontId="41" fillId="20" borderId="43" xfId="0" applyFont="1" applyFill="1" applyBorder="1" applyAlignment="1">
      <alignment horizontal="center" vertical="center" wrapText="1"/>
    </xf>
    <xf numFmtId="0" fontId="41" fillId="20" borderId="44" xfId="0" applyFont="1" applyFill="1" applyBorder="1" applyAlignment="1">
      <alignment horizontal="center" vertical="center" wrapText="1"/>
    </xf>
    <xf numFmtId="0" fontId="101" fillId="20" borderId="44"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105" fillId="14" borderId="0" xfId="0" applyFont="1" applyFill="1" applyBorder="1" applyAlignment="1">
      <alignment vertical="center"/>
    </xf>
    <xf numFmtId="0" fontId="129" fillId="4" borderId="0" xfId="0" applyFont="1" applyFill="1" applyAlignment="1">
      <alignment horizontal="left" vertical="center"/>
    </xf>
    <xf numFmtId="0" fontId="29" fillId="4" borderId="0" xfId="0" applyFont="1" applyFill="1" applyBorder="1" applyAlignment="1">
      <alignment horizontal="left" vertical="center"/>
    </xf>
    <xf numFmtId="0" fontId="86" fillId="4" borderId="0" xfId="0" applyFont="1" applyFill="1" applyBorder="1" applyAlignment="1">
      <alignment horizontal="center" vertical="center"/>
    </xf>
    <xf numFmtId="0" fontId="7" fillId="4" borderId="165" xfId="0" applyFont="1" applyFill="1" applyBorder="1"/>
    <xf numFmtId="0" fontId="0" fillId="4" borderId="165" xfId="0" applyFill="1" applyBorder="1"/>
    <xf numFmtId="0" fontId="67" fillId="21" borderId="108" xfId="0" applyFont="1" applyFill="1" applyBorder="1" applyAlignment="1">
      <alignment horizontal="center" vertical="center" wrapText="1"/>
    </xf>
    <xf numFmtId="0" fontId="67" fillId="21" borderId="56" xfId="0" applyFont="1" applyFill="1" applyBorder="1" applyAlignment="1">
      <alignment horizontal="center" vertical="center" wrapText="1"/>
    </xf>
    <xf numFmtId="0" fontId="67" fillId="21" borderId="113" xfId="0" applyFont="1" applyFill="1" applyBorder="1" applyAlignment="1">
      <alignment horizontal="center" vertical="center" wrapText="1"/>
    </xf>
    <xf numFmtId="0" fontId="39" fillId="19" borderId="31" xfId="0" applyFont="1" applyFill="1" applyBorder="1" applyAlignment="1">
      <alignment horizontal="left" vertical="center" wrapText="1"/>
    </xf>
    <xf numFmtId="3" fontId="88" fillId="19" borderId="31" xfId="0" applyNumberFormat="1" applyFont="1" applyFill="1" applyBorder="1" applyAlignment="1">
      <alignment horizontal="center" vertical="center" wrapText="1"/>
    </xf>
    <xf numFmtId="0" fontId="39" fillId="19" borderId="32" xfId="0" applyFont="1" applyFill="1" applyBorder="1" applyAlignment="1">
      <alignment horizontal="left" vertical="center" wrapText="1"/>
    </xf>
    <xf numFmtId="0" fontId="39" fillId="19" borderId="33" xfId="0" applyFont="1" applyFill="1" applyBorder="1" applyAlignment="1">
      <alignment horizontal="left" vertical="center" wrapText="1"/>
    </xf>
    <xf numFmtId="3" fontId="91" fillId="19" borderId="0" xfId="0" applyNumberFormat="1" applyFont="1" applyFill="1" applyBorder="1" applyAlignment="1">
      <alignment horizontal="center" vertical="center" wrapText="1"/>
    </xf>
    <xf numFmtId="0" fontId="92" fillId="20" borderId="13" xfId="0" applyFont="1" applyFill="1" applyBorder="1" applyAlignment="1">
      <alignment horizontal="center" vertical="center" wrapText="1"/>
    </xf>
    <xf numFmtId="3" fontId="93" fillId="20" borderId="13" xfId="0" applyNumberFormat="1" applyFont="1" applyFill="1" applyBorder="1" applyAlignment="1">
      <alignment horizontal="center" vertical="center" wrapText="1"/>
    </xf>
    <xf numFmtId="0" fontId="39" fillId="3" borderId="166" xfId="0" applyFont="1" applyFill="1" applyBorder="1" applyAlignment="1">
      <alignment horizontal="center" vertical="center" wrapText="1"/>
    </xf>
    <xf numFmtId="9" fontId="88" fillId="3" borderId="166" xfId="5" applyFont="1" applyFill="1" applyBorder="1" applyAlignment="1">
      <alignment horizontal="center" vertical="center" wrapText="1"/>
    </xf>
    <xf numFmtId="0" fontId="13" fillId="4" borderId="0" xfId="0" applyFont="1" applyFill="1" applyBorder="1"/>
    <xf numFmtId="0" fontId="37" fillId="4" borderId="0" xfId="0" applyFont="1" applyFill="1" applyBorder="1"/>
    <xf numFmtId="0" fontId="0" fillId="4" borderId="0" xfId="0" applyFill="1" applyBorder="1" applyAlignment="1">
      <alignment horizontal="centerContinuous" vertical="center" wrapText="1"/>
    </xf>
    <xf numFmtId="0" fontId="130" fillId="4" borderId="0" xfId="0" applyFont="1" applyFill="1"/>
    <xf numFmtId="0" fontId="92" fillId="21" borderId="109" xfId="0" applyFont="1" applyFill="1" applyBorder="1" applyAlignment="1">
      <alignment horizontal="center" vertical="center" wrapText="1"/>
    </xf>
    <xf numFmtId="3" fontId="91" fillId="22" borderId="31" xfId="0" applyNumberFormat="1" applyFont="1" applyFill="1" applyBorder="1" applyAlignment="1">
      <alignment horizontal="center" vertical="center" wrapText="1"/>
    </xf>
    <xf numFmtId="3" fontId="88" fillId="19" borderId="32" xfId="0" applyNumberFormat="1" applyFont="1" applyFill="1" applyBorder="1" applyAlignment="1">
      <alignment horizontal="center" vertical="center" wrapText="1"/>
    </xf>
    <xf numFmtId="0" fontId="92" fillId="20" borderId="0" xfId="0" applyFont="1" applyFill="1" applyBorder="1" applyAlignment="1">
      <alignment horizontal="centerContinuous" vertical="center" wrapText="1"/>
    </xf>
    <xf numFmtId="3" fontId="93" fillId="20" borderId="0" xfId="0" applyNumberFormat="1" applyFont="1" applyFill="1" applyBorder="1" applyAlignment="1">
      <alignment horizontal="center" vertical="center" wrapText="1"/>
    </xf>
    <xf numFmtId="0" fontId="131" fillId="4" borderId="0" xfId="0" applyFont="1" applyFill="1" applyAlignment="1">
      <alignment horizontal="centerContinuous" vertical="center" wrapText="1"/>
    </xf>
    <xf numFmtId="0" fontId="35" fillId="4" borderId="0" xfId="0" applyFont="1" applyFill="1"/>
    <xf numFmtId="3" fontId="91" fillId="10" borderId="31" xfId="0" applyNumberFormat="1" applyFont="1" applyFill="1" applyBorder="1" applyAlignment="1">
      <alignment horizontal="center" vertical="center" wrapText="1"/>
    </xf>
    <xf numFmtId="3" fontId="88" fillId="10" borderId="31" xfId="0" applyNumberFormat="1" applyFont="1" applyFill="1" applyBorder="1" applyAlignment="1">
      <alignment horizontal="center" vertical="center" wrapText="1"/>
    </xf>
    <xf numFmtId="0" fontId="132" fillId="4" borderId="0" xfId="0" applyFont="1" applyFill="1"/>
    <xf numFmtId="3" fontId="91" fillId="10" borderId="32" xfId="0" applyNumberFormat="1" applyFont="1" applyFill="1" applyBorder="1" applyAlignment="1">
      <alignment horizontal="center" vertical="center" wrapText="1"/>
    </xf>
    <xf numFmtId="0" fontId="92" fillId="20" borderId="0" xfId="0" applyFont="1" applyFill="1" applyBorder="1" applyAlignment="1">
      <alignment horizontal="centerContinuous" vertical="center"/>
    </xf>
    <xf numFmtId="3" fontId="88" fillId="10" borderId="32" xfId="0" applyNumberFormat="1" applyFont="1" applyFill="1" applyBorder="1" applyAlignment="1">
      <alignment horizontal="center" vertical="center" wrapText="1"/>
    </xf>
    <xf numFmtId="3" fontId="91" fillId="10" borderId="33" xfId="0" applyNumberFormat="1" applyFont="1" applyFill="1" applyBorder="1" applyAlignment="1">
      <alignment horizontal="center" vertical="center" wrapText="1"/>
    </xf>
    <xf numFmtId="3" fontId="88" fillId="10" borderId="33" xfId="0" applyNumberFormat="1" applyFont="1" applyFill="1" applyBorder="1" applyAlignment="1">
      <alignment horizontal="center" vertical="center" wrapText="1"/>
    </xf>
    <xf numFmtId="0" fontId="39" fillId="3" borderId="0" xfId="0" applyFont="1" applyFill="1" applyBorder="1" applyAlignment="1">
      <alignment horizontal="centerContinuous" vertical="center" wrapText="1"/>
    </xf>
    <xf numFmtId="0" fontId="39" fillId="3" borderId="0" xfId="0" applyFont="1" applyFill="1" applyBorder="1" applyAlignment="1">
      <alignment horizontal="center" vertical="center" wrapText="1"/>
    </xf>
    <xf numFmtId="0" fontId="35" fillId="3" borderId="0" xfId="0" applyFont="1" applyFill="1"/>
    <xf numFmtId="0" fontId="29" fillId="4" borderId="0" xfId="0" applyFont="1" applyFill="1" applyBorder="1" applyAlignment="1">
      <alignment vertical="center"/>
    </xf>
    <xf numFmtId="0" fontId="131" fillId="4" borderId="0" xfId="0" applyFont="1" applyFill="1" applyAlignment="1">
      <alignment horizontal="centerContinuous" vertical="center"/>
    </xf>
    <xf numFmtId="3" fontId="91" fillId="10" borderId="0" xfId="0" applyNumberFormat="1" applyFont="1" applyFill="1" applyBorder="1" applyAlignment="1">
      <alignment horizontal="center" vertical="center" wrapText="1"/>
    </xf>
    <xf numFmtId="3" fontId="88" fillId="10" borderId="0" xfId="0" applyNumberFormat="1" applyFont="1" applyFill="1" applyBorder="1" applyAlignment="1">
      <alignment horizontal="center" vertical="center" wrapText="1"/>
    </xf>
    <xf numFmtId="3" fontId="39" fillId="3" borderId="0" xfId="0" applyNumberFormat="1" applyFont="1" applyFill="1" applyBorder="1" applyAlignment="1">
      <alignment horizontal="center" vertical="center" wrapText="1"/>
    </xf>
    <xf numFmtId="3" fontId="91" fillId="10" borderId="12" xfId="0" applyNumberFormat="1" applyFont="1" applyFill="1" applyBorder="1" applyAlignment="1">
      <alignment horizontal="center" vertical="center" wrapText="1"/>
    </xf>
    <xf numFmtId="3" fontId="88" fillId="10" borderId="12" xfId="0" applyNumberFormat="1" applyFont="1" applyFill="1" applyBorder="1" applyAlignment="1">
      <alignment horizontal="center" vertical="center" wrapText="1"/>
    </xf>
    <xf numFmtId="0" fontId="132" fillId="4" borderId="0" xfId="0" applyFont="1" applyFill="1" applyAlignment="1">
      <alignment horizontal="centerContinuous" vertical="center" wrapText="1"/>
    </xf>
    <xf numFmtId="0" fontId="133" fillId="4" borderId="0" xfId="0" applyFont="1" applyFill="1" applyBorder="1" applyAlignment="1">
      <alignment vertical="center" wrapText="1"/>
    </xf>
    <xf numFmtId="0" fontId="133" fillId="4" borderId="0" xfId="0" applyFont="1" applyFill="1" applyAlignment="1">
      <alignment vertical="center" wrapText="1"/>
    </xf>
    <xf numFmtId="0" fontId="133" fillId="4" borderId="165" xfId="0" applyFont="1" applyFill="1" applyBorder="1" applyAlignment="1">
      <alignment vertical="center" wrapText="1"/>
    </xf>
    <xf numFmtId="0" fontId="35" fillId="19" borderId="31" xfId="0" applyFont="1" applyFill="1" applyBorder="1" applyAlignment="1">
      <alignment vertical="center"/>
    </xf>
    <xf numFmtId="3" fontId="91" fillId="22" borderId="31" xfId="0" applyNumberFormat="1" applyFont="1" applyFill="1" applyBorder="1" applyAlignment="1">
      <alignment horizontal="center" vertical="center"/>
    </xf>
    <xf numFmtId="3" fontId="88" fillId="19" borderId="31" xfId="0" quotePrefix="1" applyNumberFormat="1" applyFont="1" applyFill="1" applyBorder="1" applyAlignment="1">
      <alignment horizontal="center" vertical="center"/>
    </xf>
    <xf numFmtId="3" fontId="89" fillId="19" borderId="31" xfId="0" applyNumberFormat="1" applyFont="1" applyFill="1" applyBorder="1" applyAlignment="1">
      <alignment horizontal="center" vertical="center"/>
    </xf>
    <xf numFmtId="164" fontId="89" fillId="19" borderId="31" xfId="5" applyNumberFormat="1" applyFont="1" applyFill="1" applyBorder="1" applyAlignment="1">
      <alignment horizontal="center" vertical="center"/>
    </xf>
    <xf numFmtId="0" fontId="38" fillId="19" borderId="31" xfId="0" applyFont="1" applyFill="1" applyBorder="1" applyAlignment="1">
      <alignment vertical="center"/>
    </xf>
    <xf numFmtId="0" fontId="37" fillId="19" borderId="31" xfId="0" applyFont="1" applyFill="1" applyBorder="1" applyAlignment="1">
      <alignment vertical="center"/>
    </xf>
    <xf numFmtId="0" fontId="134" fillId="19" borderId="31" xfId="0" applyFont="1" applyFill="1" applyBorder="1" applyAlignment="1">
      <alignment vertical="center"/>
    </xf>
    <xf numFmtId="3" fontId="88" fillId="19" borderId="31" xfId="0" applyNumberFormat="1" applyFont="1" applyFill="1" applyBorder="1" applyAlignment="1">
      <alignment horizontal="centerContinuous" vertical="center"/>
    </xf>
    <xf numFmtId="0" fontId="35" fillId="19" borderId="32" xfId="0" applyFont="1" applyFill="1" applyBorder="1" applyAlignment="1">
      <alignment vertical="center"/>
    </xf>
    <xf numFmtId="3" fontId="91" fillId="22" borderId="32" xfId="0" applyNumberFormat="1" applyFont="1" applyFill="1" applyBorder="1" applyAlignment="1">
      <alignment horizontal="center" vertical="center"/>
    </xf>
    <xf numFmtId="3" fontId="88" fillId="19" borderId="32" xfId="0" quotePrefix="1" applyNumberFormat="1" applyFont="1" applyFill="1" applyBorder="1" applyAlignment="1">
      <alignment horizontal="center" vertical="center"/>
    </xf>
    <xf numFmtId="3" fontId="89" fillId="19" borderId="32" xfId="0" applyNumberFormat="1" applyFont="1" applyFill="1" applyBorder="1" applyAlignment="1">
      <alignment horizontal="center" vertical="center"/>
    </xf>
    <xf numFmtId="164" fontId="89" fillId="19" borderId="32" xfId="5" applyNumberFormat="1" applyFont="1" applyFill="1" applyBorder="1" applyAlignment="1">
      <alignment horizontal="center" vertical="center"/>
    </xf>
    <xf numFmtId="0" fontId="38" fillId="19" borderId="32" xfId="0" applyFont="1" applyFill="1" applyBorder="1" applyAlignment="1">
      <alignment vertical="center"/>
    </xf>
    <xf numFmtId="0" fontId="37" fillId="19" borderId="32" xfId="0" applyFont="1" applyFill="1" applyBorder="1" applyAlignment="1">
      <alignment vertical="center"/>
    </xf>
    <xf numFmtId="0" fontId="134" fillId="19" borderId="32" xfId="0" applyFont="1" applyFill="1" applyBorder="1" applyAlignment="1">
      <alignment vertical="center"/>
    </xf>
    <xf numFmtId="3" fontId="88" fillId="19" borderId="32" xfId="0" applyNumberFormat="1" applyFont="1" applyFill="1" applyBorder="1" applyAlignment="1">
      <alignment horizontal="centerContinuous" vertical="center"/>
    </xf>
    <xf numFmtId="0" fontId="38" fillId="19" borderId="33" xfId="0" applyFont="1" applyFill="1" applyBorder="1" applyAlignment="1">
      <alignment vertical="center"/>
    </xf>
    <xf numFmtId="0" fontId="37" fillId="19" borderId="33" xfId="0" applyFont="1" applyFill="1" applyBorder="1" applyAlignment="1">
      <alignment vertical="center"/>
    </xf>
    <xf numFmtId="0" fontId="134" fillId="19" borderId="33" xfId="0" applyFont="1" applyFill="1" applyBorder="1" applyAlignment="1">
      <alignment vertical="center"/>
    </xf>
    <xf numFmtId="3" fontId="88" fillId="19" borderId="33" xfId="0" applyNumberFormat="1" applyFont="1" applyFill="1" applyBorder="1" applyAlignment="1">
      <alignment horizontal="centerContinuous" vertical="center"/>
    </xf>
    <xf numFmtId="0" fontId="135" fillId="20" borderId="0" xfId="0" applyFont="1" applyFill="1" applyBorder="1" applyAlignment="1">
      <alignment horizontal="centerContinuous" vertical="center"/>
    </xf>
    <xf numFmtId="3" fontId="93" fillId="20" borderId="0" xfId="0" applyNumberFormat="1" applyFont="1" applyFill="1" applyBorder="1" applyAlignment="1">
      <alignment horizontal="centerContinuous" vertical="center"/>
    </xf>
    <xf numFmtId="3" fontId="41" fillId="4" borderId="0" xfId="0" applyNumberFormat="1" applyFont="1" applyFill="1" applyAlignment="1">
      <alignment horizontal="left" vertical="center" wrapText="1"/>
    </xf>
    <xf numFmtId="3" fontId="136" fillId="4" borderId="0" xfId="0" applyNumberFormat="1" applyFont="1" applyFill="1" applyAlignment="1">
      <alignment horizontal="left" vertical="center" wrapText="1"/>
    </xf>
    <xf numFmtId="3" fontId="136" fillId="4" borderId="0" xfId="0" applyNumberFormat="1" applyFont="1" applyFill="1" applyBorder="1" applyAlignment="1">
      <alignment horizontal="left" vertical="center" wrapText="1"/>
    </xf>
    <xf numFmtId="0" fontId="0" fillId="4" borderId="0" xfId="0" applyFill="1" applyAlignment="1">
      <alignment horizontal="left"/>
    </xf>
    <xf numFmtId="0" fontId="35" fillId="19" borderId="33" xfId="0" applyFont="1" applyFill="1" applyBorder="1" applyAlignment="1">
      <alignment vertical="center"/>
    </xf>
    <xf numFmtId="3" fontId="88" fillId="19" borderId="33" xfId="0" quotePrefix="1" applyNumberFormat="1" applyFont="1" applyFill="1" applyBorder="1" applyAlignment="1">
      <alignment horizontal="center" vertical="center"/>
    </xf>
    <xf numFmtId="3" fontId="89" fillId="19" borderId="33" xfId="0" applyNumberFormat="1" applyFont="1" applyFill="1" applyBorder="1" applyAlignment="1">
      <alignment horizontal="center" vertical="center"/>
    </xf>
    <xf numFmtId="164" fontId="89" fillId="19" borderId="33" xfId="5" applyNumberFormat="1" applyFont="1" applyFill="1" applyBorder="1" applyAlignment="1">
      <alignment horizontal="center" vertical="center"/>
    </xf>
    <xf numFmtId="3" fontId="93" fillId="20" borderId="0" xfId="0" applyNumberFormat="1" applyFont="1" applyFill="1" applyBorder="1" applyAlignment="1">
      <alignment horizontal="center" vertical="center"/>
    </xf>
    <xf numFmtId="0" fontId="137" fillId="4" borderId="0" xfId="0" applyFont="1" applyFill="1"/>
    <xf numFmtId="3" fontId="0" fillId="4" borderId="0" xfId="0" applyNumberFormat="1" applyFill="1"/>
    <xf numFmtId="3" fontId="95" fillId="3" borderId="0" xfId="0" applyNumberFormat="1" applyFont="1" applyFill="1" applyBorder="1" applyAlignment="1">
      <alignment horizontal="center" vertical="center"/>
    </xf>
    <xf numFmtId="9" fontId="95" fillId="4" borderId="0" xfId="5" applyFont="1" applyFill="1" applyBorder="1" applyAlignment="1">
      <alignment horizontal="center" vertical="center"/>
    </xf>
    <xf numFmtId="0" fontId="138" fillId="19" borderId="31" xfId="0" applyFont="1" applyFill="1" applyBorder="1" applyAlignment="1">
      <alignment vertical="center"/>
    </xf>
    <xf numFmtId="3" fontId="35" fillId="19" borderId="31" xfId="0" applyNumberFormat="1" applyFont="1" applyFill="1" applyBorder="1" applyAlignment="1">
      <alignment horizontal="center" vertical="center"/>
    </xf>
    <xf numFmtId="3" fontId="0" fillId="19" borderId="32" xfId="0" applyNumberFormat="1" applyFill="1" applyBorder="1" applyAlignment="1">
      <alignment horizontal="centerContinuous"/>
    </xf>
    <xf numFmtId="3" fontId="0" fillId="19" borderId="31" xfId="0" applyNumberFormat="1" applyFill="1" applyBorder="1" applyAlignment="1">
      <alignment horizontal="centerContinuous"/>
    </xf>
    <xf numFmtId="0" fontId="138" fillId="19" borderId="32" xfId="0" applyFont="1" applyFill="1" applyBorder="1" applyAlignment="1">
      <alignment vertical="center"/>
    </xf>
    <xf numFmtId="3" fontId="35" fillId="19" borderId="32" xfId="0" applyNumberFormat="1" applyFont="1" applyFill="1" applyBorder="1" applyAlignment="1">
      <alignment horizontal="center" vertical="center"/>
    </xf>
    <xf numFmtId="0" fontId="97" fillId="4" borderId="0" xfId="0" applyFont="1" applyFill="1"/>
    <xf numFmtId="3" fontId="97" fillId="4" borderId="0" xfId="0" applyNumberFormat="1" applyFont="1" applyFill="1"/>
    <xf numFmtId="3" fontId="41" fillId="4" borderId="0" xfId="0" applyNumberFormat="1" applyFont="1" applyFill="1"/>
    <xf numFmtId="0" fontId="41" fillId="4" borderId="0" xfId="0" applyFont="1" applyFill="1"/>
    <xf numFmtId="0" fontId="138" fillId="19" borderId="33" xfId="0" applyFont="1" applyFill="1" applyBorder="1" applyAlignment="1">
      <alignment vertical="center"/>
    </xf>
    <xf numFmtId="3" fontId="35" fillId="19" borderId="33" xfId="0" applyNumberFormat="1" applyFont="1" applyFill="1" applyBorder="1" applyAlignment="1">
      <alignment horizontal="center" vertical="center"/>
    </xf>
    <xf numFmtId="3" fontId="0" fillId="19" borderId="33" xfId="0" applyNumberFormat="1" applyFill="1" applyBorder="1" applyAlignment="1">
      <alignment horizontal="centerContinuous"/>
    </xf>
    <xf numFmtId="0" fontId="92" fillId="20" borderId="0" xfId="0" applyFont="1" applyFill="1" applyBorder="1" applyAlignment="1">
      <alignment horizontal="center" vertical="center"/>
    </xf>
    <xf numFmtId="3" fontId="93" fillId="20" borderId="0" xfId="5" applyNumberFormat="1" applyFont="1" applyFill="1" applyBorder="1" applyAlignment="1">
      <alignment horizontal="centerContinuous"/>
    </xf>
    <xf numFmtId="0" fontId="67" fillId="3" borderId="0" xfId="0" applyFont="1" applyFill="1" applyBorder="1" applyAlignment="1">
      <alignment horizontal="center" vertical="center" wrapText="1"/>
    </xf>
    <xf numFmtId="0" fontId="67" fillId="21" borderId="94" xfId="0" applyFont="1" applyFill="1" applyBorder="1" applyAlignment="1">
      <alignment horizontal="center" vertical="center" wrapText="1"/>
    </xf>
    <xf numFmtId="3" fontId="91" fillId="3" borderId="0" xfId="0" applyNumberFormat="1" applyFont="1" applyFill="1" applyBorder="1" applyAlignment="1">
      <alignment horizontal="center" vertical="center" wrapText="1"/>
    </xf>
    <xf numFmtId="0" fontId="92" fillId="23" borderId="0" xfId="0" applyFont="1" applyFill="1" applyBorder="1" applyAlignment="1">
      <alignment horizontal="center" vertical="center" wrapText="1"/>
    </xf>
    <xf numFmtId="3" fontId="93" fillId="23" borderId="0" xfId="0" applyNumberFormat="1" applyFont="1" applyFill="1" applyBorder="1" applyAlignment="1">
      <alignment horizontal="center" vertical="center" wrapText="1"/>
    </xf>
    <xf numFmtId="3" fontId="93" fillId="3" borderId="0" xfId="0" applyNumberFormat="1" applyFont="1" applyFill="1" applyBorder="1" applyAlignment="1">
      <alignment horizontal="center" vertical="center" wrapText="1"/>
    </xf>
    <xf numFmtId="164" fontId="88" fillId="3" borderId="166" xfId="5" applyNumberFormat="1" applyFont="1" applyFill="1" applyBorder="1" applyAlignment="1">
      <alignment horizontal="center" vertical="center" wrapText="1"/>
    </xf>
    <xf numFmtId="9" fontId="88" fillId="3" borderId="0" xfId="5" applyFont="1" applyFill="1" applyBorder="1" applyAlignment="1">
      <alignment horizontal="center" vertical="center" wrapText="1"/>
    </xf>
    <xf numFmtId="0" fontId="40" fillId="4" borderId="0" xfId="2" applyFill="1"/>
    <xf numFmtId="0" fontId="29" fillId="4" borderId="170" xfId="2" applyFont="1" applyFill="1" applyBorder="1" applyAlignment="1">
      <alignment horizontal="left" vertical="center"/>
    </xf>
    <xf numFmtId="0" fontId="41" fillId="3" borderId="0" xfId="2" applyFont="1" applyFill="1" applyBorder="1"/>
    <xf numFmtId="0" fontId="140" fillId="4" borderId="0" xfId="2" applyFont="1" applyFill="1"/>
    <xf numFmtId="0" fontId="141" fillId="3" borderId="0" xfId="2" applyFont="1" applyFill="1" applyBorder="1"/>
    <xf numFmtId="0" fontId="140" fillId="4" borderId="0" xfId="0" applyFont="1" applyFill="1"/>
    <xf numFmtId="0" fontId="93" fillId="21" borderId="109" xfId="2" applyFont="1" applyFill="1" applyBorder="1" applyAlignment="1">
      <alignment horizontal="center" vertical="center" wrapText="1"/>
    </xf>
    <xf numFmtId="0" fontId="93" fillId="21" borderId="109" xfId="2" applyFont="1" applyFill="1" applyBorder="1" applyAlignment="1">
      <alignment horizontal="right" vertical="center" wrapText="1"/>
    </xf>
    <xf numFmtId="0" fontId="93" fillId="3" borderId="0" xfId="2" applyFont="1" applyFill="1" applyBorder="1" applyAlignment="1">
      <alignment horizontal="center" vertical="center" wrapText="1"/>
    </xf>
    <xf numFmtId="0" fontId="93" fillId="3" borderId="0" xfId="2" applyFont="1" applyFill="1" applyBorder="1" applyAlignment="1">
      <alignment horizontal="right" vertical="center" wrapText="1"/>
    </xf>
    <xf numFmtId="0" fontId="88" fillId="19" borderId="171" xfId="0" applyFont="1" applyFill="1" applyBorder="1" applyAlignment="1">
      <alignment horizontal="left" vertical="center" wrapText="1"/>
    </xf>
    <xf numFmtId="3" fontId="91" fillId="19" borderId="171" xfId="2" applyNumberFormat="1" applyFont="1" applyFill="1" applyBorder="1" applyAlignment="1">
      <alignment horizontal="right" vertical="center" wrapText="1"/>
    </xf>
    <xf numFmtId="164" fontId="91" fillId="19" borderId="171" xfId="12" applyNumberFormat="1" applyFont="1" applyFill="1" applyBorder="1" applyAlignment="1">
      <alignment horizontal="right" vertical="center" wrapText="1"/>
    </xf>
    <xf numFmtId="0" fontId="93" fillId="3" borderId="0" xfId="2" applyFont="1" applyFill="1" applyBorder="1" applyAlignment="1">
      <alignment horizontal="left" vertical="center" wrapText="1"/>
    </xf>
    <xf numFmtId="3" fontId="141" fillId="3" borderId="0" xfId="2" applyNumberFormat="1" applyFont="1" applyFill="1" applyBorder="1" applyAlignment="1">
      <alignment horizontal="center" vertical="center" wrapText="1"/>
    </xf>
    <xf numFmtId="164" fontId="141" fillId="3" borderId="0" xfId="12" applyNumberFormat="1" applyFont="1" applyFill="1" applyBorder="1" applyAlignment="1">
      <alignment horizontal="right" vertical="center" wrapText="1"/>
    </xf>
    <xf numFmtId="0" fontId="93" fillId="23" borderId="0" xfId="2" applyFont="1" applyFill="1" applyBorder="1" applyAlignment="1">
      <alignment horizontal="center" vertical="center" wrapText="1"/>
    </xf>
    <xf numFmtId="3" fontId="93" fillId="23" borderId="0" xfId="2" applyNumberFormat="1" applyFont="1" applyFill="1" applyBorder="1" applyAlignment="1">
      <alignment horizontal="right" vertical="center" wrapText="1"/>
    </xf>
    <xf numFmtId="164" fontId="93" fillId="23" borderId="0" xfId="12" applyNumberFormat="1" applyFont="1" applyFill="1" applyBorder="1" applyAlignment="1">
      <alignment horizontal="right" vertical="center" wrapText="1"/>
    </xf>
    <xf numFmtId="3" fontId="93" fillId="3" borderId="0" xfId="2" applyNumberFormat="1" applyFont="1" applyFill="1" applyBorder="1" applyAlignment="1">
      <alignment horizontal="center" vertical="center" wrapText="1"/>
    </xf>
    <xf numFmtId="164" fontId="93" fillId="3" borderId="0" xfId="12" applyNumberFormat="1" applyFont="1" applyFill="1" applyBorder="1" applyAlignment="1">
      <alignment horizontal="right" vertical="center" wrapText="1"/>
    </xf>
    <xf numFmtId="0" fontId="2" fillId="8" borderId="0" xfId="9" applyFill="1" applyAlignment="1">
      <alignment horizontal="left" vertical="center"/>
    </xf>
    <xf numFmtId="0" fontId="106" fillId="24" borderId="0" xfId="4" applyFont="1" applyFill="1" applyBorder="1" applyAlignment="1" applyProtection="1">
      <alignment vertical="center" wrapText="1"/>
    </xf>
    <xf numFmtId="0" fontId="105" fillId="24" borderId="0" xfId="0" applyFont="1" applyFill="1" applyBorder="1" applyAlignment="1" applyProtection="1">
      <alignment horizontal="centerContinuous" vertical="center"/>
    </xf>
    <xf numFmtId="0" fontId="143" fillId="24" borderId="0" xfId="0" applyFont="1" applyFill="1" applyBorder="1" applyAlignment="1" applyProtection="1">
      <alignment horizontal="centerContinuous" vertical="center"/>
    </xf>
    <xf numFmtId="0" fontId="128" fillId="24" borderId="0" xfId="0" applyFont="1" applyFill="1" applyBorder="1" applyAlignment="1" applyProtection="1">
      <alignment horizontal="centerContinuous" vertical="center"/>
    </xf>
    <xf numFmtId="0" fontId="145" fillId="9" borderId="34" xfId="0" applyFont="1" applyFill="1" applyBorder="1" applyAlignment="1" applyProtection="1">
      <alignment horizontal="centerContinuous" vertical="center" wrapText="1"/>
    </xf>
    <xf numFmtId="0" fontId="105" fillId="9" borderId="35" xfId="0" applyFont="1" applyFill="1" applyBorder="1" applyAlignment="1" applyProtection="1">
      <alignment horizontal="centerContinuous" vertical="center" wrapText="1"/>
    </xf>
    <xf numFmtId="0" fontId="105" fillId="9" borderId="36" xfId="0" applyFont="1" applyFill="1" applyBorder="1" applyAlignment="1" applyProtection="1">
      <alignment horizontal="centerContinuous" vertical="center" wrapText="1"/>
    </xf>
    <xf numFmtId="0" fontId="41" fillId="9" borderId="35" xfId="0" applyFont="1" applyFill="1" applyBorder="1" applyAlignment="1" applyProtection="1">
      <alignment horizontal="centerContinuous"/>
    </xf>
    <xf numFmtId="0" fontId="106" fillId="24" borderId="0" xfId="4" applyFont="1" applyFill="1" applyBorder="1" applyAlignment="1" applyProtection="1">
      <alignment horizontal="centerContinuous" vertical="center" wrapText="1"/>
    </xf>
    <xf numFmtId="0" fontId="142" fillId="24" borderId="0" xfId="0" applyFont="1" applyFill="1" applyBorder="1" applyAlignment="1" applyProtection="1">
      <alignment horizontal="centerContinuous" vertical="center"/>
    </xf>
    <xf numFmtId="0" fontId="144" fillId="24" borderId="0" xfId="0" applyFont="1" applyFill="1" applyBorder="1" applyAlignment="1" applyProtection="1">
      <alignment horizontal="centerContinuous"/>
    </xf>
    <xf numFmtId="0" fontId="105" fillId="24" borderId="0" xfId="0" applyFont="1" applyFill="1" applyBorder="1" applyAlignment="1" applyProtection="1">
      <alignment horizontal="centerContinuous"/>
    </xf>
    <xf numFmtId="0" fontId="100" fillId="24" borderId="0" xfId="0" applyFont="1" applyFill="1" applyBorder="1" applyAlignment="1" applyProtection="1">
      <alignment horizontal="centerContinuous"/>
    </xf>
    <xf numFmtId="0" fontId="41" fillId="20" borderId="43" xfId="0" applyFont="1" applyFill="1" applyBorder="1" applyAlignment="1">
      <alignment horizontal="centerContinuous" vertical="center" wrapText="1"/>
    </xf>
    <xf numFmtId="0" fontId="41" fillId="20" borderId="44" xfId="0" applyFont="1" applyFill="1" applyBorder="1" applyAlignment="1">
      <alignment horizontal="centerContinuous" vertical="center" wrapText="1"/>
    </xf>
    <xf numFmtId="0" fontId="101" fillId="20" borderId="44" xfId="0" applyFont="1" applyFill="1" applyBorder="1" applyAlignment="1">
      <alignment horizontal="centerContinuous" vertical="center" wrapText="1"/>
    </xf>
    <xf numFmtId="0" fontId="67" fillId="21" borderId="89" xfId="0" applyFont="1" applyFill="1" applyBorder="1" applyAlignment="1">
      <alignment horizontal="center" vertical="center" wrapText="1"/>
    </xf>
    <xf numFmtId="0" fontId="67" fillId="21" borderId="90" xfId="0" applyFont="1" applyFill="1" applyBorder="1" applyAlignment="1">
      <alignment horizontal="center" vertical="center" wrapText="1"/>
    </xf>
    <xf numFmtId="0" fontId="0" fillId="0" borderId="0" xfId="0" applyAlignment="1">
      <alignment horizontal="center"/>
    </xf>
    <xf numFmtId="0" fontId="125" fillId="0" borderId="0" xfId="0" applyFont="1" applyFill="1" applyAlignment="1">
      <alignment horizontal="center" vertical="center" wrapText="1"/>
    </xf>
    <xf numFmtId="0" fontId="42" fillId="26" borderId="0" xfId="0" applyFont="1" applyFill="1" applyAlignment="1">
      <alignment vertical="center"/>
    </xf>
    <xf numFmtId="0" fontId="42" fillId="26" borderId="0" xfId="0" applyFont="1" applyFill="1"/>
    <xf numFmtId="0" fontId="42" fillId="26" borderId="0" xfId="0" applyFont="1" applyFill="1" applyAlignment="1">
      <alignment horizontal="center"/>
    </xf>
    <xf numFmtId="0" fontId="52" fillId="0" borderId="0" xfId="0" applyFont="1"/>
    <xf numFmtId="0" fontId="55" fillId="0" borderId="0" xfId="0" applyFont="1" applyAlignment="1">
      <alignment horizontal="left" vertical="center"/>
    </xf>
    <xf numFmtId="0" fontId="57" fillId="0" borderId="0" xfId="0" applyFont="1"/>
    <xf numFmtId="0" fontId="57" fillId="0" borderId="0" xfId="0" applyFont="1" applyAlignment="1">
      <alignment horizontal="center"/>
    </xf>
    <xf numFmtId="0" fontId="57" fillId="0" borderId="0" xfId="0" applyFont="1" applyFill="1"/>
    <xf numFmtId="0" fontId="55" fillId="0" borderId="0" xfId="0" applyFont="1"/>
    <xf numFmtId="0" fontId="65" fillId="0" borderId="0" xfId="0" applyFont="1" applyFill="1" applyAlignment="1">
      <alignment horizontal="center" vertical="center"/>
    </xf>
    <xf numFmtId="9" fontId="55" fillId="0" borderId="0" xfId="5" applyFont="1" applyFill="1" applyBorder="1" applyAlignment="1">
      <alignment horizontal="center" vertical="center"/>
    </xf>
    <xf numFmtId="0" fontId="148" fillId="0" borderId="0" xfId="0" applyFont="1"/>
    <xf numFmtId="0" fontId="149" fillId="0" borderId="0" xfId="0" applyFont="1"/>
    <xf numFmtId="0" fontId="57" fillId="0" borderId="0" xfId="0" applyFont="1" applyBorder="1"/>
    <xf numFmtId="9" fontId="55" fillId="0" borderId="0" xfId="5" applyFont="1" applyBorder="1" applyAlignment="1">
      <alignment horizontal="center" vertical="center"/>
    </xf>
    <xf numFmtId="0" fontId="57" fillId="0" borderId="0" xfId="0" applyFont="1" applyAlignment="1">
      <alignment vertical="top"/>
    </xf>
    <xf numFmtId="0" fontId="65" fillId="9" borderId="0" xfId="0" applyFont="1" applyFill="1" applyAlignment="1">
      <alignment horizontal="right"/>
    </xf>
    <xf numFmtId="0" fontId="57" fillId="0" borderId="0" xfId="0" applyFont="1" applyAlignment="1">
      <alignment horizontal="right"/>
    </xf>
    <xf numFmtId="0" fontId="57" fillId="0" borderId="0" xfId="0" applyFont="1" applyBorder="1" applyAlignment="1">
      <alignment horizontal="center"/>
    </xf>
    <xf numFmtId="0" fontId="57" fillId="0" borderId="0" xfId="0" applyFont="1" applyBorder="1" applyAlignment="1">
      <alignment horizontal="right"/>
    </xf>
    <xf numFmtId="0" fontId="148" fillId="0" borderId="0" xfId="0" applyFont="1" applyAlignment="1">
      <alignment horizontal="left"/>
    </xf>
    <xf numFmtId="0" fontId="149" fillId="0" borderId="0" xfId="0" applyFont="1" applyAlignment="1">
      <alignment horizontal="left"/>
    </xf>
    <xf numFmtId="0" fontId="65" fillId="9" borderId="0" xfId="0" applyFont="1" applyFill="1" applyAlignment="1">
      <alignment horizontal="right" vertical="center" wrapText="1"/>
    </xf>
    <xf numFmtId="0" fontId="61" fillId="9" borderId="0" xfId="0" applyFont="1" applyFill="1" applyAlignment="1">
      <alignment horizontal="center" vertical="center"/>
    </xf>
    <xf numFmtId="0" fontId="57" fillId="27" borderId="0" xfId="0" applyFont="1" applyFill="1"/>
    <xf numFmtId="0" fontId="57" fillId="27" borderId="0" xfId="0" applyFont="1" applyFill="1" applyAlignment="1">
      <alignment horizontal="center"/>
    </xf>
    <xf numFmtId="0" fontId="55" fillId="27" borderId="0" xfId="0" applyFont="1" applyFill="1" applyAlignment="1">
      <alignment horizontal="center"/>
    </xf>
    <xf numFmtId="0" fontId="55" fillId="0" borderId="0" xfId="0" applyFont="1" applyAlignment="1">
      <alignment horizontal="center"/>
    </xf>
    <xf numFmtId="9" fontId="57" fillId="0" borderId="0" xfId="5" applyFont="1" applyBorder="1" applyAlignment="1">
      <alignment horizontal="center"/>
    </xf>
    <xf numFmtId="3" fontId="57" fillId="0" borderId="0" xfId="5" applyNumberFormat="1" applyFont="1" applyBorder="1" applyAlignment="1">
      <alignment horizontal="center"/>
    </xf>
    <xf numFmtId="0" fontId="55" fillId="0" borderId="0" xfId="0" applyFont="1" applyBorder="1" applyAlignment="1">
      <alignment horizontal="center"/>
    </xf>
    <xf numFmtId="9" fontId="65" fillId="0" borderId="0" xfId="5" applyFont="1" applyFill="1" applyBorder="1" applyAlignment="1">
      <alignment horizontal="right"/>
    </xf>
    <xf numFmtId="0" fontId="148" fillId="0" borderId="0" xfId="0" applyFont="1" applyFill="1" applyBorder="1"/>
    <xf numFmtId="0" fontId="65" fillId="9" borderId="0" xfId="0" applyFont="1" applyFill="1" applyBorder="1" applyAlignment="1"/>
    <xf numFmtId="9" fontId="57" fillId="0" borderId="0" xfId="5" applyFont="1" applyFill="1" applyBorder="1" applyAlignment="1">
      <alignment horizontal="center"/>
    </xf>
    <xf numFmtId="0" fontId="65" fillId="26" borderId="0" xfId="0" applyFont="1" applyFill="1"/>
    <xf numFmtId="0" fontId="65" fillId="26" borderId="0" xfId="0" applyFont="1" applyFill="1" applyAlignment="1">
      <alignment horizontal="center"/>
    </xf>
    <xf numFmtId="0" fontId="57" fillId="0" borderId="0" xfId="0" applyFont="1" applyAlignment="1">
      <alignment horizontal="center" vertical="center" wrapText="1"/>
    </xf>
    <xf numFmtId="0" fontId="57" fillId="0" borderId="0" xfId="0" applyFont="1" applyAlignment="1">
      <alignment vertical="center" wrapText="1"/>
    </xf>
    <xf numFmtId="0" fontId="57" fillId="0" borderId="0" xfId="0" applyFont="1" applyAlignment="1"/>
    <xf numFmtId="0" fontId="57" fillId="0" borderId="0" xfId="0" applyFont="1" applyAlignment="1">
      <alignment wrapText="1"/>
    </xf>
    <xf numFmtId="0" fontId="65" fillId="9" borderId="0" xfId="0" applyFont="1" applyFill="1"/>
    <xf numFmtId="0" fontId="55" fillId="0" borderId="0" xfId="0" applyFont="1" applyAlignment="1">
      <alignment horizontal="left"/>
    </xf>
    <xf numFmtId="0" fontId="65" fillId="9" borderId="0" xfId="0" applyFont="1" applyFill="1" applyAlignment="1"/>
    <xf numFmtId="0" fontId="65" fillId="9" borderId="0" xfId="0" applyFont="1" applyFill="1" applyAlignment="1">
      <alignment wrapText="1"/>
    </xf>
    <xf numFmtId="9" fontId="57" fillId="0" borderId="0" xfId="5" applyFont="1" applyAlignment="1">
      <alignment horizontal="center"/>
    </xf>
    <xf numFmtId="9" fontId="57" fillId="0" borderId="0" xfId="5" applyFont="1" applyFill="1" applyAlignment="1">
      <alignment horizontal="center"/>
    </xf>
    <xf numFmtId="9" fontId="150" fillId="0" borderId="0" xfId="0" applyNumberFormat="1" applyFont="1" applyAlignment="1">
      <alignment horizontal="left"/>
    </xf>
    <xf numFmtId="0" fontId="149" fillId="0" borderId="0" xfId="0" applyFont="1" applyFill="1" applyBorder="1" applyAlignment="1">
      <alignment vertical="top"/>
    </xf>
    <xf numFmtId="9" fontId="65" fillId="0" borderId="0" xfId="5" applyFont="1" applyFill="1" applyAlignment="1">
      <alignment horizontal="center"/>
    </xf>
    <xf numFmtId="0" fontId="57" fillId="28" borderId="0" xfId="2" applyFont="1" applyFill="1" applyBorder="1" applyAlignment="1">
      <alignment vertical="center"/>
    </xf>
    <xf numFmtId="0" fontId="57" fillId="28" borderId="0" xfId="2" applyFont="1" applyFill="1" applyBorder="1" applyAlignment="1">
      <alignment horizontal="center" vertical="center"/>
    </xf>
    <xf numFmtId="0" fontId="57" fillId="28" borderId="0" xfId="0" applyFont="1" applyFill="1" applyAlignment="1">
      <alignment horizontal="center"/>
    </xf>
    <xf numFmtId="9" fontId="57" fillId="28" borderId="0" xfId="5" applyFont="1" applyFill="1" applyAlignment="1">
      <alignment horizontal="center"/>
    </xf>
    <xf numFmtId="0" fontId="57" fillId="29" borderId="0" xfId="2" applyFont="1" applyFill="1" applyBorder="1" applyAlignment="1">
      <alignment vertical="center"/>
    </xf>
    <xf numFmtId="0" fontId="57" fillId="29" borderId="0" xfId="2" applyFont="1" applyFill="1" applyBorder="1" applyAlignment="1">
      <alignment horizontal="center" vertical="center"/>
    </xf>
    <xf numFmtId="0" fontId="57" fillId="29" borderId="0" xfId="0" applyFont="1" applyFill="1" applyAlignment="1">
      <alignment horizontal="center"/>
    </xf>
    <xf numFmtId="9" fontId="57" fillId="29" borderId="0" xfId="5" applyFont="1" applyFill="1" applyAlignment="1">
      <alignment horizontal="center"/>
    </xf>
    <xf numFmtId="0" fontId="57" fillId="29" borderId="0" xfId="2" applyFont="1" applyFill="1" applyBorder="1" applyAlignment="1">
      <alignment horizontal="left" vertical="center"/>
    </xf>
    <xf numFmtId="0" fontId="57" fillId="25" borderId="0" xfId="2" applyFont="1" applyFill="1" applyBorder="1" applyAlignment="1">
      <alignment vertical="center"/>
    </xf>
    <xf numFmtId="0" fontId="57" fillId="25" borderId="0" xfId="2" applyFont="1" applyFill="1" applyBorder="1" applyAlignment="1">
      <alignment horizontal="center" vertical="center"/>
    </xf>
    <xf numFmtId="0" fontId="57" fillId="25" borderId="0" xfId="0" applyFont="1" applyFill="1" applyAlignment="1">
      <alignment horizontal="center"/>
    </xf>
    <xf numFmtId="9" fontId="57" fillId="25" borderId="0" xfId="5" applyFont="1" applyFill="1" applyAlignment="1">
      <alignment horizontal="center"/>
    </xf>
    <xf numFmtId="9" fontId="57" fillId="0" borderId="0" xfId="2" applyNumberFormat="1" applyFont="1" applyFill="1" applyBorder="1" applyAlignment="1">
      <alignment horizontal="center" vertical="center"/>
    </xf>
    <xf numFmtId="0" fontId="57" fillId="0" borderId="0" xfId="0" applyFont="1" applyFill="1" applyAlignment="1">
      <alignment horizontal="center"/>
    </xf>
    <xf numFmtId="9" fontId="57" fillId="28" borderId="0" xfId="2" applyNumberFormat="1" applyFont="1" applyFill="1" applyBorder="1" applyAlignment="1">
      <alignment horizontal="center" vertical="center"/>
    </xf>
    <xf numFmtId="0" fontId="57" fillId="30" borderId="0" xfId="2" applyFont="1" applyFill="1" applyBorder="1" applyAlignment="1">
      <alignment vertical="center"/>
    </xf>
    <xf numFmtId="0" fontId="57" fillId="30" borderId="0" xfId="2" applyFont="1" applyFill="1" applyBorder="1" applyAlignment="1">
      <alignment horizontal="center" vertical="center"/>
    </xf>
    <xf numFmtId="0" fontId="57" fillId="30" borderId="0" xfId="0" applyFont="1" applyFill="1" applyAlignment="1">
      <alignment horizontal="center"/>
    </xf>
    <xf numFmtId="9" fontId="57" fillId="30" borderId="0" xfId="5" applyFont="1" applyFill="1" applyAlignment="1">
      <alignment horizontal="center"/>
    </xf>
    <xf numFmtId="9" fontId="57" fillId="29" borderId="0" xfId="2" applyNumberFormat="1" applyFont="1" applyFill="1" applyBorder="1" applyAlignment="1">
      <alignment horizontal="center" vertical="center"/>
    </xf>
    <xf numFmtId="9" fontId="57" fillId="25" borderId="0" xfId="2" applyNumberFormat="1" applyFont="1" applyFill="1" applyBorder="1" applyAlignment="1">
      <alignment horizontal="center" vertical="center"/>
    </xf>
    <xf numFmtId="9" fontId="57" fillId="0" borderId="0" xfId="0" applyNumberFormat="1" applyFont="1" applyFill="1"/>
    <xf numFmtId="9" fontId="57" fillId="30" borderId="0" xfId="2" applyNumberFormat="1" applyFont="1" applyFill="1" applyBorder="1" applyAlignment="1">
      <alignment horizontal="center" vertical="center"/>
    </xf>
    <xf numFmtId="0" fontId="57" fillId="8" borderId="0" xfId="2" applyFont="1" applyFill="1" applyBorder="1" applyAlignment="1">
      <alignment vertical="center"/>
    </xf>
    <xf numFmtId="0" fontId="57" fillId="0" borderId="0" xfId="2" applyFont="1" applyFill="1" applyBorder="1" applyAlignment="1">
      <alignment horizontal="center" vertical="center"/>
    </xf>
    <xf numFmtId="0" fontId="57" fillId="31" borderId="0" xfId="2" applyFont="1" applyFill="1" applyBorder="1" applyAlignment="1">
      <alignment vertical="center"/>
    </xf>
    <xf numFmtId="0" fontId="57" fillId="31" borderId="0" xfId="0" applyFont="1" applyFill="1" applyAlignment="1">
      <alignment horizontal="center"/>
    </xf>
    <xf numFmtId="9" fontId="57" fillId="31" borderId="0" xfId="0" applyNumberFormat="1" applyFont="1" applyFill="1" applyAlignment="1">
      <alignment horizontal="center"/>
    </xf>
    <xf numFmtId="9" fontId="65" fillId="0" borderId="0" xfId="0" applyNumberFormat="1" applyFont="1" applyFill="1" applyAlignment="1"/>
    <xf numFmtId="0" fontId="57" fillId="31" borderId="0" xfId="2" applyFont="1" applyFill="1" applyBorder="1" applyAlignment="1">
      <alignment horizontal="center" vertical="center"/>
    </xf>
    <xf numFmtId="0" fontId="57" fillId="0" borderId="0" xfId="2" applyFont="1" applyFill="1" applyBorder="1" applyAlignment="1">
      <alignment vertical="center"/>
    </xf>
    <xf numFmtId="0" fontId="57" fillId="0" borderId="0" xfId="0" applyFont="1" applyFill="1" applyBorder="1" applyAlignment="1">
      <alignment horizontal="center"/>
    </xf>
    <xf numFmtId="0" fontId="55" fillId="8" borderId="0" xfId="2" applyFont="1" applyFill="1" applyBorder="1" applyAlignment="1">
      <alignment wrapText="1"/>
    </xf>
    <xf numFmtId="0" fontId="65" fillId="0" borderId="0" xfId="0" applyFont="1" applyFill="1" applyBorder="1" applyAlignment="1"/>
    <xf numFmtId="0" fontId="65" fillId="0" borderId="0" xfId="0" applyFont="1" applyFill="1" applyAlignment="1">
      <alignment vertical="center"/>
    </xf>
    <xf numFmtId="1" fontId="57" fillId="0" borderId="0" xfId="0" applyNumberFormat="1" applyFont="1" applyFill="1" applyBorder="1" applyAlignment="1">
      <alignment horizontal="center"/>
    </xf>
    <xf numFmtId="1" fontId="57" fillId="0" borderId="0" xfId="2" applyNumberFormat="1" applyFont="1" applyFill="1" applyBorder="1" applyAlignment="1">
      <alignment horizontal="center" vertical="center"/>
    </xf>
    <xf numFmtId="9" fontId="55" fillId="0" borderId="0" xfId="5" applyFont="1" applyFill="1" applyBorder="1" applyAlignment="1"/>
    <xf numFmtId="1" fontId="57" fillId="0" borderId="0" xfId="0" applyNumberFormat="1" applyFont="1" applyFill="1" applyAlignment="1">
      <alignment horizontal="center"/>
    </xf>
    <xf numFmtId="9" fontId="57" fillId="0" borderId="0" xfId="0" applyNumberFormat="1" applyFont="1" applyFill="1" applyAlignment="1">
      <alignment horizontal="center"/>
    </xf>
    <xf numFmtId="0" fontId="57" fillId="0" borderId="0" xfId="0" applyFont="1" applyFill="1" applyBorder="1"/>
    <xf numFmtId="0" fontId="0" fillId="0" borderId="0" xfId="0" applyBorder="1" applyAlignment="1">
      <alignment horizontal="center"/>
    </xf>
    <xf numFmtId="0" fontId="79" fillId="0" borderId="0" xfId="0" applyFont="1"/>
    <xf numFmtId="0" fontId="65"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0" fillId="0" borderId="0" xfId="0" applyFill="1" applyBorder="1"/>
    <xf numFmtId="3" fontId="57" fillId="0" borderId="0" xfId="5" applyNumberFormat="1" applyFont="1" applyFill="1" applyBorder="1" applyAlignment="1">
      <alignment horizontal="center"/>
    </xf>
    <xf numFmtId="0" fontId="57" fillId="0" borderId="0" xfId="0" applyFont="1" applyFill="1" applyBorder="1" applyAlignment="1">
      <alignment vertical="center"/>
    </xf>
    <xf numFmtId="0" fontId="57" fillId="0" borderId="0" xfId="0" applyFont="1" applyFill="1" applyBorder="1" applyAlignment="1">
      <alignment vertical="center" wrapText="1"/>
    </xf>
    <xf numFmtId="9" fontId="65" fillId="0" borderId="0" xfId="5" applyNumberFormat="1" applyFont="1" applyFill="1" applyBorder="1" applyAlignment="1">
      <alignment horizontal="center"/>
    </xf>
    <xf numFmtId="3" fontId="65" fillId="0" borderId="0" xfId="5" applyNumberFormat="1" applyFont="1" applyFill="1" applyBorder="1" applyAlignment="1">
      <alignment horizontal="center"/>
    </xf>
    <xf numFmtId="0" fontId="65" fillId="26" borderId="0" xfId="0" applyFont="1" applyFill="1" applyAlignment="1">
      <alignment vertical="center"/>
    </xf>
    <xf numFmtId="0" fontId="55" fillId="0" borderId="0" xfId="0" applyFont="1" applyFill="1" applyAlignment="1">
      <alignment wrapText="1"/>
    </xf>
    <xf numFmtId="0" fontId="55" fillId="0" borderId="0" xfId="0" applyFont="1" applyFill="1" applyBorder="1" applyAlignment="1">
      <alignment wrapText="1"/>
    </xf>
    <xf numFmtId="9" fontId="57" fillId="31" borderId="0" xfId="5" applyFont="1" applyFill="1" applyAlignment="1">
      <alignment horizontal="center"/>
    </xf>
    <xf numFmtId="0" fontId="57" fillId="0" borderId="0" xfId="0" applyFont="1" applyAlignment="1">
      <alignment horizontal="left"/>
    </xf>
    <xf numFmtId="0" fontId="57" fillId="0" borderId="0" xfId="0" applyFont="1" applyBorder="1" applyAlignment="1">
      <alignment horizontal="left"/>
    </xf>
    <xf numFmtId="0" fontId="57" fillId="0" borderId="0" xfId="0" applyFont="1" applyFill="1" applyBorder="1" applyAlignment="1"/>
    <xf numFmtId="0" fontId="40" fillId="8" borderId="0" xfId="13" applyFill="1"/>
    <xf numFmtId="0" fontId="40" fillId="0" borderId="0" xfId="13" applyFill="1"/>
    <xf numFmtId="0" fontId="153" fillId="8" borderId="0" xfId="13" applyFont="1" applyFill="1" applyAlignment="1">
      <alignment vertical="center" wrapText="1"/>
    </xf>
    <xf numFmtId="0" fontId="154" fillId="8" borderId="0" xfId="13" applyFont="1" applyFill="1" applyAlignment="1">
      <alignment vertical="center"/>
    </xf>
    <xf numFmtId="0" fontId="125" fillId="0" borderId="0" xfId="13" applyFont="1" applyFill="1" applyBorder="1" applyAlignment="1" applyProtection="1">
      <alignment horizontal="center" vertical="center"/>
      <protection hidden="1"/>
    </xf>
    <xf numFmtId="0" fontId="40" fillId="0" borderId="0" xfId="13" applyFont="1" applyFill="1" applyAlignment="1">
      <alignment vertical="center"/>
    </xf>
    <xf numFmtId="0" fontId="40" fillId="0" borderId="0" xfId="13" applyFill="1" applyBorder="1"/>
    <xf numFmtId="0" fontId="98" fillId="0" borderId="0" xfId="13" applyFont="1" applyFill="1" applyBorder="1"/>
    <xf numFmtId="49" fontId="40" fillId="0" borderId="0" xfId="13" applyNumberFormat="1" applyFill="1" applyBorder="1" applyAlignment="1">
      <alignment horizontal="left"/>
    </xf>
    <xf numFmtId="0" fontId="40" fillId="8" borderId="0" xfId="13" applyFill="1" applyBorder="1"/>
    <xf numFmtId="0" fontId="155" fillId="8" borderId="0" xfId="13" applyFont="1" applyFill="1" applyAlignment="1">
      <alignment horizontal="left" wrapText="1"/>
    </xf>
    <xf numFmtId="0" fontId="155" fillId="8" borderId="0" xfId="13" applyFont="1" applyFill="1" applyBorder="1" applyAlignment="1">
      <alignment horizontal="left" wrapText="1"/>
    </xf>
    <xf numFmtId="0" fontId="57" fillId="8" borderId="0" xfId="13" applyFont="1" applyFill="1"/>
    <xf numFmtId="0" fontId="55" fillId="8" borderId="0" xfId="13" applyFont="1" applyFill="1" applyBorder="1" applyAlignment="1">
      <alignment vertical="center"/>
    </xf>
    <xf numFmtId="0" fontId="156" fillId="8" borderId="0" xfId="13" applyFont="1" applyFill="1" applyBorder="1" applyAlignment="1">
      <alignment vertical="center"/>
    </xf>
    <xf numFmtId="0" fontId="157" fillId="8" borderId="0" xfId="13" applyFont="1" applyFill="1" applyAlignment="1">
      <alignment horizontal="left" vertical="center"/>
    </xf>
    <xf numFmtId="0" fontId="158" fillId="8" borderId="0" xfId="13" applyFont="1" applyFill="1" applyAlignment="1">
      <alignment horizontal="left" wrapText="1"/>
    </xf>
    <xf numFmtId="0" fontId="57" fillId="8" borderId="0" xfId="13" applyFont="1" applyFill="1" applyBorder="1" applyAlignment="1">
      <alignment vertical="center"/>
    </xf>
    <xf numFmtId="0" fontId="57" fillId="8" borderId="0" xfId="13" applyFont="1" applyFill="1" applyBorder="1"/>
    <xf numFmtId="0" fontId="65" fillId="9" borderId="0" xfId="13" applyFont="1" applyFill="1" applyBorder="1" applyAlignment="1">
      <alignment vertical="center"/>
    </xf>
    <xf numFmtId="0" fontId="65" fillId="9" borderId="0" xfId="13" applyFont="1" applyFill="1" applyBorder="1" applyAlignment="1">
      <alignment horizontal="right" vertical="center"/>
    </xf>
    <xf numFmtId="0" fontId="65" fillId="0" borderId="0" xfId="13" applyFont="1" applyFill="1" applyBorder="1" applyAlignment="1">
      <alignment horizontal="right" vertical="center"/>
    </xf>
    <xf numFmtId="0" fontId="61" fillId="8" borderId="0" xfId="13" applyFont="1" applyFill="1" applyBorder="1" applyAlignment="1"/>
    <xf numFmtId="0" fontId="63" fillId="8" borderId="0" xfId="13" applyFont="1" applyFill="1" applyBorder="1" applyAlignment="1"/>
    <xf numFmtId="0" fontId="63" fillId="8" borderId="0" xfId="13" applyFont="1" applyFill="1" applyBorder="1"/>
    <xf numFmtId="0" fontId="61" fillId="8" borderId="0" xfId="13" applyFont="1" applyFill="1" applyBorder="1"/>
    <xf numFmtId="0" fontId="57" fillId="0" borderId="0" xfId="13" applyFont="1" applyFill="1" applyBorder="1" applyAlignment="1">
      <alignment vertical="center"/>
    </xf>
    <xf numFmtId="3" fontId="57" fillId="0" borderId="0" xfId="13" applyNumberFormat="1" applyFont="1" applyFill="1" applyBorder="1" applyAlignment="1">
      <alignment horizontal="right" vertical="center"/>
    </xf>
    <xf numFmtId="3" fontId="57" fillId="32" borderId="0" xfId="13" applyNumberFormat="1" applyFont="1" applyFill="1" applyBorder="1" applyAlignment="1">
      <alignment horizontal="right" vertical="center"/>
    </xf>
    <xf numFmtId="1" fontId="61" fillId="8" borderId="0" xfId="13" applyNumberFormat="1" applyFont="1" applyFill="1" applyBorder="1" applyAlignment="1"/>
    <xf numFmtId="1" fontId="63" fillId="8" borderId="0" xfId="13" applyNumberFormat="1" applyFont="1" applyFill="1" applyBorder="1" applyAlignment="1"/>
    <xf numFmtId="3" fontId="57" fillId="32" borderId="0" xfId="14" applyNumberFormat="1" applyFont="1" applyFill="1" applyBorder="1" applyAlignment="1">
      <alignment horizontal="right" vertical="center"/>
    </xf>
    <xf numFmtId="3" fontId="57" fillId="0" borderId="0" xfId="14" applyNumberFormat="1" applyFont="1" applyFill="1" applyBorder="1" applyAlignment="1">
      <alignment horizontal="right" vertical="center"/>
    </xf>
    <xf numFmtId="1" fontId="61" fillId="8" borderId="0" xfId="14" applyNumberFormat="1" applyFont="1" applyFill="1" applyBorder="1" applyAlignment="1"/>
    <xf numFmtId="1" fontId="63" fillId="8" borderId="0" xfId="14" applyNumberFormat="1" applyFont="1" applyFill="1" applyBorder="1" applyAlignment="1"/>
    <xf numFmtId="0" fontId="63" fillId="8" borderId="0" xfId="13" applyFont="1" applyFill="1" applyBorder="1" applyAlignment="1">
      <alignment horizontal="center"/>
    </xf>
    <xf numFmtId="3" fontId="65" fillId="0" borderId="0" xfId="13" applyNumberFormat="1" applyFont="1" applyFill="1" applyBorder="1" applyAlignment="1">
      <alignment horizontal="right" vertical="center"/>
    </xf>
    <xf numFmtId="0" fontId="65" fillId="33" borderId="0" xfId="13" applyFont="1" applyFill="1" applyBorder="1" applyAlignment="1">
      <alignment vertical="center"/>
    </xf>
    <xf numFmtId="9" fontId="65" fillId="33" borderId="0" xfId="12" applyFont="1" applyFill="1" applyBorder="1" applyAlignment="1">
      <alignment horizontal="right" vertical="center"/>
    </xf>
    <xf numFmtId="9" fontId="65" fillId="0" borderId="0" xfId="12" applyFont="1" applyFill="1" applyBorder="1" applyAlignment="1">
      <alignment horizontal="right" vertical="center"/>
    </xf>
    <xf numFmtId="0" fontId="61" fillId="8" borderId="0" xfId="13" applyFont="1" applyFill="1" applyAlignment="1">
      <alignment wrapText="1"/>
    </xf>
    <xf numFmtId="0" fontId="63" fillId="8" borderId="0" xfId="13" applyFont="1" applyFill="1" applyAlignment="1">
      <alignment wrapText="1"/>
    </xf>
    <xf numFmtId="0" fontId="57" fillId="8" borderId="0" xfId="13" applyFont="1" applyFill="1" applyAlignment="1">
      <alignment wrapText="1"/>
    </xf>
    <xf numFmtId="0" fontId="159" fillId="8" borderId="0" xfId="13" applyFont="1" applyFill="1" applyAlignment="1"/>
    <xf numFmtId="0" fontId="160" fillId="34" borderId="0" xfId="13" applyFont="1" applyFill="1" applyAlignment="1">
      <alignment horizontal="center" vertical="center" wrapText="1"/>
    </xf>
    <xf numFmtId="0" fontId="159" fillId="8" borderId="0" xfId="13" applyFont="1" applyFill="1" applyAlignment="1">
      <alignment horizontal="left"/>
    </xf>
    <xf numFmtId="0" fontId="159" fillId="8" borderId="0" xfId="13" applyFont="1" applyFill="1" applyAlignment="1">
      <alignment wrapText="1"/>
    </xf>
    <xf numFmtId="0" fontId="57" fillId="8" borderId="0" xfId="13" applyFont="1" applyFill="1" applyAlignment="1">
      <alignment horizontal="left" wrapText="1"/>
    </xf>
    <xf numFmtId="0" fontId="159" fillId="8" borderId="0" xfId="13" applyFont="1" applyFill="1" applyAlignment="1">
      <alignment horizontal="left" wrapText="1"/>
    </xf>
    <xf numFmtId="0" fontId="55" fillId="8" borderId="0" xfId="13" applyFont="1" applyFill="1" applyAlignment="1">
      <alignment vertical="center"/>
    </xf>
    <xf numFmtId="0" fontId="57" fillId="8" borderId="0" xfId="13" applyFont="1" applyFill="1" applyAlignment="1">
      <alignment horizontal="left" vertical="center" wrapText="1"/>
    </xf>
    <xf numFmtId="0" fontId="57" fillId="8" borderId="0" xfId="13" applyFont="1" applyFill="1" applyAlignment="1">
      <alignment vertical="center"/>
    </xf>
    <xf numFmtId="0" fontId="55" fillId="8" borderId="0" xfId="13" applyFont="1" applyFill="1"/>
    <xf numFmtId="0" fontId="61" fillId="9" borderId="0" xfId="13" applyFont="1" applyFill="1" applyBorder="1" applyAlignment="1">
      <alignment horizontal="right" vertical="center"/>
    </xf>
    <xf numFmtId="0" fontId="55" fillId="0" borderId="0" xfId="13" applyFont="1" applyFill="1" applyBorder="1" applyAlignment="1">
      <alignment vertical="center"/>
    </xf>
    <xf numFmtId="0" fontId="57" fillId="0" borderId="0" xfId="13" applyFont="1" applyFill="1" applyBorder="1" applyAlignment="1">
      <alignment horizontal="right" vertical="center"/>
    </xf>
    <xf numFmtId="9" fontId="57" fillId="0" borderId="0" xfId="14" applyNumberFormat="1" applyFont="1" applyFill="1" applyBorder="1" applyAlignment="1">
      <alignment horizontal="right" vertical="center"/>
    </xf>
    <xf numFmtId="0" fontId="55" fillId="0" borderId="172" xfId="13" applyFont="1" applyFill="1" applyBorder="1" applyAlignment="1">
      <alignment vertical="center"/>
    </xf>
    <xf numFmtId="0" fontId="57" fillId="0" borderId="172" xfId="13" applyFont="1" applyFill="1" applyBorder="1" applyAlignment="1">
      <alignment vertical="center"/>
    </xf>
    <xf numFmtId="0" fontId="55" fillId="0" borderId="172" xfId="13" applyFont="1" applyFill="1" applyBorder="1" applyAlignment="1">
      <alignment horizontal="left" vertical="center"/>
    </xf>
    <xf numFmtId="3" fontId="55" fillId="0" borderId="172" xfId="13" applyNumberFormat="1" applyFont="1" applyFill="1" applyBorder="1" applyAlignment="1">
      <alignment vertical="center"/>
    </xf>
    <xf numFmtId="9" fontId="55" fillId="0" borderId="172" xfId="14" applyNumberFormat="1" applyFont="1" applyFill="1" applyBorder="1" applyAlignment="1">
      <alignment vertical="center"/>
    </xf>
    <xf numFmtId="3" fontId="57" fillId="0" borderId="0" xfId="13" applyNumberFormat="1" applyFont="1" applyFill="1" applyBorder="1" applyAlignment="1">
      <alignment vertical="center"/>
    </xf>
    <xf numFmtId="9" fontId="57" fillId="0" borderId="0" xfId="14" applyNumberFormat="1" applyFont="1" applyFill="1" applyBorder="1" applyAlignment="1">
      <alignment vertical="center"/>
    </xf>
    <xf numFmtId="0" fontId="57" fillId="8" borderId="172" xfId="13" applyFont="1" applyFill="1" applyBorder="1"/>
    <xf numFmtId="9" fontId="57" fillId="8" borderId="172" xfId="13" applyNumberFormat="1" applyFont="1" applyFill="1" applyBorder="1"/>
    <xf numFmtId="3" fontId="55" fillId="0" borderId="172" xfId="13" applyNumberFormat="1" applyFont="1" applyFill="1" applyBorder="1" applyAlignment="1">
      <alignment horizontal="right" vertical="center"/>
    </xf>
    <xf numFmtId="9" fontId="55" fillId="0" borderId="172" xfId="14" applyNumberFormat="1" applyFont="1" applyFill="1" applyBorder="1" applyAlignment="1">
      <alignment horizontal="right" vertical="center"/>
    </xf>
    <xf numFmtId="0" fontId="57" fillId="0" borderId="4" xfId="13" applyFont="1" applyFill="1" applyBorder="1" applyAlignment="1">
      <alignment horizontal="left" vertical="center"/>
    </xf>
    <xf numFmtId="3" fontId="57" fillId="0" borderId="4" xfId="13" applyNumberFormat="1" applyFont="1" applyFill="1" applyBorder="1" applyAlignment="1">
      <alignment horizontal="right" vertical="center"/>
    </xf>
    <xf numFmtId="9" fontId="57" fillId="0" borderId="4" xfId="14" applyNumberFormat="1" applyFont="1" applyFill="1" applyBorder="1" applyAlignment="1">
      <alignment horizontal="right" vertical="center"/>
    </xf>
    <xf numFmtId="0" fontId="55" fillId="0" borderId="0" xfId="13" applyFont="1" applyFill="1" applyBorder="1" applyAlignment="1">
      <alignment horizontal="center" vertical="center"/>
    </xf>
    <xf numFmtId="0" fontId="57" fillId="8" borderId="0" xfId="13" applyFont="1" applyFill="1" applyBorder="1" applyAlignment="1">
      <alignment horizontal="left"/>
    </xf>
    <xf numFmtId="0" fontId="161" fillId="8" borderId="0" xfId="13" applyFont="1" applyFill="1" applyAlignment="1">
      <alignment vertical="center"/>
    </xf>
    <xf numFmtId="3" fontId="57" fillId="8" borderId="0" xfId="13" applyNumberFormat="1" applyFont="1" applyFill="1" applyBorder="1" applyAlignment="1">
      <alignment horizontal="right"/>
    </xf>
    <xf numFmtId="0" fontId="55" fillId="8" borderId="0" xfId="13" applyFont="1" applyFill="1" applyAlignment="1"/>
    <xf numFmtId="0" fontId="55" fillId="8" borderId="0" xfId="13" applyFont="1" applyFill="1" applyBorder="1"/>
    <xf numFmtId="164" fontId="55" fillId="0" borderId="0" xfId="14" applyNumberFormat="1" applyFont="1" applyFill="1" applyBorder="1" applyAlignment="1">
      <alignment vertical="center"/>
    </xf>
    <xf numFmtId="0" fontId="57" fillId="8" borderId="0" xfId="13" applyFont="1" applyFill="1" applyBorder="1" applyAlignment="1"/>
    <xf numFmtId="0" fontId="61" fillId="8" borderId="0" xfId="13" applyFont="1" applyFill="1" applyBorder="1" applyAlignment="1">
      <alignment horizontal="left"/>
    </xf>
    <xf numFmtId="0" fontId="65" fillId="8" borderId="0" xfId="13" applyFont="1" applyFill="1" applyBorder="1"/>
    <xf numFmtId="9" fontId="61" fillId="8" borderId="0" xfId="14" applyFont="1" applyFill="1" applyBorder="1"/>
    <xf numFmtId="0" fontId="162" fillId="8" borderId="0" xfId="13" applyFont="1" applyFill="1" applyAlignment="1">
      <alignment horizontal="left" wrapText="1"/>
    </xf>
    <xf numFmtId="1" fontId="57" fillId="8" borderId="0" xfId="13" applyNumberFormat="1" applyFont="1" applyFill="1" applyBorder="1" applyAlignment="1"/>
    <xf numFmtId="9" fontId="57" fillId="8" borderId="0" xfId="14" applyFont="1" applyFill="1" applyBorder="1"/>
    <xf numFmtId="9" fontId="65" fillId="33" borderId="0" xfId="14" applyNumberFormat="1" applyFont="1" applyFill="1" applyBorder="1" applyAlignment="1">
      <alignment horizontal="right" vertical="center"/>
    </xf>
    <xf numFmtId="1" fontId="57" fillId="8" borderId="0" xfId="13" applyNumberFormat="1" applyFont="1" applyFill="1" applyBorder="1" applyAlignment="1">
      <alignment horizontal="center"/>
    </xf>
    <xf numFmtId="0" fontId="161" fillId="0" borderId="0" xfId="13" applyFont="1" applyFill="1" applyBorder="1" applyAlignment="1">
      <alignment vertical="center"/>
    </xf>
    <xf numFmtId="0" fontId="57" fillId="0" borderId="0" xfId="13" applyFont="1" applyFill="1" applyBorder="1" applyAlignment="1">
      <alignment horizontal="right" vertical="center" indent="2"/>
    </xf>
    <xf numFmtId="0" fontId="57" fillId="0" borderId="0" xfId="13" applyFont="1" applyFill="1" applyBorder="1" applyAlignment="1"/>
    <xf numFmtId="0" fontId="57" fillId="8" borderId="0" xfId="13" applyFont="1" applyFill="1" applyBorder="1" applyAlignment="1">
      <alignment vertical="center" wrapText="1"/>
    </xf>
    <xf numFmtId="164" fontId="57" fillId="0" borderId="0" xfId="14" applyNumberFormat="1" applyFont="1" applyFill="1" applyBorder="1" applyAlignment="1">
      <alignment horizontal="right" vertical="center"/>
    </xf>
    <xf numFmtId="0" fontId="55" fillId="8" borderId="143" xfId="13" applyFont="1" applyFill="1" applyBorder="1" applyAlignment="1">
      <alignment vertical="center"/>
    </xf>
    <xf numFmtId="0" fontId="163" fillId="8" borderId="164" xfId="13" applyFont="1" applyFill="1" applyBorder="1" applyAlignment="1">
      <alignment vertical="center"/>
    </xf>
    <xf numFmtId="0" fontId="163" fillId="0" borderId="144" xfId="13" applyFont="1" applyFill="1" applyBorder="1" applyAlignment="1">
      <alignment vertical="center"/>
    </xf>
    <xf numFmtId="0" fontId="163" fillId="8" borderId="0" xfId="13" applyFont="1" applyFill="1" applyBorder="1" applyAlignment="1">
      <alignment vertical="center"/>
    </xf>
    <xf numFmtId="0" fontId="163" fillId="0" borderId="0" xfId="13" applyFont="1" applyFill="1" applyBorder="1" applyAlignment="1">
      <alignment horizontal="center" vertical="center"/>
    </xf>
    <xf numFmtId="0" fontId="65" fillId="9" borderId="155" xfId="13" applyFont="1" applyFill="1" applyBorder="1" applyAlignment="1">
      <alignment vertical="center"/>
    </xf>
    <xf numFmtId="0" fontId="61" fillId="9" borderId="0" xfId="13" applyFont="1" applyFill="1" applyBorder="1" applyAlignment="1">
      <alignment horizontal="center" vertical="center"/>
    </xf>
    <xf numFmtId="0" fontId="61" fillId="0" borderId="156" xfId="13" applyFont="1" applyFill="1" applyBorder="1" applyAlignment="1">
      <alignment horizontal="right" vertical="center"/>
    </xf>
    <xf numFmtId="0" fontId="61" fillId="0" borderId="0" xfId="13" applyFont="1" applyFill="1" applyBorder="1" applyAlignment="1">
      <alignment horizontal="right" vertical="center"/>
    </xf>
    <xf numFmtId="0" fontId="57" fillId="0" borderId="155" xfId="13" applyFont="1" applyFill="1" applyBorder="1" applyAlignment="1">
      <alignment vertical="center"/>
    </xf>
    <xf numFmtId="0" fontId="57" fillId="0" borderId="0" xfId="13" applyFont="1" applyFill="1" applyBorder="1" applyAlignment="1">
      <alignment horizontal="center" vertical="center"/>
    </xf>
    <xf numFmtId="9" fontId="57" fillId="0" borderId="156" xfId="14" applyNumberFormat="1" applyFont="1" applyFill="1" applyBorder="1" applyAlignment="1">
      <alignment horizontal="right" vertical="center"/>
    </xf>
    <xf numFmtId="0" fontId="57" fillId="0" borderId="0" xfId="13" applyFont="1" applyFill="1" applyBorder="1"/>
    <xf numFmtId="164" fontId="65" fillId="0" borderId="0" xfId="12" applyNumberFormat="1" applyFont="1" applyFill="1" applyBorder="1" applyAlignment="1">
      <alignment horizontal="right" vertical="center"/>
    </xf>
    <xf numFmtId="0" fontId="57" fillId="0" borderId="0" xfId="13" applyFont="1" applyFill="1" applyBorder="1" applyAlignment="1">
      <alignment horizontal="center"/>
    </xf>
    <xf numFmtId="9" fontId="57" fillId="0" borderId="0" xfId="5" applyNumberFormat="1" applyFont="1" applyFill="1" applyBorder="1"/>
    <xf numFmtId="9" fontId="57" fillId="0" borderId="156" xfId="5" applyNumberFormat="1" applyFont="1" applyFill="1" applyBorder="1"/>
    <xf numFmtId="9" fontId="65" fillId="0" borderId="156" xfId="12" applyNumberFormat="1" applyFont="1" applyFill="1" applyBorder="1" applyAlignment="1">
      <alignment horizontal="right" vertical="center"/>
    </xf>
    <xf numFmtId="0" fontId="57" fillId="0" borderId="155" xfId="13" applyFont="1" applyFill="1" applyBorder="1" applyAlignment="1">
      <alignment horizontal="left" vertical="center"/>
    </xf>
    <xf numFmtId="0" fontId="57" fillId="8" borderId="156" xfId="13" applyFont="1" applyFill="1" applyBorder="1"/>
    <xf numFmtId="0" fontId="57" fillId="27" borderId="143" xfId="13" applyFont="1" applyFill="1" applyBorder="1"/>
    <xf numFmtId="0" fontId="57" fillId="27" borderId="164" xfId="13" applyFont="1" applyFill="1" applyBorder="1"/>
    <xf numFmtId="0" fontId="57" fillId="27" borderId="144" xfId="13" applyFont="1" applyFill="1" applyBorder="1"/>
    <xf numFmtId="0" fontId="57" fillId="0" borderId="156" xfId="13" applyFont="1" applyFill="1" applyBorder="1"/>
    <xf numFmtId="0" fontId="55" fillId="27" borderId="155" xfId="13" applyFont="1" applyFill="1" applyBorder="1"/>
    <xf numFmtId="0" fontId="57" fillId="27" borderId="0" xfId="13" applyFont="1" applyFill="1" applyBorder="1"/>
    <xf numFmtId="0" fontId="57" fillId="27" borderId="156" xfId="13" applyFont="1" applyFill="1" applyBorder="1"/>
    <xf numFmtId="0" fontId="61" fillId="9" borderId="156" xfId="13" applyFont="1" applyFill="1" applyBorder="1" applyAlignment="1">
      <alignment horizontal="right" vertical="center"/>
    </xf>
    <xf numFmtId="0" fontId="57" fillId="35" borderId="155" xfId="13" applyFont="1" applyFill="1" applyBorder="1" applyAlignment="1">
      <alignment horizontal="left" vertical="center"/>
    </xf>
    <xf numFmtId="0" fontId="57" fillId="35" borderId="0" xfId="13" applyFont="1" applyFill="1" applyBorder="1" applyAlignment="1">
      <alignment horizontal="left" vertical="center"/>
    </xf>
    <xf numFmtId="0" fontId="57" fillId="35" borderId="0" xfId="13" applyFont="1" applyFill="1" applyBorder="1" applyAlignment="1">
      <alignment horizontal="right" vertical="center" indent="2"/>
    </xf>
    <xf numFmtId="164" fontId="57" fillId="35" borderId="156" xfId="14" applyNumberFormat="1" applyFont="1" applyFill="1" applyBorder="1" applyAlignment="1">
      <alignment horizontal="right" vertical="center"/>
    </xf>
    <xf numFmtId="164" fontId="57" fillId="0" borderId="156" xfId="14" applyNumberFormat="1" applyFont="1" applyFill="1" applyBorder="1" applyAlignment="1">
      <alignment horizontal="right" vertical="center"/>
    </xf>
    <xf numFmtId="164" fontId="65" fillId="0" borderId="156" xfId="12" applyNumberFormat="1" applyFont="1" applyFill="1" applyBorder="1" applyAlignment="1">
      <alignment horizontal="right" vertical="center"/>
    </xf>
    <xf numFmtId="0" fontId="57" fillId="27" borderId="155" xfId="13" applyFont="1" applyFill="1" applyBorder="1" applyAlignment="1">
      <alignment horizontal="left" vertical="center"/>
    </xf>
    <xf numFmtId="0" fontId="57" fillId="27" borderId="0" xfId="13" applyFont="1" applyFill="1" applyBorder="1" applyAlignment="1">
      <alignment horizontal="left" vertical="center"/>
    </xf>
    <xf numFmtId="0" fontId="57" fillId="27" borderId="0" xfId="13" applyFont="1" applyFill="1" applyBorder="1" applyAlignment="1">
      <alignment horizontal="right" vertical="center" indent="2"/>
    </xf>
    <xf numFmtId="164" fontId="57" fillId="27" borderId="156" xfId="14" applyNumberFormat="1" applyFont="1" applyFill="1" applyBorder="1" applyAlignment="1">
      <alignment horizontal="right" vertical="center"/>
    </xf>
    <xf numFmtId="0" fontId="57" fillId="27" borderId="148" xfId="13" applyFont="1" applyFill="1" applyBorder="1"/>
    <xf numFmtId="0" fontId="57" fillId="27" borderId="175" xfId="13" applyFont="1" applyFill="1" applyBorder="1"/>
    <xf numFmtId="0" fontId="57" fillId="27" borderId="149" xfId="13" applyFont="1" applyFill="1" applyBorder="1"/>
    <xf numFmtId="0" fontId="57" fillId="8" borderId="175" xfId="13" applyFont="1" applyFill="1" applyBorder="1"/>
    <xf numFmtId="0" fontId="57" fillId="8" borderId="149" xfId="13" applyFont="1" applyFill="1" applyBorder="1"/>
    <xf numFmtId="0" fontId="57" fillId="8" borderId="143" xfId="13" applyFont="1" applyFill="1" applyBorder="1"/>
    <xf numFmtId="0" fontId="57" fillId="8" borderId="164" xfId="13" applyFont="1" applyFill="1" applyBorder="1"/>
    <xf numFmtId="0" fontId="57" fillId="8" borderId="144" xfId="13" applyFont="1" applyFill="1" applyBorder="1"/>
    <xf numFmtId="0" fontId="57" fillId="0" borderId="155" xfId="13" applyFont="1" applyFill="1" applyBorder="1"/>
    <xf numFmtId="0" fontId="157" fillId="8" borderId="0" xfId="13" applyFont="1" applyFill="1" applyBorder="1" applyAlignment="1">
      <alignment horizontal="left" vertical="center"/>
    </xf>
    <xf numFmtId="0" fontId="57" fillId="35" borderId="179" xfId="13" applyFont="1" applyFill="1" applyBorder="1" applyAlignment="1">
      <alignment vertical="center"/>
    </xf>
    <xf numFmtId="3" fontId="57" fillId="35" borderId="179" xfId="13" applyNumberFormat="1" applyFont="1" applyFill="1" applyBorder="1" applyAlignment="1">
      <alignment horizontal="center" vertical="center"/>
    </xf>
    <xf numFmtId="3" fontId="57" fillId="35" borderId="180" xfId="13" applyNumberFormat="1" applyFont="1" applyFill="1" applyBorder="1" applyAlignment="1">
      <alignment horizontal="center" vertical="center"/>
    </xf>
    <xf numFmtId="9" fontId="57" fillId="36" borderId="178" xfId="12" applyNumberFormat="1" applyFont="1" applyFill="1" applyBorder="1" applyAlignment="1">
      <alignment horizontal="center" vertical="center"/>
    </xf>
    <xf numFmtId="0" fontId="57" fillId="35" borderId="181" xfId="13" applyFont="1" applyFill="1" applyBorder="1" applyAlignment="1">
      <alignment vertical="center"/>
    </xf>
    <xf numFmtId="3" fontId="57" fillId="35" borderId="181" xfId="13" applyNumberFormat="1" applyFont="1" applyFill="1" applyBorder="1" applyAlignment="1">
      <alignment horizontal="center" vertical="center"/>
    </xf>
    <xf numFmtId="3" fontId="57" fillId="35" borderId="182" xfId="13" applyNumberFormat="1" applyFont="1" applyFill="1" applyBorder="1" applyAlignment="1">
      <alignment horizontal="center" vertical="center"/>
    </xf>
    <xf numFmtId="0" fontId="57" fillId="35" borderId="183" xfId="13" applyFont="1" applyFill="1" applyBorder="1" applyAlignment="1">
      <alignment vertical="center"/>
    </xf>
    <xf numFmtId="3" fontId="57" fillId="35" borderId="183" xfId="13" applyNumberFormat="1" applyFont="1" applyFill="1" applyBorder="1" applyAlignment="1">
      <alignment horizontal="center" vertical="center"/>
    </xf>
    <xf numFmtId="3" fontId="57" fillId="35" borderId="184" xfId="13" applyNumberFormat="1" applyFont="1" applyFill="1" applyBorder="1" applyAlignment="1">
      <alignment horizontal="center" vertical="center"/>
    </xf>
    <xf numFmtId="3" fontId="57" fillId="0" borderId="0" xfId="13" applyNumberFormat="1" applyFont="1" applyFill="1" applyBorder="1" applyAlignment="1">
      <alignment horizontal="right" vertical="center" indent="2"/>
    </xf>
    <xf numFmtId="0" fontId="57" fillId="8" borderId="155" xfId="13" applyFont="1" applyFill="1" applyBorder="1"/>
    <xf numFmtId="0" fontId="57" fillId="8" borderId="148" xfId="13" applyFont="1" applyFill="1" applyBorder="1"/>
    <xf numFmtId="0" fontId="57" fillId="0" borderId="175" xfId="13" applyFont="1" applyFill="1" applyBorder="1" applyAlignment="1">
      <alignment vertical="center"/>
    </xf>
    <xf numFmtId="3" fontId="57" fillId="0" borderId="175" xfId="13" applyNumberFormat="1" applyFont="1" applyFill="1" applyBorder="1" applyAlignment="1">
      <alignment horizontal="right" vertical="center" indent="2"/>
    </xf>
    <xf numFmtId="0" fontId="0" fillId="0" borderId="0" xfId="0" applyFill="1"/>
    <xf numFmtId="0" fontId="128" fillId="0" borderId="0" xfId="0" applyFont="1" applyFill="1" applyBorder="1" applyAlignment="1" applyProtection="1">
      <protection hidden="1"/>
    </xf>
    <xf numFmtId="0" fontId="164" fillId="0" borderId="0" xfId="0" applyNumberFormat="1" applyFont="1" applyFill="1" applyBorder="1" applyAlignment="1" applyProtection="1">
      <alignment vertical="top"/>
      <protection hidden="1"/>
    </xf>
    <xf numFmtId="0" fontId="125" fillId="0" borderId="0" xfId="0" applyFont="1" applyFill="1" applyBorder="1" applyAlignment="1" applyProtection="1">
      <alignment vertical="center"/>
      <protection hidden="1"/>
    </xf>
    <xf numFmtId="0" fontId="42" fillId="0" borderId="0" xfId="0" applyFont="1" applyFill="1"/>
    <xf numFmtId="0" fontId="76" fillId="0" borderId="0" xfId="0" applyFont="1" applyFill="1"/>
    <xf numFmtId="0" fontId="76" fillId="0" borderId="0" xfId="0" applyFont="1"/>
    <xf numFmtId="0" fontId="76" fillId="8" borderId="0" xfId="0" applyFont="1" applyFill="1"/>
    <xf numFmtId="0" fontId="55" fillId="8" borderId="0" xfId="0" applyFont="1" applyFill="1" applyBorder="1" applyAlignment="1" applyProtection="1">
      <alignment vertical="center" wrapText="1"/>
      <protection hidden="1"/>
    </xf>
    <xf numFmtId="0" fontId="55" fillId="8" borderId="0" xfId="0" applyFont="1" applyFill="1" applyBorder="1" applyAlignment="1" applyProtection="1">
      <alignment horizontal="center" vertical="center"/>
      <protection hidden="1"/>
    </xf>
    <xf numFmtId="0" fontId="57" fillId="8" borderId="0" xfId="0" applyFont="1" applyFill="1" applyBorder="1" applyAlignment="1" applyProtection="1">
      <alignment vertical="center" wrapText="1"/>
      <protection hidden="1"/>
    </xf>
    <xf numFmtId="0" fontId="33" fillId="0" borderId="0" xfId="1" applyFont="1" applyFill="1" applyBorder="1" applyAlignment="1" applyProtection="1">
      <alignment horizontal="left" vertical="center"/>
      <protection hidden="1"/>
    </xf>
    <xf numFmtId="3" fontId="33" fillId="0" borderId="0" xfId="1" applyNumberFormat="1" applyFont="1" applyFill="1" applyBorder="1" applyAlignment="1" applyProtection="1">
      <alignment horizontal="center" vertical="center"/>
      <protection hidden="1"/>
    </xf>
    <xf numFmtId="3" fontId="27" fillId="0" borderId="0" xfId="1" applyNumberFormat="1" applyFont="1" applyFill="1" applyBorder="1" applyAlignment="1" applyProtection="1">
      <alignment horizontal="center" vertical="center"/>
      <protection hidden="1"/>
    </xf>
    <xf numFmtId="0" fontId="65" fillId="9" borderId="185" xfId="1" applyFont="1" applyFill="1" applyBorder="1" applyAlignment="1" applyProtection="1">
      <alignment horizontal="left" vertical="center"/>
      <protection hidden="1"/>
    </xf>
    <xf numFmtId="3" fontId="65" fillId="9" borderId="185" xfId="1" applyNumberFormat="1" applyFont="1" applyFill="1" applyBorder="1" applyAlignment="1" applyProtection="1">
      <alignment horizontal="center" vertical="center"/>
      <protection hidden="1"/>
    </xf>
    <xf numFmtId="0" fontId="27" fillId="37" borderId="0" xfId="1" applyFont="1" applyFill="1" applyBorder="1" applyAlignment="1" applyProtection="1">
      <alignment horizontal="left" vertical="center"/>
      <protection hidden="1"/>
    </xf>
    <xf numFmtId="164" fontId="33" fillId="37" borderId="0" xfId="5" applyNumberFormat="1" applyFont="1" applyFill="1" applyBorder="1" applyAlignment="1" applyProtection="1">
      <alignment horizontal="center" vertical="center"/>
      <protection hidden="1"/>
    </xf>
    <xf numFmtId="164" fontId="27" fillId="37" borderId="0" xfId="5" applyNumberFormat="1" applyFont="1" applyFill="1" applyBorder="1" applyAlignment="1" applyProtection="1">
      <alignment horizontal="center" vertical="center"/>
      <protection hidden="1"/>
    </xf>
    <xf numFmtId="0" fontId="57" fillId="8" borderId="0" xfId="0" applyFont="1" applyFill="1" applyAlignment="1">
      <alignment horizontal="left" vertical="center"/>
    </xf>
    <xf numFmtId="0" fontId="65" fillId="9" borderId="0" xfId="0" applyFont="1" applyFill="1" applyBorder="1" applyAlignment="1" applyProtection="1">
      <alignment vertical="center"/>
      <protection hidden="1"/>
    </xf>
    <xf numFmtId="0" fontId="33" fillId="0" borderId="0" xfId="1" applyFont="1" applyFill="1" applyBorder="1" applyAlignment="1" applyProtection="1">
      <alignment vertical="center"/>
      <protection hidden="1"/>
    </xf>
    <xf numFmtId="164" fontId="27" fillId="0" borderId="0" xfId="5" applyNumberFormat="1" applyFont="1" applyFill="1" applyBorder="1" applyAlignment="1" applyProtection="1">
      <alignment horizontal="center" vertical="center"/>
      <protection hidden="1"/>
    </xf>
    <xf numFmtId="3" fontId="65" fillId="9" borderId="0" xfId="1" applyNumberFormat="1" applyFont="1" applyFill="1" applyBorder="1" applyAlignment="1" applyProtection="1">
      <alignment horizontal="center" vertical="center"/>
      <protection hidden="1"/>
    </xf>
    <xf numFmtId="164" fontId="65" fillId="9" borderId="0" xfId="5" applyNumberFormat="1" applyFont="1" applyFill="1" applyBorder="1" applyAlignment="1" applyProtection="1">
      <alignment horizontal="center" vertical="center"/>
      <protection hidden="1"/>
    </xf>
    <xf numFmtId="0" fontId="55" fillId="8" borderId="0" xfId="0" applyFont="1" applyFill="1" applyBorder="1" applyAlignment="1" applyProtection="1">
      <alignment horizontal="left" vertical="center"/>
      <protection hidden="1"/>
    </xf>
    <xf numFmtId="0" fontId="156" fillId="8" borderId="0" xfId="0" applyFont="1" applyFill="1"/>
    <xf numFmtId="0" fontId="156" fillId="8" borderId="0" xfId="0" applyFont="1" applyFill="1" applyBorder="1" applyAlignment="1" applyProtection="1">
      <alignment horizontal="center"/>
      <protection hidden="1"/>
    </xf>
    <xf numFmtId="0" fontId="65" fillId="9" borderId="0" xfId="0" applyFont="1" applyFill="1" applyBorder="1" applyAlignment="1" applyProtection="1">
      <alignment vertical="center" wrapText="1"/>
      <protection hidden="1"/>
    </xf>
    <xf numFmtId="0" fontId="27" fillId="37" borderId="0" xfId="1" applyFont="1" applyFill="1" applyBorder="1" applyAlignment="1" applyProtection="1">
      <alignment vertical="center"/>
      <protection hidden="1"/>
    </xf>
    <xf numFmtId="0" fontId="65" fillId="9" borderId="0" xfId="1" applyFont="1" applyFill="1" applyBorder="1" applyAlignment="1">
      <alignment vertical="center"/>
    </xf>
    <xf numFmtId="0" fontId="65" fillId="9" borderId="0" xfId="1" applyFont="1" applyFill="1" applyBorder="1" applyAlignment="1">
      <alignment horizontal="center" vertical="center" wrapText="1"/>
    </xf>
    <xf numFmtId="0" fontId="165" fillId="0" borderId="0" xfId="0" applyFont="1" applyFill="1" applyAlignment="1" applyProtection="1">
      <alignment horizontal="left" vertical="top" wrapText="1"/>
      <protection hidden="1"/>
    </xf>
    <xf numFmtId="3" fontId="33" fillId="0" borderId="0" xfId="1" applyNumberFormat="1" applyFont="1" applyFill="1" applyBorder="1" applyAlignment="1">
      <alignment horizontal="center" vertical="center"/>
    </xf>
    <xf numFmtId="164" fontId="27" fillId="0" borderId="0" xfId="6" applyNumberFormat="1" applyFont="1" applyFill="1" applyBorder="1" applyAlignment="1">
      <alignment horizontal="center" vertical="center"/>
    </xf>
    <xf numFmtId="0" fontId="33" fillId="35" borderId="0" xfId="1" applyFont="1" applyFill="1" applyBorder="1" applyAlignment="1">
      <alignment horizontal="left" vertical="center"/>
    </xf>
    <xf numFmtId="0" fontId="27" fillId="35" borderId="0" xfId="1" applyFont="1" applyFill="1" applyBorder="1" applyAlignment="1">
      <alignment horizontal="left" vertical="center"/>
    </xf>
    <xf numFmtId="3" fontId="33" fillId="35" borderId="0" xfId="1" applyNumberFormat="1" applyFont="1" applyFill="1" applyBorder="1" applyAlignment="1">
      <alignment horizontal="center" vertical="center"/>
    </xf>
    <xf numFmtId="164" fontId="27" fillId="35" borderId="0" xfId="6" applyNumberFormat="1" applyFont="1" applyFill="1" applyBorder="1" applyAlignment="1">
      <alignment horizontal="center" vertical="center"/>
    </xf>
    <xf numFmtId="0" fontId="46" fillId="0" borderId="0" xfId="1" applyFont="1" applyFill="1" applyBorder="1" applyAlignment="1">
      <alignment horizontal="center" vertical="center" wrapText="1"/>
    </xf>
    <xf numFmtId="164" fontId="7" fillId="0" borderId="0" xfId="6" applyNumberFormat="1" applyFont="1" applyFill="1" applyBorder="1" applyAlignment="1">
      <alignment horizontal="center" vertical="center"/>
    </xf>
    <xf numFmtId="0" fontId="76" fillId="8" borderId="0" xfId="0" applyFont="1" applyFill="1" applyAlignment="1"/>
    <xf numFmtId="0" fontId="166" fillId="8" borderId="0" xfId="0" applyFont="1" applyFill="1"/>
    <xf numFmtId="0" fontId="166" fillId="0" borderId="0" xfId="0" applyFont="1" applyFill="1"/>
    <xf numFmtId="0" fontId="42" fillId="26" borderId="0" xfId="1" applyFont="1" applyFill="1" applyBorder="1" applyAlignment="1" applyProtection="1">
      <alignment vertical="center"/>
      <protection hidden="1"/>
    </xf>
    <xf numFmtId="0" fontId="106" fillId="26" borderId="0" xfId="1" applyFont="1" applyFill="1" applyBorder="1" applyAlignment="1" applyProtection="1">
      <alignment vertical="center"/>
      <protection hidden="1"/>
    </xf>
    <xf numFmtId="0" fontId="167" fillId="0" borderId="0" xfId="1" applyFont="1" applyFill="1" applyBorder="1" applyAlignment="1" applyProtection="1">
      <alignment vertical="center"/>
      <protection hidden="1"/>
    </xf>
    <xf numFmtId="0" fontId="65" fillId="9" borderId="0" xfId="1" applyFont="1" applyFill="1" applyBorder="1" applyAlignment="1" applyProtection="1">
      <alignment horizontal="left" vertical="center"/>
      <protection hidden="1"/>
    </xf>
    <xf numFmtId="3" fontId="76" fillId="8" borderId="0" xfId="0" applyNumberFormat="1" applyFont="1" applyFill="1"/>
    <xf numFmtId="0" fontId="27" fillId="0" borderId="0" xfId="1" applyFont="1" applyFill="1" applyBorder="1" applyAlignment="1" applyProtection="1">
      <alignment horizontal="left" vertical="center"/>
      <protection hidden="1"/>
    </xf>
    <xf numFmtId="0" fontId="42" fillId="26" borderId="0" xfId="1" applyFont="1" applyFill="1" applyBorder="1" applyAlignment="1" applyProtection="1">
      <alignment horizontal="left" vertical="center"/>
      <protection hidden="1"/>
    </xf>
    <xf numFmtId="0" fontId="106" fillId="26" borderId="0" xfId="1" applyFont="1" applyFill="1" applyBorder="1" applyAlignment="1" applyProtection="1">
      <alignment horizontal="left" vertical="center"/>
      <protection hidden="1"/>
    </xf>
    <xf numFmtId="0" fontId="167" fillId="0" borderId="0" xfId="1" applyFont="1" applyFill="1" applyBorder="1" applyAlignment="1" applyProtection="1">
      <alignment horizontal="left" vertical="center"/>
      <protection hidden="1"/>
    </xf>
    <xf numFmtId="0" fontId="42" fillId="0" borderId="0" xfId="1" applyFont="1" applyFill="1" applyBorder="1" applyAlignment="1" applyProtection="1">
      <alignment horizontal="left" vertical="center"/>
      <protection hidden="1"/>
    </xf>
    <xf numFmtId="0" fontId="106" fillId="0" borderId="0" xfId="1" applyFont="1" applyFill="1" applyBorder="1" applyAlignment="1" applyProtection="1">
      <alignment horizontal="left" vertical="center"/>
      <protection hidden="1"/>
    </xf>
    <xf numFmtId="9" fontId="57" fillId="0" borderId="0" xfId="5" applyNumberFormat="1" applyFont="1" applyFill="1" applyBorder="1" applyAlignment="1">
      <alignment horizontal="center" vertical="center" wrapText="1"/>
    </xf>
    <xf numFmtId="0" fontId="55" fillId="8" borderId="0" xfId="0" applyFont="1" applyFill="1" applyBorder="1" applyAlignment="1" applyProtection="1">
      <alignment horizontal="center" vertical="center" wrapText="1"/>
      <protection hidden="1"/>
    </xf>
    <xf numFmtId="0" fontId="65" fillId="0" borderId="0" xfId="0" applyFont="1" applyFill="1" applyBorder="1" applyAlignment="1" applyProtection="1">
      <alignment vertical="center" wrapText="1"/>
      <protection hidden="1"/>
    </xf>
    <xf numFmtId="0" fontId="61" fillId="9" borderId="0" xfId="0" applyFont="1" applyFill="1" applyBorder="1" applyAlignment="1" applyProtection="1">
      <alignment horizontal="center" vertical="center" wrapText="1"/>
      <protection hidden="1"/>
    </xf>
    <xf numFmtId="3" fontId="55" fillId="0" borderId="0" xfId="1" applyNumberFormat="1" applyFont="1" applyFill="1" applyBorder="1" applyAlignment="1" applyProtection="1">
      <alignment horizontal="center" vertical="center"/>
      <protection hidden="1"/>
    </xf>
    <xf numFmtId="3" fontId="162" fillId="35" borderId="1" xfId="0" applyNumberFormat="1" applyFont="1" applyFill="1" applyBorder="1" applyAlignment="1">
      <alignment horizontal="right" vertical="center" wrapText="1"/>
    </xf>
    <xf numFmtId="9" fontId="162" fillId="35" borderId="1" xfId="0" applyNumberFormat="1" applyFont="1" applyFill="1" applyBorder="1" applyAlignment="1">
      <alignment horizontal="right" vertical="center" wrapText="1"/>
    </xf>
    <xf numFmtId="3" fontId="55" fillId="8" borderId="0" xfId="0" applyNumberFormat="1" applyFont="1" applyFill="1" applyBorder="1" applyAlignment="1" applyProtection="1">
      <alignment vertical="center" wrapText="1"/>
      <protection hidden="1"/>
    </xf>
    <xf numFmtId="3" fontId="65" fillId="9" borderId="143" xfId="1" applyNumberFormat="1" applyFont="1" applyFill="1" applyBorder="1" applyAlignment="1" applyProtection="1">
      <alignment horizontal="center" vertical="center"/>
      <protection hidden="1"/>
    </xf>
    <xf numFmtId="3" fontId="65" fillId="9" borderId="164" xfId="1" applyNumberFormat="1" applyFont="1" applyFill="1" applyBorder="1" applyAlignment="1" applyProtection="1">
      <alignment horizontal="center" vertical="center"/>
      <protection hidden="1"/>
    </xf>
    <xf numFmtId="3" fontId="65" fillId="9" borderId="144" xfId="1" applyNumberFormat="1" applyFont="1" applyFill="1" applyBorder="1" applyAlignment="1" applyProtection="1">
      <alignment horizontal="center" vertical="center"/>
      <protection hidden="1"/>
    </xf>
    <xf numFmtId="0" fontId="27" fillId="39" borderId="0" xfId="1" applyFont="1" applyFill="1" applyBorder="1" applyAlignment="1" applyProtection="1">
      <alignment horizontal="left" vertical="center"/>
      <protection hidden="1"/>
    </xf>
    <xf numFmtId="9" fontId="33" fillId="39" borderId="0" xfId="5" applyFont="1" applyFill="1" applyBorder="1" applyAlignment="1" applyProtection="1">
      <alignment horizontal="center" vertical="center"/>
      <protection hidden="1"/>
    </xf>
    <xf numFmtId="9" fontId="33" fillId="39" borderId="148" xfId="5" applyFont="1" applyFill="1" applyBorder="1" applyAlignment="1" applyProtection="1">
      <alignment horizontal="center" vertical="center"/>
      <protection hidden="1"/>
    </xf>
    <xf numFmtId="9" fontId="33" fillId="39" borderId="175" xfId="5" applyFont="1" applyFill="1" applyBorder="1" applyAlignment="1" applyProtection="1">
      <alignment horizontal="center" vertical="center"/>
      <protection hidden="1"/>
    </xf>
    <xf numFmtId="9" fontId="27" fillId="39" borderId="149" xfId="5" applyFont="1" applyFill="1" applyBorder="1" applyAlignment="1" applyProtection="1">
      <alignment horizontal="center" vertical="center"/>
      <protection hidden="1"/>
    </xf>
    <xf numFmtId="9" fontId="27" fillId="39" borderId="0" xfId="5" applyFont="1" applyFill="1" applyBorder="1" applyAlignment="1" applyProtection="1">
      <alignment horizontal="center" vertical="center"/>
      <protection hidden="1"/>
    </xf>
    <xf numFmtId="164" fontId="33" fillId="0" borderId="0" xfId="5" applyNumberFormat="1" applyFont="1" applyFill="1" applyBorder="1" applyAlignment="1" applyProtection="1">
      <alignment horizontal="center" vertical="center"/>
      <protection hidden="1"/>
    </xf>
    <xf numFmtId="0" fontId="76" fillId="8" borderId="0" xfId="0" applyFont="1" applyFill="1" applyAlignment="1">
      <alignment horizontal="center"/>
    </xf>
    <xf numFmtId="0" fontId="55" fillId="0" borderId="0" xfId="0" applyFont="1" applyFill="1" applyBorder="1" applyAlignment="1" applyProtection="1">
      <alignment vertical="center" wrapText="1"/>
      <protection hidden="1"/>
    </xf>
    <xf numFmtId="0" fontId="57" fillId="0" borderId="0" xfId="0" applyFont="1" applyFill="1" applyBorder="1" applyAlignment="1">
      <alignment horizontal="left" vertical="center"/>
    </xf>
    <xf numFmtId="0" fontId="76" fillId="0" borderId="0" xfId="0" applyFont="1" applyFill="1" applyBorder="1"/>
    <xf numFmtId="0" fontId="65" fillId="0" borderId="0" xfId="0" applyFont="1" applyFill="1" applyBorder="1" applyAlignment="1" applyProtection="1">
      <alignment horizontal="center" vertical="center" wrapText="1"/>
      <protection hidden="1"/>
    </xf>
    <xf numFmtId="3" fontId="57" fillId="0" borderId="0" xfId="1" applyNumberFormat="1" applyFont="1" applyFill="1" applyBorder="1" applyAlignment="1" applyProtection="1">
      <alignment horizontal="center" vertical="center"/>
      <protection hidden="1"/>
    </xf>
    <xf numFmtId="0" fontId="79" fillId="0" borderId="0" xfId="0" applyFont="1" applyFill="1" applyBorder="1" applyAlignment="1">
      <alignment horizontal="center" vertical="center"/>
    </xf>
    <xf numFmtId="3" fontId="65" fillId="0" borderId="0" xfId="1" applyNumberFormat="1" applyFont="1" applyFill="1" applyBorder="1" applyAlignment="1" applyProtection="1">
      <alignment horizontal="center" vertical="center"/>
      <protection hidden="1"/>
    </xf>
    <xf numFmtId="164" fontId="65" fillId="0" borderId="0" xfId="5" applyNumberFormat="1" applyFont="1" applyFill="1" applyBorder="1" applyAlignment="1" applyProtection="1">
      <alignment horizontal="center" vertical="center"/>
      <protection hidden="1"/>
    </xf>
    <xf numFmtId="0" fontId="156" fillId="0" borderId="0" xfId="0" applyFont="1" applyFill="1" applyBorder="1"/>
    <xf numFmtId="9" fontId="27" fillId="0" borderId="0" xfId="5" applyFont="1" applyFill="1" applyBorder="1" applyAlignment="1" applyProtection="1">
      <alignment horizontal="center" vertical="center"/>
      <protection hidden="1"/>
    </xf>
    <xf numFmtId="0" fontId="55" fillId="0" borderId="0" xfId="0" applyFont="1" applyFill="1" applyBorder="1" applyAlignment="1" applyProtection="1">
      <alignment vertical="center"/>
      <protection hidden="1"/>
    </xf>
    <xf numFmtId="0" fontId="33" fillId="0" borderId="0" xfId="1" applyFont="1" applyFill="1" applyBorder="1" applyAlignment="1">
      <alignment horizontal="left" vertical="center"/>
    </xf>
    <xf numFmtId="0" fontId="27" fillId="0" borderId="0" xfId="1" applyFont="1" applyFill="1" applyBorder="1" applyAlignment="1">
      <alignment horizontal="left" vertical="center"/>
    </xf>
    <xf numFmtId="164" fontId="33" fillId="39" borderId="0" xfId="5" applyNumberFormat="1" applyFont="1" applyFill="1" applyBorder="1" applyAlignment="1" applyProtection="1">
      <alignment horizontal="center" vertical="center"/>
      <protection hidden="1"/>
    </xf>
    <xf numFmtId="0" fontId="76" fillId="0" borderId="0" xfId="0" applyFont="1" applyFill="1" applyBorder="1" applyAlignment="1">
      <alignment horizontal="center"/>
    </xf>
    <xf numFmtId="0" fontId="65" fillId="0" borderId="0" xfId="1" applyFont="1" applyFill="1" applyBorder="1" applyAlignment="1">
      <alignment horizontal="center" vertical="center"/>
    </xf>
    <xf numFmtId="3" fontId="65" fillId="0" borderId="0" xfId="1" applyNumberFormat="1" applyFont="1" applyFill="1" applyBorder="1" applyAlignment="1">
      <alignment horizontal="center" vertical="center"/>
    </xf>
    <xf numFmtId="0" fontId="76" fillId="0" borderId="0" xfId="0" applyFont="1" applyFill="1" applyBorder="1" applyAlignment="1"/>
    <xf numFmtId="9" fontId="65" fillId="9" borderId="0" xfId="5" applyFont="1" applyFill="1" applyBorder="1" applyAlignment="1" applyProtection="1">
      <alignment horizontal="center" vertical="center"/>
      <protection hidden="1"/>
    </xf>
    <xf numFmtId="0" fontId="166" fillId="0" borderId="0" xfId="0" applyFont="1" applyFill="1" applyBorder="1"/>
    <xf numFmtId="0" fontId="166" fillId="0" borderId="0" xfId="0" applyFont="1" applyFill="1" applyBorder="1" applyAlignment="1">
      <alignment horizontal="center"/>
    </xf>
    <xf numFmtId="0" fontId="27" fillId="0" borderId="0" xfId="1" applyFont="1" applyFill="1" applyBorder="1" applyAlignment="1" applyProtection="1">
      <alignment horizontal="center" vertical="center"/>
      <protection hidden="1"/>
    </xf>
    <xf numFmtId="0" fontId="0" fillId="0" borderId="0" xfId="0" applyFill="1" applyBorder="1" applyAlignment="1">
      <alignment horizontal="center"/>
    </xf>
    <xf numFmtId="0" fontId="42" fillId="9" borderId="0" xfId="9" applyFont="1" applyFill="1" applyBorder="1" applyAlignment="1">
      <alignment horizontal="left" vertical="center"/>
    </xf>
    <xf numFmtId="0" fontId="42" fillId="9" borderId="0" xfId="9" applyFont="1" applyFill="1" applyBorder="1" applyAlignment="1">
      <alignment horizontal="center" vertical="center" wrapText="1"/>
    </xf>
    <xf numFmtId="0" fontId="42" fillId="9" borderId="0" xfId="9" applyFont="1" applyFill="1" applyBorder="1" applyAlignment="1">
      <alignment horizontal="center" vertical="center"/>
    </xf>
    <xf numFmtId="0" fontId="28" fillId="3" borderId="93" xfId="9" applyFont="1" applyFill="1" applyBorder="1" applyAlignment="1">
      <alignment horizontal="left"/>
    </xf>
    <xf numFmtId="0" fontId="42" fillId="9" borderId="0" xfId="9" applyFont="1" applyFill="1" applyAlignment="1">
      <alignment horizontal="center" vertical="center"/>
    </xf>
    <xf numFmtId="0" fontId="57" fillId="0" borderId="0" xfId="0" applyFont="1" applyAlignment="1">
      <alignment horizontal="left" vertical="center" wrapText="1"/>
    </xf>
    <xf numFmtId="0" fontId="57" fillId="0" borderId="0" xfId="0" applyFont="1" applyAlignment="1">
      <alignment horizontal="left" wrapText="1"/>
    </xf>
    <xf numFmtId="0" fontId="65" fillId="9" borderId="0" xfId="0" applyFont="1" applyFill="1" applyAlignment="1">
      <alignment horizontal="center" vertical="center"/>
    </xf>
    <xf numFmtId="0" fontId="65" fillId="9" borderId="0" xfId="0" applyFont="1" applyFill="1" applyAlignment="1">
      <alignment horizontal="center" wrapText="1"/>
    </xf>
    <xf numFmtId="0" fontId="55" fillId="0" borderId="0" xfId="0" applyFont="1" applyFill="1" applyAlignment="1">
      <alignment horizontal="center" wrapText="1"/>
    </xf>
    <xf numFmtId="9" fontId="55" fillId="0" borderId="0" xfId="5" applyFont="1" applyFill="1" applyAlignment="1">
      <alignment horizontal="center"/>
    </xf>
    <xf numFmtId="0" fontId="65" fillId="9" borderId="0" xfId="0" applyFont="1" applyFill="1" applyAlignment="1">
      <alignment horizontal="center"/>
    </xf>
    <xf numFmtId="0" fontId="65" fillId="0" borderId="0" xfId="0" applyFont="1" applyFill="1" applyAlignment="1">
      <alignment horizontal="center"/>
    </xf>
    <xf numFmtId="0" fontId="65" fillId="9" borderId="0" xfId="0" applyFont="1" applyFill="1" applyBorder="1" applyAlignment="1">
      <alignment horizontal="center"/>
    </xf>
    <xf numFmtId="9" fontId="55" fillId="0" borderId="0" xfId="5" applyFont="1" applyFill="1" applyBorder="1" applyAlignment="1">
      <alignment horizontal="center"/>
    </xf>
    <xf numFmtId="9" fontId="65" fillId="9" borderId="0" xfId="5" applyFont="1" applyFill="1" applyBorder="1" applyAlignment="1">
      <alignment horizontal="center"/>
    </xf>
    <xf numFmtId="9" fontId="65" fillId="0" borderId="0" xfId="5" applyFont="1" applyFill="1" applyBorder="1" applyAlignment="1">
      <alignment horizontal="center"/>
    </xf>
    <xf numFmtId="0" fontId="65" fillId="9" borderId="0" xfId="0" applyFont="1" applyFill="1" applyBorder="1" applyAlignment="1">
      <alignment horizontal="center" vertical="center"/>
    </xf>
    <xf numFmtId="0" fontId="57" fillId="0" borderId="0" xfId="0" applyFont="1" applyFill="1" applyBorder="1" applyAlignment="1">
      <alignment horizontal="left"/>
    </xf>
    <xf numFmtId="0" fontId="55" fillId="0" borderId="0" xfId="0" applyFont="1" applyFill="1" applyBorder="1" applyAlignment="1">
      <alignment horizontal="center"/>
    </xf>
    <xf numFmtId="0" fontId="65" fillId="0" borderId="0" xfId="0" applyFont="1" applyFill="1" applyBorder="1" applyAlignment="1">
      <alignment horizontal="center"/>
    </xf>
    <xf numFmtId="3" fontId="91" fillId="19" borderId="31" xfId="0" applyNumberFormat="1" applyFont="1" applyFill="1" applyBorder="1" applyAlignment="1">
      <alignment horizontal="center" vertical="center" wrapText="1"/>
    </xf>
    <xf numFmtId="3" fontId="91" fillId="19" borderId="32" xfId="0" applyNumberFormat="1" applyFont="1" applyFill="1" applyBorder="1" applyAlignment="1">
      <alignment horizontal="center" vertical="center" wrapText="1"/>
    </xf>
    <xf numFmtId="3" fontId="91" fillId="19" borderId="33" xfId="0" applyNumberFormat="1" applyFont="1" applyFill="1" applyBorder="1" applyAlignment="1">
      <alignment horizontal="center" vertical="center" wrapText="1"/>
    </xf>
    <xf numFmtId="164" fontId="93" fillId="20" borderId="0" xfId="5" applyNumberFormat="1" applyFont="1" applyFill="1" applyBorder="1" applyAlignment="1">
      <alignment horizontal="center" vertical="center"/>
    </xf>
    <xf numFmtId="0" fontId="65" fillId="9" borderId="0" xfId="0" applyFont="1" applyFill="1" applyBorder="1" applyAlignment="1" applyProtection="1">
      <alignment horizontal="center" vertical="center" wrapText="1"/>
      <protection hidden="1"/>
    </xf>
    <xf numFmtId="0" fontId="47" fillId="2" borderId="0" xfId="1" applyFont="1" applyFill="1" applyBorder="1" applyAlignment="1">
      <alignment horizontal="center" wrapText="1"/>
    </xf>
    <xf numFmtId="0" fontId="48" fillId="6" borderId="0" xfId="1" applyFont="1" applyFill="1" applyBorder="1" applyAlignment="1">
      <alignment horizontal="left" vertical="center" wrapText="1"/>
    </xf>
    <xf numFmtId="0" fontId="48" fillId="6" borderId="19" xfId="1" applyFont="1" applyFill="1" applyBorder="1" applyAlignment="1">
      <alignment horizontal="center" vertical="center" wrapText="1"/>
    </xf>
    <xf numFmtId="0" fontId="48" fillId="6" borderId="0" xfId="1" applyFont="1" applyFill="1" applyBorder="1" applyAlignment="1">
      <alignment horizontal="center" vertical="center" wrapText="1"/>
    </xf>
    <xf numFmtId="0" fontId="23" fillId="7" borderId="0" xfId="1" applyFont="1" applyFill="1" applyBorder="1" applyAlignment="1" applyProtection="1">
      <alignment horizontal="center" vertical="center"/>
      <protection hidden="1"/>
    </xf>
    <xf numFmtId="0" fontId="14" fillId="7" borderId="0" xfId="1" applyFont="1" applyFill="1" applyBorder="1" applyAlignment="1" applyProtection="1">
      <alignment horizontal="center" vertical="center"/>
      <protection hidden="1"/>
    </xf>
    <xf numFmtId="0" fontId="14" fillId="7" borderId="14" xfId="1" applyFont="1" applyFill="1" applyBorder="1" applyAlignment="1" applyProtection="1">
      <alignment horizontal="center" vertical="center"/>
      <protection hidden="1"/>
    </xf>
    <xf numFmtId="0" fontId="65" fillId="9" borderId="0" xfId="1" applyFont="1" applyFill="1" applyBorder="1" applyAlignment="1" applyProtection="1">
      <alignment horizontal="center" vertical="center"/>
      <protection hidden="1"/>
    </xf>
    <xf numFmtId="0" fontId="65" fillId="9" borderId="0" xfId="1" applyFont="1" applyFill="1" applyBorder="1" applyAlignment="1">
      <alignment horizontal="center" vertical="center"/>
    </xf>
    <xf numFmtId="0" fontId="53" fillId="8" borderId="0" xfId="0" applyFont="1" applyFill="1" applyAlignment="1">
      <alignment horizontal="center"/>
    </xf>
    <xf numFmtId="0" fontId="54" fillId="8" borderId="0" xfId="0" applyFont="1" applyFill="1" applyAlignment="1">
      <alignment horizontal="center"/>
    </xf>
    <xf numFmtId="0" fontId="58" fillId="9" borderId="30" xfId="0" applyFont="1" applyFill="1" applyBorder="1" applyAlignment="1">
      <alignment horizontal="center" vertical="center"/>
    </xf>
    <xf numFmtId="0" fontId="58" fillId="9" borderId="0" xfId="0" applyFont="1" applyFill="1" applyAlignment="1">
      <alignment horizontal="center" vertical="center" wrapText="1"/>
    </xf>
    <xf numFmtId="0" fontId="58" fillId="9" borderId="0" xfId="0" applyFont="1" applyFill="1" applyAlignment="1">
      <alignment horizontal="center" vertical="top" wrapText="1"/>
    </xf>
    <xf numFmtId="0" fontId="58" fillId="9" borderId="0" xfId="0" applyFont="1" applyFill="1" applyAlignment="1">
      <alignment horizontal="center" vertical="center"/>
    </xf>
    <xf numFmtId="0" fontId="59" fillId="10" borderId="0" xfId="0" applyFont="1" applyFill="1" applyAlignment="1">
      <alignment horizontal="center" vertical="center"/>
    </xf>
    <xf numFmtId="0" fontId="64" fillId="8" borderId="0" xfId="0" applyFont="1" applyFill="1" applyAlignment="1">
      <alignment horizontal="justify" vertical="center" wrapText="1"/>
    </xf>
    <xf numFmtId="0" fontId="58" fillId="9" borderId="0" xfId="0" applyFont="1" applyFill="1" applyAlignment="1">
      <alignment horizontal="center" vertical="top"/>
    </xf>
    <xf numFmtId="0" fontId="58" fillId="9" borderId="30" xfId="0" applyFont="1" applyFill="1" applyBorder="1" applyAlignment="1">
      <alignment horizontal="center" vertical="center" wrapText="1"/>
    </xf>
    <xf numFmtId="0" fontId="57" fillId="0" borderId="0" xfId="13" applyFont="1" applyFill="1" applyBorder="1" applyAlignment="1">
      <alignment horizontal="left" vertical="center"/>
    </xf>
    <xf numFmtId="0" fontId="65" fillId="9" borderId="0" xfId="13" applyFont="1" applyFill="1" applyBorder="1" applyAlignment="1">
      <alignment horizontal="center" vertical="center"/>
    </xf>
    <xf numFmtId="0" fontId="55" fillId="8" borderId="0" xfId="13" applyFont="1" applyFill="1" applyAlignment="1">
      <alignment horizontal="center"/>
    </xf>
    <xf numFmtId="0" fontId="61" fillId="8" borderId="0" xfId="13" applyFont="1" applyFill="1" applyBorder="1" applyAlignment="1">
      <alignment horizontal="center"/>
    </xf>
    <xf numFmtId="0" fontId="42" fillId="6" borderId="0" xfId="1" applyFont="1" applyFill="1" applyBorder="1" applyAlignment="1">
      <alignment horizontal="center" vertical="center"/>
    </xf>
    <xf numFmtId="0" fontId="42" fillId="6" borderId="19" xfId="1" applyFont="1" applyFill="1" applyBorder="1" applyAlignment="1">
      <alignment horizontal="center" vertical="center"/>
    </xf>
    <xf numFmtId="0" fontId="45" fillId="8" borderId="0" xfId="1" applyFont="1" applyFill="1" applyBorder="1" applyAlignment="1">
      <alignment horizontal="center" vertical="center"/>
    </xf>
    <xf numFmtId="0" fontId="30" fillId="8" borderId="0" xfId="0" applyFont="1" applyFill="1" applyBorder="1" applyAlignment="1" applyProtection="1">
      <alignment horizontal="center" vertical="center"/>
    </xf>
    <xf numFmtId="0" fontId="67" fillId="11" borderId="37" xfId="0" applyFont="1" applyFill="1" applyBorder="1" applyAlignment="1" applyProtection="1">
      <alignment horizontal="center" vertical="center" wrapText="1"/>
    </xf>
    <xf numFmtId="0" fontId="67" fillId="21" borderId="48" xfId="0" applyFont="1" applyFill="1" applyBorder="1" applyAlignment="1">
      <alignment horizontal="center" vertical="center" wrapText="1"/>
    </xf>
    <xf numFmtId="9" fontId="88" fillId="3" borderId="86" xfId="5" applyFont="1" applyFill="1" applyBorder="1" applyAlignment="1">
      <alignment horizontal="center" vertical="center"/>
    </xf>
    <xf numFmtId="0" fontId="28" fillId="3" borderId="93" xfId="9" applyFont="1" applyFill="1" applyBorder="1" applyAlignment="1">
      <alignment horizontal="left" vertical="center" wrapText="1"/>
    </xf>
    <xf numFmtId="0" fontId="42" fillId="9" borderId="113" xfId="9" applyFont="1" applyFill="1" applyBorder="1" applyAlignment="1">
      <alignment horizontal="center" vertical="center" wrapText="1"/>
    </xf>
    <xf numFmtId="0" fontId="42" fillId="9" borderId="0" xfId="9" applyFont="1" applyFill="1" applyBorder="1" applyAlignment="1">
      <alignment horizontal="center" vertical="center" wrapText="1"/>
    </xf>
    <xf numFmtId="0" fontId="42" fillId="9" borderId="108" xfId="9" applyFont="1" applyFill="1" applyBorder="1" applyAlignment="1">
      <alignment horizontal="center" vertical="center" wrapText="1"/>
    </xf>
    <xf numFmtId="0" fontId="28" fillId="3" borderId="93" xfId="9" applyFont="1" applyFill="1" applyBorder="1" applyAlignment="1">
      <alignment horizontal="left"/>
    </xf>
    <xf numFmtId="0" fontId="42" fillId="9" borderId="102" xfId="9" applyFont="1" applyFill="1" applyBorder="1" applyAlignment="1">
      <alignment horizontal="center" vertical="center" wrapText="1"/>
    </xf>
    <xf numFmtId="0" fontId="10" fillId="3" borderId="0" xfId="9" applyFont="1" applyFill="1" applyAlignment="1">
      <alignment horizontal="left" vertical="center" wrapText="1"/>
    </xf>
    <xf numFmtId="0" fontId="42" fillId="9" borderId="0" xfId="9" applyFont="1" applyFill="1" applyAlignment="1">
      <alignment horizontal="center" vertical="center"/>
    </xf>
    <xf numFmtId="0" fontId="8" fillId="10" borderId="0" xfId="9" applyFont="1" applyFill="1" applyAlignment="1">
      <alignment horizontal="center" vertical="center"/>
    </xf>
    <xf numFmtId="0" fontId="42" fillId="9" borderId="110" xfId="9" applyFont="1" applyFill="1" applyBorder="1" applyAlignment="1">
      <alignment horizontal="center" vertical="center" wrapText="1"/>
    </xf>
    <xf numFmtId="0" fontId="42" fillId="9" borderId="94" xfId="9" applyFont="1" applyFill="1" applyBorder="1" applyAlignment="1">
      <alignment horizontal="center" vertical="center" wrapText="1"/>
    </xf>
    <xf numFmtId="0" fontId="42" fillId="9" borderId="111" xfId="9" applyFont="1" applyFill="1" applyBorder="1" applyAlignment="1">
      <alignment horizontal="center" vertical="center" wrapText="1"/>
    </xf>
    <xf numFmtId="0" fontId="54" fillId="3" borderId="93" xfId="9" applyFont="1" applyFill="1" applyBorder="1" applyAlignment="1">
      <alignment horizontal="left"/>
    </xf>
    <xf numFmtId="0" fontId="42" fillId="9" borderId="0" xfId="9" applyFont="1" applyFill="1" applyBorder="1" applyAlignment="1">
      <alignment horizontal="left" vertical="center"/>
    </xf>
    <xf numFmtId="0" fontId="42" fillId="9" borderId="0" xfId="9" applyFont="1" applyFill="1" applyBorder="1" applyAlignment="1">
      <alignment horizontal="center" vertical="center"/>
    </xf>
    <xf numFmtId="0" fontId="2" fillId="3" borderId="0" xfId="9" applyFont="1" applyFill="1" applyAlignment="1">
      <alignment horizontal="justify" vertical="center" wrapText="1"/>
    </xf>
    <xf numFmtId="0" fontId="54" fillId="3" borderId="0" xfId="9" applyFont="1" applyFill="1" applyBorder="1" applyAlignment="1">
      <alignment horizontal="left"/>
    </xf>
    <xf numFmtId="0" fontId="101" fillId="17" borderId="0" xfId="9" applyFont="1" applyFill="1" applyBorder="1" applyAlignment="1">
      <alignment horizontal="center" vertical="center"/>
    </xf>
    <xf numFmtId="0" fontId="103" fillId="17" borderId="0" xfId="9" applyFont="1" applyFill="1" applyBorder="1" applyAlignment="1">
      <alignment horizontal="center" vertical="center"/>
    </xf>
    <xf numFmtId="0" fontId="105" fillId="17" borderId="0" xfId="9" applyFont="1" applyFill="1" applyBorder="1" applyAlignment="1">
      <alignment horizontal="center" vertical="center"/>
    </xf>
    <xf numFmtId="0" fontId="46" fillId="9" borderId="0" xfId="9" applyFont="1" applyFill="1" applyBorder="1" applyAlignment="1">
      <alignment horizontal="left" vertical="center" wrapText="1"/>
    </xf>
    <xf numFmtId="0" fontId="65" fillId="9" borderId="0" xfId="0" applyFont="1" applyFill="1" applyBorder="1" applyAlignment="1">
      <alignment horizontal="center"/>
    </xf>
    <xf numFmtId="9" fontId="65" fillId="0" borderId="0" xfId="5" applyFont="1" applyFill="1" applyBorder="1" applyAlignment="1">
      <alignment horizontal="center"/>
    </xf>
    <xf numFmtId="0" fontId="57" fillId="0" borderId="0" xfId="0" applyFont="1" applyAlignment="1">
      <alignment horizontal="left" vertical="center" wrapText="1"/>
    </xf>
    <xf numFmtId="9" fontId="55" fillId="0" borderId="0" xfId="5" applyFont="1" applyFill="1" applyAlignment="1">
      <alignment horizontal="center"/>
    </xf>
    <xf numFmtId="0" fontId="65" fillId="9" borderId="0" xfId="0" applyFont="1" applyFill="1" applyAlignment="1">
      <alignment horizontal="center" vertical="center"/>
    </xf>
    <xf numFmtId="0" fontId="65" fillId="9" borderId="0" xfId="0" applyFont="1" applyFill="1" applyAlignment="1">
      <alignment horizontal="center"/>
    </xf>
    <xf numFmtId="0" fontId="65" fillId="0" borderId="0" xfId="0" applyFont="1" applyFill="1" applyAlignment="1">
      <alignment horizontal="center"/>
    </xf>
    <xf numFmtId="0" fontId="55" fillId="8" borderId="0" xfId="2" applyFont="1" applyFill="1" applyBorder="1" applyAlignment="1">
      <alignment horizontal="left" wrapText="1"/>
    </xf>
    <xf numFmtId="0" fontId="55" fillId="8" borderId="0" xfId="2" applyFont="1" applyFill="1" applyBorder="1" applyAlignment="1">
      <alignment horizontal="left" vertical="center" wrapText="1"/>
    </xf>
    <xf numFmtId="0" fontId="65" fillId="9" borderId="173" xfId="0" applyFont="1" applyFill="1" applyBorder="1" applyAlignment="1">
      <alignment horizontal="center"/>
    </xf>
    <xf numFmtId="0" fontId="55" fillId="0" borderId="0" xfId="0" applyFont="1" applyFill="1" applyBorder="1" applyAlignment="1">
      <alignment horizontal="center" wrapText="1"/>
    </xf>
    <xf numFmtId="0" fontId="57" fillId="0" borderId="0" xfId="0" applyFont="1" applyAlignment="1">
      <alignment horizontal="left" wrapText="1"/>
    </xf>
    <xf numFmtId="0" fontId="55" fillId="0" borderId="0" xfId="0" applyFont="1" applyFill="1" applyAlignment="1">
      <alignment horizontal="center" wrapText="1"/>
    </xf>
    <xf numFmtId="9" fontId="55" fillId="0" borderId="0" xfId="5" applyFont="1" applyFill="1" applyAlignment="1">
      <alignment horizontal="center" wrapText="1"/>
    </xf>
    <xf numFmtId="0" fontId="65" fillId="9" borderId="174" xfId="0" applyFont="1" applyFill="1" applyBorder="1" applyAlignment="1">
      <alignment horizontal="center"/>
    </xf>
    <xf numFmtId="0" fontId="65" fillId="9" borderId="0" xfId="0" applyFont="1" applyFill="1" applyAlignment="1">
      <alignment horizontal="center" wrapText="1"/>
    </xf>
    <xf numFmtId="0" fontId="65" fillId="9" borderId="0" xfId="0" applyFont="1" applyFill="1" applyBorder="1" applyAlignment="1">
      <alignment horizontal="center" vertical="center" wrapText="1"/>
    </xf>
    <xf numFmtId="0" fontId="147" fillId="0" borderId="0" xfId="0" applyFont="1" applyAlignment="1">
      <alignment horizontal="center"/>
    </xf>
    <xf numFmtId="0" fontId="57" fillId="25" borderId="0" xfId="0" applyFont="1" applyFill="1" applyAlignment="1">
      <alignment horizontal="left" vertical="center" wrapText="1"/>
    </xf>
    <xf numFmtId="0" fontId="65" fillId="0" borderId="0" xfId="0" applyFont="1" applyFill="1" applyBorder="1" applyAlignment="1">
      <alignment horizontal="center"/>
    </xf>
    <xf numFmtId="0" fontId="57" fillId="0" borderId="0" xfId="0" applyFont="1" applyFill="1" applyBorder="1" applyAlignment="1">
      <alignment horizontal="center" vertical="center" wrapText="1"/>
    </xf>
    <xf numFmtId="0" fontId="105" fillId="20" borderId="0" xfId="0" applyFont="1" applyFill="1" applyBorder="1" applyAlignment="1">
      <alignment horizontal="center" vertical="center"/>
    </xf>
    <xf numFmtId="0" fontId="93" fillId="21" borderId="168" xfId="2" applyFont="1" applyFill="1" applyBorder="1" applyAlignment="1">
      <alignment horizontal="center" vertical="center" wrapText="1"/>
    </xf>
    <xf numFmtId="0" fontId="93" fillId="21" borderId="111" xfId="2" applyFont="1" applyFill="1" applyBorder="1" applyAlignment="1">
      <alignment horizontal="center" vertical="center" wrapText="1"/>
    </xf>
    <xf numFmtId="0" fontId="93" fillId="21" borderId="169" xfId="2" applyFont="1" applyFill="1" applyBorder="1" applyAlignment="1">
      <alignment horizontal="center" vertical="center" wrapText="1"/>
    </xf>
    <xf numFmtId="3" fontId="93" fillId="20" borderId="0" xfId="5" applyNumberFormat="1" applyFont="1" applyFill="1" applyBorder="1" applyAlignment="1">
      <alignment horizontal="center" vertical="center" wrapText="1"/>
    </xf>
    <xf numFmtId="164" fontId="93" fillId="20" borderId="0" xfId="5" applyNumberFormat="1" applyFont="1" applyFill="1" applyBorder="1" applyAlignment="1">
      <alignment horizontal="center" vertical="center"/>
    </xf>
    <xf numFmtId="0" fontId="67" fillId="21" borderId="0" xfId="0" applyFont="1" applyFill="1" applyBorder="1" applyAlignment="1">
      <alignment horizontal="center" vertical="center" wrapText="1"/>
    </xf>
    <xf numFmtId="0" fontId="139" fillId="21" borderId="0" xfId="0" applyFont="1" applyFill="1" applyAlignment="1">
      <alignment horizontal="center" vertical="center"/>
    </xf>
    <xf numFmtId="3" fontId="91" fillId="19" borderId="32" xfId="0" applyNumberFormat="1" applyFont="1" applyFill="1" applyBorder="1" applyAlignment="1">
      <alignment horizontal="center" vertical="center" wrapText="1"/>
    </xf>
    <xf numFmtId="164" fontId="95" fillId="19" borderId="31" xfId="5" applyNumberFormat="1" applyFont="1" applyFill="1" applyBorder="1" applyAlignment="1">
      <alignment horizontal="center" vertical="center"/>
    </xf>
    <xf numFmtId="3" fontId="91" fillId="19" borderId="33" xfId="0" applyNumberFormat="1" applyFont="1" applyFill="1" applyBorder="1" applyAlignment="1">
      <alignment horizontal="center" vertical="center" wrapText="1"/>
    </xf>
    <xf numFmtId="3" fontId="0" fillId="22" borderId="32" xfId="0" applyNumberFormat="1" applyFill="1" applyBorder="1" applyAlignment="1">
      <alignment horizontal="center"/>
    </xf>
    <xf numFmtId="3" fontId="0" fillId="22" borderId="31" xfId="0" applyNumberFormat="1" applyFill="1" applyBorder="1" applyAlignment="1">
      <alignment horizontal="center"/>
    </xf>
    <xf numFmtId="3" fontId="91" fillId="19" borderId="31" xfId="0" applyNumberFormat="1" applyFont="1" applyFill="1" applyBorder="1" applyAlignment="1">
      <alignment horizontal="center" vertical="center" wrapText="1"/>
    </xf>
    <xf numFmtId="0" fontId="87" fillId="21" borderId="0" xfId="0" applyFont="1" applyFill="1" applyBorder="1" applyAlignment="1">
      <alignment horizontal="center" vertical="center" wrapText="1"/>
    </xf>
    <xf numFmtId="0" fontId="87" fillId="21" borderId="30" xfId="0" applyFont="1" applyFill="1" applyBorder="1" applyAlignment="1">
      <alignment horizontal="center" vertical="center" wrapText="1"/>
    </xf>
    <xf numFmtId="0" fontId="87" fillId="21" borderId="0" xfId="0" applyFont="1" applyFill="1" applyAlignment="1">
      <alignment horizontal="center" vertical="center" wrapText="1"/>
    </xf>
    <xf numFmtId="0" fontId="87" fillId="21" borderId="0" xfId="0" applyFont="1" applyFill="1" applyBorder="1" applyAlignment="1">
      <alignment horizontal="right" vertical="center" wrapText="1"/>
    </xf>
    <xf numFmtId="0" fontId="87" fillId="21" borderId="94" xfId="0" applyFont="1" applyFill="1" applyBorder="1" applyAlignment="1">
      <alignment horizontal="center" vertical="center" wrapText="1"/>
    </xf>
    <xf numFmtId="0" fontId="87" fillId="21" borderId="111" xfId="0" applyFont="1" applyFill="1" applyBorder="1" applyAlignment="1">
      <alignment horizontal="center" vertical="center" wrapText="1"/>
    </xf>
    <xf numFmtId="0" fontId="87" fillId="21" borderId="110" xfId="0" applyFont="1" applyFill="1" applyBorder="1" applyAlignment="1">
      <alignment horizontal="center" vertical="center" wrapText="1"/>
    </xf>
    <xf numFmtId="0" fontId="87" fillId="21" borderId="108" xfId="0" applyFont="1" applyFill="1" applyBorder="1" applyAlignment="1">
      <alignment horizontal="center" vertical="center" wrapText="1"/>
    </xf>
    <xf numFmtId="0" fontId="87" fillId="21" borderId="113" xfId="0" applyFont="1" applyFill="1" applyBorder="1" applyAlignment="1">
      <alignment horizontal="center" vertical="center" wrapText="1"/>
    </xf>
    <xf numFmtId="164" fontId="88" fillId="19" borderId="32" xfId="8" applyNumberFormat="1" applyFont="1" applyFill="1" applyBorder="1" applyAlignment="1">
      <alignment horizontal="center" vertical="center"/>
    </xf>
    <xf numFmtId="164" fontId="88" fillId="19" borderId="33" xfId="8" applyNumberFormat="1" applyFont="1" applyFill="1" applyBorder="1" applyAlignment="1">
      <alignment horizontal="center" vertical="center"/>
    </xf>
    <xf numFmtId="164" fontId="93" fillId="20" borderId="0" xfId="8" applyNumberFormat="1" applyFont="1" applyFill="1" applyBorder="1" applyAlignment="1">
      <alignment horizontal="center" vertical="center"/>
    </xf>
    <xf numFmtId="0" fontId="87" fillId="21" borderId="56" xfId="0" applyFont="1" applyFill="1" applyBorder="1" applyAlignment="1">
      <alignment horizontal="center" vertical="center" wrapText="1"/>
    </xf>
    <xf numFmtId="164" fontId="88" fillId="19" borderId="31" xfId="8" applyNumberFormat="1" applyFont="1" applyFill="1" applyBorder="1" applyAlignment="1">
      <alignment horizontal="center" vertical="center"/>
    </xf>
    <xf numFmtId="0" fontId="92" fillId="21" borderId="56" xfId="0" applyFont="1" applyFill="1" applyBorder="1" applyAlignment="1">
      <alignment horizontal="center" vertical="center" wrapText="1"/>
    </xf>
    <xf numFmtId="0" fontId="105" fillId="20" borderId="0" xfId="0" applyFont="1" applyFill="1" applyBorder="1" applyAlignment="1">
      <alignment horizontal="left" vertical="center"/>
    </xf>
    <xf numFmtId="0" fontId="87" fillId="21" borderId="169" xfId="0" applyFont="1" applyFill="1" applyBorder="1" applyAlignment="1">
      <alignment horizontal="center" vertical="center" wrapText="1"/>
    </xf>
    <xf numFmtId="0" fontId="35" fillId="10" borderId="31" xfId="0" applyFont="1" applyFill="1" applyBorder="1" applyAlignment="1">
      <alignment horizontal="justify" vertical="center" wrapText="1"/>
    </xf>
    <xf numFmtId="0" fontId="35" fillId="10" borderId="32" xfId="0" applyFont="1" applyFill="1" applyBorder="1" applyAlignment="1">
      <alignment horizontal="justify" vertical="center" wrapText="1"/>
    </xf>
    <xf numFmtId="0" fontId="92" fillId="21" borderId="113" xfId="0" applyFont="1" applyFill="1" applyBorder="1" applyAlignment="1">
      <alignment horizontal="center" vertical="center" wrapText="1"/>
    </xf>
    <xf numFmtId="0" fontId="35" fillId="10" borderId="31" xfId="0" applyFont="1" applyFill="1" applyBorder="1" applyAlignment="1">
      <alignment horizontal="left" vertical="center" wrapText="1"/>
    </xf>
    <xf numFmtId="0" fontId="35" fillId="10" borderId="33" xfId="0" applyFont="1" applyFill="1" applyBorder="1" applyAlignment="1">
      <alignment horizontal="left" vertical="center" wrapText="1"/>
    </xf>
    <xf numFmtId="0" fontId="92" fillId="21" borderId="108" xfId="0" applyFont="1" applyFill="1" applyBorder="1" applyAlignment="1">
      <alignment horizontal="left" vertical="center" wrapText="1"/>
    </xf>
    <xf numFmtId="0" fontId="92" fillId="21" borderId="56" xfId="0" applyFont="1" applyFill="1" applyBorder="1" applyAlignment="1">
      <alignment horizontal="left" vertical="center" wrapText="1"/>
    </xf>
    <xf numFmtId="0" fontId="35" fillId="10" borderId="32" xfId="0" applyFont="1" applyFill="1" applyBorder="1" applyAlignment="1">
      <alignment horizontal="left" vertical="center" wrapText="1"/>
    </xf>
    <xf numFmtId="0" fontId="35" fillId="10" borderId="33" xfId="0" applyFont="1" applyFill="1" applyBorder="1" applyAlignment="1">
      <alignment horizontal="justify" vertical="center" wrapText="1"/>
    </xf>
    <xf numFmtId="0" fontId="92" fillId="21" borderId="108" xfId="0" applyFont="1" applyFill="1" applyBorder="1" applyAlignment="1">
      <alignment vertical="center" wrapText="1"/>
    </xf>
    <xf numFmtId="0" fontId="92" fillId="21" borderId="56" xfId="0" applyFont="1" applyFill="1" applyBorder="1" applyAlignment="1">
      <alignment vertical="center" wrapText="1"/>
    </xf>
    <xf numFmtId="0" fontId="35" fillId="10" borderId="12" xfId="0" applyFont="1" applyFill="1" applyBorder="1" applyAlignment="1">
      <alignment horizontal="left" vertical="center" wrapText="1"/>
    </xf>
    <xf numFmtId="0" fontId="35" fillId="10" borderId="0" xfId="0" applyFont="1" applyFill="1" applyBorder="1" applyAlignment="1">
      <alignment horizontal="justify" vertical="center" wrapText="1"/>
    </xf>
    <xf numFmtId="0" fontId="35" fillId="10" borderId="32" xfId="0" applyFont="1" applyFill="1" applyBorder="1" applyAlignment="1">
      <alignment horizontal="left" vertical="center"/>
    </xf>
    <xf numFmtId="0" fontId="35" fillId="10" borderId="33" xfId="0" applyFont="1" applyFill="1" applyBorder="1" applyAlignment="1">
      <alignment horizontal="left" vertical="center"/>
    </xf>
    <xf numFmtId="0" fontId="35" fillId="10" borderId="31" xfId="0" applyFont="1" applyFill="1" applyBorder="1" applyAlignment="1">
      <alignment horizontal="left" vertical="center"/>
    </xf>
    <xf numFmtId="0" fontId="92" fillId="21" borderId="167" xfId="0" applyFont="1" applyFill="1" applyBorder="1" applyAlignment="1">
      <alignment horizontal="center" vertical="center" wrapText="1"/>
    </xf>
    <xf numFmtId="0" fontId="92" fillId="21" borderId="168" xfId="0" applyFont="1" applyFill="1" applyBorder="1" applyAlignment="1">
      <alignment horizontal="center" vertical="center" wrapText="1"/>
    </xf>
    <xf numFmtId="0" fontId="35" fillId="19" borderId="31" xfId="0" applyFont="1" applyFill="1" applyBorder="1" applyAlignment="1">
      <alignment horizontal="left" vertical="center" wrapText="1"/>
    </xf>
    <xf numFmtId="0" fontId="35" fillId="19" borderId="32" xfId="0" applyFont="1" applyFill="1" applyBorder="1" applyAlignment="1">
      <alignment horizontal="left" vertical="center" wrapText="1"/>
    </xf>
    <xf numFmtId="0" fontId="35" fillId="19" borderId="33" xfId="0" applyFont="1" applyFill="1" applyBorder="1" applyAlignment="1">
      <alignment horizontal="left" vertical="center" wrapText="1"/>
    </xf>
    <xf numFmtId="0" fontId="125" fillId="20" borderId="40" xfId="0" applyFont="1" applyFill="1" applyBorder="1" applyAlignment="1">
      <alignment horizontal="center" vertical="center" wrapText="1"/>
    </xf>
    <xf numFmtId="0" fontId="125" fillId="20" borderId="41" xfId="0" applyFont="1" applyFill="1" applyBorder="1" applyAlignment="1">
      <alignment horizontal="center" vertical="center" wrapText="1"/>
    </xf>
    <xf numFmtId="0" fontId="126" fillId="20" borderId="42" xfId="0" applyFont="1" applyFill="1" applyBorder="1" applyAlignment="1">
      <alignment horizontal="center" vertical="center" wrapText="1"/>
    </xf>
    <xf numFmtId="0" fontId="126" fillId="20" borderId="0" xfId="0" applyFont="1" applyFill="1" applyBorder="1" applyAlignment="1">
      <alignment horizontal="center" vertical="center" wrapText="1"/>
    </xf>
    <xf numFmtId="0" fontId="127" fillId="20" borderId="42" xfId="0" applyFont="1" applyFill="1" applyBorder="1" applyAlignment="1">
      <alignment horizontal="center" vertical="center" wrapText="1"/>
    </xf>
    <xf numFmtId="0" fontId="127" fillId="20" borderId="0" xfId="0" applyFont="1" applyFill="1" applyBorder="1" applyAlignment="1">
      <alignment horizontal="center" vertical="center" wrapText="1"/>
    </xf>
    <xf numFmtId="0" fontId="128" fillId="20" borderId="42" xfId="0" applyFont="1" applyFill="1" applyBorder="1" applyAlignment="1">
      <alignment horizontal="center" vertical="center" wrapText="1"/>
    </xf>
    <xf numFmtId="0" fontId="128" fillId="20" borderId="0" xfId="0" applyFont="1" applyFill="1" applyBorder="1" applyAlignment="1">
      <alignment horizontal="center" vertical="center" wrapText="1"/>
    </xf>
    <xf numFmtId="0" fontId="147" fillId="0" borderId="0" xfId="0" applyFont="1" applyFill="1" applyBorder="1" applyAlignment="1" applyProtection="1">
      <alignment horizontal="center" vertical="center"/>
      <protection hidden="1"/>
    </xf>
    <xf numFmtId="0" fontId="55" fillId="8" borderId="0" xfId="0" applyFont="1" applyFill="1" applyBorder="1" applyAlignment="1" applyProtection="1">
      <alignment horizontal="left" vertical="center" wrapText="1"/>
      <protection hidden="1"/>
    </xf>
    <xf numFmtId="0" fontId="65" fillId="9" borderId="0" xfId="0" applyFont="1" applyFill="1" applyBorder="1" applyAlignment="1" applyProtection="1">
      <alignment horizontal="center" vertical="center" wrapText="1"/>
      <protection hidden="1"/>
    </xf>
    <xf numFmtId="0" fontId="65" fillId="9" borderId="173" xfId="0" applyFont="1" applyFill="1" applyBorder="1" applyAlignment="1" applyProtection="1">
      <alignment horizontal="center" vertical="center" wrapText="1"/>
      <protection hidden="1"/>
    </xf>
    <xf numFmtId="0" fontId="168" fillId="9" borderId="186" xfId="0" applyFont="1" applyFill="1" applyBorder="1" applyAlignment="1">
      <alignment horizontal="center" vertical="center" wrapText="1"/>
    </xf>
    <xf numFmtId="0" fontId="168" fillId="9" borderId="187" xfId="0" applyFont="1" applyFill="1" applyBorder="1" applyAlignment="1">
      <alignment horizontal="center" vertical="center" wrapText="1"/>
    </xf>
    <xf numFmtId="0" fontId="168" fillId="9" borderId="0" xfId="0" applyFont="1" applyFill="1" applyBorder="1" applyAlignment="1">
      <alignment horizontal="center" vertical="center" wrapText="1"/>
    </xf>
    <xf numFmtId="0" fontId="168" fillId="9" borderId="190" xfId="0" applyFont="1" applyFill="1" applyBorder="1" applyAlignment="1">
      <alignment horizontal="center" vertical="center" wrapText="1"/>
    </xf>
    <xf numFmtId="0" fontId="168" fillId="9" borderId="193" xfId="0" applyFont="1" applyFill="1" applyBorder="1" applyAlignment="1">
      <alignment horizontal="center" vertical="center" wrapText="1"/>
    </xf>
    <xf numFmtId="0" fontId="168" fillId="9" borderId="194" xfId="0" applyFont="1" applyFill="1" applyBorder="1" applyAlignment="1">
      <alignment horizontal="center" vertical="center" wrapText="1"/>
    </xf>
    <xf numFmtId="0" fontId="168" fillId="9" borderId="188" xfId="0" applyFont="1" applyFill="1" applyBorder="1" applyAlignment="1">
      <alignment horizontal="center" vertical="center" wrapText="1"/>
    </xf>
    <xf numFmtId="0" fontId="168" fillId="9" borderId="191" xfId="0" applyFont="1" applyFill="1" applyBorder="1" applyAlignment="1">
      <alignment horizontal="center" vertical="center" wrapText="1"/>
    </xf>
    <xf numFmtId="0" fontId="168" fillId="9" borderId="189" xfId="0" applyFont="1" applyFill="1" applyBorder="1" applyAlignment="1">
      <alignment horizontal="center" vertical="center" wrapText="1"/>
    </xf>
    <xf numFmtId="0" fontId="168" fillId="9" borderId="192" xfId="0" applyFont="1" applyFill="1" applyBorder="1" applyAlignment="1">
      <alignment horizontal="center" vertical="center" wrapText="1"/>
    </xf>
    <xf numFmtId="0" fontId="168" fillId="9" borderId="197" xfId="0" applyFont="1" applyFill="1" applyBorder="1" applyAlignment="1">
      <alignment horizontal="center" vertical="center" wrapText="1"/>
    </xf>
    <xf numFmtId="0" fontId="168" fillId="38" borderId="188" xfId="0" applyFont="1" applyFill="1" applyBorder="1" applyAlignment="1">
      <alignment horizontal="center" vertical="center" wrapText="1"/>
    </xf>
    <xf numFmtId="0" fontId="168" fillId="38" borderId="191" xfId="0" applyFont="1" applyFill="1" applyBorder="1" applyAlignment="1">
      <alignment horizontal="center" vertical="center" wrapText="1"/>
    </xf>
    <xf numFmtId="0" fontId="168" fillId="38" borderId="196" xfId="0" applyFont="1" applyFill="1" applyBorder="1" applyAlignment="1">
      <alignment horizontal="center" vertical="center" wrapText="1"/>
    </xf>
    <xf numFmtId="0" fontId="169" fillId="38" borderId="189" xfId="0" applyFont="1" applyFill="1" applyBorder="1" applyAlignment="1">
      <alignment horizontal="center" vertical="center" wrapText="1"/>
    </xf>
    <xf numFmtId="0" fontId="169" fillId="38" borderId="195" xfId="0" applyFont="1" applyFill="1" applyBorder="1" applyAlignment="1">
      <alignment horizontal="center" vertical="center" wrapText="1"/>
    </xf>
    <xf numFmtId="0" fontId="169" fillId="38" borderId="192" xfId="0" applyFont="1" applyFill="1" applyBorder="1" applyAlignment="1">
      <alignment horizontal="center" vertical="center" wrapText="1"/>
    </xf>
    <xf numFmtId="0" fontId="169" fillId="38" borderId="121" xfId="0" applyFont="1" applyFill="1" applyBorder="1" applyAlignment="1">
      <alignment horizontal="center" vertical="center" wrapText="1"/>
    </xf>
    <xf numFmtId="0" fontId="168" fillId="38" borderId="197" xfId="0" applyFont="1" applyFill="1" applyBorder="1" applyAlignment="1">
      <alignment horizontal="center" vertical="center" wrapText="1"/>
    </xf>
    <xf numFmtId="0" fontId="168" fillId="38" borderId="198" xfId="0" applyFont="1" applyFill="1" applyBorder="1" applyAlignment="1">
      <alignment horizontal="center" vertical="center" wrapText="1"/>
    </xf>
    <xf numFmtId="0" fontId="168" fillId="38" borderId="199" xfId="0" applyFont="1" applyFill="1" applyBorder="1" applyAlignment="1">
      <alignment horizontal="center" vertical="center" wrapText="1"/>
    </xf>
    <xf numFmtId="0" fontId="168" fillId="38" borderId="200" xfId="0" applyFont="1" applyFill="1" applyBorder="1" applyAlignment="1">
      <alignment horizontal="center" vertical="center" wrapText="1"/>
    </xf>
    <xf numFmtId="0" fontId="168" fillId="9" borderId="199" xfId="0" applyFont="1" applyFill="1" applyBorder="1" applyAlignment="1">
      <alignment horizontal="center" vertical="center" wrapText="1"/>
    </xf>
    <xf numFmtId="0" fontId="168" fillId="9" borderId="200" xfId="0" applyFont="1" applyFill="1" applyBorder="1" applyAlignment="1">
      <alignment horizontal="center" vertical="center" wrapText="1"/>
    </xf>
    <xf numFmtId="9" fontId="171" fillId="0" borderId="0" xfId="0" applyNumberFormat="1" applyFont="1" applyFill="1" applyBorder="1" applyAlignment="1">
      <alignment horizontal="center" vertical="center"/>
    </xf>
    <xf numFmtId="0" fontId="171" fillId="0" borderId="0" xfId="0" applyFont="1" applyFill="1" applyBorder="1" applyAlignment="1">
      <alignment horizontal="center" vertical="center"/>
    </xf>
    <xf numFmtId="0" fontId="55" fillId="0" borderId="0" xfId="0" applyFont="1" applyFill="1" applyBorder="1" applyAlignment="1" applyProtection="1">
      <alignment horizontal="left" vertical="center" wrapText="1"/>
      <protection hidden="1"/>
    </xf>
    <xf numFmtId="164" fontId="14" fillId="7" borderId="12" xfId="1" applyNumberFormat="1" applyFont="1" applyFill="1" applyBorder="1" applyAlignment="1" applyProtection="1">
      <alignment horizontal="center"/>
      <protection hidden="1"/>
    </xf>
    <xf numFmtId="164" fontId="14" fillId="7" borderId="13" xfId="1" applyNumberFormat="1" applyFont="1" applyFill="1" applyBorder="1" applyAlignment="1" applyProtection="1">
      <alignment horizontal="center"/>
      <protection hidden="1"/>
    </xf>
    <xf numFmtId="0" fontId="48" fillId="6" borderId="0" xfId="1" applyFont="1" applyFill="1" applyBorder="1" applyAlignment="1">
      <alignment horizontal="left" vertical="center" wrapText="1"/>
    </xf>
    <xf numFmtId="0" fontId="48" fillId="6" borderId="0" xfId="1" applyFont="1" applyFill="1" applyBorder="1" applyAlignment="1">
      <alignment horizontal="center" vertical="center" wrapText="1"/>
    </xf>
    <xf numFmtId="164" fontId="14" fillId="7" borderId="11" xfId="5" applyNumberFormat="1" applyFont="1" applyFill="1" applyBorder="1" applyAlignment="1" applyProtection="1">
      <alignment horizontal="center"/>
      <protection hidden="1"/>
    </xf>
    <xf numFmtId="164" fontId="14" fillId="7" borderId="12" xfId="5" applyNumberFormat="1" applyFont="1" applyFill="1" applyBorder="1" applyAlignment="1" applyProtection="1">
      <alignment horizontal="center"/>
      <protection hidden="1"/>
    </xf>
    <xf numFmtId="0" fontId="14" fillId="7" borderId="16" xfId="1" applyFont="1" applyFill="1" applyBorder="1" applyAlignment="1" applyProtection="1">
      <alignment horizontal="center" vertical="center"/>
      <protection hidden="1"/>
    </xf>
    <xf numFmtId="0" fontId="14" fillId="7" borderId="14" xfId="1" applyFont="1" applyFill="1" applyBorder="1" applyAlignment="1" applyProtection="1">
      <alignment horizontal="center" vertical="center"/>
      <protection hidden="1"/>
    </xf>
    <xf numFmtId="0" fontId="15" fillId="7" borderId="15" xfId="1" applyFont="1" applyFill="1" applyBorder="1" applyAlignment="1">
      <alignment horizontal="left" vertical="center" wrapText="1"/>
    </xf>
    <xf numFmtId="0" fontId="15" fillId="7" borderId="15" xfId="1" applyFont="1" applyFill="1" applyBorder="1" applyAlignment="1">
      <alignment horizontal="left" vertical="center"/>
    </xf>
    <xf numFmtId="0" fontId="14" fillId="7" borderId="0" xfId="1" applyFont="1" applyFill="1" applyBorder="1" applyAlignment="1" applyProtection="1">
      <alignment horizontal="center" vertical="center"/>
      <protection hidden="1"/>
    </xf>
    <xf numFmtId="0" fontId="15" fillId="7" borderId="14" xfId="1" applyFont="1" applyFill="1" applyBorder="1" applyAlignment="1">
      <alignment horizontal="left" vertical="center"/>
    </xf>
    <xf numFmtId="0" fontId="48" fillId="6" borderId="19" xfId="1" applyFont="1" applyFill="1" applyBorder="1" applyAlignment="1">
      <alignment horizontal="center" vertical="center" wrapText="1"/>
    </xf>
    <xf numFmtId="0" fontId="15" fillId="7" borderId="27" xfId="1" applyFont="1" applyFill="1" applyBorder="1" applyAlignment="1">
      <alignment horizontal="left" vertical="center"/>
    </xf>
    <xf numFmtId="0" fontId="15" fillId="8" borderId="0" xfId="1" applyFont="1" applyFill="1" applyBorder="1" applyAlignment="1">
      <alignment horizontal="left" vertical="center"/>
    </xf>
    <xf numFmtId="0" fontId="15" fillId="7" borderId="0" xfId="1" applyFont="1" applyFill="1" applyBorder="1" applyAlignment="1">
      <alignment horizontal="center" vertical="center" wrapText="1"/>
    </xf>
    <xf numFmtId="0" fontId="15" fillId="7" borderId="26" xfId="1" applyFont="1" applyFill="1" applyBorder="1" applyAlignment="1">
      <alignment horizontal="center" vertical="center" wrapText="1"/>
    </xf>
    <xf numFmtId="0" fontId="23" fillId="7" borderId="0" xfId="1" applyFont="1" applyFill="1" applyBorder="1" applyAlignment="1" applyProtection="1">
      <alignment horizontal="center" vertical="center"/>
      <protection hidden="1"/>
    </xf>
    <xf numFmtId="0" fontId="23" fillId="7" borderId="28" xfId="1" applyFont="1" applyFill="1" applyBorder="1" applyAlignment="1" applyProtection="1">
      <alignment horizontal="center" vertical="center"/>
      <protection hidden="1"/>
    </xf>
    <xf numFmtId="9" fontId="23" fillId="7" borderId="0" xfId="1" applyNumberFormat="1" applyFont="1" applyFill="1" applyBorder="1" applyAlignment="1">
      <alignment horizontal="center" vertical="center"/>
    </xf>
    <xf numFmtId="9" fontId="23" fillId="7" borderId="26" xfId="1" applyNumberFormat="1" applyFont="1" applyFill="1" applyBorder="1" applyAlignment="1">
      <alignment horizontal="center" vertical="center"/>
    </xf>
    <xf numFmtId="0" fontId="48" fillId="6" borderId="23" xfId="1" applyFont="1" applyFill="1" applyBorder="1" applyAlignment="1">
      <alignment horizontal="center" vertical="center" wrapText="1"/>
    </xf>
    <xf numFmtId="0" fontId="48" fillId="6" borderId="19" xfId="1" applyFont="1" applyFill="1" applyBorder="1" applyAlignment="1">
      <alignment horizontal="center" vertical="center"/>
    </xf>
    <xf numFmtId="0" fontId="48" fillId="6" borderId="0" xfId="1" applyFont="1" applyFill="1" applyBorder="1" applyAlignment="1">
      <alignment horizontal="center" vertical="center"/>
    </xf>
    <xf numFmtId="0" fontId="15" fillId="2" borderId="6" xfId="1" applyFont="1" applyFill="1" applyBorder="1" applyAlignment="1">
      <alignment horizontal="center"/>
    </xf>
    <xf numFmtId="0" fontId="15" fillId="2" borderId="7" xfId="1" applyFont="1" applyFill="1" applyBorder="1" applyAlignment="1">
      <alignment horizontal="center"/>
    </xf>
    <xf numFmtId="0" fontId="15" fillId="2" borderId="8" xfId="1" applyFont="1" applyFill="1" applyBorder="1" applyAlignment="1">
      <alignment horizontal="center"/>
    </xf>
    <xf numFmtId="0" fontId="14" fillId="2" borderId="6" xfId="1" applyFont="1" applyFill="1" applyBorder="1" applyAlignment="1">
      <alignment horizontal="center" wrapText="1"/>
    </xf>
    <xf numFmtId="0" fontId="14" fillId="2" borderId="7" xfId="1" applyFont="1" applyFill="1" applyBorder="1" applyAlignment="1">
      <alignment horizontal="center" wrapText="1"/>
    </xf>
    <xf numFmtId="0" fontId="55" fillId="8" borderId="0" xfId="0" applyFont="1" applyFill="1" applyAlignment="1" applyProtection="1">
      <alignment horizontal="left" vertical="center" wrapText="1"/>
      <protection hidden="1"/>
    </xf>
    <xf numFmtId="0" fontId="65" fillId="9" borderId="0" xfId="1" applyFont="1" applyFill="1" applyBorder="1" applyAlignment="1">
      <alignment horizontal="left" vertical="center" wrapText="1"/>
    </xf>
    <xf numFmtId="0" fontId="27" fillId="0" borderId="0" xfId="1" applyFont="1" applyFill="1" applyBorder="1" applyAlignment="1">
      <alignment horizontal="center" vertical="center"/>
    </xf>
    <xf numFmtId="0" fontId="58" fillId="9" borderId="0" xfId="0" applyFont="1" applyFill="1" applyAlignment="1">
      <alignment horizontal="center" vertical="center"/>
    </xf>
    <xf numFmtId="0" fontId="58" fillId="9" borderId="30" xfId="0" applyFont="1" applyFill="1" applyBorder="1" applyAlignment="1">
      <alignment horizontal="center" vertical="center"/>
    </xf>
    <xf numFmtId="0" fontId="58" fillId="9" borderId="0" xfId="0" applyFont="1" applyFill="1" applyAlignment="1">
      <alignment horizontal="center" vertical="center" wrapText="1"/>
    </xf>
    <xf numFmtId="0" fontId="58" fillId="9" borderId="30" xfId="0" applyFont="1" applyFill="1" applyBorder="1" applyAlignment="1">
      <alignment horizontal="center" vertical="center" wrapText="1"/>
    </xf>
    <xf numFmtId="0" fontId="64" fillId="8" borderId="0" xfId="0" applyFont="1" applyFill="1" applyAlignment="1">
      <alignment horizontal="justify" vertical="center" wrapText="1"/>
    </xf>
    <xf numFmtId="0" fontId="65" fillId="9" borderId="30" xfId="0" applyFont="1" applyFill="1" applyBorder="1" applyAlignment="1">
      <alignment horizontal="center" vertical="center"/>
    </xf>
    <xf numFmtId="0" fontId="58" fillId="9" borderId="0" xfId="0" applyFont="1" applyFill="1" applyAlignment="1">
      <alignment horizontal="center" vertical="top"/>
    </xf>
    <xf numFmtId="0" fontId="53" fillId="8" borderId="0" xfId="0" applyFont="1" applyFill="1" applyAlignment="1">
      <alignment horizontal="center"/>
    </xf>
    <xf numFmtId="0" fontId="54" fillId="8" borderId="0" xfId="0" applyFont="1" applyFill="1" applyAlignment="1">
      <alignment horizontal="center"/>
    </xf>
    <xf numFmtId="0" fontId="55" fillId="8" borderId="0" xfId="0" applyFont="1" applyFill="1" applyAlignment="1">
      <alignment horizontal="center"/>
    </xf>
    <xf numFmtId="0" fontId="58" fillId="9" borderId="0" xfId="0" applyFont="1" applyFill="1" applyAlignment="1">
      <alignment horizontal="center" vertical="top" wrapText="1"/>
    </xf>
    <xf numFmtId="0" fontId="59" fillId="10" borderId="0" xfId="0" applyFont="1" applyFill="1" applyAlignment="1">
      <alignment horizontal="center" vertical="center"/>
    </xf>
    <xf numFmtId="0" fontId="57" fillId="0" borderId="0" xfId="13" applyFont="1" applyFill="1" applyBorder="1" applyAlignment="1">
      <alignment horizontal="left" vertical="center"/>
    </xf>
    <xf numFmtId="0" fontId="65" fillId="9" borderId="0" xfId="13" applyFont="1" applyFill="1" applyBorder="1" applyAlignment="1">
      <alignment horizontal="center" vertical="center"/>
    </xf>
    <xf numFmtId="0" fontId="65" fillId="9" borderId="30" xfId="13" applyFont="1" applyFill="1" applyBorder="1" applyAlignment="1">
      <alignment horizontal="center" vertical="center"/>
    </xf>
    <xf numFmtId="0" fontId="65" fillId="9" borderId="176" xfId="13" applyFont="1" applyFill="1" applyBorder="1" applyAlignment="1">
      <alignment horizontal="center" vertical="center"/>
    </xf>
    <xf numFmtId="0" fontId="65" fillId="9" borderId="177" xfId="13" applyFont="1" applyFill="1" applyBorder="1" applyAlignment="1">
      <alignment horizontal="center" vertical="center" wrapText="1"/>
    </xf>
    <xf numFmtId="0" fontId="65" fillId="9" borderId="178" xfId="13" applyFont="1" applyFill="1" applyBorder="1" applyAlignment="1">
      <alignment horizontal="center" vertical="center"/>
    </xf>
    <xf numFmtId="0" fontId="61" fillId="8" borderId="0" xfId="13" applyFont="1" applyFill="1" applyBorder="1" applyAlignment="1">
      <alignment horizontal="center"/>
    </xf>
    <xf numFmtId="0" fontId="65" fillId="33" borderId="0" xfId="13" applyFont="1" applyFill="1" applyBorder="1" applyAlignment="1">
      <alignment horizontal="center" vertical="center"/>
    </xf>
    <xf numFmtId="0" fontId="147" fillId="0" borderId="0" xfId="13" applyFont="1" applyFill="1" applyBorder="1" applyAlignment="1" applyProtection="1">
      <alignment horizontal="center" vertical="center"/>
      <protection hidden="1"/>
    </xf>
    <xf numFmtId="0" fontId="33" fillId="25" borderId="0" xfId="13" applyFont="1" applyFill="1" applyBorder="1" applyAlignment="1">
      <alignment horizontal="left" vertical="center" wrapText="1"/>
    </xf>
    <xf numFmtId="0" fontId="159" fillId="8" borderId="0" xfId="13" applyFont="1" applyFill="1" applyAlignment="1">
      <alignment horizontal="right"/>
    </xf>
    <xf numFmtId="0" fontId="161" fillId="8" borderId="0" xfId="13" applyFont="1" applyFill="1" applyAlignment="1">
      <alignment horizontal="center" vertical="center"/>
    </xf>
    <xf numFmtId="0" fontId="9" fillId="7" borderId="14" xfId="1" applyFont="1" applyFill="1" applyBorder="1" applyAlignment="1">
      <alignment horizontal="left" vertical="center"/>
    </xf>
    <xf numFmtId="0" fontId="9" fillId="7" borderId="15" xfId="1" applyFont="1" applyFill="1" applyBorder="1" applyAlignment="1">
      <alignment horizontal="left" vertical="center"/>
    </xf>
    <xf numFmtId="0" fontId="9" fillId="7" borderId="0" xfId="1" applyFont="1" applyFill="1" applyBorder="1" applyAlignment="1">
      <alignment horizontal="left" vertical="center"/>
    </xf>
    <xf numFmtId="0" fontId="42" fillId="8" borderId="0" xfId="1" applyFont="1" applyFill="1" applyBorder="1" applyAlignment="1">
      <alignment horizontal="center"/>
    </xf>
    <xf numFmtId="0" fontId="42" fillId="6" borderId="24" xfId="1" applyFont="1" applyFill="1" applyBorder="1" applyAlignment="1">
      <alignment horizontal="center" vertical="center" wrapText="1"/>
    </xf>
    <xf numFmtId="0" fontId="42" fillId="6" borderId="23" xfId="1" applyFont="1" applyFill="1" applyBorder="1" applyAlignment="1">
      <alignment horizontal="center" vertical="center" wrapText="1"/>
    </xf>
    <xf numFmtId="0" fontId="42" fillId="6" borderId="18" xfId="1" applyFont="1" applyFill="1" applyBorder="1" applyAlignment="1">
      <alignment horizontal="center" vertical="center" wrapText="1"/>
    </xf>
    <xf numFmtId="0" fontId="42" fillId="6" borderId="19" xfId="1" applyFont="1" applyFill="1" applyBorder="1" applyAlignment="1">
      <alignment horizontal="center" vertical="center" wrapText="1"/>
    </xf>
    <xf numFmtId="0" fontId="42" fillId="6" borderId="21" xfId="1" applyFont="1" applyFill="1" applyBorder="1" applyAlignment="1">
      <alignment horizontal="center" vertical="center" wrapText="1"/>
    </xf>
    <xf numFmtId="0" fontId="42" fillId="6" borderId="22" xfId="1" applyFont="1" applyFill="1" applyBorder="1" applyAlignment="1">
      <alignment horizontal="center" vertical="center" wrapText="1"/>
    </xf>
    <xf numFmtId="0" fontId="8" fillId="2" borderId="0" xfId="1" applyFont="1" applyFill="1" applyBorder="1" applyAlignment="1">
      <alignment horizontal="center" vertical="center" wrapText="1"/>
    </xf>
    <xf numFmtId="0" fontId="42" fillId="6" borderId="0" xfId="1" applyFont="1" applyFill="1" applyBorder="1" applyAlignment="1">
      <alignment horizontal="center" vertical="center" wrapText="1"/>
    </xf>
    <xf numFmtId="0" fontId="42" fillId="6" borderId="20" xfId="1" applyFont="1" applyFill="1" applyBorder="1" applyAlignment="1">
      <alignment horizontal="center" vertical="center" wrapText="1"/>
    </xf>
    <xf numFmtId="0" fontId="42" fillId="8" borderId="0" xfId="1" applyFont="1" applyFill="1" applyBorder="1" applyAlignment="1">
      <alignment horizontal="center" vertical="center" wrapText="1"/>
    </xf>
    <xf numFmtId="0" fontId="45" fillId="8" borderId="0" xfId="1" applyFont="1" applyFill="1" applyBorder="1" applyAlignment="1">
      <alignment horizontal="center" vertical="center"/>
    </xf>
    <xf numFmtId="0" fontId="42" fillId="6" borderId="0" xfId="1" applyFont="1" applyFill="1" applyBorder="1" applyAlignment="1">
      <alignment horizontal="center" vertical="center"/>
    </xf>
    <xf numFmtId="0" fontId="42" fillId="6" borderId="19" xfId="1" applyFont="1" applyFill="1" applyBorder="1" applyAlignment="1">
      <alignment horizontal="center" vertical="center"/>
    </xf>
    <xf numFmtId="0" fontId="30" fillId="8" borderId="0" xfId="0" applyFont="1" applyFill="1" applyBorder="1" applyAlignment="1" applyProtection="1">
      <alignment horizontal="center" vertical="center"/>
    </xf>
    <xf numFmtId="0" fontId="67" fillId="11" borderId="37" xfId="0" applyFont="1" applyFill="1" applyBorder="1" applyAlignment="1" applyProtection="1">
      <alignment horizontal="center" vertical="center" wrapText="1"/>
    </xf>
    <xf numFmtId="0" fontId="2" fillId="3" borderId="0" xfId="0" applyFont="1" applyFill="1" applyAlignment="1" applyProtection="1">
      <alignment horizontal="left" wrapText="1"/>
    </xf>
    <xf numFmtId="9" fontId="88" fillId="3" borderId="86" xfId="5" applyFont="1" applyFill="1" applyBorder="1" applyAlignment="1">
      <alignment horizontal="center" vertical="center"/>
    </xf>
    <xf numFmtId="3" fontId="89" fillId="13" borderId="84" xfId="0" applyNumberFormat="1" applyFont="1" applyFill="1" applyBorder="1" applyAlignment="1">
      <alignment horizontal="center" vertical="center"/>
    </xf>
    <xf numFmtId="3" fontId="89" fillId="13" borderId="85" xfId="0" applyNumberFormat="1" applyFont="1" applyFill="1" applyBorder="1" applyAlignment="1">
      <alignment horizontal="center" vertical="center"/>
    </xf>
    <xf numFmtId="3" fontId="91" fillId="15" borderId="70" xfId="0" applyNumberFormat="1" applyFont="1" applyFill="1" applyBorder="1" applyAlignment="1">
      <alignment horizontal="center" vertical="center" wrapText="1"/>
    </xf>
    <xf numFmtId="3" fontId="91" fillId="15" borderId="68" xfId="0" applyNumberFormat="1" applyFont="1" applyFill="1" applyBorder="1" applyAlignment="1">
      <alignment horizontal="center" vertical="center" wrapText="1"/>
    </xf>
    <xf numFmtId="3" fontId="91" fillId="4" borderId="81" xfId="0" applyNumberFormat="1" applyFont="1" applyFill="1" applyBorder="1" applyAlignment="1">
      <alignment horizontal="center" vertical="center" wrapText="1"/>
    </xf>
    <xf numFmtId="3" fontId="91" fillId="4" borderId="79" xfId="0" applyNumberFormat="1" applyFont="1" applyFill="1" applyBorder="1" applyAlignment="1">
      <alignment horizontal="center" vertical="center" wrapText="1"/>
    </xf>
    <xf numFmtId="3" fontId="91" fillId="4" borderId="82" xfId="0" applyNumberFormat="1" applyFont="1" applyFill="1" applyBorder="1" applyAlignment="1">
      <alignment horizontal="center" vertical="center" wrapText="1"/>
    </xf>
    <xf numFmtId="3" fontId="91" fillId="15" borderId="32" xfId="0" applyNumberFormat="1" applyFont="1" applyFill="1" applyBorder="1" applyAlignment="1">
      <alignment horizontal="center" vertical="center" wrapText="1"/>
    </xf>
    <xf numFmtId="0" fontId="67" fillId="21" borderId="91" xfId="0" applyFont="1" applyFill="1" applyBorder="1" applyAlignment="1">
      <alignment horizontal="center" vertical="center" wrapText="1"/>
    </xf>
    <xf numFmtId="0" fontId="67" fillId="21" borderId="92" xfId="0" applyFont="1" applyFill="1" applyBorder="1" applyAlignment="1">
      <alignment horizontal="center" vertical="center" wrapText="1"/>
    </xf>
    <xf numFmtId="3" fontId="91" fillId="4" borderId="81" xfId="0" applyNumberFormat="1" applyFont="1" applyFill="1" applyBorder="1" applyAlignment="1">
      <alignment horizontal="center" vertical="center"/>
    </xf>
    <xf numFmtId="3" fontId="91" fillId="4" borderId="79" xfId="0" applyNumberFormat="1" applyFont="1" applyFill="1" applyBorder="1" applyAlignment="1">
      <alignment horizontal="center" vertical="center"/>
    </xf>
    <xf numFmtId="3" fontId="91" fillId="4" borderId="82" xfId="0" applyNumberFormat="1" applyFont="1" applyFill="1" applyBorder="1" applyAlignment="1">
      <alignment horizontal="center" vertical="center"/>
    </xf>
    <xf numFmtId="3" fontId="91" fillId="15" borderId="70" xfId="0" applyNumberFormat="1" applyFont="1" applyFill="1" applyBorder="1" applyAlignment="1">
      <alignment horizontal="center" vertical="center"/>
    </xf>
    <xf numFmtId="3" fontId="91" fillId="15" borderId="68" xfId="0" applyNumberFormat="1" applyFont="1" applyFill="1" applyBorder="1" applyAlignment="1">
      <alignment horizontal="center" vertical="center"/>
    </xf>
    <xf numFmtId="3" fontId="91" fillId="15" borderId="32" xfId="0" applyNumberFormat="1" applyFont="1" applyFill="1" applyBorder="1" applyAlignment="1">
      <alignment horizontal="center" vertical="center"/>
    </xf>
    <xf numFmtId="0" fontId="67" fillId="21" borderId="75" xfId="0" applyFont="1" applyFill="1" applyBorder="1" applyAlignment="1">
      <alignment horizontal="center" vertical="center" wrapText="1"/>
    </xf>
    <xf numFmtId="0" fontId="35" fillId="4" borderId="60" xfId="0" applyFont="1" applyFill="1" applyBorder="1" applyAlignment="1">
      <alignment horizontal="left" vertical="center"/>
    </xf>
    <xf numFmtId="0" fontId="35" fillId="4" borderId="61" xfId="0" applyFont="1" applyFill="1" applyBorder="1" applyAlignment="1">
      <alignment horizontal="left" vertical="center"/>
    </xf>
    <xf numFmtId="0" fontId="38" fillId="13" borderId="60" xfId="0" applyFont="1" applyFill="1" applyBorder="1" applyAlignment="1">
      <alignment horizontal="center" vertical="center"/>
    </xf>
    <xf numFmtId="0" fontId="38" fillId="13" borderId="75" xfId="0" applyFont="1" applyFill="1" applyBorder="1" applyAlignment="1">
      <alignment horizontal="center" vertical="center"/>
    </xf>
    <xf numFmtId="0" fontId="38" fillId="13" borderId="76" xfId="0" applyFont="1" applyFill="1" applyBorder="1" applyAlignment="1">
      <alignment horizontal="center" vertical="center"/>
    </xf>
    <xf numFmtId="0" fontId="67" fillId="21" borderId="48" xfId="0" applyFont="1" applyFill="1" applyBorder="1" applyAlignment="1">
      <alignment horizontal="center" vertical="center" wrapText="1"/>
    </xf>
    <xf numFmtId="0" fontId="67" fillId="21" borderId="54" xfId="0" applyFont="1" applyFill="1" applyBorder="1" applyAlignment="1">
      <alignment horizontal="center" vertical="center" wrapText="1"/>
    </xf>
    <xf numFmtId="9" fontId="88" fillId="15" borderId="69" xfId="8" applyFont="1" applyFill="1" applyBorder="1" applyAlignment="1">
      <alignment horizontal="center" vertical="center"/>
    </xf>
    <xf numFmtId="9" fontId="88" fillId="15" borderId="70" xfId="8" applyFont="1" applyFill="1" applyBorder="1" applyAlignment="1">
      <alignment horizontal="center" vertical="center"/>
    </xf>
    <xf numFmtId="9" fontId="88" fillId="4" borderId="69" xfId="8" applyFont="1" applyFill="1" applyBorder="1" applyAlignment="1">
      <alignment horizontal="center" vertical="center"/>
    </xf>
    <xf numFmtId="9" fontId="88" fillId="4" borderId="70" xfId="8" applyFont="1" applyFill="1" applyBorder="1" applyAlignment="1">
      <alignment horizontal="center" vertical="center"/>
    </xf>
    <xf numFmtId="9" fontId="89" fillId="13" borderId="72" xfId="8" applyFont="1" applyFill="1" applyBorder="1" applyAlignment="1">
      <alignment horizontal="center" vertical="center"/>
    </xf>
    <xf numFmtId="9" fontId="89" fillId="13" borderId="73" xfId="8" applyFont="1" applyFill="1" applyBorder="1" applyAlignment="1">
      <alignment horizontal="center" vertical="center"/>
    </xf>
    <xf numFmtId="9" fontId="88" fillId="4" borderId="66" xfId="8" applyFont="1" applyFill="1" applyBorder="1" applyAlignment="1">
      <alignment horizontal="center" vertical="center"/>
    </xf>
    <xf numFmtId="9" fontId="88" fillId="4" borderId="67" xfId="8" applyFont="1" applyFill="1" applyBorder="1" applyAlignment="1">
      <alignment horizontal="center" vertical="center"/>
    </xf>
    <xf numFmtId="0" fontId="87" fillId="21" borderId="47" xfId="0" applyFont="1" applyFill="1" applyBorder="1" applyAlignment="1">
      <alignment horizontal="center" vertical="center" wrapText="1"/>
    </xf>
    <xf numFmtId="0" fontId="87" fillId="21" borderId="53" xfId="0" applyFont="1" applyFill="1" applyBorder="1" applyAlignment="1">
      <alignment horizontal="center" vertical="center" wrapText="1"/>
    </xf>
    <xf numFmtId="0" fontId="87" fillId="21" borderId="48" xfId="0" applyFont="1" applyFill="1" applyBorder="1" applyAlignment="1">
      <alignment horizontal="center" vertical="center" wrapText="1"/>
    </xf>
    <xf numFmtId="0" fontId="87" fillId="21" borderId="49" xfId="0" applyFont="1" applyFill="1" applyBorder="1" applyAlignment="1">
      <alignment horizontal="center" vertical="center" wrapText="1"/>
    </xf>
    <xf numFmtId="0" fontId="87" fillId="21" borderId="54" xfId="0" applyFont="1" applyFill="1" applyBorder="1" applyAlignment="1">
      <alignment horizontal="center" vertical="center" wrapText="1"/>
    </xf>
    <xf numFmtId="0" fontId="87" fillId="21" borderId="55" xfId="0" applyFont="1" applyFill="1" applyBorder="1" applyAlignment="1">
      <alignment horizontal="center" vertical="center" wrapText="1"/>
    </xf>
    <xf numFmtId="0" fontId="87" fillId="21" borderId="50" xfId="0" applyFont="1" applyFill="1" applyBorder="1" applyAlignment="1">
      <alignment horizontal="center" vertical="center" wrapText="1"/>
    </xf>
    <xf numFmtId="0" fontId="87" fillId="21" borderId="51" xfId="0" applyFont="1" applyFill="1" applyBorder="1" applyAlignment="1">
      <alignment horizontal="center" vertical="center" wrapText="1"/>
    </xf>
    <xf numFmtId="0" fontId="87" fillId="21" borderId="57" xfId="0" applyFont="1" applyFill="1" applyBorder="1" applyAlignment="1">
      <alignment horizontal="center" vertical="center" wrapText="1"/>
    </xf>
    <xf numFmtId="0" fontId="87" fillId="21" borderId="58" xfId="0" applyFont="1" applyFill="1" applyBorder="1" applyAlignment="1">
      <alignment horizontal="center" vertical="center" wrapText="1"/>
    </xf>
    <xf numFmtId="0" fontId="87" fillId="21" borderId="52" xfId="0" applyFont="1" applyFill="1" applyBorder="1" applyAlignment="1">
      <alignment horizontal="center" vertical="center" wrapText="1"/>
    </xf>
    <xf numFmtId="0" fontId="87" fillId="21" borderId="59" xfId="0" applyFont="1" applyFill="1" applyBorder="1" applyAlignment="1">
      <alignment horizontal="center" vertical="center" wrapText="1"/>
    </xf>
    <xf numFmtId="164" fontId="2" fillId="3" borderId="0" xfId="6" applyNumberFormat="1" applyFont="1" applyFill="1" applyBorder="1" applyAlignment="1">
      <alignment horizontal="center" vertical="center"/>
    </xf>
    <xf numFmtId="3" fontId="9" fillId="7" borderId="31" xfId="9" applyNumberFormat="1" applyFont="1" applyFill="1" applyBorder="1" applyAlignment="1">
      <alignment horizontal="center" vertical="center"/>
    </xf>
    <xf numFmtId="3" fontId="9" fillId="7" borderId="105" xfId="9" applyNumberFormat="1" applyFont="1" applyFill="1" applyBorder="1" applyAlignment="1">
      <alignment horizontal="center" vertical="center"/>
    </xf>
    <xf numFmtId="3" fontId="9" fillId="7" borderId="0" xfId="9" applyNumberFormat="1" applyFont="1" applyFill="1" applyBorder="1" applyAlignment="1">
      <alignment horizontal="center" vertical="center"/>
    </xf>
    <xf numFmtId="3" fontId="9" fillId="7" borderId="107" xfId="9" applyNumberFormat="1" applyFont="1" applyFill="1" applyBorder="1" applyAlignment="1">
      <alignment horizontal="center" vertical="center"/>
    </xf>
    <xf numFmtId="0" fontId="56" fillId="8" borderId="201" xfId="0" applyFont="1" applyFill="1" applyBorder="1" applyAlignment="1">
      <alignment horizontal="center" vertical="center" wrapText="1"/>
    </xf>
    <xf numFmtId="0" fontId="56" fillId="8" borderId="202" xfId="0" applyFont="1" applyFill="1" applyBorder="1" applyAlignment="1">
      <alignment horizontal="center" vertical="center" wrapText="1"/>
    </xf>
    <xf numFmtId="0" fontId="56" fillId="8" borderId="203" xfId="0" applyFont="1" applyFill="1" applyBorder="1" applyAlignment="1">
      <alignment horizontal="center" vertical="center" wrapText="1"/>
    </xf>
    <xf numFmtId="0" fontId="55" fillId="8" borderId="0" xfId="0" applyFont="1" applyFill="1" applyAlignment="1">
      <alignment horizontal="left" vertical="center" wrapText="1"/>
    </xf>
    <xf numFmtId="0" fontId="65" fillId="9" borderId="0" xfId="0" applyFont="1" applyFill="1" applyAlignment="1">
      <alignment horizontal="center" vertical="center" wrapText="1"/>
    </xf>
    <xf numFmtId="0" fontId="61" fillId="8" borderId="0" xfId="0" applyFont="1" applyFill="1" applyAlignment="1">
      <alignment horizontal="center" vertical="center"/>
    </xf>
    <xf numFmtId="0" fontId="61" fillId="8" borderId="0" xfId="0" applyFont="1" applyFill="1" applyAlignment="1">
      <alignment horizontal="center" vertical="center"/>
    </xf>
    <xf numFmtId="0" fontId="55" fillId="10" borderId="31" xfId="0" applyFont="1" applyFill="1" applyBorder="1" applyAlignment="1">
      <alignment vertical="center"/>
    </xf>
    <xf numFmtId="0" fontId="57" fillId="10" borderId="31" xfId="0" applyFont="1" applyFill="1" applyBorder="1" applyAlignment="1">
      <alignment horizontal="center" vertical="center"/>
    </xf>
    <xf numFmtId="1" fontId="61" fillId="8" borderId="0" xfId="5" applyNumberFormat="1" applyFont="1" applyFill="1" applyAlignment="1">
      <alignment horizontal="center" vertical="center"/>
    </xf>
    <xf numFmtId="0" fontId="55" fillId="10" borderId="32" xfId="0" applyFont="1" applyFill="1" applyBorder="1" applyAlignment="1">
      <alignment vertical="center"/>
    </xf>
    <xf numFmtId="0" fontId="57" fillId="10" borderId="32" xfId="0" applyFont="1" applyFill="1" applyBorder="1" applyAlignment="1">
      <alignment horizontal="center" vertical="center"/>
    </xf>
    <xf numFmtId="0" fontId="55" fillId="10" borderId="32" xfId="0" applyFont="1" applyFill="1" applyBorder="1" applyAlignment="1">
      <alignment vertical="center" wrapText="1"/>
    </xf>
    <xf numFmtId="0" fontId="55" fillId="10" borderId="0" xfId="0" applyFont="1" applyFill="1" applyAlignment="1">
      <alignment vertical="center"/>
    </xf>
    <xf numFmtId="0" fontId="57" fillId="10" borderId="0" xfId="0" applyFont="1" applyFill="1" applyAlignment="1">
      <alignment horizontal="center" vertical="center"/>
    </xf>
    <xf numFmtId="9" fontId="63" fillId="8" borderId="0" xfId="5" applyFont="1" applyFill="1" applyAlignment="1">
      <alignment horizontal="center" vertical="center"/>
    </xf>
    <xf numFmtId="9" fontId="59" fillId="10" borderId="31" xfId="5" applyFont="1" applyFill="1" applyBorder="1" applyAlignment="1">
      <alignment horizontal="center" vertical="center"/>
    </xf>
    <xf numFmtId="9" fontId="58" fillId="9" borderId="0" xfId="5" applyFont="1" applyFill="1" applyAlignment="1">
      <alignment horizontal="center" vertical="center"/>
    </xf>
    <xf numFmtId="0" fontId="64" fillId="8" borderId="0" xfId="0" applyFont="1" applyFill="1" applyAlignment="1">
      <alignment horizontal="left" vertical="center" wrapText="1"/>
    </xf>
    <xf numFmtId="164" fontId="61" fillId="8" borderId="0" xfId="0" applyNumberFormat="1" applyFont="1" applyFill="1"/>
    <xf numFmtId="0" fontId="61" fillId="8" borderId="0" xfId="0" applyFont="1" applyFill="1" applyAlignment="1">
      <alignment wrapText="1"/>
    </xf>
    <xf numFmtId="0" fontId="126" fillId="40" borderId="0" xfId="1" applyFont="1" applyFill="1" applyAlignment="1">
      <alignment horizontal="center" vertical="center"/>
    </xf>
    <xf numFmtId="17" fontId="105" fillId="40" borderId="0" xfId="1" applyNumberFormat="1" applyFont="1" applyFill="1" applyAlignment="1">
      <alignment horizontal="center" vertical="center"/>
    </xf>
    <xf numFmtId="0" fontId="6" fillId="40" borderId="2" xfId="1" applyFont="1" applyFill="1" applyBorder="1" applyAlignment="1">
      <alignment horizontal="center" vertical="center"/>
    </xf>
    <xf numFmtId="0" fontId="6" fillId="40" borderId="0" xfId="1" applyFont="1" applyFill="1" applyBorder="1" applyAlignment="1">
      <alignment horizontal="center" vertical="center"/>
    </xf>
    <xf numFmtId="0" fontId="2" fillId="0" borderId="0" xfId="15"/>
    <xf numFmtId="0" fontId="42" fillId="40" borderId="0" xfId="1" applyFont="1" applyFill="1" applyBorder="1"/>
    <xf numFmtId="3" fontId="42" fillId="40" borderId="0" xfId="1" applyNumberFormat="1" applyFont="1" applyFill="1" applyBorder="1" applyAlignment="1">
      <alignment horizontal="center"/>
    </xf>
    <xf numFmtId="0" fontId="8" fillId="8" borderId="175" xfId="1" applyFont="1" applyFill="1" applyBorder="1"/>
    <xf numFmtId="9" fontId="8" fillId="8" borderId="175" xfId="6" applyFont="1" applyFill="1" applyBorder="1" applyAlignment="1">
      <alignment horizontal="center"/>
    </xf>
    <xf numFmtId="0" fontId="106" fillId="40" borderId="2" xfId="1" applyFont="1" applyFill="1" applyBorder="1" applyAlignment="1">
      <alignment horizontal="center" vertical="center"/>
    </xf>
    <xf numFmtId="0" fontId="106" fillId="40" borderId="0" xfId="1" applyFont="1" applyFill="1" applyBorder="1" applyAlignment="1">
      <alignment horizontal="center" vertical="center"/>
    </xf>
    <xf numFmtId="0" fontId="2" fillId="0" borderId="0" xfId="16"/>
    <xf numFmtId="0" fontId="2" fillId="8" borderId="0" xfId="1" applyFill="1"/>
    <xf numFmtId="3" fontId="8" fillId="8" borderId="0" xfId="1" applyNumberFormat="1" applyFont="1" applyFill="1" applyBorder="1" applyAlignment="1">
      <alignment horizontal="center"/>
    </xf>
    <xf numFmtId="9" fontId="8" fillId="8" borderId="0" xfId="6" applyFont="1" applyFill="1" applyBorder="1" applyAlignment="1">
      <alignment horizontal="center"/>
    </xf>
    <xf numFmtId="0" fontId="11" fillId="40" borderId="3" xfId="1" applyFont="1" applyFill="1" applyBorder="1" applyAlignment="1">
      <alignment horizontal="left" vertical="center"/>
    </xf>
    <xf numFmtId="0" fontId="11" fillId="40" borderId="4" xfId="1" applyFont="1" applyFill="1" applyBorder="1" applyAlignment="1">
      <alignment horizontal="left" vertical="center"/>
    </xf>
    <xf numFmtId="0" fontId="11" fillId="40" borderId="5" xfId="1" applyFont="1" applyFill="1" applyBorder="1" applyAlignment="1">
      <alignment horizontal="left" vertical="center"/>
    </xf>
    <xf numFmtId="0" fontId="42" fillId="40" borderId="0" xfId="1" applyFont="1" applyFill="1" applyBorder="1" applyAlignment="1">
      <alignment horizontal="center"/>
    </xf>
    <xf numFmtId="0" fontId="42" fillId="40" borderId="0" xfId="1" applyFont="1" applyFill="1" applyBorder="1" applyAlignment="1">
      <alignment horizontal="center"/>
    </xf>
    <xf numFmtId="0" fontId="12" fillId="40" borderId="2" xfId="1" applyFont="1" applyFill="1" applyBorder="1" applyAlignment="1">
      <alignment horizontal="center" vertical="center"/>
    </xf>
    <xf numFmtId="0" fontId="12" fillId="40" borderId="0" xfId="1" applyFont="1" applyFill="1" applyBorder="1" applyAlignment="1">
      <alignment horizontal="center" vertical="center"/>
    </xf>
    <xf numFmtId="164" fontId="42" fillId="40" borderId="0" xfId="6" applyNumberFormat="1" applyFont="1" applyFill="1" applyBorder="1" applyAlignment="1">
      <alignment horizontal="right"/>
    </xf>
    <xf numFmtId="0" fontId="175" fillId="24" borderId="0" xfId="1" applyFont="1" applyFill="1" applyBorder="1" applyAlignment="1">
      <alignment horizontal="center" wrapText="1"/>
    </xf>
    <xf numFmtId="0" fontId="51" fillId="24" borderId="0" xfId="1" applyFont="1" applyFill="1" applyBorder="1" applyAlignment="1">
      <alignment horizontal="center" wrapText="1"/>
    </xf>
    <xf numFmtId="0" fontId="24" fillId="0" borderId="204" xfId="1" applyFont="1" applyFill="1" applyBorder="1" applyAlignment="1">
      <alignment horizontal="left" vertical="center" wrapText="1"/>
    </xf>
    <xf numFmtId="0" fontId="24" fillId="0" borderId="205" xfId="1" applyFont="1" applyFill="1" applyBorder="1" applyAlignment="1">
      <alignment horizontal="left" vertical="center" wrapText="1"/>
    </xf>
    <xf numFmtId="0" fontId="24" fillId="0" borderId="206" xfId="1" applyFont="1" applyFill="1" applyBorder="1" applyAlignment="1">
      <alignment horizontal="left" vertical="center" wrapText="1"/>
    </xf>
    <xf numFmtId="0" fontId="24" fillId="8" borderId="0" xfId="1" applyFont="1" applyFill="1" applyBorder="1" applyAlignment="1">
      <alignment horizontal="left" vertical="center"/>
    </xf>
    <xf numFmtId="0" fontId="48" fillId="24" borderId="0" xfId="1" applyFont="1" applyFill="1" applyBorder="1" applyAlignment="1">
      <alignment horizontal="center" vertical="center" wrapText="1"/>
    </xf>
    <xf numFmtId="3" fontId="48" fillId="24" borderId="0" xfId="1" applyNumberFormat="1" applyFont="1" applyFill="1" applyBorder="1" applyAlignment="1">
      <alignment horizontal="center" vertical="center" wrapText="1"/>
    </xf>
    <xf numFmtId="0" fontId="48" fillId="24" borderId="0" xfId="1" applyFont="1" applyFill="1" applyBorder="1" applyAlignment="1">
      <alignment horizontal="center" vertical="center"/>
    </xf>
    <xf numFmtId="3" fontId="48" fillId="24" borderId="0" xfId="1" applyNumberFormat="1" applyFont="1" applyFill="1" applyBorder="1" applyAlignment="1">
      <alignment horizontal="center" vertical="center"/>
    </xf>
    <xf numFmtId="0" fontId="15" fillId="8" borderId="175" xfId="1" applyFont="1" applyFill="1" applyBorder="1" applyAlignment="1">
      <alignment horizontal="center" vertical="center"/>
    </xf>
    <xf numFmtId="9" fontId="15" fillId="8" borderId="175" xfId="7" applyFont="1" applyFill="1" applyBorder="1" applyAlignment="1">
      <alignment horizontal="center" vertical="center"/>
    </xf>
    <xf numFmtId="0" fontId="24" fillId="8" borderId="207" xfId="1" applyFont="1" applyFill="1" applyBorder="1" applyAlignment="1">
      <alignment horizontal="center" vertical="center" wrapText="1"/>
    </xf>
    <xf numFmtId="0" fontId="24" fillId="0" borderId="0" xfId="1" applyFont="1" applyFill="1" applyBorder="1" applyAlignment="1">
      <alignment vertical="center" wrapText="1"/>
    </xf>
    <xf numFmtId="0" fontId="48" fillId="24" borderId="0" xfId="1" applyFont="1" applyFill="1" applyBorder="1" applyAlignment="1">
      <alignment horizontal="left"/>
    </xf>
    <xf numFmtId="3" fontId="48" fillId="24" borderId="0" xfId="1" applyNumberFormat="1" applyFont="1" applyFill="1" applyBorder="1" applyAlignment="1">
      <alignment horizontal="center"/>
    </xf>
    <xf numFmtId="0" fontId="48" fillId="24" borderId="0" xfId="1" applyFont="1" applyFill="1" applyBorder="1" applyAlignment="1">
      <alignment horizontal="center"/>
    </xf>
    <xf numFmtId="0" fontId="15" fillId="8" borderId="175" xfId="1" applyFont="1" applyFill="1" applyBorder="1" applyAlignment="1">
      <alignment horizontal="center"/>
    </xf>
    <xf numFmtId="9" fontId="15" fillId="8" borderId="175" xfId="7" applyFont="1" applyFill="1" applyBorder="1" applyAlignment="1">
      <alignment horizontal="center"/>
    </xf>
    <xf numFmtId="0" fontId="24" fillId="0" borderId="0" xfId="1" applyFont="1" applyFill="1" applyBorder="1" applyAlignment="1">
      <alignment horizontal="left" vertical="center" wrapText="1"/>
    </xf>
    <xf numFmtId="0" fontId="24" fillId="8" borderId="0" xfId="1" applyFont="1" applyFill="1" applyBorder="1" applyAlignment="1">
      <alignment vertical="center"/>
    </xf>
    <xf numFmtId="0" fontId="24" fillId="0" borderId="207" xfId="1" applyFont="1" applyFill="1" applyBorder="1" applyAlignment="1">
      <alignment horizontal="left" vertical="center" wrapText="1"/>
    </xf>
    <xf numFmtId="0" fontId="24" fillId="8" borderId="0" xfId="1" applyFont="1" applyFill="1" applyBorder="1" applyAlignment="1">
      <alignment vertical="center" wrapText="1"/>
    </xf>
    <xf numFmtId="0" fontId="48" fillId="24" borderId="29" xfId="1" applyFont="1" applyFill="1" applyBorder="1" applyAlignment="1">
      <alignment horizontal="center" vertical="center"/>
    </xf>
    <xf numFmtId="3" fontId="50" fillId="24" borderId="0" xfId="1" applyNumberFormat="1" applyFont="1" applyFill="1" applyBorder="1" applyAlignment="1">
      <alignment horizontal="center" vertical="center"/>
    </xf>
    <xf numFmtId="3" fontId="51" fillId="24" borderId="0" xfId="1" applyNumberFormat="1" applyFont="1" applyFill="1" applyBorder="1" applyAlignment="1">
      <alignment horizontal="center" vertical="center"/>
    </xf>
    <xf numFmtId="0" fontId="15" fillId="8" borderId="175" xfId="1" applyFont="1" applyFill="1" applyBorder="1" applyAlignment="1">
      <alignment horizontal="center" vertical="center"/>
    </xf>
    <xf numFmtId="9" fontId="24" fillId="8" borderId="175" xfId="7" applyFont="1" applyFill="1" applyBorder="1" applyAlignment="1">
      <alignment horizontal="center" vertical="center"/>
    </xf>
    <xf numFmtId="164" fontId="48" fillId="24" borderId="0" xfId="5" applyNumberFormat="1" applyFont="1" applyFill="1" applyBorder="1" applyAlignment="1">
      <alignment horizontal="center" vertical="center" wrapText="1"/>
    </xf>
    <xf numFmtId="0" fontId="18" fillId="24" borderId="6" xfId="1" applyFont="1" applyFill="1" applyBorder="1" applyAlignment="1">
      <alignment horizontal="center" vertical="center" wrapText="1"/>
    </xf>
    <xf numFmtId="0" fontId="18" fillId="24" borderId="7" xfId="1" applyFont="1" applyFill="1" applyBorder="1" applyAlignment="1">
      <alignment horizontal="center" vertical="center" wrapText="1"/>
    </xf>
    <xf numFmtId="0" fontId="18" fillId="24" borderId="8" xfId="1" applyFont="1" applyFill="1" applyBorder="1" applyAlignment="1">
      <alignment horizontal="center" vertical="center" wrapText="1"/>
    </xf>
    <xf numFmtId="0" fontId="24" fillId="0" borderId="208" xfId="1" applyFont="1" applyFill="1" applyBorder="1" applyAlignment="1">
      <alignment horizontal="left" vertical="center" wrapText="1"/>
    </xf>
    <xf numFmtId="0" fontId="24" fillId="0" borderId="209" xfId="1" applyFont="1" applyFill="1" applyBorder="1" applyAlignment="1">
      <alignment horizontal="left" vertical="center" wrapText="1"/>
    </xf>
    <xf numFmtId="0" fontId="24" fillId="0" borderId="210" xfId="1" applyFont="1" applyFill="1" applyBorder="1" applyAlignment="1">
      <alignment horizontal="left" vertical="center" wrapText="1"/>
    </xf>
    <xf numFmtId="0" fontId="16" fillId="2" borderId="175" xfId="1" applyFont="1" applyFill="1" applyBorder="1" applyAlignment="1">
      <alignment horizontal="left"/>
    </xf>
    <xf numFmtId="0" fontId="125" fillId="11" borderId="0" xfId="0" applyFont="1" applyFill="1" applyAlignment="1">
      <alignment horizontal="center" vertical="center" wrapText="1"/>
    </xf>
    <xf numFmtId="0" fontId="57" fillId="0" borderId="0" xfId="0" applyFont="1" applyBorder="1" applyAlignment="1">
      <alignment horizontal="center" vertical="center"/>
    </xf>
    <xf numFmtId="0" fontId="57" fillId="0" borderId="211" xfId="0" applyFont="1" applyBorder="1" applyAlignment="1">
      <alignment horizontal="center"/>
    </xf>
    <xf numFmtId="0" fontId="57" fillId="0" borderId="211" xfId="0" applyFont="1" applyBorder="1" applyAlignment="1">
      <alignment horizontal="center" vertical="center"/>
    </xf>
    <xf numFmtId="0" fontId="0" fillId="0" borderId="211" xfId="0" applyBorder="1" applyAlignment="1">
      <alignment horizontal="left"/>
    </xf>
    <xf numFmtId="0" fontId="0" fillId="0" borderId="211" xfId="0" applyBorder="1"/>
    <xf numFmtId="0" fontId="0" fillId="0" borderId="211" xfId="0" applyBorder="1" applyAlignment="1">
      <alignment horizontal="center"/>
    </xf>
    <xf numFmtId="9" fontId="0" fillId="0" borderId="211" xfId="5" applyFont="1" applyBorder="1" applyAlignment="1">
      <alignment horizontal="center"/>
    </xf>
    <xf numFmtId="0" fontId="172" fillId="9" borderId="0" xfId="0" applyFont="1" applyFill="1"/>
    <xf numFmtId="0" fontId="149" fillId="9" borderId="0" xfId="0" applyFont="1" applyFill="1"/>
    <xf numFmtId="9" fontId="65" fillId="9" borderId="0" xfId="5" applyFont="1" applyFill="1" applyAlignment="1">
      <alignment horizontal="center"/>
    </xf>
    <xf numFmtId="0" fontId="65" fillId="9" borderId="185" xfId="0" applyFont="1" applyFill="1" applyBorder="1" applyAlignment="1">
      <alignment horizontal="center"/>
    </xf>
    <xf numFmtId="0" fontId="65" fillId="9" borderId="185" xfId="0" applyFont="1" applyFill="1" applyBorder="1" applyAlignment="1">
      <alignment horizontal="right"/>
    </xf>
    <xf numFmtId="0" fontId="57" fillId="0" borderId="211" xfId="0" applyFont="1" applyBorder="1"/>
    <xf numFmtId="9" fontId="57" fillId="0" borderId="211" xfId="5" applyFont="1" applyBorder="1" applyAlignment="1">
      <alignment horizontal="center"/>
    </xf>
    <xf numFmtId="3" fontId="65" fillId="9" borderId="185" xfId="5" applyNumberFormat="1" applyFont="1" applyFill="1" applyBorder="1" applyAlignment="1">
      <alignment horizontal="center"/>
    </xf>
    <xf numFmtId="9" fontId="65" fillId="9" borderId="185" xfId="5" applyNumberFormat="1" applyFont="1" applyFill="1" applyBorder="1" applyAlignment="1">
      <alignment horizontal="center"/>
    </xf>
    <xf numFmtId="9" fontId="65" fillId="9" borderId="185" xfId="5" applyFont="1" applyFill="1" applyBorder="1" applyAlignment="1">
      <alignment horizontal="center"/>
    </xf>
    <xf numFmtId="0" fontId="61" fillId="9" borderId="185" xfId="0" applyFont="1" applyFill="1" applyBorder="1" applyAlignment="1">
      <alignment horizontal="center"/>
    </xf>
    <xf numFmtId="0" fontId="61" fillId="9" borderId="185" xfId="0" applyFont="1" applyFill="1" applyBorder="1"/>
    <xf numFmtId="0" fontId="65" fillId="9" borderId="185" xfId="0" applyFont="1" applyFill="1" applyBorder="1" applyAlignment="1">
      <alignment horizontal="center" wrapText="1"/>
    </xf>
    <xf numFmtId="9" fontId="65" fillId="9" borderId="185" xfId="5" applyFont="1" applyFill="1" applyBorder="1" applyAlignment="1">
      <alignment horizontal="center" wrapText="1"/>
    </xf>
    <xf numFmtId="0" fontId="65" fillId="9" borderId="185" xfId="0" applyFont="1" applyFill="1" applyBorder="1" applyAlignment="1">
      <alignment horizontal="center" vertical="center"/>
    </xf>
    <xf numFmtId="9" fontId="65" fillId="9" borderId="185" xfId="0" applyNumberFormat="1" applyFont="1" applyFill="1" applyBorder="1" applyAlignment="1">
      <alignment horizontal="center"/>
    </xf>
    <xf numFmtId="0" fontId="65" fillId="9" borderId="185" xfId="0" applyFont="1" applyFill="1" applyBorder="1" applyAlignment="1">
      <alignment horizontal="center"/>
    </xf>
    <xf numFmtId="9" fontId="65" fillId="9" borderId="185" xfId="5" applyFont="1" applyFill="1" applyBorder="1" applyAlignment="1">
      <alignment horizontal="center"/>
    </xf>
    <xf numFmtId="1" fontId="57" fillId="0" borderId="0" xfId="0" applyNumberFormat="1" applyFont="1" applyAlignment="1">
      <alignment horizontal="center"/>
    </xf>
    <xf numFmtId="0" fontId="65" fillId="9" borderId="185" xfId="0" applyFont="1" applyFill="1" applyBorder="1" applyAlignment="1">
      <alignment horizontal="center" vertical="center"/>
    </xf>
    <xf numFmtId="1" fontId="65" fillId="9" borderId="185" xfId="0" applyNumberFormat="1" applyFont="1" applyFill="1" applyBorder="1" applyAlignment="1">
      <alignment horizontal="center"/>
    </xf>
    <xf numFmtId="0" fontId="57" fillId="0" borderId="0" xfId="0" applyFont="1" applyFill="1" applyAlignment="1">
      <alignment horizontal="left"/>
    </xf>
    <xf numFmtId="1" fontId="57" fillId="0" borderId="0" xfId="5" applyNumberFormat="1" applyFont="1" applyAlignment="1">
      <alignment horizontal="center"/>
    </xf>
    <xf numFmtId="0" fontId="57" fillId="0" borderId="0" xfId="0" applyFont="1" applyFill="1" applyAlignment="1">
      <alignment horizontal="left"/>
    </xf>
    <xf numFmtId="1" fontId="65" fillId="9" borderId="185" xfId="5" applyNumberFormat="1" applyFont="1" applyFill="1" applyBorder="1" applyAlignment="1">
      <alignment horizontal="center"/>
    </xf>
    <xf numFmtId="1" fontId="65" fillId="0" borderId="0" xfId="5" applyNumberFormat="1" applyFont="1" applyFill="1" applyBorder="1" applyAlignment="1">
      <alignment horizontal="center"/>
    </xf>
    <xf numFmtId="9" fontId="65" fillId="9" borderId="185" xfId="5" applyFont="1" applyFill="1" applyBorder="1" applyAlignment="1">
      <alignment horizontal="center" vertical="center"/>
    </xf>
    <xf numFmtId="3" fontId="65" fillId="9" borderId="185" xfId="5" applyNumberFormat="1" applyFont="1" applyFill="1" applyBorder="1" applyAlignment="1">
      <alignment horizontal="right"/>
    </xf>
    <xf numFmtId="0" fontId="57" fillId="0" borderId="0" xfId="0" applyFont="1" applyAlignment="1">
      <alignment vertical="center"/>
    </xf>
    <xf numFmtId="0" fontId="65" fillId="9" borderId="185" xfId="0" applyFont="1" applyFill="1" applyBorder="1" applyAlignment="1">
      <alignment horizontal="center" wrapText="1"/>
    </xf>
    <xf numFmtId="0" fontId="57" fillId="0" borderId="0" xfId="0" applyFont="1" applyAlignment="1">
      <alignment horizontal="center" vertical="center" wrapText="1"/>
    </xf>
    <xf numFmtId="0" fontId="57" fillId="0" borderId="0" xfId="0" applyFont="1" applyFill="1" applyAlignment="1"/>
    <xf numFmtId="0" fontId="65" fillId="9" borderId="185" xfId="0" applyFont="1" applyFill="1" applyBorder="1" applyAlignment="1"/>
    <xf numFmtId="0" fontId="0" fillId="0" borderId="0" xfId="0" applyFont="1" applyAlignment="1">
      <alignment horizontal="left"/>
    </xf>
    <xf numFmtId="0" fontId="125" fillId="11" borderId="0" xfId="0" applyFont="1" applyFill="1" applyBorder="1" applyAlignment="1" applyProtection="1">
      <alignment horizontal="center" vertical="center" wrapText="1"/>
      <protection hidden="1"/>
    </xf>
    <xf numFmtId="3" fontId="170" fillId="31" borderId="1" xfId="0" applyNumberFormat="1" applyFont="1" applyFill="1" applyBorder="1" applyAlignment="1">
      <alignment horizontal="right" vertical="center" wrapText="1"/>
    </xf>
    <xf numFmtId="9" fontId="170" fillId="31" borderId="1" xfId="0" applyNumberFormat="1" applyFont="1" applyFill="1" applyBorder="1" applyAlignment="1">
      <alignment horizontal="right" vertical="center" wrapText="1"/>
    </xf>
    <xf numFmtId="3" fontId="65" fillId="9" borderId="212" xfId="0" applyNumberFormat="1" applyFont="1" applyFill="1" applyBorder="1" applyAlignment="1">
      <alignment horizontal="right" vertical="center" wrapText="1"/>
    </xf>
    <xf numFmtId="9" fontId="65" fillId="9" borderId="212" xfId="0" applyNumberFormat="1" applyFont="1" applyFill="1" applyBorder="1" applyAlignment="1">
      <alignment horizontal="right" vertical="center" wrapText="1"/>
    </xf>
    <xf numFmtId="0" fontId="62" fillId="9" borderId="0" xfId="0" applyFont="1" applyFill="1" applyBorder="1" applyAlignment="1" applyProtection="1">
      <alignment horizontal="center" vertical="center" wrapText="1"/>
      <protection hidden="1"/>
    </xf>
    <xf numFmtId="0" fontId="42" fillId="26" borderId="213" xfId="0" applyFont="1" applyFill="1" applyBorder="1" applyAlignment="1">
      <alignment vertical="center"/>
    </xf>
    <xf numFmtId="0" fontId="2" fillId="3" borderId="0" xfId="1" applyFont="1" applyFill="1" applyAlignment="1">
      <alignment vertical="center"/>
    </xf>
    <xf numFmtId="0" fontId="42" fillId="0" borderId="0" xfId="0" applyFont="1" applyFill="1" applyAlignment="1">
      <alignment vertical="center"/>
    </xf>
    <xf numFmtId="0" fontId="2" fillId="0" borderId="0" xfId="1" applyFont="1" applyFill="1" applyAlignment="1">
      <alignment vertical="center"/>
    </xf>
    <xf numFmtId="0" fontId="98" fillId="0" borderId="0" xfId="1" applyFont="1" applyFill="1" applyBorder="1" applyAlignment="1">
      <alignment vertical="center"/>
    </xf>
    <xf numFmtId="0" fontId="177" fillId="0" borderId="0" xfId="1" applyFont="1" applyFill="1" applyBorder="1" applyAlignment="1">
      <alignment vertical="center"/>
    </xf>
    <xf numFmtId="0" fontId="46" fillId="9" borderId="0" xfId="1" applyFont="1" applyFill="1" applyBorder="1" applyAlignment="1">
      <alignment horizontal="center" vertical="center" wrapText="1"/>
    </xf>
    <xf numFmtId="0" fontId="46" fillId="9" borderId="0" xfId="1" applyFont="1" applyFill="1" applyBorder="1" applyAlignment="1">
      <alignment horizontal="center" vertical="center"/>
    </xf>
    <xf numFmtId="0" fontId="46" fillId="0" borderId="0" xfId="1" applyFont="1" applyFill="1" applyBorder="1" applyAlignment="1">
      <alignment vertical="center"/>
    </xf>
    <xf numFmtId="0" fontId="2" fillId="0" borderId="0" xfId="1" applyFont="1" applyFill="1" applyBorder="1" applyAlignment="1">
      <alignment horizontal="left" vertical="center"/>
    </xf>
    <xf numFmtId="3" fontId="2" fillId="0" borderId="0" xfId="1" applyNumberFormat="1" applyFont="1" applyFill="1" applyBorder="1" applyAlignment="1">
      <alignment horizontal="left" vertical="center"/>
    </xf>
    <xf numFmtId="3" fontId="2" fillId="0" borderId="0" xfId="1" applyNumberFormat="1" applyFont="1" applyFill="1" applyBorder="1" applyAlignment="1">
      <alignment horizontal="right" vertical="center" indent="1"/>
    </xf>
    <xf numFmtId="0" fontId="2" fillId="0" borderId="0" xfId="1" applyFont="1" applyFill="1" applyBorder="1" applyAlignment="1">
      <alignmen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xf>
    <xf numFmtId="0" fontId="100" fillId="0" borderId="0" xfId="1" applyFont="1" applyFill="1" applyAlignment="1">
      <alignment vertical="center"/>
    </xf>
    <xf numFmtId="0" fontId="46" fillId="9" borderId="185" xfId="1" applyFont="1" applyFill="1" applyBorder="1" applyAlignment="1">
      <alignment horizontal="center" vertical="center"/>
    </xf>
    <xf numFmtId="3" fontId="46" fillId="9" borderId="185" xfId="1" applyNumberFormat="1" applyFont="1" applyFill="1" applyBorder="1" applyAlignment="1">
      <alignment horizontal="right" vertical="center" indent="1"/>
    </xf>
    <xf numFmtId="3" fontId="46" fillId="0" borderId="0" xfId="1" applyNumberFormat="1" applyFont="1" applyFill="1" applyBorder="1" applyAlignment="1">
      <alignment vertical="center"/>
    </xf>
    <xf numFmtId="0" fontId="2" fillId="2" borderId="0" xfId="1" applyFont="1" applyFill="1" applyAlignment="1">
      <alignment horizontal="left" vertical="top"/>
    </xf>
    <xf numFmtId="0" fontId="100" fillId="3" borderId="0" xfId="1" applyFont="1" applyFill="1" applyAlignment="1">
      <alignment vertical="center"/>
    </xf>
    <xf numFmtId="0" fontId="98" fillId="3" borderId="0" xfId="1" applyFont="1" applyFill="1" applyAlignment="1">
      <alignment vertical="center"/>
    </xf>
    <xf numFmtId="0" fontId="40" fillId="0" borderId="0" xfId="1" applyFont="1" applyFill="1" applyBorder="1" applyAlignment="1">
      <alignment vertical="center"/>
    </xf>
    <xf numFmtId="0" fontId="177" fillId="0" borderId="0" xfId="1" applyFont="1" applyFill="1" applyBorder="1" applyAlignment="1">
      <alignment vertical="center" wrapText="1"/>
    </xf>
    <xf numFmtId="0" fontId="46" fillId="9" borderId="0" xfId="1" applyFont="1" applyFill="1" applyBorder="1" applyAlignment="1">
      <alignment horizontal="center" vertical="center"/>
    </xf>
    <xf numFmtId="0" fontId="46" fillId="9" borderId="30" xfId="1" applyFont="1" applyFill="1" applyBorder="1" applyAlignment="1">
      <alignment horizontal="center" vertical="center"/>
    </xf>
    <xf numFmtId="0" fontId="46" fillId="9" borderId="214" xfId="1" applyFont="1" applyFill="1" applyBorder="1" applyAlignment="1">
      <alignment horizontal="center" vertical="center"/>
    </xf>
    <xf numFmtId="0" fontId="46" fillId="41" borderId="215" xfId="1" applyFont="1" applyFill="1" applyBorder="1" applyAlignment="1">
      <alignment horizontal="center" vertical="center" wrapText="1"/>
    </xf>
    <xf numFmtId="0" fontId="46" fillId="9" borderId="94" xfId="1" applyFont="1" applyFill="1" applyBorder="1" applyAlignment="1">
      <alignment horizontal="center" vertical="center"/>
    </xf>
    <xf numFmtId="0" fontId="46" fillId="9" borderId="216" xfId="1" applyFont="1" applyFill="1" applyBorder="1" applyAlignment="1">
      <alignment horizontal="center" vertical="center"/>
    </xf>
    <xf numFmtId="0" fontId="46" fillId="41" borderId="217" xfId="1" applyFont="1" applyFill="1" applyBorder="1" applyAlignment="1">
      <alignment horizontal="center" vertical="center"/>
    </xf>
    <xf numFmtId="0" fontId="2" fillId="3" borderId="0" xfId="1" applyFill="1" applyAlignment="1">
      <alignment vertical="center"/>
    </xf>
    <xf numFmtId="0" fontId="2" fillId="35" borderId="179" xfId="1" applyFont="1" applyFill="1" applyBorder="1" applyAlignment="1">
      <alignment vertical="center"/>
    </xf>
    <xf numFmtId="3" fontId="2" fillId="35" borderId="179" xfId="1" applyNumberFormat="1" applyFont="1" applyFill="1" applyBorder="1" applyAlignment="1">
      <alignment horizontal="center" vertical="center"/>
    </xf>
    <xf numFmtId="3" fontId="2" fillId="35" borderId="218" xfId="1" applyNumberFormat="1" applyFont="1" applyFill="1" applyBorder="1" applyAlignment="1">
      <alignment horizontal="center" vertical="center"/>
    </xf>
    <xf numFmtId="9" fontId="7" fillId="42" borderId="219" xfId="6" applyFont="1" applyFill="1" applyBorder="1" applyAlignment="1">
      <alignment horizontal="center" vertical="center"/>
    </xf>
    <xf numFmtId="0" fontId="2" fillId="35" borderId="181" xfId="1" applyFont="1" applyFill="1" applyBorder="1" applyAlignment="1">
      <alignment vertical="center"/>
    </xf>
    <xf numFmtId="3" fontId="2" fillId="35" borderId="181" xfId="1" applyNumberFormat="1" applyFont="1" applyFill="1" applyBorder="1" applyAlignment="1">
      <alignment horizontal="center" vertical="center"/>
    </xf>
    <xf numFmtId="9" fontId="7" fillId="42" borderId="220" xfId="6" applyFont="1" applyFill="1" applyBorder="1" applyAlignment="1">
      <alignment horizontal="center" vertical="center"/>
    </xf>
    <xf numFmtId="9" fontId="7" fillId="42" borderId="221" xfId="6" applyFont="1" applyFill="1" applyBorder="1" applyAlignment="1">
      <alignment horizontal="center" vertical="center"/>
    </xf>
    <xf numFmtId="0" fontId="46" fillId="9" borderId="120" xfId="1" applyFont="1" applyFill="1" applyBorder="1" applyAlignment="1">
      <alignment vertical="center"/>
    </xf>
    <xf numFmtId="3" fontId="46" fillId="9" borderId="0" xfId="1" applyNumberFormat="1" applyFont="1" applyFill="1" applyBorder="1" applyAlignment="1">
      <alignment horizontal="center" vertical="center"/>
    </xf>
    <xf numFmtId="9" fontId="46" fillId="41" borderId="222" xfId="6" applyFont="1" applyFill="1" applyBorder="1" applyAlignment="1">
      <alignment horizontal="center" vertical="center"/>
    </xf>
    <xf numFmtId="0" fontId="125" fillId="11" borderId="0" xfId="13" applyFont="1" applyFill="1" applyBorder="1" applyAlignment="1" applyProtection="1">
      <alignment horizontal="center" vertical="center"/>
      <protection hidden="1"/>
    </xf>
    <xf numFmtId="0" fontId="57" fillId="0" borderId="211" xfId="13" applyFont="1" applyFill="1" applyBorder="1" applyAlignment="1">
      <alignment vertical="center"/>
    </xf>
    <xf numFmtId="3" fontId="57" fillId="0" borderId="211" xfId="13" applyNumberFormat="1" applyFont="1" applyFill="1" applyBorder="1" applyAlignment="1">
      <alignment horizontal="right" vertical="center"/>
    </xf>
    <xf numFmtId="0" fontId="65" fillId="9" borderId="185" xfId="13" applyFont="1" applyFill="1" applyBorder="1" applyAlignment="1">
      <alignment vertical="center"/>
    </xf>
    <xf numFmtId="3" fontId="65" fillId="9" borderId="185" xfId="13" applyNumberFormat="1" applyFont="1" applyFill="1" applyBorder="1" applyAlignment="1">
      <alignment horizontal="right" vertical="center"/>
    </xf>
    <xf numFmtId="0" fontId="65" fillId="9" borderId="0" xfId="13" applyFont="1" applyFill="1" applyBorder="1" applyAlignment="1">
      <alignment horizontal="left" vertical="center"/>
    </xf>
    <xf numFmtId="0" fontId="57" fillId="9" borderId="0" xfId="13" applyFont="1" applyFill="1" applyBorder="1" applyAlignment="1">
      <alignment vertical="center"/>
    </xf>
    <xf numFmtId="0" fontId="57" fillId="0" borderId="172" xfId="13" applyFont="1" applyFill="1" applyBorder="1" applyAlignment="1">
      <alignment horizontal="right" vertical="center"/>
    </xf>
    <xf numFmtId="9" fontId="57" fillId="0" borderId="172" xfId="14" applyNumberFormat="1" applyFont="1" applyFill="1" applyBorder="1" applyAlignment="1">
      <alignment horizontal="right" vertical="center"/>
    </xf>
    <xf numFmtId="0" fontId="65" fillId="9" borderId="185" xfId="13" applyFont="1" applyFill="1" applyBorder="1" applyAlignment="1">
      <alignment horizontal="center" vertical="center"/>
    </xf>
    <xf numFmtId="0" fontId="65" fillId="9" borderId="185" xfId="13" applyFont="1" applyFill="1" applyBorder="1" applyAlignment="1">
      <alignment horizontal="right" vertical="center"/>
    </xf>
    <xf numFmtId="9" fontId="65" fillId="9" borderId="185" xfId="14" applyNumberFormat="1" applyFont="1" applyFill="1" applyBorder="1" applyAlignment="1">
      <alignment horizontal="right" vertical="center"/>
    </xf>
    <xf numFmtId="164" fontId="65" fillId="9" borderId="185" xfId="14" applyNumberFormat="1" applyFont="1" applyFill="1" applyBorder="1" applyAlignment="1">
      <alignment vertical="center"/>
    </xf>
    <xf numFmtId="9" fontId="65" fillId="9" borderId="185" xfId="12" applyNumberFormat="1" applyFont="1" applyFill="1" applyBorder="1" applyAlignment="1">
      <alignment horizontal="right" vertical="center"/>
    </xf>
    <xf numFmtId="0" fontId="148" fillId="8" borderId="0" xfId="13" applyFont="1" applyFill="1" applyAlignment="1">
      <alignment vertical="center"/>
    </xf>
    <xf numFmtId="0" fontId="57" fillId="8" borderId="0" xfId="13" applyFont="1" applyFill="1" applyAlignment="1">
      <alignment vertical="center" wrapText="1"/>
    </xf>
    <xf numFmtId="0" fontId="65" fillId="9" borderId="185" xfId="13" applyFont="1" applyFill="1" applyBorder="1" applyAlignment="1">
      <alignment horizontal="center" vertical="center"/>
    </xf>
    <xf numFmtId="0" fontId="65" fillId="9" borderId="223" xfId="13" applyFont="1" applyFill="1" applyBorder="1" applyAlignment="1">
      <alignment horizontal="center" vertical="center"/>
    </xf>
    <xf numFmtId="0" fontId="65" fillId="9" borderId="185" xfId="13" applyFont="1" applyFill="1" applyBorder="1" applyAlignment="1">
      <alignment horizontal="right" vertical="center" indent="2"/>
    </xf>
    <xf numFmtId="164" fontId="65" fillId="9" borderId="224" xfId="12" applyNumberFormat="1" applyFont="1" applyFill="1" applyBorder="1" applyAlignment="1">
      <alignment horizontal="right" vertical="center"/>
    </xf>
    <xf numFmtId="0" fontId="60" fillId="8" borderId="155" xfId="13" applyFont="1" applyFill="1" applyBorder="1" applyAlignment="1">
      <alignment vertical="center"/>
    </xf>
    <xf numFmtId="0" fontId="60" fillId="8" borderId="148" xfId="13" applyFont="1" applyFill="1" applyBorder="1" applyAlignment="1">
      <alignment vertical="center"/>
    </xf>
    <xf numFmtId="0" fontId="57" fillId="35" borderId="0" xfId="13" applyFont="1" applyFill="1" applyBorder="1" applyAlignment="1">
      <alignment vertical="center"/>
    </xf>
    <xf numFmtId="3" fontId="57" fillId="35" borderId="0" xfId="13" applyNumberFormat="1" applyFont="1" applyFill="1" applyBorder="1" applyAlignment="1">
      <alignment horizontal="center" vertical="center"/>
    </xf>
    <xf numFmtId="3" fontId="57" fillId="35" borderId="133" xfId="13" applyNumberFormat="1" applyFont="1" applyFill="1" applyBorder="1" applyAlignment="1">
      <alignment horizontal="center" vertical="center"/>
    </xf>
    <xf numFmtId="3" fontId="65" fillId="9" borderId="185" xfId="13" applyNumberFormat="1" applyFont="1" applyFill="1" applyBorder="1" applyAlignment="1">
      <alignment horizontal="center" vertical="center"/>
    </xf>
    <xf numFmtId="9" fontId="61" fillId="9" borderId="225" xfId="12" applyNumberFormat="1" applyFont="1" applyFill="1" applyBorder="1" applyAlignment="1">
      <alignment horizontal="center" vertical="center"/>
    </xf>
    <xf numFmtId="0" fontId="65" fillId="9" borderId="185" xfId="1" applyFont="1" applyFill="1" applyBorder="1" applyAlignment="1" applyProtection="1">
      <alignment horizontal="center" vertical="center"/>
      <protection hidden="1"/>
    </xf>
    <xf numFmtId="164" fontId="65" fillId="9" borderId="185" xfId="5" applyNumberFormat="1" applyFont="1" applyFill="1" applyBorder="1" applyAlignment="1" applyProtection="1">
      <alignment horizontal="center" vertical="center"/>
      <protection hidden="1"/>
    </xf>
    <xf numFmtId="0" fontId="65" fillId="9" borderId="185" xfId="1" applyFont="1" applyFill="1" applyBorder="1" applyAlignment="1" applyProtection="1">
      <alignment vertical="center"/>
      <protection hidden="1"/>
    </xf>
    <xf numFmtId="0" fontId="65" fillId="9" borderId="185" xfId="1" applyFont="1" applyFill="1" applyBorder="1" applyAlignment="1">
      <alignment horizontal="center" vertical="center"/>
    </xf>
    <xf numFmtId="3" fontId="65" fillId="9" borderId="185" xfId="1" applyNumberFormat="1" applyFont="1" applyFill="1" applyBorder="1" applyAlignment="1">
      <alignment horizontal="center" vertical="center"/>
    </xf>
    <xf numFmtId="9" fontId="65" fillId="9" borderId="185" xfId="6" applyFont="1" applyFill="1" applyBorder="1" applyAlignment="1">
      <alignment horizontal="center" vertical="center"/>
    </xf>
    <xf numFmtId="0" fontId="65" fillId="9" borderId="185" xfId="1" applyFont="1" applyFill="1" applyBorder="1" applyAlignment="1">
      <alignment horizontal="center" vertical="center"/>
    </xf>
    <xf numFmtId="0" fontId="65" fillId="9" borderId="185" xfId="3" applyFont="1" applyFill="1" applyBorder="1" applyAlignment="1">
      <alignment horizontal="center" vertical="center" wrapText="1"/>
    </xf>
    <xf numFmtId="3" fontId="65" fillId="9" borderId="185" xfId="3" applyNumberFormat="1" applyFont="1" applyFill="1" applyBorder="1" applyAlignment="1">
      <alignment horizontal="center" vertical="center" wrapText="1"/>
    </xf>
    <xf numFmtId="9" fontId="65" fillId="9" borderId="185" xfId="5" applyNumberFormat="1" applyFont="1" applyFill="1" applyBorder="1" applyAlignment="1">
      <alignment horizontal="center" vertical="center" wrapText="1"/>
    </xf>
    <xf numFmtId="0" fontId="125" fillId="0" borderId="0" xfId="0" applyFont="1" applyFill="1" applyAlignment="1">
      <alignment vertical="center" wrapText="1"/>
    </xf>
    <xf numFmtId="0" fontId="0" fillId="0" borderId="0" xfId="0" applyAlignment="1">
      <alignment horizontal="left"/>
    </xf>
    <xf numFmtId="0" fontId="172" fillId="9" borderId="0" xfId="0" applyFont="1" applyFill="1" applyAlignment="1">
      <alignment horizontal="center"/>
    </xf>
    <xf numFmtId="0" fontId="172" fillId="9" borderId="0" xfId="0" applyFont="1" applyFill="1" applyAlignment="1">
      <alignment horizontal="center"/>
    </xf>
    <xf numFmtId="0" fontId="55" fillId="0" borderId="0" xfId="0" applyFont="1" applyFill="1" applyAlignment="1">
      <alignment horizontal="center" vertical="center"/>
    </xf>
    <xf numFmtId="0" fontId="0" fillId="0" borderId="0" xfId="0" applyAlignment="1"/>
    <xf numFmtId="9" fontId="0" fillId="0" borderId="0" xfId="5" applyFont="1" applyAlignment="1">
      <alignment horizontal="center"/>
    </xf>
    <xf numFmtId="0" fontId="55" fillId="37" borderId="0" xfId="0" applyFont="1" applyFill="1" applyBorder="1" applyAlignment="1">
      <alignment horizontal="center" vertical="center"/>
    </xf>
    <xf numFmtId="9" fontId="55" fillId="37" borderId="0" xfId="5" applyFont="1" applyFill="1" applyBorder="1" applyAlignment="1">
      <alignment horizontal="center" vertical="center"/>
    </xf>
    <xf numFmtId="0" fontId="172" fillId="9" borderId="185" xfId="0" applyFont="1" applyFill="1" applyBorder="1" applyAlignment="1">
      <alignment horizontal="center"/>
    </xf>
    <xf numFmtId="0" fontId="172" fillId="9" borderId="185" xfId="0" applyFont="1" applyFill="1" applyBorder="1" applyAlignment="1">
      <alignment horizontal="center"/>
    </xf>
    <xf numFmtId="9" fontId="172" fillId="9" borderId="185" xfId="5" applyFont="1" applyFill="1" applyBorder="1" applyAlignment="1">
      <alignment horizontal="center"/>
    </xf>
    <xf numFmtId="0" fontId="65" fillId="9" borderId="0" xfId="0" applyFont="1" applyFill="1" applyAlignment="1">
      <alignment horizontal="left" vertical="center"/>
    </xf>
    <xf numFmtId="9" fontId="55" fillId="0" borderId="0" xfId="5" applyFont="1" applyFill="1" applyAlignment="1">
      <alignment horizontal="center" vertical="center"/>
    </xf>
    <xf numFmtId="9" fontId="57" fillId="0" borderId="0" xfId="5" applyFont="1" applyBorder="1" applyAlignment="1">
      <alignment horizontal="center" vertical="center"/>
    </xf>
    <xf numFmtId="0" fontId="57" fillId="0" borderId="0" xfId="0" applyFont="1" applyAlignment="1">
      <alignment horizontal="center"/>
    </xf>
    <xf numFmtId="0" fontId="0" fillId="0" borderId="0" xfId="0" applyBorder="1" applyAlignment="1">
      <alignment horizontal="left"/>
    </xf>
    <xf numFmtId="0" fontId="0" fillId="0" borderId="0" xfId="0" applyFill="1" applyBorder="1" applyAlignment="1">
      <alignment horizontal="left"/>
    </xf>
    <xf numFmtId="0" fontId="148" fillId="0" borderId="0" xfId="0" applyFont="1" applyAlignment="1"/>
    <xf numFmtId="9" fontId="55" fillId="37" borderId="0" xfId="5" applyFont="1" applyFill="1" applyBorder="1" applyAlignment="1">
      <alignment horizontal="center"/>
    </xf>
    <xf numFmtId="0" fontId="65" fillId="9" borderId="0" xfId="0" applyFont="1" applyFill="1" applyAlignment="1">
      <alignment horizontal="center" vertical="center" wrapText="1"/>
    </xf>
    <xf numFmtId="0" fontId="57" fillId="0" borderId="0" xfId="0" applyFont="1" applyFill="1" applyAlignment="1">
      <alignment horizontal="center" vertical="center"/>
    </xf>
    <xf numFmtId="0" fontId="57" fillId="0" borderId="0" xfId="0" applyFont="1" applyFill="1" applyAlignment="1">
      <alignment horizontal="center" vertical="center"/>
    </xf>
    <xf numFmtId="9" fontId="55" fillId="37" borderId="0" xfId="5" applyFont="1" applyFill="1" applyBorder="1" applyAlignment="1">
      <alignment horizontal="center" vertical="center"/>
    </xf>
    <xf numFmtId="0" fontId="149" fillId="0" borderId="0" xfId="0" applyFont="1" applyFill="1" applyBorder="1" applyAlignment="1">
      <alignment horizontal="left"/>
    </xf>
    <xf numFmtId="0" fontId="61" fillId="0" borderId="0" xfId="0" applyFont="1" applyFill="1" applyBorder="1" applyAlignment="1">
      <alignment horizontal="center" vertical="center"/>
    </xf>
    <xf numFmtId="0" fontId="57" fillId="0" borderId="0" xfId="0" applyFont="1" applyFill="1" applyBorder="1" applyAlignment="1">
      <alignment wrapText="1"/>
    </xf>
    <xf numFmtId="0" fontId="65" fillId="0" borderId="0" xfId="0" applyFont="1" applyFill="1" applyBorder="1" applyAlignment="1">
      <alignment vertical="center" wrapText="1"/>
    </xf>
    <xf numFmtId="0" fontId="65" fillId="0" borderId="0" xfId="0" applyFont="1" applyFill="1"/>
    <xf numFmtId="0" fontId="57" fillId="0" borderId="0" xfId="2" applyFont="1" applyFill="1" applyBorder="1" applyAlignment="1">
      <alignment horizontal="center" vertical="center"/>
    </xf>
    <xf numFmtId="9" fontId="55" fillId="0" borderId="0" xfId="5" applyFont="1" applyFill="1" applyBorder="1" applyAlignment="1">
      <alignment wrapText="1"/>
    </xf>
    <xf numFmtId="9" fontId="57" fillId="0" borderId="0" xfId="2" applyNumberFormat="1" applyFont="1" applyFill="1" applyBorder="1" applyAlignment="1">
      <alignment vertical="center"/>
    </xf>
    <xf numFmtId="9" fontId="65" fillId="0" borderId="0" xfId="0" applyNumberFormat="1" applyFont="1" applyFill="1" applyBorder="1" applyAlignment="1"/>
  </cellXfs>
  <cellStyles count="17">
    <cellStyle name="Normal" xfId="0" builtinId="0"/>
    <cellStyle name="Normal 2" xfId="1"/>
    <cellStyle name="Normal 2 2" xfId="2"/>
    <cellStyle name="Normal 2 2 3" xfId="13"/>
    <cellStyle name="Normal 2 3" xfId="9"/>
    <cellStyle name="Normal 2 3 2" xfId="3"/>
    <cellStyle name="Normal 3 2" xfId="10"/>
    <cellStyle name="Normal_Directorio CEMs - agos - 2009 - UGTAI" xfId="4"/>
    <cellStyle name="Normal_ESTADISTICAS" xfId="11"/>
    <cellStyle name="Normal_RITA 2" xfId="16"/>
    <cellStyle name="Normal_RITA_1 2" xfId="15"/>
    <cellStyle name="Porcentaje" xfId="5" builtinId="5"/>
    <cellStyle name="Porcentaje 10" xfId="12"/>
    <cellStyle name="Porcentaje 2" xfId="6"/>
    <cellStyle name="Porcentaje 3 2" xfId="14"/>
    <cellStyle name="Porcentual 2" xfId="7"/>
    <cellStyle name="Porcentual 2 2" xfId="8"/>
  </cellStyles>
  <dxfs count="0"/>
  <tableStyles count="0" defaultTableStyle="TableStyleMedium2" defaultPivotStyle="PivotStyleLight16"/>
  <colors>
    <mruColors>
      <color rgb="FF30549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88479603153545"/>
          <c:y val="2.3282545210654537E-2"/>
          <c:w val="0.61988120929328283"/>
          <c:h val="0.94183377517696121"/>
        </c:manualLayout>
      </c:layout>
      <c:barChart>
        <c:barDir val="bar"/>
        <c:grouping val="clustered"/>
        <c:varyColors val="0"/>
        <c:ser>
          <c:idx val="0"/>
          <c:order val="0"/>
          <c:spPr>
            <a:pattFill prst="horzBrick">
              <a:fgClr>
                <a:schemeClr val="bg1">
                  <a:lumMod val="85000"/>
                </a:schemeClr>
              </a:fgClr>
              <a:bgClr>
                <a:srgbClr val="969696"/>
              </a:bgClr>
            </a:pattFill>
            <a:ln w="12700">
              <a:solidFill>
                <a:srgbClr val="969696"/>
              </a:solidFill>
              <a:prstDash val="solid"/>
            </a:ln>
          </c:spPr>
          <c:invertIfNegative val="0"/>
          <c:dLbls>
            <c:dLbl>
              <c:idx val="2"/>
              <c:layout>
                <c:manualLayout>
                  <c:x val="-9.9389420270121921E-3"/>
                  <c:y val="-6.8833160579479311E-17"/>
                </c:manualLayout>
              </c:layout>
              <c:spPr>
                <a:noFill/>
                <a:ln w="25400">
                  <a:noFill/>
                </a:ln>
              </c:spPr>
              <c:txPr>
                <a:bodyPr/>
                <a:lstStyle/>
                <a:p>
                  <a:pPr>
                    <a:defRPr sz="800" b="1" i="0" u="none" strike="noStrike" baseline="0">
                      <a:solidFill>
                        <a:srgbClr val="000000"/>
                      </a:solidFill>
                      <a:latin typeface="Arial"/>
                      <a:ea typeface="Arial"/>
                      <a:cs typeface="Arial"/>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'Casos CEM'!$M$63:$M$66</c:f>
              <c:strCache>
                <c:ptCount val="4"/>
                <c:pt idx="0">
                  <c:v>Niños y niñas</c:v>
                </c:pt>
                <c:pt idx="1">
                  <c:v>Adolescentes</c:v>
                </c:pt>
                <c:pt idx="2">
                  <c:v>Adultos/as</c:v>
                </c:pt>
                <c:pt idx="3">
                  <c:v>Adultos mayores</c:v>
                </c:pt>
              </c:strCache>
            </c:strRef>
          </c:cat>
          <c:val>
            <c:numRef>
              <c:f>'Casos CEM'!$N$63:$N$66</c:f>
              <c:numCache>
                <c:formatCode>#,##0</c:formatCode>
                <c:ptCount val="4"/>
                <c:pt idx="0">
                  <c:v>3401</c:v>
                </c:pt>
                <c:pt idx="1">
                  <c:v>2475</c:v>
                </c:pt>
                <c:pt idx="2">
                  <c:v>12362</c:v>
                </c:pt>
                <c:pt idx="3">
                  <c:v>1223</c:v>
                </c:pt>
              </c:numCache>
            </c:numRef>
          </c:val>
        </c:ser>
        <c:dLbls>
          <c:showLegendKey val="0"/>
          <c:showVal val="0"/>
          <c:showCatName val="0"/>
          <c:showSerName val="0"/>
          <c:showPercent val="0"/>
          <c:showBubbleSize val="0"/>
        </c:dLbls>
        <c:gapWidth val="150"/>
        <c:axId val="460218496"/>
        <c:axId val="460218888"/>
      </c:barChart>
      <c:catAx>
        <c:axId val="460218496"/>
        <c:scaling>
          <c:orientation val="minMax"/>
        </c:scaling>
        <c:delete val="0"/>
        <c:axPos val="l"/>
        <c:numFmt formatCode="General" sourceLinked="0"/>
        <c:majorTickMark val="out"/>
        <c:minorTickMark val="none"/>
        <c:tickLblPos val="nextTo"/>
        <c:spPr>
          <a:ln/>
        </c:spPr>
        <c:txPr>
          <a:bodyPr rot="0" vert="horz"/>
          <a:lstStyle/>
          <a:p>
            <a:pPr>
              <a:defRPr sz="800" b="1" i="0" u="none" strike="noStrike" baseline="0">
                <a:solidFill>
                  <a:srgbClr val="000000"/>
                </a:solidFill>
                <a:latin typeface="Arial"/>
                <a:ea typeface="Arial"/>
                <a:cs typeface="Arial"/>
              </a:defRPr>
            </a:pPr>
            <a:endParaRPr lang="es-MX"/>
          </a:p>
        </c:txPr>
        <c:crossAx val="460218888"/>
        <c:crosses val="autoZero"/>
        <c:auto val="0"/>
        <c:lblAlgn val="ctr"/>
        <c:lblOffset val="100"/>
        <c:noMultiLvlLbl val="0"/>
      </c:catAx>
      <c:valAx>
        <c:axId val="460218888"/>
        <c:scaling>
          <c:orientation val="minMax"/>
        </c:scaling>
        <c:delete val="1"/>
        <c:axPos val="b"/>
        <c:numFmt formatCode="#,##0" sourceLinked="1"/>
        <c:majorTickMark val="out"/>
        <c:minorTickMark val="none"/>
        <c:tickLblPos val="nextTo"/>
        <c:crossAx val="460218496"/>
        <c:crosses val="autoZero"/>
        <c:crossBetween val="between"/>
      </c:valAx>
      <c:spPr>
        <a:solidFill>
          <a:srgbClr val="FFFFFF"/>
        </a:solidFill>
        <a:ln w="12700">
          <a:noFill/>
          <a:prstDash val="solid"/>
        </a:ln>
      </c:spPr>
    </c:plotArea>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Arial"/>
          <a:ea typeface="Arial"/>
          <a:cs typeface="Arial"/>
        </a:defRPr>
      </a:pPr>
      <a:endParaRPr lang="es-MX"/>
    </a:p>
  </c:txPr>
  <c:printSettings>
    <c:headerFooter alignWithMargins="0"/>
    <c:pageMargins b="1" l="0.75000000000000233" r="0.75000000000000233" t="1" header="0" footer="0"/>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828589822498604"/>
          <c:y val="0.29267505618454354"/>
          <c:w val="0.70968157282226518"/>
          <c:h val="0.66728141074039826"/>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Lbl>
              <c:idx val="0"/>
              <c:layout>
                <c:manualLayout>
                  <c:x val="-1.798077127151559E-3"/>
                  <c:y val="8.2884357975552875E-4"/>
                </c:manualLayout>
              </c:layou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2.1146384479717811E-2"/>
                  <c:y val="-0.13724721375942228"/>
                </c:manualLayout>
              </c:layou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0.12878385547551238"/>
                  <c:y val="-8.098070428127732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5067375886524818"/>
                      <c:h val="0.18133440574138257"/>
                    </c:manualLayout>
                  </c15:layout>
                </c:ext>
              </c:extLst>
            </c:dLbl>
            <c:dLbl>
              <c:idx val="3"/>
              <c:layout>
                <c:manualLayout>
                  <c:x val="0.31526819121014127"/>
                  <c:y val="-7.1398429925472046E-2"/>
                </c:manualLayout>
              </c:layout>
              <c:showLegendKey val="0"/>
              <c:showVal val="1"/>
              <c:showCatName val="1"/>
              <c:showSerName val="0"/>
              <c:showPercent val="1"/>
              <c:showBubbleSize val="0"/>
              <c:extLst>
                <c:ext xmlns:c15="http://schemas.microsoft.com/office/drawing/2012/chart" uri="{CE6537A1-D6FC-4f65-9D91-7224C49458BB}">
                  <c15:layout>
                    <c:manualLayout>
                      <c:w val="0.3252470799640611"/>
                      <c:h val="0.22315781125042131"/>
                    </c:manualLayout>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1"/>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Tentativa!$B$102:$B$105</c:f>
              <c:strCache>
                <c:ptCount val="4"/>
                <c:pt idx="0">
                  <c:v>Esposo</c:v>
                </c:pt>
                <c:pt idx="1">
                  <c:v>Conviviente</c:v>
                </c:pt>
                <c:pt idx="2">
                  <c:v>Pareja sexual sin hijos</c:v>
                </c:pt>
                <c:pt idx="3">
                  <c:v>Enamorado/novio que no es pareja sexual</c:v>
                </c:pt>
              </c:strCache>
            </c:strRef>
          </c:cat>
          <c:val>
            <c:numRef>
              <c:f>Tentativa!$F$102:$F$105</c:f>
              <c:numCache>
                <c:formatCode>General</c:formatCode>
                <c:ptCount val="4"/>
                <c:pt idx="0">
                  <c:v>8</c:v>
                </c:pt>
                <c:pt idx="1">
                  <c:v>19</c:v>
                </c:pt>
                <c:pt idx="2">
                  <c:v>0</c:v>
                </c:pt>
                <c:pt idx="3">
                  <c:v>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884350393700788"/>
          <c:y val="0.2994388132422674"/>
          <c:w val="0.85115649606299226"/>
          <c:h val="0.6420272327837472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dLbl>
              <c:idx val="0"/>
              <c:layout>
                <c:manualLayout>
                  <c:x val="-7.9426325670443054E-2"/>
                  <c:y val="3.3947968042456228E-2"/>
                </c:manualLayout>
              </c:layout>
              <c:showLegendKey val="0"/>
              <c:showVal val="1"/>
              <c:showCatName val="1"/>
              <c:showSerName val="0"/>
              <c:showPercent val="1"/>
              <c:showBubbleSize val="0"/>
              <c:extLst>
                <c:ext xmlns:c15="http://schemas.microsoft.com/office/drawing/2012/chart" uri="{CE6537A1-D6FC-4f65-9D91-7224C49458BB}">
                  <c15:layout>
                    <c:manualLayout>
                      <c:w val="0.28748441909791461"/>
                      <c:h val="0.26340688183207867"/>
                    </c:manualLayout>
                  </c15:layout>
                </c:ext>
              </c:extLst>
            </c:dLbl>
            <c:dLbl>
              <c:idx val="1"/>
              <c:layout>
                <c:manualLayout>
                  <c:x val="0.30767500307246048"/>
                  <c:y val="-0.1502255320574923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0396637645044144"/>
                      <c:h val="0.22157999480834126"/>
                    </c:manualLayout>
                  </c15:layout>
                </c:ext>
              </c:extLst>
            </c:dLbl>
            <c:dLbl>
              <c:idx val="2"/>
              <c:layout>
                <c:manualLayout>
                  <c:x val="-0.20100756288712651"/>
                  <c:y val="0.15982737151186471"/>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9417040269915451"/>
                      <c:h val="0.19977329756857315"/>
                    </c:manualLayout>
                  </c15:layout>
                </c:ext>
              </c:extLst>
            </c:dLbl>
            <c:dLbl>
              <c:idx val="3"/>
              <c:layout>
                <c:manualLayout>
                  <c:x val="-0.2007169319650037"/>
                  <c:y val="-0.10748492976839434"/>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2576602078245959"/>
                      <c:h val="0.19265726399584665"/>
                    </c:manualLayout>
                  </c15:layout>
                </c:ext>
              </c:extLst>
            </c:dLbl>
            <c:dLbl>
              <c:idx val="4"/>
              <c:layout>
                <c:manualLayout>
                  <c:x val="0.19106275262459146"/>
                  <c:y val="-0.120605700187876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669035640586164"/>
                      <c:h val="0.207745954832569"/>
                    </c:manualLayout>
                  </c15:layout>
                </c:ext>
              </c:extLst>
            </c:dLbl>
            <c:dLbl>
              <c:idx val="5"/>
              <c:layout>
                <c:manualLayout>
                  <c:x val="0.34305320806874057"/>
                  <c:y val="-9.7943526289982985E-2"/>
                </c:manualLayout>
              </c:layou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Tentativa!$K$119:$K$124</c:f>
              <c:strCache>
                <c:ptCount val="6"/>
                <c:pt idx="0">
                  <c:v>Pareja</c:v>
                </c:pt>
                <c:pt idx="1">
                  <c:v>Ex pareja</c:v>
                </c:pt>
                <c:pt idx="2">
                  <c:v>Familiar</c:v>
                </c:pt>
                <c:pt idx="3">
                  <c:v>Conocido</c:v>
                </c:pt>
                <c:pt idx="4">
                  <c:v>Desconocido</c:v>
                </c:pt>
                <c:pt idx="5">
                  <c:v>Otro</c:v>
                </c:pt>
              </c:strCache>
            </c:strRef>
          </c:cat>
          <c:val>
            <c:numRef>
              <c:f>Tentativa!$L$119:$L$124</c:f>
              <c:numCache>
                <c:formatCode>General</c:formatCode>
                <c:ptCount val="6"/>
                <c:pt idx="0">
                  <c:v>29</c:v>
                </c:pt>
                <c:pt idx="1">
                  <c:v>35</c:v>
                </c:pt>
                <c:pt idx="2">
                  <c:v>1</c:v>
                </c:pt>
                <c:pt idx="3">
                  <c:v>0</c:v>
                </c:pt>
                <c:pt idx="4">
                  <c:v>0</c:v>
                </c:pt>
                <c:pt idx="5">
                  <c:v>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449994141734744E-2"/>
          <c:y val="0.13013275514473735"/>
          <c:w val="0.96950006530180988"/>
          <c:h val="0.86533835444482488"/>
        </c:manualLayout>
      </c:layout>
      <c:pie3DChart>
        <c:varyColors val="1"/>
        <c:ser>
          <c:idx val="0"/>
          <c:order val="0"/>
          <c:tx>
            <c:strRef>
              <c:f>Tentativa!$L$143</c:f>
              <c:strCache>
                <c:ptCount val="1"/>
                <c:pt idx="0">
                  <c:v>N°</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1">
                  <a:lumMod val="60000"/>
                  <a:lumOff val="40000"/>
                </a:schemeClr>
              </a:solidFill>
              <a:ln w="25400">
                <a:solidFill>
                  <a:schemeClr val="lt1"/>
                </a:solidFill>
              </a:ln>
              <a:effectLst/>
              <a:sp3d contourW="25400">
                <a:contourClr>
                  <a:schemeClr val="lt1"/>
                </a:contourClr>
              </a:sp3d>
            </c:spPr>
          </c:dPt>
          <c:dPt>
            <c:idx val="2"/>
            <c:bubble3D val="0"/>
            <c:spPr>
              <a:solidFill>
                <a:schemeClr val="accent6">
                  <a:lumMod val="75000"/>
                </a:schemeClr>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Lbl>
              <c:idx val="0"/>
              <c:layout>
                <c:manualLayout>
                  <c:x val="-0.13526600006896194"/>
                  <c:y val="-0.1280346248109714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5746725121165953"/>
                      <c:h val="0.22048565121412803"/>
                    </c:manualLayout>
                  </c15:layout>
                </c:ext>
              </c:extLst>
            </c:dLbl>
            <c:dLbl>
              <c:idx val="1"/>
              <c:layout>
                <c:manualLayout>
                  <c:x val="2.5320865976601319E-2"/>
                  <c:y val="-3.53204359388851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46281896823685437"/>
                      <c:h val="0.27199318628217828"/>
                    </c:manualLayout>
                  </c15:layout>
                </c:ext>
              </c:extLst>
            </c:dLbl>
            <c:dLbl>
              <c:idx val="2"/>
              <c:layout>
                <c:manualLayout>
                  <c:x val="-2.8709006891561525E-2"/>
                  <c:y val="1.766039178877474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7788359946292027"/>
                      <c:h val="0.26158557994820181"/>
                    </c:manualLayout>
                  </c15:layout>
                </c:ext>
              </c:extLst>
            </c:dLbl>
            <c:dLbl>
              <c:idx val="3"/>
              <c:layout>
                <c:manualLayout>
                  <c:x val="0.41830043831998426"/>
                  <c:y val="0"/>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3169917569905011"/>
                      <c:h val="0.24724061810154527"/>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Tentativa!$K$144:$K$147</c:f>
              <c:strCache>
                <c:ptCount val="4"/>
                <c:pt idx="0">
                  <c:v>Sobrio</c:v>
                </c:pt>
                <c:pt idx="1">
                  <c:v>Efectos de alcohol</c:v>
                </c:pt>
                <c:pt idx="2">
                  <c:v>Efectos de droga</c:v>
                </c:pt>
                <c:pt idx="3">
                  <c:v>Ambos</c:v>
                </c:pt>
              </c:strCache>
            </c:strRef>
          </c:cat>
          <c:val>
            <c:numRef>
              <c:f>Tentativa!$L$144:$L$147</c:f>
              <c:numCache>
                <c:formatCode>General</c:formatCode>
                <c:ptCount val="4"/>
                <c:pt idx="0">
                  <c:v>34</c:v>
                </c:pt>
                <c:pt idx="1">
                  <c:v>29</c:v>
                </c:pt>
                <c:pt idx="2">
                  <c:v>1</c:v>
                </c:pt>
                <c:pt idx="3">
                  <c:v>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000" b="0" i="0" u="none" strike="noStrike" baseline="0">
                <a:solidFill>
                  <a:srgbClr val="000000"/>
                </a:solidFill>
                <a:latin typeface="Calibri"/>
                <a:ea typeface="Calibri"/>
                <a:cs typeface="Calibri"/>
              </a:defRPr>
            </a:pPr>
            <a:r>
              <a:rPr lang="es-PE" sz="1400" b="1" i="0" strike="noStrike">
                <a:solidFill>
                  <a:srgbClr val="000000"/>
                </a:solidFill>
                <a:latin typeface="Calibri"/>
                <a:cs typeface="Calibri"/>
              </a:rPr>
              <a:t>Gráfico N° 1.1</a:t>
            </a:r>
          </a:p>
          <a:p>
            <a:pPr>
              <a:defRPr sz="1000" b="0" i="0" u="none" strike="noStrike" baseline="0">
                <a:solidFill>
                  <a:srgbClr val="000000"/>
                </a:solidFill>
                <a:latin typeface="Calibri"/>
                <a:ea typeface="Calibri"/>
                <a:cs typeface="Calibri"/>
              </a:defRPr>
            </a:pPr>
            <a:r>
              <a:rPr lang="es-PE" sz="1400" b="1" i="0" strike="noStrike">
                <a:solidFill>
                  <a:srgbClr val="000000"/>
                </a:solidFill>
                <a:latin typeface="Calibri"/>
                <a:cs typeface="Calibri"/>
              </a:rPr>
              <a:t>Acciones Preventivas Promocionales según mes</a:t>
            </a:r>
          </a:p>
        </c:rich>
      </c:tx>
      <c:layout/>
      <c:overlay val="0"/>
    </c:title>
    <c:autoTitleDeleted val="0"/>
    <c:plotArea>
      <c:layout/>
      <c:lineChart>
        <c:grouping val="standard"/>
        <c:varyColors val="0"/>
        <c:ser>
          <c:idx val="0"/>
          <c:order val="0"/>
          <c:spPr>
            <a:ln>
              <a:solidFill>
                <a:schemeClr val="accent6">
                  <a:lumMod val="75000"/>
                </a:schemeClr>
              </a:solidFill>
            </a:ln>
          </c:spPr>
          <c:marker>
            <c:spPr>
              <a:solidFill>
                <a:srgbClr val="404040"/>
              </a:solidFill>
              <a:ln>
                <a:solidFill>
                  <a:srgbClr val="404040"/>
                </a:solidFill>
              </a:ln>
            </c:spPr>
          </c:marker>
          <c:dLbls>
            <c:spPr>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Eventos!$A$1256:$A$1267</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Eventos!$B$1256:$B$1267</c:f>
              <c:numCache>
                <c:formatCode>#,##0</c:formatCode>
                <c:ptCount val="12"/>
                <c:pt idx="0">
                  <c:v>1870</c:v>
                </c:pt>
                <c:pt idx="1">
                  <c:v>2175</c:v>
                </c:pt>
                <c:pt idx="2">
                  <c:v>0</c:v>
                </c:pt>
                <c:pt idx="3">
                  <c:v>0</c:v>
                </c:pt>
                <c:pt idx="4">
                  <c:v>0</c:v>
                </c:pt>
                <c:pt idx="5">
                  <c:v>0</c:v>
                </c:pt>
                <c:pt idx="6">
                  <c:v>0</c:v>
                </c:pt>
                <c:pt idx="7">
                  <c:v>0</c:v>
                </c:pt>
                <c:pt idx="8">
                  <c:v>0</c:v>
                </c:pt>
                <c:pt idx="9">
                  <c:v>0</c:v>
                </c:pt>
                <c:pt idx="10">
                  <c:v>0</c:v>
                </c:pt>
                <c:pt idx="11">
                  <c:v>0</c:v>
                </c:pt>
              </c:numCache>
            </c:numRef>
          </c:val>
          <c:smooth val="0"/>
        </c:ser>
        <c:dLbls>
          <c:showLegendKey val="0"/>
          <c:showVal val="1"/>
          <c:showCatName val="0"/>
          <c:showSerName val="0"/>
          <c:showPercent val="0"/>
          <c:showBubbleSize val="0"/>
        </c:dLbls>
        <c:marker val="1"/>
        <c:smooth val="0"/>
        <c:axId val="500529032"/>
        <c:axId val="471379784"/>
      </c:lineChart>
      <c:catAx>
        <c:axId val="500529032"/>
        <c:scaling>
          <c:orientation val="minMax"/>
        </c:scaling>
        <c:delete val="0"/>
        <c:axPos val="b"/>
        <c:numFmt formatCode="General" sourceLinked="1"/>
        <c:majorTickMark val="out"/>
        <c:minorTickMark val="none"/>
        <c:tickLblPos val="nextTo"/>
        <c:spPr>
          <a:ln w="31750">
            <a:solidFill>
              <a:srgbClr val="404040"/>
            </a:solidFill>
          </a:ln>
        </c:spPr>
        <c:txPr>
          <a:bodyPr rot="0" vert="horz"/>
          <a:lstStyle/>
          <a:p>
            <a:pPr>
              <a:defRPr sz="1000" b="0" i="0" u="none" strike="noStrike" baseline="0">
                <a:solidFill>
                  <a:srgbClr val="000000"/>
                </a:solidFill>
                <a:latin typeface="Calibri"/>
                <a:ea typeface="Calibri"/>
                <a:cs typeface="Calibri"/>
              </a:defRPr>
            </a:pPr>
            <a:endParaRPr lang="es-MX"/>
          </a:p>
        </c:txPr>
        <c:crossAx val="471379784"/>
        <c:crosses val="autoZero"/>
        <c:auto val="1"/>
        <c:lblAlgn val="ctr"/>
        <c:lblOffset val="100"/>
        <c:noMultiLvlLbl val="0"/>
      </c:catAx>
      <c:valAx>
        <c:axId val="471379784"/>
        <c:scaling>
          <c:orientation val="minMax"/>
        </c:scaling>
        <c:delete val="1"/>
        <c:axPos val="l"/>
        <c:numFmt formatCode="#,##0" sourceLinked="1"/>
        <c:majorTickMark val="out"/>
        <c:minorTickMark val="none"/>
        <c:tickLblPos val="nextTo"/>
        <c:crossAx val="500529032"/>
        <c:crosses val="autoZero"/>
        <c:crossBetween val="between"/>
      </c:valAx>
      <c:spPr>
        <a:pattFill prst="lgConfetti">
          <a:fgClr>
            <a:srgbClr val="D9D9D9"/>
          </a:fgClr>
          <a:bgClr>
            <a:schemeClr val="bg1"/>
          </a:bgClr>
        </a:pattFill>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i="0"/>
            </a:pPr>
            <a:r>
              <a:rPr lang="es-PE" sz="1200" i="0"/>
              <a:t>Gráfico</a:t>
            </a:r>
            <a:r>
              <a:rPr lang="es-PE" sz="1200" i="0" baseline="0"/>
              <a:t> N° 2.2</a:t>
            </a:r>
          </a:p>
          <a:p>
            <a:pPr>
              <a:defRPr i="0"/>
            </a:pPr>
            <a:r>
              <a:rPr lang="es-PE" sz="1200" b="1" i="0" baseline="0"/>
              <a:t>Personas informadas, sensibilizadas según línea de acción</a:t>
            </a:r>
            <a:endParaRPr lang="es-PE" sz="1200" b="1" i="0"/>
          </a:p>
        </c:rich>
      </c:tx>
      <c:layout>
        <c:manualLayout>
          <c:xMode val="edge"/>
          <c:yMode val="edge"/>
          <c:x val="0.41588221322279562"/>
          <c:y val="2.8499560870383165E-2"/>
        </c:manualLayout>
      </c:layout>
      <c:overlay val="0"/>
    </c:title>
    <c:autoTitleDeleted val="0"/>
    <c:plotArea>
      <c:layout>
        <c:manualLayout>
          <c:layoutTarget val="inner"/>
          <c:xMode val="edge"/>
          <c:yMode val="edge"/>
          <c:x val="6.3807551403160002E-3"/>
          <c:y val="0.10180341018609326"/>
          <c:w val="0.98637607760034773"/>
          <c:h val="0.62610862273175705"/>
        </c:manualLayout>
      </c:layout>
      <c:barChart>
        <c:barDir val="col"/>
        <c:grouping val="clustered"/>
        <c:varyColors val="0"/>
        <c:ser>
          <c:idx val="0"/>
          <c:order val="0"/>
          <c:spPr>
            <a:solidFill>
              <a:schemeClr val="bg2">
                <a:lumMod val="50000"/>
              </a:schemeClr>
            </a:solidFill>
            <a:ln>
              <a:solidFill>
                <a:schemeClr val="accent3">
                  <a:lumMod val="50000"/>
                </a:schemeClr>
              </a:solidFill>
            </a:ln>
          </c:spPr>
          <c:invertIfNegative val="0"/>
          <c:dPt>
            <c:idx val="28"/>
            <c:invertIfNegative val="0"/>
            <c:bubble3D val="0"/>
            <c:spPr>
              <a:solidFill>
                <a:schemeClr val="bg2">
                  <a:lumMod val="50000"/>
                </a:schemeClr>
              </a:solidFill>
              <a:ln>
                <a:solidFill>
                  <a:schemeClr val="bg2">
                    <a:lumMod val="10000"/>
                  </a:schemeClr>
                </a:solidFill>
              </a:ln>
            </c:spPr>
          </c:dPt>
          <c:dLbls>
            <c:spPr>
              <a:ln>
                <a:solidFill>
                  <a:srgbClr val="305496"/>
                </a:solid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Eventos!$A$1493:$A$1521</c:f>
              <c:strCache>
                <c:ptCount val="29"/>
                <c:pt idx="0">
                  <c:v>Operadores/as de Justicia</c:v>
                </c:pt>
                <c:pt idx="1">
                  <c:v>Operadores/as Policiales</c:v>
                </c:pt>
                <c:pt idx="2">
                  <c:v>Operadores/as de Salud</c:v>
                </c:pt>
                <c:pt idx="3">
                  <c:v>Autoridades/funcionariado regional</c:v>
                </c:pt>
                <c:pt idx="4">
                  <c:v>Autoridades/funcionariado local</c:v>
                </c:pt>
                <c:pt idx="5">
                  <c:v>Autoridades Comunales y Políticas</c:v>
                </c:pt>
                <c:pt idx="6">
                  <c:v>Docentes</c:v>
                </c:pt>
                <c:pt idx="7">
                  <c:v>Escolares</c:v>
                </c:pt>
                <c:pt idx="8">
                  <c:v>Estudiantes de Educación Superior</c:v>
                </c:pt>
                <c:pt idx="9">
                  <c:v>Padres/Madres de Familia y/o Cuidadores/as</c:v>
                </c:pt>
                <c:pt idx="10">
                  <c:v>Líderes/lideresas Comunales</c:v>
                </c:pt>
                <c:pt idx="11">
                  <c:v>Facilitadoras/es es Acción</c:v>
                </c:pt>
                <c:pt idx="12">
                  <c:v>Promotores/as Educadores</c:v>
                </c:pt>
                <c:pt idx="13">
                  <c:v>Integrantes de colectivos juveniles de Edu. Sup.</c:v>
                </c:pt>
                <c:pt idx="14">
                  <c:v>Serenazgo</c:v>
                </c:pt>
                <c:pt idx="15">
                  <c:v>Funcionarios/as Públicos</c:v>
                </c:pt>
                <c:pt idx="16">
                  <c:v>Representantes de la Sociedad Civil</c:v>
                </c:pt>
                <c:pt idx="17">
                  <c:v>Empresarios/as</c:v>
                </c:pt>
                <c:pt idx="18">
                  <c:v>Gerentes/as de Empresas</c:v>
                </c:pt>
                <c:pt idx="19">
                  <c:v>Trabajadores/as de Empresas</c:v>
                </c:pt>
                <c:pt idx="20">
                  <c:v>Contrayentes de Nupcias</c:v>
                </c:pt>
                <c:pt idx="21">
                  <c:v>Periodistas</c:v>
                </c:pt>
                <c:pt idx="22">
                  <c:v>Integrantes de Oraganizaciones Sociales</c:v>
                </c:pt>
                <c:pt idx="23">
                  <c:v>Integrantes de Redes Comunales</c:v>
                </c:pt>
                <c:pt idx="24">
                  <c:v>Representantes de ONG</c:v>
                </c:pt>
                <c:pt idx="25">
                  <c:v>Integrantes de Instancia/Mesa/Cómite/Red</c:v>
                </c:pt>
                <c:pt idx="26">
                  <c:v>Agentes Comunitarios</c:v>
                </c:pt>
                <c:pt idx="27">
                  <c:v>Población en General</c:v>
                </c:pt>
                <c:pt idx="28">
                  <c:v>Otros</c:v>
                </c:pt>
              </c:strCache>
            </c:strRef>
          </c:cat>
          <c:val>
            <c:numRef>
              <c:f>Eventos!$T$1493:$T$1521</c:f>
              <c:numCache>
                <c:formatCode>#,##0</c:formatCode>
                <c:ptCount val="29"/>
                <c:pt idx="0">
                  <c:v>183</c:v>
                </c:pt>
                <c:pt idx="1">
                  <c:v>2541</c:v>
                </c:pt>
                <c:pt idx="2">
                  <c:v>986</c:v>
                </c:pt>
                <c:pt idx="3">
                  <c:v>121</c:v>
                </c:pt>
                <c:pt idx="4">
                  <c:v>874</c:v>
                </c:pt>
                <c:pt idx="5">
                  <c:v>1244</c:v>
                </c:pt>
                <c:pt idx="6">
                  <c:v>2962</c:v>
                </c:pt>
                <c:pt idx="7">
                  <c:v>9486</c:v>
                </c:pt>
                <c:pt idx="8">
                  <c:v>2955</c:v>
                </c:pt>
                <c:pt idx="9">
                  <c:v>5765</c:v>
                </c:pt>
                <c:pt idx="10">
                  <c:v>2465</c:v>
                </c:pt>
                <c:pt idx="11">
                  <c:v>397</c:v>
                </c:pt>
                <c:pt idx="12">
                  <c:v>16</c:v>
                </c:pt>
                <c:pt idx="13">
                  <c:v>77</c:v>
                </c:pt>
                <c:pt idx="14">
                  <c:v>941</c:v>
                </c:pt>
                <c:pt idx="15">
                  <c:v>1040</c:v>
                </c:pt>
                <c:pt idx="16">
                  <c:v>381</c:v>
                </c:pt>
                <c:pt idx="17">
                  <c:v>167</c:v>
                </c:pt>
                <c:pt idx="18">
                  <c:v>0</c:v>
                </c:pt>
                <c:pt idx="19">
                  <c:v>788</c:v>
                </c:pt>
                <c:pt idx="20">
                  <c:v>178</c:v>
                </c:pt>
                <c:pt idx="21">
                  <c:v>19</c:v>
                </c:pt>
                <c:pt idx="22">
                  <c:v>16601</c:v>
                </c:pt>
                <c:pt idx="23">
                  <c:v>748</c:v>
                </c:pt>
                <c:pt idx="24">
                  <c:v>85</c:v>
                </c:pt>
                <c:pt idx="25">
                  <c:v>1382</c:v>
                </c:pt>
                <c:pt idx="26">
                  <c:v>488</c:v>
                </c:pt>
                <c:pt idx="27">
                  <c:v>48768</c:v>
                </c:pt>
                <c:pt idx="28">
                  <c:v>11819</c:v>
                </c:pt>
              </c:numCache>
            </c:numRef>
          </c:val>
        </c:ser>
        <c:dLbls>
          <c:showLegendKey val="0"/>
          <c:showVal val="1"/>
          <c:showCatName val="0"/>
          <c:showSerName val="0"/>
          <c:showPercent val="0"/>
          <c:showBubbleSize val="0"/>
        </c:dLbls>
        <c:gapWidth val="150"/>
        <c:overlap val="-25"/>
        <c:axId val="471380568"/>
        <c:axId val="471380960"/>
      </c:barChart>
      <c:catAx>
        <c:axId val="471380568"/>
        <c:scaling>
          <c:orientation val="minMax"/>
        </c:scaling>
        <c:delete val="0"/>
        <c:axPos val="b"/>
        <c:numFmt formatCode="General" sourceLinked="0"/>
        <c:majorTickMark val="out"/>
        <c:minorTickMark val="none"/>
        <c:tickLblPos val="nextTo"/>
        <c:spPr>
          <a:ln w="25400">
            <a:solidFill>
              <a:srgbClr val="305496"/>
            </a:solidFill>
          </a:ln>
        </c:spPr>
        <c:txPr>
          <a:bodyPr rot="-5400000" vert="horz"/>
          <a:lstStyle/>
          <a:p>
            <a:pPr>
              <a:defRPr sz="1200" i="0">
                <a:latin typeface="Arial Narrow" panose="020B0606020202030204" pitchFamily="34" charset="0"/>
              </a:defRPr>
            </a:pPr>
            <a:endParaRPr lang="es-MX"/>
          </a:p>
        </c:txPr>
        <c:crossAx val="471380960"/>
        <c:crosses val="autoZero"/>
        <c:auto val="1"/>
        <c:lblAlgn val="ctr"/>
        <c:lblOffset val="100"/>
        <c:noMultiLvlLbl val="0"/>
      </c:catAx>
      <c:valAx>
        <c:axId val="471380960"/>
        <c:scaling>
          <c:orientation val="minMax"/>
        </c:scaling>
        <c:delete val="1"/>
        <c:axPos val="l"/>
        <c:numFmt formatCode="#,##0" sourceLinked="1"/>
        <c:majorTickMark val="out"/>
        <c:minorTickMark val="none"/>
        <c:tickLblPos val="nextTo"/>
        <c:crossAx val="471380568"/>
        <c:crosses val="autoZero"/>
        <c:crossBetween val="between"/>
      </c:valAx>
    </c:plotArea>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200" b="1">
                <a:solidFill>
                  <a:sysClr val="windowText" lastClr="000000"/>
                </a:solidFill>
              </a:rPr>
              <a:t>Gráfico</a:t>
            </a:r>
            <a:r>
              <a:rPr lang="es-MX" sz="1200" b="1" baseline="0">
                <a:solidFill>
                  <a:sysClr val="windowText" lastClr="000000"/>
                </a:solidFill>
              </a:rPr>
              <a:t> N° 2.1</a:t>
            </a:r>
          </a:p>
          <a:p>
            <a:pPr>
              <a:defRPr/>
            </a:pPr>
            <a:r>
              <a:rPr lang="es-MX" sz="1200" b="1" baseline="0">
                <a:solidFill>
                  <a:sysClr val="windowText" lastClr="000000"/>
                </a:solidFill>
              </a:rPr>
              <a:t>Personas informadas y sensibilizadas, según grupos de edad</a:t>
            </a:r>
            <a:endParaRPr lang="es-MX" sz="1200"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0060157015871991"/>
          <c:y val="0.25460997285013742"/>
          <c:w val="0.59908493331606993"/>
          <c:h val="0.64572812257884038"/>
        </c:manualLayout>
      </c:layout>
      <c:pieChart>
        <c:varyColors val="1"/>
        <c:ser>
          <c:idx val="0"/>
          <c:order val="0"/>
          <c:spPr>
            <a:solidFill>
              <a:schemeClr val="accent3"/>
            </a:solidFill>
          </c:spPr>
          <c:dPt>
            <c:idx val="0"/>
            <c:bubble3D val="0"/>
            <c:spPr>
              <a:solidFill>
                <a:schemeClr val="accent3">
                  <a:lumMod val="40000"/>
                  <a:lumOff val="60000"/>
                </a:schemeClr>
              </a:solidFill>
              <a:ln w="19050">
                <a:solidFill>
                  <a:schemeClr val="accent3">
                    <a:lumMod val="50000"/>
                  </a:schemeClr>
                </a:solidFill>
              </a:ln>
              <a:effectLst/>
            </c:spPr>
          </c:dPt>
          <c:dPt>
            <c:idx val="1"/>
            <c:bubble3D val="0"/>
            <c:explosion val="10"/>
            <c:spPr>
              <a:solidFill>
                <a:schemeClr val="bg2">
                  <a:lumMod val="50000"/>
                </a:schemeClr>
              </a:solidFill>
              <a:ln w="19050">
                <a:solidFill>
                  <a:schemeClr val="bg2">
                    <a:lumMod val="25000"/>
                  </a:schemeClr>
                </a:solidFill>
              </a:ln>
              <a:effectLst/>
            </c:spPr>
          </c:dPt>
          <c:dPt>
            <c:idx val="2"/>
            <c:bubble3D val="0"/>
            <c:spPr>
              <a:solidFill>
                <a:schemeClr val="accent6"/>
              </a:solidFill>
              <a:ln w="19050">
                <a:solidFill>
                  <a:schemeClr val="accent6">
                    <a:lumMod val="50000"/>
                  </a:schemeClr>
                </a:solidFill>
              </a:ln>
              <a:effectLst/>
            </c:spPr>
          </c:dPt>
          <c:dLbls>
            <c:dLbl>
              <c:idx val="0"/>
              <c:layout>
                <c:manualLayout>
                  <c:x val="4.3953630796150382E-2"/>
                  <c:y val="4.792723826188384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0110783729350537E-2"/>
                  <c:y val="-0.2245126444908710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Narrow" panose="020B0606020202030204" pitchFamily="34" charset="0"/>
                      <a:ea typeface="+mn-ea"/>
                      <a:cs typeface="+mn-cs"/>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560367454068239E-2"/>
                  <c:y val="2.9897200349956257E-2"/>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Eventos!$Y$1504:$Y$1506</c:f>
              <c:strCache>
                <c:ptCount val="3"/>
                <c:pt idx="0">
                  <c:v>0 - 17 años</c:v>
                </c:pt>
                <c:pt idx="1">
                  <c:v>18 - 59 años</c:v>
                </c:pt>
                <c:pt idx="2">
                  <c:v>60 a más años</c:v>
                </c:pt>
              </c:strCache>
            </c:strRef>
          </c:cat>
          <c:val>
            <c:numRef>
              <c:f>Eventos!$Z$1504:$Z$1506</c:f>
              <c:numCache>
                <c:formatCode>#,##0</c:formatCode>
                <c:ptCount val="3"/>
                <c:pt idx="0">
                  <c:v>19607</c:v>
                </c:pt>
                <c:pt idx="1">
                  <c:v>83803</c:v>
                </c:pt>
                <c:pt idx="2">
                  <c:v>10067</c:v>
                </c:pt>
              </c:numCache>
            </c:numRef>
          </c:val>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PE" sz="1200" b="1" i="0" baseline="0">
                <a:solidFill>
                  <a:sysClr val="windowText" lastClr="000000"/>
                </a:solidFill>
                <a:effectLst/>
                <a:latin typeface="Arial Narrow" panose="020B0606020202030204" pitchFamily="34" charset="0"/>
              </a:rPr>
              <a:t>Grafico N° 2.3</a:t>
            </a:r>
          </a:p>
          <a:p>
            <a:pPr>
              <a:defRPr sz="1200"/>
            </a:pPr>
            <a:r>
              <a:rPr lang="es-PE" sz="1200" b="1" i="0" baseline="0">
                <a:solidFill>
                  <a:sysClr val="windowText" lastClr="000000"/>
                </a:solidFill>
                <a:effectLst/>
                <a:latin typeface="Arial Narrow" panose="020B0606020202030204" pitchFamily="34" charset="0"/>
              </a:rPr>
              <a:t>Personas informadas y sensibilizadas</a:t>
            </a:r>
            <a:endParaRPr lang="es-MX" sz="1200" b="1">
              <a:solidFill>
                <a:sysClr val="windowText" lastClr="000000"/>
              </a:solidFill>
              <a:effectLst/>
              <a:latin typeface="Arial Narrow" panose="020B0606020202030204" pitchFamily="34" charset="0"/>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explosion val="13"/>
            <c:spPr>
              <a:solidFill>
                <a:schemeClr val="accent3">
                  <a:lumMod val="60000"/>
                  <a:lumOff val="40000"/>
                </a:schemeClr>
              </a:solidFill>
              <a:ln w="19050">
                <a:solidFill>
                  <a:schemeClr val="accent3">
                    <a:lumMod val="50000"/>
                  </a:schemeClr>
                </a:solidFill>
              </a:ln>
              <a:effectLst/>
            </c:spPr>
          </c:dPt>
          <c:dPt>
            <c:idx val="1"/>
            <c:bubble3D val="0"/>
            <c:spPr>
              <a:solidFill>
                <a:schemeClr val="accent6"/>
              </a:solidFill>
              <a:ln w="12700" cmpd="dbl">
                <a:solidFill>
                  <a:schemeClr val="bg2">
                    <a:lumMod val="10000"/>
                  </a:schemeClr>
                </a:solidFill>
              </a:ln>
              <a:effectLst/>
            </c:spPr>
          </c:dPt>
          <c:dLbls>
            <c:dLbl>
              <c:idx val="0"/>
              <c:layout>
                <c:manualLayout>
                  <c:x val="3.4082736729591501E-2"/>
                  <c:y val="-4.2413624006033344E-2"/>
                </c:manualLayout>
              </c:layout>
              <c:tx>
                <c:rich>
                  <a:bodyPr rot="0" spcFirstLastPara="1" vertOverflow="ellipsis" vert="horz" wrap="square" lIns="38100" tIns="19050" rIns="38100" bIns="19050" anchor="ctr" anchorCtr="0">
                    <a:spAutoFit/>
                  </a:bodyPr>
                  <a:lstStyle/>
                  <a:p>
                    <a:pPr algn="ctr" rtl="0">
                      <a:defRPr lang="en-US" sz="1100" b="1" i="0" u="none" strike="noStrike" kern="1200" baseline="0">
                        <a:solidFill>
                          <a:sysClr val="windowText" lastClr="000000"/>
                        </a:solidFill>
                        <a:latin typeface="Arial Narrow" panose="020B0606020202030204" pitchFamily="34" charset="0"/>
                        <a:ea typeface="+mn-ea"/>
                        <a:cs typeface="+mn-cs"/>
                      </a:defRPr>
                    </a:pPr>
                    <a:fld id="{B30EF7A4-A76B-4C1B-B9B7-03264989A6A3}" type="CATEGORYNAME">
                      <a:rPr lang="en-US" sz="1100" b="1" i="0" u="none" strike="noStrike" kern="1200" baseline="0">
                        <a:solidFill>
                          <a:sysClr val="windowText" lastClr="000000"/>
                        </a:solidFill>
                        <a:latin typeface="Arial Narrow" panose="020B0606020202030204" pitchFamily="34" charset="0"/>
                        <a:ea typeface="+mn-ea"/>
                        <a:cs typeface="+mn-cs"/>
                      </a:rPr>
                      <a:pPr algn="ctr" rtl="0">
                        <a:defRPr lang="en-US" sz="1100" b="1">
                          <a:solidFill>
                            <a:sysClr val="windowText" lastClr="000000"/>
                          </a:solidFill>
                          <a:latin typeface="Arial Narrow" panose="020B0606020202030204" pitchFamily="34" charset="0"/>
                        </a:defRPr>
                      </a:pPr>
                      <a:t>[NOMBRE DE CATEGORÍA]</a:t>
                    </a:fld>
                    <a:r>
                      <a:rPr lang="en-US" sz="1100" b="1" i="0" u="none" strike="noStrike" kern="1200" baseline="0">
                        <a:solidFill>
                          <a:sysClr val="windowText" lastClr="000000"/>
                        </a:solidFill>
                        <a:latin typeface="Arial Narrow" panose="020B0606020202030204" pitchFamily="34" charset="0"/>
                        <a:ea typeface="+mn-ea"/>
                        <a:cs typeface="+mn-cs"/>
                      </a:rPr>
                      <a:t>
</a:t>
                    </a:r>
                    <a:fld id="{DF985565-6BD1-4FDB-9EC0-5C8CCDADFFBC}" type="PERCENTAGE">
                      <a:rPr lang="en-US" sz="1100" b="1" i="0" u="none" strike="noStrike" kern="1200" baseline="0">
                        <a:solidFill>
                          <a:sysClr val="windowText" lastClr="000000"/>
                        </a:solidFill>
                        <a:latin typeface="Arial Narrow" panose="020B0606020202030204" pitchFamily="34" charset="0"/>
                        <a:ea typeface="+mn-ea"/>
                        <a:cs typeface="+mn-cs"/>
                      </a:rPr>
                      <a:pPr algn="ctr" rtl="0">
                        <a:defRPr lang="en-US" sz="1100" b="1">
                          <a:solidFill>
                            <a:sysClr val="windowText" lastClr="000000"/>
                          </a:solidFill>
                          <a:latin typeface="Arial Narrow" panose="020B0606020202030204" pitchFamily="34" charset="0"/>
                        </a:defRPr>
                      </a:pPr>
                      <a:t>[PORCENTAJE]</a:t>
                    </a:fld>
                    <a:endParaRPr lang="en-US" sz="1100" b="1" i="0" u="none" strike="noStrike" kern="1200" baseline="0">
                      <a:solidFill>
                        <a:sysClr val="windowText" lastClr="000000"/>
                      </a:solidFill>
                      <a:latin typeface="Arial Narrow" panose="020B0606020202030204" pitchFamily="34" charset="0"/>
                      <a:ea typeface="+mn-ea"/>
                      <a:cs typeface="+mn-cs"/>
                    </a:endParaRPr>
                  </a:p>
                </c:rich>
              </c:tx>
              <c:spPr>
                <a:noFill/>
                <a:ln>
                  <a:noFill/>
                </a:ln>
                <a:effectLst/>
              </c:spPr>
              <c:txPr>
                <a:bodyPr rot="0" spcFirstLastPara="1" vertOverflow="ellipsis" vert="horz" wrap="square" lIns="38100" tIns="19050" rIns="38100" bIns="19050" anchor="ctr" anchorCtr="0">
                  <a:spAutoFit/>
                </a:bodyPr>
                <a:lstStyle/>
                <a:p>
                  <a:pPr algn="ctr" rtl="0">
                    <a:defRPr lang="en-US" sz="11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dLbl>
              <c:idx val="1"/>
              <c:layout>
                <c:manualLayout>
                  <c:x val="-2.2925634295713034E-2"/>
                  <c:y val="1.7820064158646835E-2"/>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Narrow" panose="020B0606020202030204" pitchFamily="34"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Eventos!$R$1572:$S$1572</c:f>
              <c:strCache>
                <c:ptCount val="2"/>
                <c:pt idx="0">
                  <c:v>Informadas</c:v>
                </c:pt>
                <c:pt idx="1">
                  <c:v>Sensibilizadas</c:v>
                </c:pt>
              </c:strCache>
            </c:strRef>
          </c:cat>
          <c:val>
            <c:numRef>
              <c:f>Eventos!$R$1573:$S$1573</c:f>
              <c:numCache>
                <c:formatCode>#,##0</c:formatCode>
                <c:ptCount val="2"/>
                <c:pt idx="0">
                  <c:v>101010</c:v>
                </c:pt>
                <c:pt idx="1">
                  <c:v>12467</c:v>
                </c:pt>
              </c:numCache>
            </c:numRef>
          </c:val>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sz="1100" b="1" i="0" baseline="0">
                <a:solidFill>
                  <a:sysClr val="windowText" lastClr="000000"/>
                </a:solidFill>
                <a:effectLst/>
                <a:latin typeface="Arial Narrow" panose="020B0606020202030204" pitchFamily="34" charset="0"/>
              </a:rPr>
              <a:t>Grafico N° 2.4 </a:t>
            </a:r>
          </a:p>
          <a:p>
            <a:pPr>
              <a:defRPr/>
            </a:pPr>
            <a:r>
              <a:rPr lang="es-PE" sz="1100" b="1" i="0" baseline="0">
                <a:solidFill>
                  <a:sysClr val="windowText" lastClr="000000"/>
                </a:solidFill>
                <a:effectLst/>
                <a:latin typeface="Arial Narrow" panose="020B0606020202030204" pitchFamily="34" charset="0"/>
              </a:rPr>
              <a:t>Personas informadas y sensibilizadas, según línea de acción</a:t>
            </a:r>
            <a:endParaRPr lang="es-MX" sz="1100">
              <a:solidFill>
                <a:sysClr val="windowText" lastClr="000000"/>
              </a:solidFill>
              <a:effectLst/>
              <a:latin typeface="Arial Narrow" panose="020B0606020202030204" pitchFamily="34"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bg2">
                <a:lumMod val="50000"/>
              </a:schemeClr>
            </a:solidFill>
            <a:ln>
              <a:solidFill>
                <a:schemeClr val="bg2">
                  <a:lumMod val="1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Eventos!$A$1566:$A$1579</c:f>
              <c:strCache>
                <c:ptCount val="14"/>
                <c:pt idx="0">
                  <c:v>Articulación interinstitucional</c:v>
                </c:pt>
                <c:pt idx="1">
                  <c:v>Trabajo con hombres</c:v>
                </c:pt>
                <c:pt idx="2">
                  <c:v>Incidencia con autoridades</c:v>
                </c:pt>
                <c:pt idx="3">
                  <c:v>Sensibilización en la campaña adultos</c:v>
                </c:pt>
                <c:pt idx="4">
                  <c:v>Movilización masiva</c:v>
                </c:pt>
                <c:pt idx="5">
                  <c:v>Prevención en la comunidad educativa</c:v>
                </c:pt>
                <c:pt idx="6">
                  <c:v>Promocion de la responsabilidad social</c:v>
                </c:pt>
                <c:pt idx="7">
                  <c:v>Emprendimiento económico</c:v>
                </c:pt>
                <c:pt idx="8">
                  <c:v>Fortalecimiento organizacional comunitario</c:v>
                </c:pt>
                <c:pt idx="9">
                  <c:v>Desarrollo de capacidades</c:v>
                </c:pt>
                <c:pt idx="10">
                  <c:v>Fortalecimiento de habilidades de decisión</c:v>
                </c:pt>
                <c:pt idx="11">
                  <c:v>Prácticas de crianza para el buen trato</c:v>
                </c:pt>
                <c:pt idx="12">
                  <c:v>Información y sensibilización "QSVMD"</c:v>
                </c:pt>
                <c:pt idx="13">
                  <c:v>Estrategia preventiva en Tambos</c:v>
                </c:pt>
              </c:strCache>
            </c:strRef>
          </c:cat>
          <c:val>
            <c:numRef>
              <c:f>Eventos!$I$1566:$I$1579</c:f>
              <c:numCache>
                <c:formatCode>#,##0</c:formatCode>
                <c:ptCount val="14"/>
                <c:pt idx="0">
                  <c:v>181</c:v>
                </c:pt>
                <c:pt idx="1">
                  <c:v>349</c:v>
                </c:pt>
                <c:pt idx="2">
                  <c:v>619</c:v>
                </c:pt>
                <c:pt idx="3">
                  <c:v>419</c:v>
                </c:pt>
                <c:pt idx="4">
                  <c:v>29204</c:v>
                </c:pt>
                <c:pt idx="5">
                  <c:v>4308</c:v>
                </c:pt>
                <c:pt idx="6">
                  <c:v>95</c:v>
                </c:pt>
                <c:pt idx="7">
                  <c:v>0</c:v>
                </c:pt>
                <c:pt idx="8">
                  <c:v>4261</c:v>
                </c:pt>
                <c:pt idx="9">
                  <c:v>71227</c:v>
                </c:pt>
                <c:pt idx="10">
                  <c:v>28</c:v>
                </c:pt>
                <c:pt idx="11">
                  <c:v>33</c:v>
                </c:pt>
                <c:pt idx="12">
                  <c:v>0</c:v>
                </c:pt>
                <c:pt idx="13">
                  <c:v>2753</c:v>
                </c:pt>
              </c:numCache>
            </c:numRef>
          </c:val>
        </c:ser>
        <c:dLbls>
          <c:showLegendKey val="0"/>
          <c:showVal val="0"/>
          <c:showCatName val="0"/>
          <c:showSerName val="0"/>
          <c:showPercent val="0"/>
          <c:showBubbleSize val="0"/>
        </c:dLbls>
        <c:gapWidth val="182"/>
        <c:axId val="471382528"/>
        <c:axId val="471382920"/>
      </c:barChart>
      <c:catAx>
        <c:axId val="471382528"/>
        <c:scaling>
          <c:orientation val="minMax"/>
        </c:scaling>
        <c:delete val="0"/>
        <c:axPos val="l"/>
        <c:numFmt formatCode="General" sourceLinked="1"/>
        <c:majorTickMark val="out"/>
        <c:minorTickMark val="none"/>
        <c:tickLblPos val="nextTo"/>
        <c:spPr>
          <a:noFill/>
          <a:ln w="9525" cap="flat" cmpd="sng" algn="ctr">
            <a:solidFill>
              <a:srgbClr val="305496"/>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s-MX"/>
          </a:p>
        </c:txPr>
        <c:crossAx val="471382920"/>
        <c:crosses val="autoZero"/>
        <c:auto val="1"/>
        <c:lblAlgn val="ctr"/>
        <c:lblOffset val="100"/>
        <c:noMultiLvlLbl val="0"/>
      </c:catAx>
      <c:valAx>
        <c:axId val="4713829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1382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sz="1200" b="1" i="0" baseline="0">
                <a:solidFill>
                  <a:sysClr val="windowText" lastClr="000000"/>
                </a:solidFill>
                <a:effectLst/>
                <a:latin typeface="Arial Narrow" panose="020B0606020202030204" pitchFamily="34" charset="0"/>
              </a:rPr>
              <a:t>Grafico N° 2.5</a:t>
            </a:r>
          </a:p>
          <a:p>
            <a:pPr>
              <a:defRPr/>
            </a:pPr>
            <a:r>
              <a:rPr lang="es-PE" sz="1200" b="1" i="0" baseline="0">
                <a:solidFill>
                  <a:sysClr val="windowText" lastClr="000000"/>
                </a:solidFill>
                <a:effectLst/>
                <a:latin typeface="Arial Narrow" panose="020B0606020202030204" pitchFamily="34" charset="0"/>
              </a:rPr>
              <a:t>Personas beneficiadas según campaña</a:t>
            </a:r>
            <a:endParaRPr lang="es-MX" sz="1200">
              <a:solidFill>
                <a:sysClr val="windowText" lastClr="000000"/>
              </a:solidFill>
              <a:effectLst/>
              <a:latin typeface="Arial Narrow" panose="020B0606020202030204" pitchFamily="34"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bg2">
                <a:lumMod val="50000"/>
              </a:schemeClr>
            </a:solidFill>
            <a:ln>
              <a:solidFill>
                <a:schemeClr val="accent3">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Eventos!$C$1587:$H$1587</c:f>
              <c:strCache>
                <c:ptCount val="6"/>
                <c:pt idx="0">
                  <c:v>Adolescentes y jóvenes</c:v>
                </c:pt>
                <c:pt idx="1">
                  <c:v>Adultos/as</c:v>
                </c:pt>
                <c:pt idx="2">
                  <c:v>Trata de personas</c:v>
                </c:pt>
                <c:pt idx="3">
                  <c:v>Acoso sexual en espacios públicos</c:v>
                </c:pt>
                <c:pt idx="4">
                  <c:v>DEVIDA</c:v>
                </c:pt>
                <c:pt idx="5">
                  <c:v>Ninguno</c:v>
                </c:pt>
              </c:strCache>
            </c:strRef>
          </c:cat>
          <c:val>
            <c:numRef>
              <c:f>Eventos!$C$1600:$H$1600</c:f>
              <c:numCache>
                <c:formatCode>#,##0</c:formatCode>
                <c:ptCount val="6"/>
                <c:pt idx="0">
                  <c:v>4113</c:v>
                </c:pt>
                <c:pt idx="1">
                  <c:v>32472</c:v>
                </c:pt>
                <c:pt idx="2">
                  <c:v>650</c:v>
                </c:pt>
                <c:pt idx="3">
                  <c:v>321</c:v>
                </c:pt>
                <c:pt idx="4">
                  <c:v>525</c:v>
                </c:pt>
                <c:pt idx="5">
                  <c:v>75396</c:v>
                </c:pt>
              </c:numCache>
            </c:numRef>
          </c:val>
        </c:ser>
        <c:dLbls>
          <c:showLegendKey val="0"/>
          <c:showVal val="0"/>
          <c:showCatName val="0"/>
          <c:showSerName val="0"/>
          <c:showPercent val="0"/>
          <c:showBubbleSize val="0"/>
        </c:dLbls>
        <c:gapWidth val="219"/>
        <c:overlap val="-27"/>
        <c:axId val="504717344"/>
        <c:axId val="504717736"/>
      </c:barChart>
      <c:catAx>
        <c:axId val="504717344"/>
        <c:scaling>
          <c:orientation val="minMax"/>
        </c:scaling>
        <c:delete val="0"/>
        <c:axPos val="b"/>
        <c:numFmt formatCode="General" sourceLinked="1"/>
        <c:majorTickMark val="none"/>
        <c:minorTickMark val="out"/>
        <c:tickLblPos val="nextTo"/>
        <c:spPr>
          <a:noFill/>
          <a:ln w="15875" cap="flat" cmpd="sng" algn="ctr">
            <a:solidFill>
              <a:srgbClr val="305496"/>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Narrow" panose="020B0606020202030204" pitchFamily="34" charset="0"/>
                <a:ea typeface="+mn-ea"/>
                <a:cs typeface="+mn-cs"/>
              </a:defRPr>
            </a:pPr>
            <a:endParaRPr lang="es-MX"/>
          </a:p>
        </c:txPr>
        <c:crossAx val="504717736"/>
        <c:crosses val="autoZero"/>
        <c:auto val="1"/>
        <c:lblAlgn val="ctr"/>
        <c:lblOffset val="100"/>
        <c:noMultiLvlLbl val="0"/>
      </c:catAx>
      <c:valAx>
        <c:axId val="504717736"/>
        <c:scaling>
          <c:orientation val="minMax"/>
        </c:scaling>
        <c:delete val="1"/>
        <c:axPos val="l"/>
        <c:numFmt formatCode="#,##0" sourceLinked="1"/>
        <c:majorTickMark val="none"/>
        <c:minorTickMark val="none"/>
        <c:tickLblPos val="nextTo"/>
        <c:crossAx val="50471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Consultas</a:t>
            </a:r>
            <a:r>
              <a:rPr lang="es-ES" sz="1050" b="1" baseline="0">
                <a:solidFill>
                  <a:schemeClr val="tx1"/>
                </a:solidFill>
                <a:latin typeface="Arial" panose="020B0604020202020204" pitchFamily="34" charset="0"/>
                <a:cs typeface="Arial" panose="020B0604020202020204" pitchFamily="34" charset="0"/>
              </a:rPr>
              <a:t> atendidas por sexo del consultante por mes</a:t>
            </a:r>
            <a:endParaRPr lang="es-ES" sz="1050" b="1">
              <a:solidFill>
                <a:schemeClr val="tx1"/>
              </a:solidFill>
              <a:latin typeface="Arial" panose="020B0604020202020204" pitchFamily="34" charset="0"/>
              <a:cs typeface="Arial" panose="020B0604020202020204" pitchFamily="34" charset="0"/>
            </a:endParaRPr>
          </a:p>
        </c:rich>
      </c:tx>
      <c:layout>
        <c:manualLayout>
          <c:xMode val="edge"/>
          <c:yMode val="edge"/>
          <c:x val="0.18907633420822398"/>
          <c:y val="2.7777777777777776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9.7042694576970623E-2"/>
          <c:y val="0.16041666666666665"/>
          <c:w val="0.86511160813038357"/>
          <c:h val="0.5022262321376495"/>
        </c:manualLayout>
      </c:layout>
      <c:barChart>
        <c:barDir val="col"/>
        <c:grouping val="stacked"/>
        <c:varyColors val="0"/>
        <c:ser>
          <c:idx val="0"/>
          <c:order val="0"/>
          <c:tx>
            <c:strRef>
              <c:f>Linea100!$C$33</c:f>
              <c:strCache>
                <c:ptCount val="1"/>
                <c:pt idx="0">
                  <c:v>Mujer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Linea100!$B$34:$B$45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Linea100!$C$34:$C$45</c:f>
              <c:numCache>
                <c:formatCode>#,##0</c:formatCode>
                <c:ptCount val="12"/>
                <c:pt idx="0">
                  <c:v>3884</c:v>
                </c:pt>
                <c:pt idx="1">
                  <c:v>3053</c:v>
                </c:pt>
              </c:numCache>
            </c:numRef>
          </c:val>
        </c:ser>
        <c:ser>
          <c:idx val="1"/>
          <c:order val="1"/>
          <c:tx>
            <c:strRef>
              <c:f>Linea100!$D$33</c:f>
              <c:strCache>
                <c:ptCount val="1"/>
                <c:pt idx="0">
                  <c:v>Hombre</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Linea100!$B$34:$B$45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Linea100!$D$34:$D$45</c:f>
              <c:numCache>
                <c:formatCode>#,##0</c:formatCode>
                <c:ptCount val="12"/>
                <c:pt idx="0">
                  <c:v>659</c:v>
                </c:pt>
                <c:pt idx="1">
                  <c:v>581</c:v>
                </c:pt>
              </c:numCache>
            </c:numRef>
          </c:val>
        </c:ser>
        <c:ser>
          <c:idx val="2"/>
          <c:order val="2"/>
          <c:tx>
            <c:strRef>
              <c:f>Linea100!$E$33</c:f>
              <c:strCache>
                <c:ptCount val="1"/>
                <c:pt idx="0">
                  <c:v>Sin dato</c:v>
                </c:pt>
              </c:strCache>
            </c:strRef>
          </c:tx>
          <c:spPr>
            <a:solidFill>
              <a:srgbClr val="FF8181"/>
            </a:solidFill>
            <a:ln>
              <a:noFill/>
            </a:ln>
            <a:effectLst/>
          </c:spPr>
          <c:invertIfNegative val="0"/>
          <c:dLbls>
            <c:dLbl>
              <c:idx val="1"/>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Linea100!$B$34:$B$45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Linea100!$E$34:$E$45</c:f>
              <c:numCache>
                <c:formatCode>#,##0</c:formatCode>
                <c:ptCount val="12"/>
                <c:pt idx="0">
                  <c:v>0</c:v>
                </c:pt>
                <c:pt idx="1">
                  <c:v>727</c:v>
                </c:pt>
              </c:numCache>
            </c:numRef>
          </c:val>
        </c:ser>
        <c:dLbls>
          <c:showLegendKey val="0"/>
          <c:showVal val="0"/>
          <c:showCatName val="0"/>
          <c:showSerName val="0"/>
          <c:showPercent val="0"/>
          <c:showBubbleSize val="0"/>
        </c:dLbls>
        <c:gapWidth val="150"/>
        <c:overlap val="100"/>
        <c:axId val="826976392"/>
        <c:axId val="826976784"/>
      </c:barChart>
      <c:catAx>
        <c:axId val="826976392"/>
        <c:scaling>
          <c:orientation val="minMax"/>
        </c:scaling>
        <c:delete val="0"/>
        <c:axPos val="b"/>
        <c:numFmt formatCode="General" sourceLinked="1"/>
        <c:majorTickMark val="none"/>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6784"/>
        <c:crosses val="autoZero"/>
        <c:auto val="1"/>
        <c:lblAlgn val="ctr"/>
        <c:lblOffset val="100"/>
        <c:noMultiLvlLbl val="0"/>
      </c:catAx>
      <c:valAx>
        <c:axId val="826976784"/>
        <c:scaling>
          <c:orientation val="minMax"/>
          <c:min val="1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MX"/>
          </a:p>
        </c:txPr>
        <c:crossAx val="826976392"/>
        <c:crosses val="autoZero"/>
        <c:crossBetween val="between"/>
        <c:majorUnit val="1000"/>
      </c:valAx>
      <c:spPr>
        <a:solidFill>
          <a:schemeClr val="bg2"/>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45024502381574"/>
          <c:y val="2.082245159605408E-2"/>
          <c:w val="0.7845496881989128"/>
          <c:h val="0.96572846306342663"/>
        </c:manualLayout>
      </c:layout>
      <c:barChart>
        <c:barDir val="bar"/>
        <c:grouping val="stacked"/>
        <c:varyColors val="0"/>
        <c:ser>
          <c:idx val="0"/>
          <c:order val="0"/>
          <c:tx>
            <c:strRef>
              <c:f>'Casos CEM'!$L$110</c:f>
              <c:strCache>
                <c:ptCount val="1"/>
                <c:pt idx="0">
                  <c:v>Psicológica</c:v>
                </c:pt>
              </c:strCache>
            </c:strRef>
          </c:tx>
          <c:spPr>
            <a:pattFill prst="wdUpDiag">
              <a:fgClr>
                <a:srgbClr val="000000"/>
              </a:fgClr>
              <a:bgClr>
                <a:srgbClr val="FFFFFF"/>
              </a:bgClr>
            </a:pattFill>
            <a:ln w="12700">
              <a:solidFill>
                <a:schemeClr val="tx1"/>
              </a:solidFill>
            </a:ln>
          </c:spPr>
          <c:invertIfNegative val="0"/>
          <c:cat>
            <c:strRef>
              <c:f>'Casos CEM'!$M$108:$P$108</c:f>
              <c:strCache>
                <c:ptCount val="4"/>
                <c:pt idx="0">
                  <c:v>Niños y niñas</c:v>
                </c:pt>
                <c:pt idx="1">
                  <c:v>Adolescentes</c:v>
                </c:pt>
                <c:pt idx="2">
                  <c:v>Personas adultas</c:v>
                </c:pt>
                <c:pt idx="3">
                  <c:v>Personas adultas mayores</c:v>
                </c:pt>
              </c:strCache>
            </c:strRef>
          </c:cat>
          <c:val>
            <c:numRef>
              <c:f>'Casos CEM'!$M$110:$P$110</c:f>
              <c:numCache>
                <c:formatCode>#,##0</c:formatCode>
                <c:ptCount val="4"/>
                <c:pt idx="0">
                  <c:v>1825</c:v>
                </c:pt>
                <c:pt idx="1">
                  <c:v>937</c:v>
                </c:pt>
                <c:pt idx="2">
                  <c:v>6269</c:v>
                </c:pt>
                <c:pt idx="3">
                  <c:v>838</c:v>
                </c:pt>
              </c:numCache>
            </c:numRef>
          </c:val>
        </c:ser>
        <c:ser>
          <c:idx val="1"/>
          <c:order val="1"/>
          <c:tx>
            <c:strRef>
              <c:f>'Casos CEM'!$L$111</c:f>
              <c:strCache>
                <c:ptCount val="1"/>
                <c:pt idx="0">
                  <c:v>Física</c:v>
                </c:pt>
              </c:strCache>
            </c:strRef>
          </c:tx>
          <c:spPr>
            <a:pattFill prst="pct80">
              <a:fgClr>
                <a:srgbClr val="305496"/>
              </a:fgClr>
              <a:bgClr>
                <a:srgbClr val="FFFFFF"/>
              </a:bgClr>
            </a:pattFill>
            <a:ln w="12700">
              <a:solidFill>
                <a:sysClr val="windowText" lastClr="000000"/>
              </a:solidFill>
            </a:ln>
          </c:spPr>
          <c:invertIfNegative val="0"/>
          <c:cat>
            <c:strRef>
              <c:f>'Casos CEM'!$M$108:$P$108</c:f>
              <c:strCache>
                <c:ptCount val="4"/>
                <c:pt idx="0">
                  <c:v>Niños y niñas</c:v>
                </c:pt>
                <c:pt idx="1">
                  <c:v>Adolescentes</c:v>
                </c:pt>
                <c:pt idx="2">
                  <c:v>Personas adultas</c:v>
                </c:pt>
                <c:pt idx="3">
                  <c:v>Personas adultas mayores</c:v>
                </c:pt>
              </c:strCache>
            </c:strRef>
          </c:cat>
          <c:val>
            <c:numRef>
              <c:f>'Casos CEM'!$M$111:$P$111</c:f>
              <c:numCache>
                <c:formatCode>#,##0</c:formatCode>
                <c:ptCount val="4"/>
                <c:pt idx="0">
                  <c:v>1108</c:v>
                </c:pt>
                <c:pt idx="1">
                  <c:v>803</c:v>
                </c:pt>
                <c:pt idx="2">
                  <c:v>5516</c:v>
                </c:pt>
                <c:pt idx="3">
                  <c:v>341</c:v>
                </c:pt>
              </c:numCache>
            </c:numRef>
          </c:val>
        </c:ser>
        <c:ser>
          <c:idx val="2"/>
          <c:order val="2"/>
          <c:tx>
            <c:strRef>
              <c:f>'Casos CEM'!$L$112</c:f>
              <c:strCache>
                <c:ptCount val="1"/>
                <c:pt idx="0">
                  <c:v>Sexual</c:v>
                </c:pt>
              </c:strCache>
            </c:strRef>
          </c:tx>
          <c:spPr>
            <a:solidFill>
              <a:schemeClr val="bg1">
                <a:lumMod val="50000"/>
              </a:schemeClr>
            </a:solidFill>
            <a:ln w="12700">
              <a:solidFill>
                <a:schemeClr val="tx1"/>
              </a:solidFill>
            </a:ln>
            <a:effectLst/>
          </c:spPr>
          <c:invertIfNegative val="0"/>
          <c:cat>
            <c:strRef>
              <c:f>'Casos CEM'!$M$108:$P$108</c:f>
              <c:strCache>
                <c:ptCount val="4"/>
                <c:pt idx="0">
                  <c:v>Niños y niñas</c:v>
                </c:pt>
                <c:pt idx="1">
                  <c:v>Adolescentes</c:v>
                </c:pt>
                <c:pt idx="2">
                  <c:v>Personas adultas</c:v>
                </c:pt>
                <c:pt idx="3">
                  <c:v>Personas adultas mayores</c:v>
                </c:pt>
              </c:strCache>
            </c:strRef>
          </c:cat>
          <c:val>
            <c:numRef>
              <c:f>'Casos CEM'!$M$112:$P$112</c:f>
              <c:numCache>
                <c:formatCode>#,##0</c:formatCode>
                <c:ptCount val="4"/>
                <c:pt idx="0">
                  <c:v>452</c:v>
                </c:pt>
                <c:pt idx="1">
                  <c:v>720</c:v>
                </c:pt>
                <c:pt idx="2">
                  <c:v>530</c:v>
                </c:pt>
                <c:pt idx="3">
                  <c:v>20</c:v>
                </c:pt>
              </c:numCache>
            </c:numRef>
          </c:val>
        </c:ser>
        <c:ser>
          <c:idx val="3"/>
          <c:order val="3"/>
          <c:tx>
            <c:strRef>
              <c:f>'Casos CEM'!$L$113</c:f>
              <c:strCache>
                <c:ptCount val="1"/>
                <c:pt idx="0">
                  <c:v>Económica o patrimonial</c:v>
                </c:pt>
              </c:strCache>
            </c:strRef>
          </c:tx>
          <c:spPr>
            <a:solidFill>
              <a:schemeClr val="accent4"/>
            </a:solidFill>
            <a:ln>
              <a:solidFill>
                <a:schemeClr val="tx1"/>
              </a:solidFill>
            </a:ln>
          </c:spPr>
          <c:invertIfNegative val="0"/>
          <c:cat>
            <c:strRef>
              <c:f>'Casos CEM'!$M$108:$P$108</c:f>
              <c:strCache>
                <c:ptCount val="4"/>
                <c:pt idx="0">
                  <c:v>Niños y niñas</c:v>
                </c:pt>
                <c:pt idx="1">
                  <c:v>Adolescentes</c:v>
                </c:pt>
                <c:pt idx="2">
                  <c:v>Personas adultas</c:v>
                </c:pt>
                <c:pt idx="3">
                  <c:v>Personas adultas mayores</c:v>
                </c:pt>
              </c:strCache>
            </c:strRef>
          </c:cat>
          <c:val>
            <c:numRef>
              <c:f>'Casos CEM'!$M$113:$P$113</c:f>
              <c:numCache>
                <c:formatCode>#,##0</c:formatCode>
                <c:ptCount val="4"/>
                <c:pt idx="0">
                  <c:v>16</c:v>
                </c:pt>
                <c:pt idx="1">
                  <c:v>15</c:v>
                </c:pt>
                <c:pt idx="2">
                  <c:v>47</c:v>
                </c:pt>
                <c:pt idx="3">
                  <c:v>24</c:v>
                </c:pt>
              </c:numCache>
            </c:numRef>
          </c:val>
        </c:ser>
        <c:dLbls>
          <c:showLegendKey val="0"/>
          <c:showVal val="0"/>
          <c:showCatName val="0"/>
          <c:showSerName val="0"/>
          <c:showPercent val="0"/>
          <c:showBubbleSize val="0"/>
        </c:dLbls>
        <c:gapWidth val="150"/>
        <c:overlap val="100"/>
        <c:axId val="497780728"/>
        <c:axId val="497781120"/>
      </c:barChart>
      <c:catAx>
        <c:axId val="497780728"/>
        <c:scaling>
          <c:orientation val="minMax"/>
        </c:scaling>
        <c:delete val="0"/>
        <c:axPos val="l"/>
        <c:numFmt formatCode="General" sourceLinked="1"/>
        <c:majorTickMark val="out"/>
        <c:minorTickMark val="none"/>
        <c:tickLblPos val="nextTo"/>
        <c:spPr>
          <a:noFill/>
          <a:ln w="12700" cap="flat" cmpd="sng" algn="ctr">
            <a:solidFill>
              <a:schemeClr val="tx1"/>
            </a:solidFill>
            <a:round/>
          </a:ln>
          <a:effectLst/>
        </c:spPr>
        <c:txPr>
          <a:bodyPr rot="0" vert="horz"/>
          <a:lstStyle/>
          <a:p>
            <a:pPr>
              <a:defRPr sz="1000" b="1" i="0" u="none" strike="noStrike" baseline="0">
                <a:solidFill>
                  <a:srgbClr val="000000"/>
                </a:solidFill>
                <a:latin typeface="Calibri"/>
                <a:ea typeface="Calibri"/>
                <a:cs typeface="Calibri"/>
              </a:defRPr>
            </a:pPr>
            <a:endParaRPr lang="es-MX"/>
          </a:p>
        </c:txPr>
        <c:crossAx val="497781120"/>
        <c:crosses val="autoZero"/>
        <c:auto val="1"/>
        <c:lblAlgn val="ctr"/>
        <c:lblOffset val="100"/>
        <c:noMultiLvlLbl val="0"/>
      </c:catAx>
      <c:valAx>
        <c:axId val="497781120"/>
        <c:scaling>
          <c:orientation val="minMax"/>
        </c:scaling>
        <c:delete val="1"/>
        <c:axPos val="b"/>
        <c:numFmt formatCode="#,##0" sourceLinked="1"/>
        <c:majorTickMark val="out"/>
        <c:minorTickMark val="none"/>
        <c:tickLblPos val="nextTo"/>
        <c:crossAx val="497780728"/>
        <c:crosses val="autoZero"/>
        <c:crossBetween val="between"/>
      </c:valAx>
      <c:spPr>
        <a:noFill/>
        <a:ln w="25400">
          <a:noFill/>
        </a:ln>
      </c:spPr>
    </c:plotArea>
    <c:legend>
      <c:legendPos val="r"/>
      <c:layout>
        <c:manualLayout>
          <c:xMode val="edge"/>
          <c:yMode val="edge"/>
          <c:x val="0.55854127523677022"/>
          <c:y val="0.55735105692433606"/>
          <c:w val="0.38195774708489305"/>
          <c:h val="0.42652555527333269"/>
        </c:manualLayout>
      </c:layout>
      <c:overlay val="0"/>
      <c:spPr>
        <a:noFill/>
        <a:ln w="25400">
          <a:noFill/>
        </a:ln>
      </c:spPr>
      <c:txPr>
        <a:bodyPr/>
        <a:lstStyle/>
        <a:p>
          <a:pPr>
            <a:defRPr sz="1050" b="1" i="0" u="none" strike="noStrike" baseline="0">
              <a:solidFill>
                <a:srgbClr val="000000"/>
              </a:solidFill>
              <a:latin typeface="Calibri"/>
              <a:ea typeface="Calibri"/>
              <a:cs typeface="Calibri"/>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b="1"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Grupo</a:t>
            </a:r>
            <a:r>
              <a:rPr lang="es-ES" sz="1050" b="1" baseline="0">
                <a:solidFill>
                  <a:schemeClr val="tx1"/>
                </a:solidFill>
                <a:latin typeface="Arial" panose="020B0604020202020204" pitchFamily="34" charset="0"/>
                <a:cs typeface="Arial" panose="020B0604020202020204" pitchFamily="34" charset="0"/>
              </a:rPr>
              <a:t> de edad del consultante</a:t>
            </a:r>
            <a:endParaRPr lang="es-ES" sz="1050" b="1">
              <a:solidFill>
                <a:schemeClr val="tx1"/>
              </a:solidFill>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dPt>
            <c:idx val="4"/>
            <c:invertIfNegative val="0"/>
            <c:bubble3D val="0"/>
            <c:spPr>
              <a:solidFill>
                <a:srgbClr val="92D050"/>
              </a:solidFill>
              <a:ln>
                <a:noFill/>
              </a:ln>
              <a:effectLst/>
            </c:spPr>
          </c:dPt>
          <c:dPt>
            <c:idx val="5"/>
            <c:invertIfNegative val="0"/>
            <c:bubble3D val="0"/>
            <c:spPr>
              <a:solidFill>
                <a:schemeClr val="accent4">
                  <a:lumMod val="60000"/>
                  <a:lumOff val="40000"/>
                </a:schemeClr>
              </a:solidFill>
              <a:ln>
                <a:noFill/>
              </a:ln>
              <a:effectLst/>
            </c:spPr>
          </c:dPt>
          <c:dPt>
            <c:idx val="7"/>
            <c:invertIfNegative val="0"/>
            <c:bubble3D val="0"/>
            <c:spPr>
              <a:solidFill>
                <a:schemeClr val="accent2"/>
              </a:solidFill>
              <a:ln>
                <a:noFill/>
              </a:ln>
              <a:effectLst/>
            </c:spPr>
          </c:dPt>
          <c:cat>
            <c:strRef>
              <c:f>Linea100!$C$50:$J$50</c:f>
              <c:strCache>
                <c:ptCount val="8"/>
                <c:pt idx="0">
                  <c:v>Infancia</c:v>
                </c:pt>
                <c:pt idx="1">
                  <c:v>Niñez</c:v>
                </c:pt>
                <c:pt idx="2">
                  <c:v>Adolescentes</c:v>
                </c:pt>
                <c:pt idx="3">
                  <c:v>Adolescentes tardios</c:v>
                </c:pt>
                <c:pt idx="4">
                  <c:v>Jóvenes</c:v>
                </c:pt>
                <c:pt idx="5">
                  <c:v>Adultos</c:v>
                </c:pt>
                <c:pt idx="6">
                  <c:v>Adulto Mayor</c:v>
                </c:pt>
                <c:pt idx="7">
                  <c:v>Sin datos</c:v>
                </c:pt>
              </c:strCache>
            </c:strRef>
          </c:cat>
          <c:val>
            <c:numRef>
              <c:f>Linea100!$C$64:$J$64</c:f>
              <c:numCache>
                <c:formatCode>#,##0</c:formatCode>
                <c:ptCount val="8"/>
                <c:pt idx="0">
                  <c:v>0</c:v>
                </c:pt>
                <c:pt idx="1">
                  <c:v>14</c:v>
                </c:pt>
                <c:pt idx="2">
                  <c:v>48</c:v>
                </c:pt>
                <c:pt idx="3">
                  <c:v>111</c:v>
                </c:pt>
                <c:pt idx="4">
                  <c:v>1989</c:v>
                </c:pt>
                <c:pt idx="5">
                  <c:v>5177</c:v>
                </c:pt>
                <c:pt idx="6">
                  <c:v>329</c:v>
                </c:pt>
                <c:pt idx="7">
                  <c:v>1236</c:v>
                </c:pt>
              </c:numCache>
            </c:numRef>
          </c:val>
        </c:ser>
        <c:dLbls>
          <c:showLegendKey val="0"/>
          <c:showVal val="0"/>
          <c:showCatName val="0"/>
          <c:showSerName val="0"/>
          <c:showPercent val="0"/>
          <c:showBubbleSize val="0"/>
        </c:dLbls>
        <c:gapWidth val="182"/>
        <c:axId val="826977568"/>
        <c:axId val="826977960"/>
      </c:barChart>
      <c:catAx>
        <c:axId val="82697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826977960"/>
        <c:crosses val="autoZero"/>
        <c:auto val="1"/>
        <c:lblAlgn val="ctr"/>
        <c:lblOffset val="100"/>
        <c:noMultiLvlLbl val="0"/>
      </c:catAx>
      <c:valAx>
        <c:axId val="826977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7568"/>
        <c:crosses val="autoZero"/>
        <c:crossBetween val="between"/>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Consultas</a:t>
            </a:r>
            <a:r>
              <a:rPr lang="es-ES" sz="1050" b="1" baseline="0">
                <a:solidFill>
                  <a:schemeClr val="tx1"/>
                </a:solidFill>
                <a:latin typeface="Arial" panose="020B0604020202020204" pitchFamily="34" charset="0"/>
                <a:cs typeface="Arial" panose="020B0604020202020204" pitchFamily="34" charset="0"/>
              </a:rPr>
              <a:t> atendidas por sexo de la víctima por mes</a:t>
            </a:r>
            <a:endParaRPr lang="es-ES" sz="1050" b="1">
              <a:solidFill>
                <a:schemeClr val="tx1"/>
              </a:solidFill>
              <a:latin typeface="Arial" panose="020B0604020202020204" pitchFamily="34" charset="0"/>
              <a:cs typeface="Arial" panose="020B0604020202020204" pitchFamily="34" charset="0"/>
            </a:endParaRPr>
          </a:p>
        </c:rich>
      </c:tx>
      <c:layout>
        <c:manualLayout>
          <c:xMode val="edge"/>
          <c:yMode val="edge"/>
          <c:x val="0.18907633420822398"/>
          <c:y val="2.7777777777777776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9.7042694576970623E-2"/>
          <c:y val="0.16041666666666665"/>
          <c:w val="0.86511160813038357"/>
          <c:h val="0.5022262321376495"/>
        </c:manualLayout>
      </c:layout>
      <c:barChart>
        <c:barDir val="col"/>
        <c:grouping val="stacked"/>
        <c:varyColors val="0"/>
        <c:ser>
          <c:idx val="0"/>
          <c:order val="0"/>
          <c:tx>
            <c:strRef>
              <c:f>Linea100!$C$80</c:f>
              <c:strCache>
                <c:ptCount val="1"/>
                <c:pt idx="0">
                  <c:v>Mujer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Linea100!$B$81:$B$92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Linea100!$C$81:$C$92</c:f>
              <c:numCache>
                <c:formatCode>#,##0</c:formatCode>
                <c:ptCount val="12"/>
                <c:pt idx="0">
                  <c:v>3492</c:v>
                </c:pt>
                <c:pt idx="1">
                  <c:v>3344</c:v>
                </c:pt>
              </c:numCache>
            </c:numRef>
          </c:val>
        </c:ser>
        <c:ser>
          <c:idx val="1"/>
          <c:order val="1"/>
          <c:tx>
            <c:strRef>
              <c:f>Linea100!$D$80</c:f>
              <c:strCache>
                <c:ptCount val="1"/>
                <c:pt idx="0">
                  <c:v>Hombre</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Linea100!$B$81:$B$92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Linea100!$D$81:$D$92</c:f>
              <c:numCache>
                <c:formatCode>#,##0</c:formatCode>
                <c:ptCount val="12"/>
                <c:pt idx="0">
                  <c:v>1051</c:v>
                </c:pt>
                <c:pt idx="1">
                  <c:v>1017</c:v>
                </c:pt>
              </c:numCache>
            </c:numRef>
          </c:val>
        </c:ser>
        <c:dLbls>
          <c:showLegendKey val="0"/>
          <c:showVal val="0"/>
          <c:showCatName val="0"/>
          <c:showSerName val="0"/>
          <c:showPercent val="0"/>
          <c:showBubbleSize val="0"/>
        </c:dLbls>
        <c:gapWidth val="150"/>
        <c:overlap val="100"/>
        <c:axId val="826978744"/>
        <c:axId val="826979136"/>
      </c:barChart>
      <c:catAx>
        <c:axId val="82697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9136"/>
        <c:crosses val="autoZero"/>
        <c:auto val="1"/>
        <c:lblAlgn val="ctr"/>
        <c:lblOffset val="100"/>
        <c:noMultiLvlLbl val="0"/>
      </c:catAx>
      <c:valAx>
        <c:axId val="826979136"/>
        <c:scaling>
          <c:orientation val="minMax"/>
          <c:min val="1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MX"/>
          </a:p>
        </c:txPr>
        <c:crossAx val="826978744"/>
        <c:crosses val="autoZero"/>
        <c:crossBetween val="between"/>
        <c:majorUnit val="1000"/>
      </c:valAx>
      <c:spPr>
        <a:solidFill>
          <a:schemeClr val="bg2"/>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Grupo</a:t>
            </a:r>
            <a:r>
              <a:rPr lang="es-ES" sz="1050" b="1" baseline="0">
                <a:solidFill>
                  <a:schemeClr val="tx1"/>
                </a:solidFill>
                <a:latin typeface="Arial" panose="020B0604020202020204" pitchFamily="34" charset="0"/>
                <a:cs typeface="Arial" panose="020B0604020202020204" pitchFamily="34" charset="0"/>
              </a:rPr>
              <a:t> de edad del consultante</a:t>
            </a:r>
            <a:endParaRPr lang="es-ES" sz="105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5">
                  <a:lumMod val="60000"/>
                  <a:lumOff val="40000"/>
                </a:schemeClr>
              </a:solidFill>
              <a:ln>
                <a:noFill/>
              </a:ln>
              <a:effectLst/>
            </c:spPr>
          </c:dPt>
          <c:dPt>
            <c:idx val="1"/>
            <c:invertIfNegative val="0"/>
            <c:bubble3D val="0"/>
            <c:spPr>
              <a:solidFill>
                <a:srgbClr val="FFC000"/>
              </a:solidFill>
              <a:ln>
                <a:noFill/>
              </a:ln>
              <a:effectLst/>
            </c:spPr>
          </c:dPt>
          <c:dPt>
            <c:idx val="2"/>
            <c:invertIfNegative val="0"/>
            <c:bubble3D val="0"/>
            <c:spPr>
              <a:solidFill>
                <a:srgbClr val="00B050"/>
              </a:solidFill>
              <a:ln>
                <a:noFill/>
              </a:ln>
              <a:effectLst/>
            </c:spPr>
          </c:dPt>
          <c:dPt>
            <c:idx val="4"/>
            <c:invertIfNegative val="0"/>
            <c:bubble3D val="0"/>
            <c:spPr>
              <a:solidFill>
                <a:schemeClr val="accent4">
                  <a:lumMod val="40000"/>
                  <a:lumOff val="60000"/>
                </a:schemeClr>
              </a:solidFill>
              <a:ln>
                <a:noFill/>
              </a:ln>
              <a:effectLst/>
            </c:spPr>
          </c:dPt>
          <c:dPt>
            <c:idx val="5"/>
            <c:invertIfNegative val="0"/>
            <c:bubble3D val="0"/>
            <c:spPr>
              <a:solidFill>
                <a:schemeClr val="accent2">
                  <a:lumMod val="60000"/>
                  <a:lumOff val="40000"/>
                </a:schemeClr>
              </a:solidFill>
              <a:ln>
                <a:noFill/>
              </a:ln>
              <a:effectLst/>
            </c:spPr>
          </c:dPt>
          <c:cat>
            <c:strRef>
              <c:f>Linea100!$C$97:$J$97</c:f>
              <c:strCache>
                <c:ptCount val="8"/>
                <c:pt idx="0">
                  <c:v>Infancia</c:v>
                </c:pt>
                <c:pt idx="1">
                  <c:v>Niñez</c:v>
                </c:pt>
                <c:pt idx="2">
                  <c:v>Adolescentes</c:v>
                </c:pt>
                <c:pt idx="3">
                  <c:v>Adolescentes tardios</c:v>
                </c:pt>
                <c:pt idx="4">
                  <c:v>Jóvenes</c:v>
                </c:pt>
                <c:pt idx="5">
                  <c:v>Adultos</c:v>
                </c:pt>
                <c:pt idx="6">
                  <c:v>Adulto Mayor</c:v>
                </c:pt>
                <c:pt idx="7">
                  <c:v>Sin datos</c:v>
                </c:pt>
              </c:strCache>
            </c:strRef>
          </c:cat>
          <c:val>
            <c:numRef>
              <c:f>Linea100!$C$111:$J$111</c:f>
              <c:numCache>
                <c:formatCode>#,##0</c:formatCode>
                <c:ptCount val="8"/>
                <c:pt idx="0">
                  <c:v>1285</c:v>
                </c:pt>
                <c:pt idx="1">
                  <c:v>1385</c:v>
                </c:pt>
                <c:pt idx="2">
                  <c:v>695</c:v>
                </c:pt>
                <c:pt idx="3">
                  <c:v>502</c:v>
                </c:pt>
                <c:pt idx="4">
                  <c:v>1709</c:v>
                </c:pt>
                <c:pt idx="5">
                  <c:v>2825</c:v>
                </c:pt>
                <c:pt idx="6">
                  <c:v>446</c:v>
                </c:pt>
                <c:pt idx="7">
                  <c:v>57</c:v>
                </c:pt>
              </c:numCache>
            </c:numRef>
          </c:val>
        </c:ser>
        <c:dLbls>
          <c:showLegendKey val="0"/>
          <c:showVal val="0"/>
          <c:showCatName val="0"/>
          <c:showSerName val="0"/>
          <c:showPercent val="0"/>
          <c:showBubbleSize val="0"/>
        </c:dLbls>
        <c:gapWidth val="182"/>
        <c:axId val="826979920"/>
        <c:axId val="826980312"/>
      </c:barChart>
      <c:catAx>
        <c:axId val="826979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826980312"/>
        <c:crosses val="autoZero"/>
        <c:auto val="1"/>
        <c:lblAlgn val="ctr"/>
        <c:lblOffset val="100"/>
        <c:noMultiLvlLbl val="0"/>
      </c:catAx>
      <c:valAx>
        <c:axId val="826980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9920"/>
        <c:crosses val="autoZero"/>
        <c:crossBetween val="between"/>
      </c:valAx>
      <c:spPr>
        <a:solidFill>
          <a:schemeClr val="bg2"/>
        </a:solid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Relación de la consultante</a:t>
            </a:r>
          </a:p>
        </c:rich>
      </c:tx>
      <c:layout>
        <c:manualLayout>
          <c:xMode val="edge"/>
          <c:yMode val="edge"/>
          <c:x val="0.27097607836241311"/>
          <c:y val="7.96020149965182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dLbl>
              <c:idx val="0"/>
              <c:layout>
                <c:manualLayout>
                  <c:x val="4.7638251173938245E-2"/>
                  <c:y val="3.9814170036171909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0.11685417114423972"/>
                  <c:y val="-1.8703339586583487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11328240297506235"/>
                  <c:y val="-1.6238184271770054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4.3670242212279296E-2"/>
                  <c:y val="7.7868947504664859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0.12122962297206645"/>
                  <c:y val="6.4480139297258363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0.21202790097887889"/>
                  <c:y val="1.2698715148263455E-2"/>
                </c:manualLayout>
              </c:layout>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Linea100!$B$69:$B$74</c:f>
              <c:strCache>
                <c:ptCount val="6"/>
                <c:pt idx="0">
                  <c:v>El / ella misma</c:v>
                </c:pt>
                <c:pt idx="1">
                  <c:v>Anónimo</c:v>
                </c:pt>
                <c:pt idx="2">
                  <c:v>Madre/padre/apoderado(a)</c:v>
                </c:pt>
                <c:pt idx="3">
                  <c:v>Otro familiar</c:v>
                </c:pt>
                <c:pt idx="4">
                  <c:v>Otra persona</c:v>
                </c:pt>
                <c:pt idx="5">
                  <c:v>Seudónimo</c:v>
                </c:pt>
              </c:strCache>
            </c:strRef>
          </c:cat>
          <c:val>
            <c:numRef>
              <c:f>Linea100!$E$69:$E$74</c:f>
              <c:numCache>
                <c:formatCode>0%</c:formatCode>
                <c:ptCount val="6"/>
                <c:pt idx="0">
                  <c:v>0.38117699910152741</c:v>
                </c:pt>
                <c:pt idx="1">
                  <c:v>0.13993710691823899</c:v>
                </c:pt>
                <c:pt idx="2">
                  <c:v>0.14757412398921832</c:v>
                </c:pt>
                <c:pt idx="3">
                  <c:v>0.18126684636118598</c:v>
                </c:pt>
                <c:pt idx="4">
                  <c:v>0.1376909254267745</c:v>
                </c:pt>
                <c:pt idx="5">
                  <c:v>1.2353998203054807E-2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Consultas</a:t>
            </a:r>
            <a:r>
              <a:rPr lang="es-ES" sz="1050" b="1" baseline="0">
                <a:solidFill>
                  <a:schemeClr val="tx1"/>
                </a:solidFill>
                <a:latin typeface="Arial" panose="020B0604020202020204" pitchFamily="34" charset="0"/>
                <a:cs typeface="Arial" panose="020B0604020202020204" pitchFamily="34" charset="0"/>
              </a:rPr>
              <a:t> atendidas por sexo de la presunta persona agresora por mes</a:t>
            </a:r>
            <a:endParaRPr lang="es-ES" sz="1050" b="1">
              <a:solidFill>
                <a:schemeClr val="tx1"/>
              </a:solidFill>
              <a:latin typeface="Arial" panose="020B0604020202020204" pitchFamily="34" charset="0"/>
              <a:cs typeface="Arial" panose="020B0604020202020204" pitchFamily="34" charset="0"/>
            </a:endParaRPr>
          </a:p>
        </c:rich>
      </c:tx>
      <c:layout>
        <c:manualLayout>
          <c:xMode val="edge"/>
          <c:yMode val="edge"/>
          <c:x val="0.18653178927855801"/>
          <c:y val="8.8654343738947521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9.7042694576970623E-2"/>
          <c:y val="0.16041666666666665"/>
          <c:w val="0.86511160813038357"/>
          <c:h val="0.5022262321376495"/>
        </c:manualLayout>
      </c:layout>
      <c:barChart>
        <c:barDir val="col"/>
        <c:grouping val="stacked"/>
        <c:varyColors val="0"/>
        <c:ser>
          <c:idx val="0"/>
          <c:order val="0"/>
          <c:tx>
            <c:strRef>
              <c:f>Linea100!$C$80</c:f>
              <c:strCache>
                <c:ptCount val="1"/>
                <c:pt idx="0">
                  <c:v>Mujer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Linea100!$B$127:$B$138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Linea100!$C$127:$C$138</c:f>
              <c:numCache>
                <c:formatCode>#,##0</c:formatCode>
                <c:ptCount val="12"/>
                <c:pt idx="0">
                  <c:v>977</c:v>
                </c:pt>
                <c:pt idx="1">
                  <c:v>861</c:v>
                </c:pt>
              </c:numCache>
            </c:numRef>
          </c:val>
        </c:ser>
        <c:ser>
          <c:idx val="1"/>
          <c:order val="1"/>
          <c:tx>
            <c:strRef>
              <c:f>Linea100!$D$126</c:f>
              <c:strCache>
                <c:ptCount val="1"/>
                <c:pt idx="0">
                  <c:v>Hombre</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Linea100!$B$127:$B$138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Linea100!$D$127:$D$138</c:f>
              <c:numCache>
                <c:formatCode>#,##0</c:formatCode>
                <c:ptCount val="12"/>
                <c:pt idx="0">
                  <c:v>3566</c:v>
                </c:pt>
                <c:pt idx="1">
                  <c:v>2442</c:v>
                </c:pt>
              </c:numCache>
            </c:numRef>
          </c:val>
        </c:ser>
        <c:dLbls>
          <c:showLegendKey val="0"/>
          <c:showVal val="0"/>
          <c:showCatName val="0"/>
          <c:showSerName val="0"/>
          <c:showPercent val="0"/>
          <c:showBubbleSize val="0"/>
        </c:dLbls>
        <c:gapWidth val="150"/>
        <c:overlap val="100"/>
        <c:axId val="826981488"/>
        <c:axId val="826981880"/>
      </c:barChart>
      <c:catAx>
        <c:axId val="82698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MX"/>
          </a:p>
        </c:txPr>
        <c:crossAx val="826981880"/>
        <c:crosses val="autoZero"/>
        <c:auto val="1"/>
        <c:lblAlgn val="ctr"/>
        <c:lblOffset val="100"/>
        <c:noMultiLvlLbl val="0"/>
      </c:catAx>
      <c:valAx>
        <c:axId val="82698188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MX"/>
          </a:p>
        </c:txPr>
        <c:crossAx val="826981488"/>
        <c:crosses val="autoZero"/>
        <c:crossBetween val="between"/>
        <c:majorUnit val="1000"/>
      </c:valAx>
      <c:spPr>
        <a:solidFill>
          <a:schemeClr val="bg2"/>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es-ES" sz="1050" b="1">
                <a:solidFill>
                  <a:schemeClr val="tx1"/>
                </a:solidFill>
                <a:latin typeface="Arial" panose="020B0604020202020204" pitchFamily="34" charset="0"/>
                <a:cs typeface="Arial" panose="020B0604020202020204" pitchFamily="34" charset="0"/>
              </a:rPr>
              <a:t>Grupo</a:t>
            </a:r>
            <a:r>
              <a:rPr lang="es-ES" sz="1050" b="1" baseline="0">
                <a:solidFill>
                  <a:schemeClr val="tx1"/>
                </a:solidFill>
                <a:latin typeface="Arial" panose="020B0604020202020204" pitchFamily="34" charset="0"/>
                <a:cs typeface="Arial" panose="020B0604020202020204" pitchFamily="34" charset="0"/>
              </a:rPr>
              <a:t> de edad del consultante</a:t>
            </a:r>
            <a:endParaRPr lang="es-ES" sz="105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dPt>
          <c:dPt>
            <c:idx val="4"/>
            <c:invertIfNegative val="0"/>
            <c:bubble3D val="0"/>
            <c:spPr>
              <a:solidFill>
                <a:schemeClr val="accent6"/>
              </a:solidFill>
              <a:ln>
                <a:noFill/>
              </a:ln>
              <a:effectLst/>
            </c:spPr>
          </c:dPt>
          <c:dPt>
            <c:idx val="5"/>
            <c:invertIfNegative val="0"/>
            <c:bubble3D val="0"/>
            <c:spPr>
              <a:solidFill>
                <a:schemeClr val="accent2">
                  <a:lumMod val="60000"/>
                  <a:lumOff val="40000"/>
                </a:schemeClr>
              </a:solidFill>
              <a:ln>
                <a:noFill/>
              </a:ln>
              <a:effectLst/>
            </c:spPr>
          </c:dPt>
          <c:dPt>
            <c:idx val="6"/>
            <c:invertIfNegative val="0"/>
            <c:bubble3D val="0"/>
            <c:spPr>
              <a:solidFill>
                <a:srgbClr val="FF8181"/>
              </a:solidFill>
              <a:ln>
                <a:noFill/>
              </a:ln>
              <a:effectLst/>
            </c:spPr>
          </c:dPt>
          <c:cat>
            <c:strRef>
              <c:f>Linea100!$C$143:$J$143</c:f>
              <c:strCache>
                <c:ptCount val="8"/>
                <c:pt idx="0">
                  <c:v>Infancia</c:v>
                </c:pt>
                <c:pt idx="1">
                  <c:v>Niñez</c:v>
                </c:pt>
                <c:pt idx="2">
                  <c:v>Adolescentes</c:v>
                </c:pt>
                <c:pt idx="3">
                  <c:v>Adolescentes tardios</c:v>
                </c:pt>
                <c:pt idx="4">
                  <c:v>Jóvenes</c:v>
                </c:pt>
                <c:pt idx="5">
                  <c:v>Adultos</c:v>
                </c:pt>
                <c:pt idx="6">
                  <c:v>Adulto Mayor</c:v>
                </c:pt>
                <c:pt idx="7">
                  <c:v>Sin datos</c:v>
                </c:pt>
              </c:strCache>
            </c:strRef>
          </c:cat>
          <c:val>
            <c:numRef>
              <c:f>Linea100!$C$157:$J$157</c:f>
              <c:numCache>
                <c:formatCode>#,##0</c:formatCode>
                <c:ptCount val="8"/>
                <c:pt idx="0">
                  <c:v>0</c:v>
                </c:pt>
                <c:pt idx="1">
                  <c:v>13</c:v>
                </c:pt>
                <c:pt idx="2">
                  <c:v>32</c:v>
                </c:pt>
                <c:pt idx="3">
                  <c:v>73</c:v>
                </c:pt>
                <c:pt idx="4">
                  <c:v>1698</c:v>
                </c:pt>
                <c:pt idx="5">
                  <c:v>4916</c:v>
                </c:pt>
                <c:pt idx="6">
                  <c:v>360</c:v>
                </c:pt>
                <c:pt idx="7">
                  <c:v>1812</c:v>
                </c:pt>
              </c:numCache>
            </c:numRef>
          </c:val>
        </c:ser>
        <c:dLbls>
          <c:showLegendKey val="0"/>
          <c:showVal val="0"/>
          <c:showCatName val="0"/>
          <c:showSerName val="0"/>
          <c:showPercent val="0"/>
          <c:showBubbleSize val="0"/>
        </c:dLbls>
        <c:gapWidth val="182"/>
        <c:axId val="826983056"/>
        <c:axId val="826983448"/>
      </c:barChart>
      <c:catAx>
        <c:axId val="826983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826983448"/>
        <c:crosses val="autoZero"/>
        <c:auto val="1"/>
        <c:lblAlgn val="ctr"/>
        <c:lblOffset val="100"/>
        <c:noMultiLvlLbl val="0"/>
      </c:catAx>
      <c:valAx>
        <c:axId val="826983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83056"/>
        <c:crosses val="autoZero"/>
        <c:crossBetween val="between"/>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sng" strike="noStrike" kern="1200" cap="all" baseline="0">
                <a:solidFill>
                  <a:schemeClr val="tx1"/>
                </a:solidFill>
                <a:latin typeface="Arial" panose="020B0604020202020204" pitchFamily="34" charset="0"/>
                <a:ea typeface="+mn-ea"/>
                <a:cs typeface="Arial" panose="020B0604020202020204" pitchFamily="34" charset="0"/>
              </a:defRPr>
            </a:pPr>
            <a:r>
              <a:rPr lang="es-PE" sz="1000" b="1" i="0" u="sng">
                <a:solidFill>
                  <a:schemeClr val="tx1"/>
                </a:solidFill>
                <a:latin typeface="Arial" panose="020B0604020202020204" pitchFamily="34" charset="0"/>
                <a:cs typeface="Arial" panose="020B0604020202020204" pitchFamily="34" charset="0"/>
              </a:rPr>
              <a:t>Acciones realizadas de las consultas atendidas </a:t>
            </a:r>
          </a:p>
        </c:rich>
      </c:tx>
      <c:layout>
        <c:manualLayout>
          <c:xMode val="edge"/>
          <c:yMode val="edge"/>
          <c:x val="0.15134045847748134"/>
          <c:y val="3.0654199344006129E-2"/>
        </c:manualLayout>
      </c:layout>
      <c:overlay val="1"/>
      <c:spPr>
        <a:noFill/>
        <a:ln>
          <a:noFill/>
        </a:ln>
        <a:effectLst/>
      </c:spPr>
      <c:txPr>
        <a:bodyPr rot="0" spcFirstLastPara="1" vertOverflow="ellipsis" vert="horz" wrap="square" anchor="ctr" anchorCtr="1"/>
        <a:lstStyle/>
        <a:p>
          <a:pPr>
            <a:defRPr sz="1000" b="1" i="0" u="sng" strike="noStrike" kern="1200" cap="all"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676695940480031"/>
          <c:y val="0.27966570017970993"/>
          <c:w val="0.65501130084910442"/>
          <c:h val="0.65174813382635299"/>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explosion val="5"/>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0219961138263828E-16"/>
                  <c:y val="-0.1261166370353256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3618829819220915E-3"/>
                  <c:y val="-0.1008933096282604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es-MX"/>
              </a:p>
            </c:txPr>
            <c:dLblPos val="outEnd"/>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Lit>
              <c:ptCount val="2"/>
              <c:pt idx="0">
                <c:v>Derivados CEM</c:v>
              </c:pt>
              <c:pt idx="1">
                <c:v>Otras Acciones</c:v>
              </c:pt>
            </c:strLit>
          </c:cat>
          <c:val>
            <c:numRef>
              <c:f>Linea100!$D$205:$E$205</c:f>
              <c:numCache>
                <c:formatCode>#,##0</c:formatCode>
                <c:ptCount val="2"/>
                <c:pt idx="0">
                  <c:v>5100</c:v>
                </c:pt>
                <c:pt idx="1">
                  <c:v>3804</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solidFill>
      <a:schemeClr val="bg1"/>
    </a:solidFill>
    <a:ln w="9525" cap="flat" cmpd="sng" algn="ctr">
      <a:solidFill>
        <a:schemeClr val="bg1"/>
      </a:solidFill>
      <a:round/>
    </a:ln>
    <a:effectLst/>
    <a:scene3d>
      <a:camera prst="orthographicFront"/>
      <a:lightRig rig="threePt" dir="t"/>
    </a:scene3d>
  </c:spPr>
  <c:txPr>
    <a:bodyPr/>
    <a:lstStyle/>
    <a:p>
      <a:pPr>
        <a:defRPr/>
      </a:pPr>
      <a:endParaRPr lang="es-MX"/>
    </a:p>
  </c:txPr>
  <c:printSettings>
    <c:headerFooter alignWithMargins="0"/>
    <c:pageMargins b="1" l="0.75000000000000167" r="0.75000000000000167" t="1" header="0" footer="0"/>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87797408747367E-2"/>
          <c:y val="0.27111196466295373"/>
          <c:w val="0.75326999926201577"/>
          <c:h val="0.61925182884374552"/>
        </c:manualLayout>
      </c:layout>
      <c:lineChart>
        <c:grouping val="standard"/>
        <c:varyColors val="0"/>
        <c:ser>
          <c:idx val="0"/>
          <c:order val="0"/>
          <c:tx>
            <c:strRef>
              <c:f>Linea100!$D$213</c:f>
              <c:strCache>
                <c:ptCount val="1"/>
                <c:pt idx="0">
                  <c:v>2018</c:v>
                </c:pt>
              </c:strCache>
            </c:strRef>
          </c:tx>
          <c:spPr>
            <a:ln w="31750" cap="rnd">
              <a:solidFill>
                <a:schemeClr val="accent1"/>
              </a:solidFill>
              <a:round/>
            </a:ln>
            <a:effectLst/>
          </c:spPr>
          <c:marker>
            <c:symbol val="square"/>
            <c:size val="22"/>
            <c:spPr>
              <a:solidFill>
                <a:schemeClr val="tx2">
                  <a:lumMod val="40000"/>
                  <a:lumOff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Ref>
              <c:f>Linea100!$D$214:$D$215</c:f>
              <c:numCache>
                <c:formatCode>#,##0</c:formatCode>
                <c:ptCount val="2"/>
                <c:pt idx="0">
                  <c:v>4543</c:v>
                </c:pt>
                <c:pt idx="1">
                  <c:v>4361</c:v>
                </c:pt>
              </c:numCache>
            </c:numRef>
          </c:val>
          <c:smooth val="0"/>
        </c:ser>
        <c:ser>
          <c:idx val="1"/>
          <c:order val="1"/>
          <c:tx>
            <c:strRef>
              <c:f>Linea100!$C$213</c:f>
              <c:strCache>
                <c:ptCount val="1"/>
                <c:pt idx="0">
                  <c:v>2017</c:v>
                </c:pt>
              </c:strCache>
            </c:strRef>
          </c:tx>
          <c:spPr>
            <a:ln w="31750" cap="rnd">
              <a:solidFill>
                <a:schemeClr val="accent2"/>
              </a:solidFill>
              <a:round/>
            </a:ln>
            <a:effectLst/>
          </c:spPr>
          <c:marker>
            <c:symbol val="circle"/>
            <c:size val="24"/>
            <c:spPr>
              <a:solidFill>
                <a:schemeClr val="accent6">
                  <a:lumMod val="75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Ref>
              <c:f>Linea100!$C$214:$C$215</c:f>
              <c:numCache>
                <c:formatCode>#,##0</c:formatCode>
                <c:ptCount val="2"/>
                <c:pt idx="0">
                  <c:v>5742</c:v>
                </c:pt>
                <c:pt idx="1">
                  <c:v>5109</c:v>
                </c:pt>
              </c:numCache>
            </c:numRef>
          </c:val>
          <c:smooth val="0"/>
        </c:ser>
        <c:dLbls>
          <c:dLblPos val="ctr"/>
          <c:showLegendKey val="0"/>
          <c:showVal val="1"/>
          <c:showCatName val="0"/>
          <c:showSerName val="0"/>
          <c:showPercent val="0"/>
          <c:showBubbleSize val="0"/>
        </c:dLbls>
        <c:marker val="1"/>
        <c:smooth val="0"/>
        <c:axId val="960059792"/>
        <c:axId val="960060184"/>
      </c:lineChart>
      <c:catAx>
        <c:axId val="960059792"/>
        <c:scaling>
          <c:orientation val="minMax"/>
        </c:scaling>
        <c:delete val="0"/>
        <c:axPos val="b"/>
        <c:numFmt formatCode="General" sourceLinked="1"/>
        <c:majorTickMark val="out"/>
        <c:minorTickMark val="none"/>
        <c:tickLblPos val="nextTo"/>
        <c:spPr>
          <a:noFill/>
          <a:ln w="19050" cap="flat" cmpd="sng" algn="ctr">
            <a:solidFill>
              <a:schemeClr val="accent5">
                <a:lumMod val="75000"/>
              </a:schemeClr>
            </a:solidFill>
            <a:round/>
          </a:ln>
          <a:effectLst/>
        </c:spPr>
        <c:txPr>
          <a:bodyPr rot="-60000000" spcFirstLastPara="1" vertOverflow="ellipsis" vert="horz" wrap="square" anchor="ctr" anchorCtr="1"/>
          <a:lstStyle/>
          <a:p>
            <a:pPr>
              <a:defRPr sz="1000" b="1" i="0" u="none" strike="noStrike" kern="1200" cap="all" baseline="0">
                <a:solidFill>
                  <a:schemeClr val="tx1"/>
                </a:solidFill>
                <a:latin typeface="+mn-lt"/>
                <a:ea typeface="+mn-ea"/>
                <a:cs typeface="+mn-cs"/>
              </a:defRPr>
            </a:pPr>
            <a:endParaRPr lang="es-MX"/>
          </a:p>
        </c:txPr>
        <c:crossAx val="960060184"/>
        <c:crosses val="autoZero"/>
        <c:auto val="1"/>
        <c:lblAlgn val="ctr"/>
        <c:lblOffset val="100"/>
        <c:noMultiLvlLbl val="0"/>
      </c:catAx>
      <c:valAx>
        <c:axId val="960060184"/>
        <c:scaling>
          <c:orientation val="minMax"/>
          <c:max val="7000"/>
        </c:scaling>
        <c:delete val="0"/>
        <c:axPos val="l"/>
        <c:numFmt formatCode="#,##0" sourceLinked="1"/>
        <c:majorTickMark val="none"/>
        <c:minorTickMark val="none"/>
        <c:tickLblPos val="nextTo"/>
        <c:spPr>
          <a:noFill/>
          <a:ln>
            <a:solidFill>
              <a:schemeClr val="accent5">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crossAx val="960059792"/>
        <c:crosses val="autoZero"/>
        <c:crossBetween val="between"/>
      </c:valAx>
      <c:spPr>
        <a:noFill/>
        <a:ln>
          <a:noFill/>
        </a:ln>
        <a:effectLst/>
      </c:spPr>
    </c:plotArea>
    <c:legend>
      <c:legendPos val="t"/>
      <c:layout>
        <c:manualLayout>
          <c:xMode val="edge"/>
          <c:yMode val="edge"/>
          <c:x val="0.84924595246586165"/>
          <c:y val="0.36094232123423597"/>
          <c:w val="0.14827892798732259"/>
          <c:h val="0.1619250148475966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Gráfico N° 02</a:t>
            </a:r>
          </a:p>
          <a:p>
            <a:pPr>
              <a:defRPr sz="1000" b="0" i="0" u="none" strike="noStrike" baseline="0">
                <a:solidFill>
                  <a:srgbClr val="000000"/>
                </a:solidFill>
                <a:latin typeface="Calibri"/>
                <a:ea typeface="Calibri"/>
                <a:cs typeface="Calibri"/>
              </a:defRPr>
            </a:pPr>
            <a:r>
              <a:rPr lang="es-MX" sz="1400" b="1" i="0" u="none" strike="noStrike" baseline="0">
                <a:solidFill>
                  <a:srgbClr val="000000"/>
                </a:solidFill>
                <a:latin typeface="Calibri"/>
              </a:rPr>
              <a:t>Casos atendidos por grupos de edad </a:t>
            </a:r>
          </a:p>
          <a:p>
            <a:pPr>
              <a:defRPr sz="1000" b="0" i="0" u="none" strike="noStrike" baseline="0">
                <a:solidFill>
                  <a:srgbClr val="000000"/>
                </a:solidFill>
                <a:latin typeface="Calibri"/>
                <a:ea typeface="Calibri"/>
                <a:cs typeface="Calibri"/>
              </a:defRPr>
            </a:pPr>
            <a:r>
              <a:rPr lang="es-MX" sz="1200" b="0" i="0" u="none" strike="noStrike" baseline="0">
                <a:solidFill>
                  <a:srgbClr val="000000"/>
                </a:solidFill>
                <a:latin typeface="Calibri"/>
              </a:rPr>
              <a:t>(En porcentaje)</a:t>
            </a:r>
          </a:p>
        </c:rich>
      </c:tx>
      <c:layout>
        <c:manualLayout>
          <c:xMode val="edge"/>
          <c:yMode val="edge"/>
          <c:x val="0.2146202628626224"/>
          <c:y val="0"/>
        </c:manualLayout>
      </c:layout>
      <c:overlay val="0"/>
      <c:spPr>
        <a:noFill/>
        <a:ln w="25400">
          <a:noFill/>
        </a:ln>
      </c:spPr>
    </c:title>
    <c:autoTitleDeleted val="0"/>
    <c:plotArea>
      <c:layout/>
      <c:barChart>
        <c:barDir val="bar"/>
        <c:grouping val="clustered"/>
        <c:varyColors val="0"/>
        <c:ser>
          <c:idx val="0"/>
          <c:order val="0"/>
          <c:spPr>
            <a:solidFill>
              <a:schemeClr val="accent1">
                <a:lumMod val="75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1050" b="1"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CAI!$C$144:$H$144</c:f>
              <c:strCache>
                <c:ptCount val="6"/>
                <c:pt idx="0">
                  <c:v>0-17 años</c:v>
                </c:pt>
                <c:pt idx="1">
                  <c:v>18-25 años</c:v>
                </c:pt>
                <c:pt idx="2">
                  <c:v>26-35 años</c:v>
                </c:pt>
                <c:pt idx="3">
                  <c:v>36-45 años</c:v>
                </c:pt>
                <c:pt idx="4">
                  <c:v>46-59 años</c:v>
                </c:pt>
                <c:pt idx="5">
                  <c:v>60 + años</c:v>
                </c:pt>
              </c:strCache>
            </c:strRef>
          </c:cat>
          <c:val>
            <c:numRef>
              <c:f>CAI!$C$158:$H$158</c:f>
              <c:numCache>
                <c:formatCode>0%</c:formatCode>
                <c:ptCount val="6"/>
                <c:pt idx="0">
                  <c:v>0</c:v>
                </c:pt>
                <c:pt idx="1">
                  <c:v>0.14869888475836432</c:v>
                </c:pt>
                <c:pt idx="2">
                  <c:v>0.23791821561338289</c:v>
                </c:pt>
                <c:pt idx="3">
                  <c:v>0.33457249070631973</c:v>
                </c:pt>
                <c:pt idx="4">
                  <c:v>0.21933085501858737</c:v>
                </c:pt>
                <c:pt idx="5">
                  <c:v>5.9479553903345722E-2</c:v>
                </c:pt>
              </c:numCache>
            </c:numRef>
          </c:val>
        </c:ser>
        <c:dLbls>
          <c:showLegendKey val="0"/>
          <c:showVal val="0"/>
          <c:showCatName val="0"/>
          <c:showSerName val="0"/>
          <c:showPercent val="0"/>
          <c:showBubbleSize val="0"/>
        </c:dLbls>
        <c:gapWidth val="150"/>
        <c:axId val="481531584"/>
        <c:axId val="481531976"/>
      </c:barChart>
      <c:catAx>
        <c:axId val="481531584"/>
        <c:scaling>
          <c:orientation val="minMax"/>
        </c:scaling>
        <c:delete val="0"/>
        <c:axPos val="l"/>
        <c:numFmt formatCode="General"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s-MX"/>
          </a:p>
        </c:txPr>
        <c:crossAx val="481531976"/>
        <c:crosses val="autoZero"/>
        <c:auto val="1"/>
        <c:lblAlgn val="ctr"/>
        <c:lblOffset val="100"/>
        <c:noMultiLvlLbl val="0"/>
      </c:catAx>
      <c:valAx>
        <c:axId val="481531976"/>
        <c:scaling>
          <c:orientation val="minMax"/>
        </c:scaling>
        <c:delete val="0"/>
        <c:axPos val="b"/>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1531584"/>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Grafico N° 03</a:t>
            </a: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Situación laboral de los casos atendidos</a:t>
            </a:r>
          </a:p>
        </c:rich>
      </c:tx>
      <c:layout>
        <c:manualLayout>
          <c:xMode val="edge"/>
          <c:yMode val="edge"/>
          <c:x val="0.18613825589682084"/>
          <c:y val="1.9517060367454069E-3"/>
        </c:manualLayout>
      </c:layout>
      <c:overlay val="1"/>
      <c:spPr>
        <a:noFill/>
        <a:ln w="25400">
          <a:noFill/>
        </a:ln>
      </c:spPr>
    </c:title>
    <c:autoTitleDeleted val="0"/>
    <c:plotArea>
      <c:layout>
        <c:manualLayout>
          <c:layoutTarget val="inner"/>
          <c:xMode val="edge"/>
          <c:yMode val="edge"/>
          <c:x val="5.2145523476232143E-2"/>
          <c:y val="0.24638049276098553"/>
          <c:w val="0.88815456401283177"/>
          <c:h val="0.7536195072390145"/>
        </c:manualLayout>
      </c:layout>
      <c:pieChart>
        <c:varyColors val="1"/>
        <c:ser>
          <c:idx val="0"/>
          <c:order val="0"/>
          <c:dPt>
            <c:idx val="0"/>
            <c:bubble3D val="0"/>
            <c:explosion val="10"/>
            <c:spPr>
              <a:solidFill>
                <a:schemeClr val="accent1">
                  <a:lumMod val="60000"/>
                  <a:lumOff val="40000"/>
                </a:schemeClr>
              </a:solidFill>
            </c:spPr>
          </c:dPt>
          <c:dPt>
            <c:idx val="1"/>
            <c:bubble3D val="0"/>
            <c:spPr>
              <a:solidFill>
                <a:schemeClr val="accent1">
                  <a:lumMod val="75000"/>
                </a:schemeClr>
              </a:solidFill>
            </c:spPr>
          </c:dPt>
          <c:dLbls>
            <c:dLbl>
              <c:idx val="0"/>
              <c:layout>
                <c:manualLayout>
                  <c:x val="0.16766094586702132"/>
                  <c:y val="0.14304214331699103"/>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176873724117818"/>
                  <c:y val="-4.2766912200492644E-3"/>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CAI!$C$165:$D$165</c:f>
              <c:strCache>
                <c:ptCount val="2"/>
                <c:pt idx="0">
                  <c:v>No Trabaja</c:v>
                </c:pt>
                <c:pt idx="1">
                  <c:v>Si Trabaja</c:v>
                </c:pt>
              </c:strCache>
            </c:strRef>
          </c:cat>
          <c:val>
            <c:numRef>
              <c:f>CAI!$C$178:$D$178</c:f>
              <c:numCache>
                <c:formatCode>General</c:formatCode>
                <c:ptCount val="2"/>
                <c:pt idx="0">
                  <c:v>13</c:v>
                </c:pt>
                <c:pt idx="1">
                  <c:v>256</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PE" sz="1180" b="1" i="0" u="none" strike="noStrike" baseline="0">
                <a:solidFill>
                  <a:srgbClr val="000000"/>
                </a:solidFill>
                <a:latin typeface="Arial"/>
                <a:cs typeface="Arial"/>
              </a:rPr>
              <a:t>Casos atendidos según sexo de la víctima</a:t>
            </a:r>
          </a:p>
          <a:p>
            <a:pPr>
              <a:defRPr sz="1000" b="0" i="0" u="none" strike="noStrike" baseline="0">
                <a:solidFill>
                  <a:srgbClr val="000000"/>
                </a:solidFill>
                <a:latin typeface="Calibri"/>
                <a:ea typeface="Calibri"/>
                <a:cs typeface="Calibri"/>
              </a:defRPr>
            </a:pPr>
            <a:r>
              <a:rPr lang="es-PE" sz="1180" b="1" i="0" u="none" strike="noStrike" baseline="0">
                <a:solidFill>
                  <a:srgbClr val="000000"/>
                </a:solidFill>
                <a:latin typeface="Arial"/>
                <a:cs typeface="Arial"/>
              </a:rPr>
              <a:t>(Porcentaje)</a:t>
            </a:r>
          </a:p>
        </c:rich>
      </c:tx>
      <c:layout>
        <c:manualLayout>
          <c:xMode val="edge"/>
          <c:yMode val="edge"/>
          <c:x val="0.1508521864214826"/>
          <c:y val="9.3689375784548664E-3"/>
        </c:manualLayout>
      </c:layout>
      <c:overlay val="0"/>
      <c:spPr>
        <a:noFill/>
        <a:ln w="25400">
          <a:noFill/>
        </a:ln>
      </c:spPr>
    </c:title>
    <c:autoTitleDeleted val="0"/>
    <c:plotArea>
      <c:layout>
        <c:manualLayout>
          <c:layoutTarget val="inner"/>
          <c:xMode val="edge"/>
          <c:yMode val="edge"/>
          <c:x val="0.25178740717111847"/>
          <c:y val="0.31596740363786402"/>
          <c:w val="0.5625905228698167"/>
          <c:h val="0.61586566940063547"/>
        </c:manualLayout>
      </c:layout>
      <c:pieChart>
        <c:varyColors val="1"/>
        <c:ser>
          <c:idx val="0"/>
          <c:order val="0"/>
          <c:spPr>
            <a:ln w="6350">
              <a:solidFill>
                <a:schemeClr val="tx1"/>
              </a:solidFill>
            </a:ln>
          </c:spPr>
          <c:dPt>
            <c:idx val="0"/>
            <c:bubble3D val="0"/>
            <c:spPr>
              <a:solidFill>
                <a:srgbClr val="305496"/>
              </a:solidFill>
              <a:ln w="6350">
                <a:solidFill>
                  <a:schemeClr val="tx1"/>
                </a:solidFill>
              </a:ln>
              <a:effectLst/>
            </c:spPr>
          </c:dPt>
          <c:dPt>
            <c:idx val="1"/>
            <c:bubble3D val="0"/>
            <c:explosion val="9"/>
            <c:spPr>
              <a:solidFill>
                <a:srgbClr val="DDEBF7"/>
              </a:solidFill>
              <a:ln w="6350">
                <a:solidFill>
                  <a:schemeClr val="tx1"/>
                </a:solidFill>
              </a:ln>
              <a:effectLst/>
            </c:spPr>
          </c:dPt>
          <c:dLbls>
            <c:dLbl>
              <c:idx val="0"/>
              <c:layout>
                <c:manualLayout>
                  <c:x val="4.9026289230611565E-2"/>
                  <c:y val="2.667511252939584E-2"/>
                </c:manualLayout>
              </c:layout>
              <c:spPr>
                <a:noFill/>
                <a:ln w="25400">
                  <a:noFill/>
                </a:ln>
              </c:spPr>
              <c:txPr>
                <a:bodyPr/>
                <a:lstStyle/>
                <a:p>
                  <a:pPr>
                    <a:defRPr sz="1100" b="1" i="0" u="none" strike="noStrike" baseline="0">
                      <a:solidFill>
                        <a:srgbClr val="000000"/>
                      </a:solidFill>
                      <a:latin typeface="Calibri"/>
                      <a:ea typeface="Calibri"/>
                      <a:cs typeface="Calibri"/>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770120706570571E-2"/>
                  <c:y val="8.2883465835030638E-3"/>
                </c:manualLayout>
              </c:layout>
              <c:spPr>
                <a:noFill/>
                <a:ln w="25400">
                  <a:noFill/>
                </a:ln>
              </c:spPr>
              <c:txPr>
                <a:bodyPr/>
                <a:lstStyle/>
                <a:p>
                  <a:pPr>
                    <a:defRPr sz="1100" b="1" i="0" u="none" strike="noStrike" baseline="0">
                      <a:solidFill>
                        <a:srgbClr val="000000"/>
                      </a:solidFill>
                      <a:latin typeface="Calibri"/>
                      <a:ea typeface="Calibri"/>
                      <a:cs typeface="Calibri"/>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1100" b="0" i="0"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'Casos CEM'!$C$22:$D$22</c:f>
              <c:strCache>
                <c:ptCount val="2"/>
                <c:pt idx="0">
                  <c:v>Mujer</c:v>
                </c:pt>
                <c:pt idx="1">
                  <c:v>Hombre</c:v>
                </c:pt>
              </c:strCache>
            </c:strRef>
          </c:cat>
          <c:val>
            <c:numRef>
              <c:f>'Casos CEM'!$C$35:$D$35</c:f>
              <c:numCache>
                <c:formatCode>#,##0</c:formatCode>
                <c:ptCount val="2"/>
                <c:pt idx="0">
                  <c:v>16549</c:v>
                </c:pt>
                <c:pt idx="1">
                  <c:v>2912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Gráfico N° 04</a:t>
            </a: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Nivel de riesgo presuntivo para la integridad personal y para la vida de la persona afectada según mes</a:t>
            </a:r>
          </a:p>
        </c:rich>
      </c:tx>
      <c:layout>
        <c:manualLayout>
          <c:xMode val="edge"/>
          <c:yMode val="edge"/>
          <c:x val="0.11690641383005419"/>
          <c:y val="0"/>
        </c:manualLayout>
      </c:layout>
      <c:overlay val="0"/>
      <c:spPr>
        <a:noFill/>
        <a:ln w="25400">
          <a:noFill/>
        </a:ln>
      </c:spPr>
    </c:title>
    <c:autoTitleDeleted val="0"/>
    <c:plotArea>
      <c:layout>
        <c:manualLayout>
          <c:layoutTarget val="inner"/>
          <c:xMode val="edge"/>
          <c:yMode val="edge"/>
          <c:x val="3.6359542410523325E-2"/>
          <c:y val="0.2003576249709384"/>
          <c:w val="0.9636404575894767"/>
          <c:h val="0.60039517681012644"/>
        </c:manualLayout>
      </c:layout>
      <c:barChart>
        <c:barDir val="col"/>
        <c:grouping val="stacked"/>
        <c:varyColors val="0"/>
        <c:ser>
          <c:idx val="1"/>
          <c:order val="0"/>
          <c:tx>
            <c:strRef>
              <c:f>CAI!$C$185</c:f>
              <c:strCache>
                <c:ptCount val="1"/>
                <c:pt idx="0">
                  <c:v>Leve</c:v>
                </c:pt>
              </c:strCache>
            </c:strRef>
          </c:tx>
          <c:spPr>
            <a:solidFill>
              <a:srgbClr val="FFFF00"/>
            </a:solidFill>
            <a:ln>
              <a:solidFill>
                <a:sysClr val="windowText" lastClr="000000"/>
              </a:solidFill>
            </a:ln>
          </c:spPr>
          <c:invertIfNegative val="0"/>
          <c:dLbls>
            <c:dLbl>
              <c:idx val="1"/>
              <c:layout>
                <c:manualLayout>
                  <c:x val="0"/>
                  <c:y val="7.8186337460181051E-3"/>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739666397388232E-17"/>
                  <c:y val="3.9316836491865596E-3"/>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spPr>
              <a:solidFill>
                <a:schemeClr val="bg1"/>
              </a:solidFill>
              <a:ln>
                <a:solidFill>
                  <a:sysClr val="windowText" lastClr="000000"/>
                </a:solid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CAI!$A$186:$A$197</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CAI!$C$186:$C$197</c:f>
              <c:numCache>
                <c:formatCode>General</c:formatCode>
                <c:ptCount val="12"/>
                <c:pt idx="0">
                  <c:v>71</c:v>
                </c:pt>
                <c:pt idx="1">
                  <c:v>63</c:v>
                </c:pt>
              </c:numCache>
            </c:numRef>
          </c:val>
        </c:ser>
        <c:ser>
          <c:idx val="2"/>
          <c:order val="1"/>
          <c:tx>
            <c:strRef>
              <c:f>CAI!$D$185</c:f>
              <c:strCache>
                <c:ptCount val="1"/>
                <c:pt idx="0">
                  <c:v>Moderado</c:v>
                </c:pt>
              </c:strCache>
            </c:strRef>
          </c:tx>
          <c:spPr>
            <a:solidFill>
              <a:srgbClr val="0070C0"/>
            </a:solidFill>
            <a:ln>
              <a:solidFill>
                <a:sysClr val="windowText" lastClr="000000"/>
              </a:solidFill>
            </a:ln>
          </c:spPr>
          <c:invertIfNegative val="0"/>
          <c:dLbls>
            <c:dLbl>
              <c:idx val="0"/>
              <c:layout>
                <c:manualLayout>
                  <c:x val="9.6388651669551989E-18"/>
                  <c:y val="7.684918347742555E-3"/>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280616312713701E-2"/>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1.368798913173663E-7"/>
                  <c:y val="2.0054021089884835E-4"/>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921229586935639E-2"/>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7.0444271076076039E-17"/>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1527377521613832E-2"/>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
                </c:manualLayout>
              </c:layout>
              <c:spPr>
                <a:solidFill>
                  <a:schemeClr val="bg1"/>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spPr>
              <a:solidFill>
                <a:schemeClr val="bg1"/>
              </a:solidFill>
              <a:ln>
                <a:solidFill>
                  <a:sysClr val="windowText" lastClr="000000"/>
                </a:solid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CAI!$A$186:$A$197</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CAI!$D$186:$D$197</c:f>
              <c:numCache>
                <c:formatCode>General</c:formatCode>
                <c:ptCount val="12"/>
                <c:pt idx="0">
                  <c:v>66</c:v>
                </c:pt>
                <c:pt idx="1">
                  <c:v>69</c:v>
                </c:pt>
              </c:numCache>
            </c:numRef>
          </c:val>
        </c:ser>
        <c:ser>
          <c:idx val="3"/>
          <c:order val="2"/>
          <c:tx>
            <c:strRef>
              <c:f>CAI!$E$185</c:f>
              <c:strCache>
                <c:ptCount val="1"/>
                <c:pt idx="0">
                  <c:v>Alto</c:v>
                </c:pt>
              </c:strCache>
            </c:strRef>
          </c:tx>
          <c:spPr>
            <a:solidFill>
              <a:srgbClr val="FF0000"/>
            </a:solidFill>
            <a:ln>
              <a:solidFill>
                <a:sysClr val="windowText" lastClr="000000"/>
              </a:solidFill>
            </a:ln>
          </c:spPr>
          <c:invertIfNegative val="0"/>
          <c:dLbls>
            <c:dLbl>
              <c:idx val="0"/>
              <c:layout>
                <c:manualLayout>
                  <c:x val="9.6388651669551989E-18"/>
                  <c:y val="-3.8424591738712779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1999632393664998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226705091258405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1.368798913173663E-7"/>
                  <c:y val="-3.8179630470426558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6.9164265129683003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7.7110921335641591E-17"/>
                  <c:y val="-3.0739673390970237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4.6109812642295862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6.147934678194044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5.3794428434197884E-2"/>
                </c:manualLayout>
              </c:layout>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CAI!$A$186:$A$197</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CAI!$E$186:$E$197</c:f>
              <c:numCache>
                <c:formatCode>General</c:formatCode>
                <c:ptCount val="12"/>
                <c:pt idx="0">
                  <c:v>0</c:v>
                </c:pt>
                <c:pt idx="1">
                  <c:v>0</c:v>
                </c:pt>
              </c:numCache>
            </c:numRef>
          </c:val>
        </c:ser>
        <c:dLbls>
          <c:showLegendKey val="0"/>
          <c:showVal val="0"/>
          <c:showCatName val="0"/>
          <c:showSerName val="0"/>
          <c:showPercent val="0"/>
          <c:showBubbleSize val="0"/>
        </c:dLbls>
        <c:gapWidth val="150"/>
        <c:overlap val="100"/>
        <c:axId val="481533152"/>
        <c:axId val="481533544"/>
      </c:barChart>
      <c:catAx>
        <c:axId val="4815331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1533544"/>
        <c:crosses val="autoZero"/>
        <c:auto val="1"/>
        <c:lblAlgn val="ctr"/>
        <c:lblOffset val="100"/>
        <c:noMultiLvlLbl val="0"/>
      </c:catAx>
      <c:valAx>
        <c:axId val="481533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1533152"/>
        <c:crosses val="autoZero"/>
        <c:crossBetween val="between"/>
      </c:valAx>
    </c:plotArea>
    <c:legend>
      <c:legendPos val="b"/>
      <c:layout>
        <c:manualLayout>
          <c:xMode val="edge"/>
          <c:yMode val="edge"/>
          <c:x val="0.24949728829187071"/>
          <c:y val="0.90351215808807195"/>
          <c:w val="0.4798798649807352"/>
          <c:h val="8.5526636323870905E-2"/>
        </c:manualLayout>
      </c:layout>
      <c:overlay val="0"/>
      <c:txPr>
        <a:bodyPr/>
        <a:lstStyle/>
        <a:p>
          <a:pPr>
            <a:defRPr sz="925" b="1" i="0" u="none" strike="noStrike" baseline="0">
              <a:solidFill>
                <a:srgbClr val="000000"/>
              </a:solidFill>
              <a:latin typeface="Calibri"/>
              <a:ea typeface="Calibri"/>
              <a:cs typeface="Calibri"/>
            </a:defRPr>
          </a:pPr>
          <a:endParaRPr lang="es-MX"/>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Grafico N° 06</a:t>
            </a: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Número de actividades personalizadas por tipo por servicio</a:t>
            </a:r>
          </a:p>
        </c:rich>
      </c:tx>
      <c:layout>
        <c:manualLayout>
          <c:xMode val="edge"/>
          <c:yMode val="edge"/>
          <c:x val="0.16312609482572993"/>
          <c:y val="0"/>
        </c:manualLayout>
      </c:layout>
      <c:overlay val="1"/>
      <c:spPr>
        <a:noFill/>
        <a:ln w="25400">
          <a:noFill/>
        </a:ln>
      </c:spPr>
    </c:title>
    <c:autoTitleDeleted val="0"/>
    <c:plotArea>
      <c:layout>
        <c:manualLayout>
          <c:layoutTarget val="inner"/>
          <c:xMode val="edge"/>
          <c:yMode val="edge"/>
          <c:x val="0.177336832895888"/>
          <c:y val="0.15342654063666877"/>
          <c:w val="0.77638359721163885"/>
          <c:h val="0.7883260997604058"/>
        </c:manualLayout>
      </c:layout>
      <c:barChart>
        <c:barDir val="bar"/>
        <c:grouping val="stacked"/>
        <c:varyColors val="0"/>
        <c:ser>
          <c:idx val="0"/>
          <c:order val="0"/>
          <c:spPr>
            <a:solidFill>
              <a:schemeClr val="accent1">
                <a:lumMod val="75000"/>
              </a:schemeClr>
            </a:solidFill>
            <a:ln>
              <a:solidFill>
                <a:sysClr val="windowText" lastClr="000000"/>
              </a:solidFill>
            </a:ln>
          </c:spPr>
          <c:invertIfNegative val="0"/>
          <c:dLbls>
            <c:dLbl>
              <c:idx val="0"/>
              <c:layout>
                <c:manualLayout>
                  <c:x val="3.8698328935795952E-2"/>
                  <c:y val="0"/>
                </c:manualLayout>
              </c:layout>
              <c:spPr>
                <a:solidFill>
                  <a:sysClr val="window" lastClr="FFFFFF"/>
                </a:solid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spPr>
              <a:solidFill>
                <a:sysClr val="window" lastClr="FFFFFF"/>
              </a:solidFill>
              <a:ln>
                <a:solidFill>
                  <a:sysClr val="windowText" lastClr="000000"/>
                </a:solid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CAI!$F$296:$I$296</c:f>
              <c:strCache>
                <c:ptCount val="4"/>
                <c:pt idx="0">
                  <c:v>Admisión</c:v>
                </c:pt>
                <c:pt idx="1">
                  <c:v>Psicología</c:v>
                </c:pt>
                <c:pt idx="2">
                  <c:v>Social</c:v>
                </c:pt>
                <c:pt idx="3">
                  <c:v>Psicoterapia</c:v>
                </c:pt>
              </c:strCache>
            </c:strRef>
          </c:cat>
          <c:val>
            <c:numRef>
              <c:f>CAI!$F$318:$I$318</c:f>
              <c:numCache>
                <c:formatCode>General</c:formatCode>
                <c:ptCount val="4"/>
                <c:pt idx="0" formatCode="#,##0">
                  <c:v>262</c:v>
                </c:pt>
                <c:pt idx="1">
                  <c:v>1282</c:v>
                </c:pt>
                <c:pt idx="2" formatCode="#,##0">
                  <c:v>913</c:v>
                </c:pt>
                <c:pt idx="3" formatCode="#,##0">
                  <c:v>3887</c:v>
                </c:pt>
              </c:numCache>
            </c:numRef>
          </c:val>
        </c:ser>
        <c:dLbls>
          <c:showLegendKey val="0"/>
          <c:showVal val="0"/>
          <c:showCatName val="0"/>
          <c:showSerName val="0"/>
          <c:showPercent val="0"/>
          <c:showBubbleSize val="0"/>
        </c:dLbls>
        <c:gapWidth val="150"/>
        <c:overlap val="100"/>
        <c:axId val="481534328"/>
        <c:axId val="481534720"/>
      </c:barChart>
      <c:catAx>
        <c:axId val="481534328"/>
        <c:scaling>
          <c:orientation val="minMax"/>
        </c:scaling>
        <c:delete val="0"/>
        <c:axPos val="l"/>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481534720"/>
        <c:crosses val="autoZero"/>
        <c:auto val="1"/>
        <c:lblAlgn val="ctr"/>
        <c:lblOffset val="100"/>
        <c:noMultiLvlLbl val="0"/>
      </c:catAx>
      <c:valAx>
        <c:axId val="481534720"/>
        <c:scaling>
          <c:orientation val="minMax"/>
        </c:scaling>
        <c:delete val="0"/>
        <c:axPos val="b"/>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153432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Gráfico N° 05</a:t>
            </a: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Pareja afectada u otra persona afectada por el usuario</a:t>
            </a:r>
          </a:p>
        </c:rich>
      </c:tx>
      <c:layout>
        <c:manualLayout>
          <c:xMode val="edge"/>
          <c:yMode val="edge"/>
          <c:x val="0.17839459429273469"/>
          <c:y val="0"/>
        </c:manualLayout>
      </c:layout>
      <c:overlay val="0"/>
    </c:title>
    <c:autoTitleDeleted val="0"/>
    <c:plotArea>
      <c:layout>
        <c:manualLayout>
          <c:layoutTarget val="inner"/>
          <c:xMode val="edge"/>
          <c:yMode val="edge"/>
          <c:x val="0.12912653892119696"/>
          <c:y val="0.25446344353486244"/>
          <c:w val="0.86919687326665862"/>
          <c:h val="0.74065521617715646"/>
        </c:manualLayout>
      </c:layout>
      <c:doughnutChart>
        <c:varyColors val="1"/>
        <c:ser>
          <c:idx val="0"/>
          <c:order val="0"/>
          <c:dPt>
            <c:idx val="0"/>
            <c:bubble3D val="0"/>
            <c:spPr>
              <a:pattFill prst="dkUpDiag">
                <a:fgClr>
                  <a:srgbClr val="FF0000"/>
                </a:fgClr>
                <a:bgClr>
                  <a:schemeClr val="bg1"/>
                </a:bgClr>
              </a:pattFill>
            </c:spPr>
          </c:dPt>
          <c:dPt>
            <c:idx val="1"/>
            <c:bubble3D val="0"/>
            <c:spPr>
              <a:solidFill>
                <a:srgbClr val="00B0F0"/>
              </a:solidFill>
            </c:spPr>
          </c:dPt>
          <c:dLbls>
            <c:dLbl>
              <c:idx val="0"/>
              <c:layout>
                <c:manualLayout>
                  <c:x val="8.3714156057595496E-2"/>
                  <c:y val="0"/>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2233487153975E-2"/>
                  <c:y val="5.1666911818180325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showLeaderLines val="0"/>
            <c:extLst>
              <c:ext xmlns:c15="http://schemas.microsoft.com/office/drawing/2012/chart" uri="{CE6537A1-D6FC-4f65-9D91-7224C49458BB}"/>
            </c:extLst>
          </c:dLbls>
          <c:cat>
            <c:strRef>
              <c:f>(CAI!$A$229,CAI!$A$234)</c:f>
              <c:strCache>
                <c:ptCount val="2"/>
                <c:pt idx="0">
                  <c:v>Pareja afectada</c:v>
                </c:pt>
                <c:pt idx="1">
                  <c:v>Otra persona afectada (*)</c:v>
                </c:pt>
              </c:strCache>
            </c:strRef>
          </c:cat>
          <c:val>
            <c:numRef>
              <c:f>(CAI!$H$229,CAI!$H$234)</c:f>
              <c:numCache>
                <c:formatCode>General</c:formatCode>
                <c:ptCount val="2"/>
                <c:pt idx="0">
                  <c:v>221</c:v>
                </c:pt>
                <c:pt idx="1">
                  <c:v>48</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Gráfico N° 01</a:t>
            </a: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Casos atendidos por CAI</a:t>
            </a:r>
          </a:p>
        </c:rich>
      </c:tx>
      <c:layout/>
      <c:overlay val="0"/>
      <c:spPr>
        <a:noFill/>
        <a:ln w="25400">
          <a:noFill/>
        </a:ln>
      </c:spPr>
    </c:title>
    <c:autoTitleDeleted val="0"/>
    <c:plotArea>
      <c:layout/>
      <c:barChart>
        <c:barDir val="col"/>
        <c:grouping val="clustered"/>
        <c:varyColors val="0"/>
        <c:ser>
          <c:idx val="0"/>
          <c:order val="0"/>
          <c:spPr>
            <a:solidFill>
              <a:schemeClr val="accent1">
                <a:lumMod val="75000"/>
              </a:schemeClr>
            </a:solidFill>
            <a:ln>
              <a:solidFill>
                <a:srgbClr val="000000"/>
              </a:solidFill>
            </a:ln>
            <a:effectLst/>
          </c:spPr>
          <c:invertIfNegative val="0"/>
          <c:dLbls>
            <c:dLbl>
              <c:idx val="0"/>
              <c:layout>
                <c:manualLayout>
                  <c:x val="-2.777777777777803E-3"/>
                  <c:y val="4.2642396973105639E-3"/>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555555555556572E-3"/>
                  <c:y val="1.2922248355319221E-2"/>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1580257013327879E-2"/>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Calibri"/>
                    <a:ea typeface="Calibri"/>
                    <a:cs typeface="Calibri"/>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CAI!$C$126:$E$126</c:f>
              <c:strCache>
                <c:ptCount val="3"/>
                <c:pt idx="0">
                  <c:v>Breña</c:v>
                </c:pt>
                <c:pt idx="1">
                  <c:v>Carmen de 
la Legua Reynoso</c:v>
                </c:pt>
                <c:pt idx="2">
                  <c:v>Huamanga</c:v>
                </c:pt>
              </c:strCache>
            </c:strRef>
          </c:cat>
          <c:val>
            <c:numRef>
              <c:f>CAI!$C$139:$E$139</c:f>
              <c:numCache>
                <c:formatCode>General</c:formatCode>
                <c:ptCount val="3"/>
                <c:pt idx="0">
                  <c:v>112</c:v>
                </c:pt>
                <c:pt idx="1">
                  <c:v>67</c:v>
                </c:pt>
                <c:pt idx="2">
                  <c:v>90</c:v>
                </c:pt>
              </c:numCache>
            </c:numRef>
          </c:val>
        </c:ser>
        <c:dLbls>
          <c:showLegendKey val="0"/>
          <c:showVal val="0"/>
          <c:showCatName val="0"/>
          <c:showSerName val="0"/>
          <c:showPercent val="0"/>
          <c:showBubbleSize val="0"/>
        </c:dLbls>
        <c:gapWidth val="75"/>
        <c:overlap val="40"/>
        <c:axId val="783505976"/>
        <c:axId val="783506368"/>
      </c:barChart>
      <c:catAx>
        <c:axId val="783505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MX"/>
          </a:p>
        </c:txPr>
        <c:crossAx val="783506368"/>
        <c:crosses val="autoZero"/>
        <c:auto val="1"/>
        <c:lblAlgn val="ctr"/>
        <c:lblOffset val="100"/>
        <c:noMultiLvlLbl val="0"/>
      </c:catAx>
      <c:valAx>
        <c:axId val="783506368"/>
        <c:scaling>
          <c:orientation val="minMax"/>
        </c:scaling>
        <c:delete val="0"/>
        <c:axPos val="l"/>
        <c:majorGridlines>
          <c:spPr>
            <a:ln>
              <a:solidFill>
                <a:srgbClr val="000000">
                  <a:alpha val="22000"/>
                </a:srgbClr>
              </a:solidFill>
              <a:prstDash val="dashDot"/>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MX"/>
          </a:p>
        </c:txPr>
        <c:crossAx val="78350597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E" sz="1000" b="1" u="none">
                <a:solidFill>
                  <a:sysClr val="windowText" lastClr="000000"/>
                </a:solidFill>
                <a:latin typeface="Arial" panose="020B0604020202020204" pitchFamily="34" charset="0"/>
                <a:cs typeface="Arial" panose="020B0604020202020204" pitchFamily="34" charset="0"/>
              </a:rPr>
              <a:t>Porcentaje de casos atendidos según sexo de la persona usuaria</a:t>
            </a:r>
          </a:p>
        </c:rich>
      </c:tx>
      <c:layout>
        <c:manualLayout>
          <c:xMode val="edge"/>
          <c:yMode val="edge"/>
          <c:x val="0.13447444480401524"/>
          <c:y val="2.9357796280010191E-2"/>
        </c:manualLayout>
      </c:layout>
      <c:overlay val="0"/>
      <c:spPr>
        <a:noFill/>
        <a:ln>
          <a:noFill/>
        </a:ln>
        <a:effectLst/>
      </c:spPr>
    </c:title>
    <c:autoTitleDeleted val="0"/>
    <c:plotArea>
      <c:layout>
        <c:manualLayout>
          <c:layoutTarget val="inner"/>
          <c:xMode val="edge"/>
          <c:yMode val="edge"/>
          <c:x val="0.32210262670293172"/>
          <c:y val="0.43051134685334752"/>
          <c:w val="0.39749559356321562"/>
          <c:h val="0.35659585960115114"/>
        </c:manualLayout>
      </c:layout>
      <c:pieChart>
        <c:varyColors val="1"/>
        <c:ser>
          <c:idx val="0"/>
          <c:order val="0"/>
          <c:dPt>
            <c:idx val="0"/>
            <c:bubble3D val="0"/>
            <c:explosion val="20"/>
            <c:spPr>
              <a:solidFill>
                <a:srgbClr val="BFD8EF"/>
              </a:solidFill>
              <a:ln>
                <a:solidFill>
                  <a:sysClr val="windowText" lastClr="000000"/>
                </a:solidFill>
              </a:ln>
            </c:spPr>
            <c:extLst xmlns:c16r2="http://schemas.microsoft.com/office/drawing/2015/06/chart">
              <c:ext xmlns:c16="http://schemas.microsoft.com/office/drawing/2014/chart" uri="{C3380CC4-5D6E-409C-BE32-E72D297353CC}">
                <c16:uniqueId val="{00000001-8864-410A-A519-1FE3BB5945ED}"/>
              </c:ext>
            </c:extLst>
          </c:dPt>
          <c:dPt>
            <c:idx val="1"/>
            <c:bubble3D val="0"/>
            <c:spPr>
              <a:solidFill>
                <a:srgbClr val="4472C4">
                  <a:lumMod val="75000"/>
                </a:srgbClr>
              </a:solidFill>
              <a:ln>
                <a:solidFill>
                  <a:sysClr val="windowText" lastClr="000000"/>
                </a:solidFill>
              </a:ln>
            </c:spPr>
            <c:extLst xmlns:c16r2="http://schemas.microsoft.com/office/drawing/2015/06/chart">
              <c:ext xmlns:c16="http://schemas.microsoft.com/office/drawing/2014/chart" uri="{C3380CC4-5D6E-409C-BE32-E72D297353CC}">
                <c16:uniqueId val="{00000003-8864-410A-A519-1FE3BB5945ED}"/>
              </c:ext>
            </c:extLst>
          </c:dPt>
          <c:dPt>
            <c:idx val="2"/>
            <c:bubble3D val="0"/>
            <c:explosion val="7"/>
            <c:spPr>
              <a:solidFill>
                <a:schemeClr val="accent6"/>
              </a:solidFill>
              <a:ln w="12700">
                <a:solidFill>
                  <a:schemeClr val="tx1"/>
                </a:solidFill>
              </a:ln>
              <a:effectLst/>
            </c:spPr>
            <c:extLst xmlns:c16r2="http://schemas.microsoft.com/office/drawing/2015/06/chart">
              <c:ext xmlns:c16="http://schemas.microsoft.com/office/drawing/2014/chart" uri="{C3380CC4-5D6E-409C-BE32-E72D297353CC}">
                <c16:uniqueId val="{00000005-8864-410A-A519-1FE3BB5945ED}"/>
              </c:ext>
            </c:extLst>
          </c:dPt>
          <c:dLbls>
            <c:dLbl>
              <c:idx val="0"/>
              <c:layout>
                <c:manualLayout>
                  <c:x val="0.43705380594217974"/>
                  <c:y val="-6.3007992168181551E-2"/>
                </c:manualLayout>
              </c:layout>
              <c:tx>
                <c:rich>
                  <a:bodyPr/>
                  <a:lstStyle/>
                  <a:p>
                    <a:fld id="{FEF96FAD-6FE8-4F49-9F24-2476B4B04FF3}" type="CATEGORYNAME">
                      <a:rPr lang="en-US"/>
                      <a:pPr/>
                      <a:t>[NOMBRE DE CATEGORÍA]</a:t>
                    </a:fld>
                    <a:r>
                      <a:rPr lang="en-US"/>
                      <a:t>,</a:t>
                    </a:r>
                    <a:r>
                      <a:rPr lang="en-US" baseline="0"/>
                      <a:t>
</a:t>
                    </a:r>
                    <a:fld id="{7FFC128D-A3DB-48B8-974E-E726EDB3D726}" type="PERCENTAGE">
                      <a:rPr lang="en-US" baseline="0"/>
                      <a:pPr/>
                      <a:t>[PORCENTAJE]</a:t>
                    </a:fld>
                    <a:endParaRPr lang="en-US" baseline="0"/>
                  </a:p>
                </c:rich>
              </c:tx>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864-410A-A519-1FE3BB5945ED}"/>
                </c:ext>
                <c:ext xmlns:c15="http://schemas.microsoft.com/office/drawing/2012/chart" uri="{CE6537A1-D6FC-4f65-9D91-7224C49458BB}">
                  <c15:layout/>
                  <c15:dlblFieldTable/>
                  <c15:showDataLabelsRange val="0"/>
                </c:ext>
              </c:extLst>
            </c:dLbl>
            <c:dLbl>
              <c:idx val="1"/>
              <c:layout>
                <c:manualLayout>
                  <c:x val="-0.39655016531898485"/>
                  <c:y val="0.49026913436463526"/>
                </c:manualLayout>
              </c:layout>
              <c:tx>
                <c:rich>
                  <a:bodyPr/>
                  <a:lstStyle/>
                  <a:p>
                    <a:fld id="{E6661C3D-5AB1-46A5-A26B-B6B56D8A32DB}" type="CATEGORYNAME">
                      <a:rPr lang="en-US"/>
                      <a:pPr/>
                      <a:t>[NOMBRE DE CATEGORÍA]</a:t>
                    </a:fld>
                    <a:r>
                      <a:rPr lang="en-US"/>
                      <a:t>,</a:t>
                    </a:r>
                    <a:r>
                      <a:rPr lang="en-US" baseline="0"/>
                      <a:t>
</a:t>
                    </a:r>
                    <a:fld id="{58414436-785A-49E1-9F19-F8E19345E6A4}" type="PERCENTAGE">
                      <a:rPr lang="en-US" baseline="0"/>
                      <a:pPr/>
                      <a:t>[PORCENTAJE]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24848239457289548"/>
                      <c:h val="0.1777491961414791"/>
                    </c:manualLayout>
                  </c15:layout>
                  <c15:dlblFieldTable/>
                  <c15:showDataLabelsRange val="0"/>
                </c:ext>
              </c:extLst>
            </c:dLbl>
            <c:spPr>
              <a:noFill/>
              <a:ln>
                <a:noFill/>
              </a:ln>
              <a:effectLst/>
            </c:spPr>
            <c:txPr>
              <a:bodyPr wrap="square" lIns="38100" tIns="19050" rIns="38100" bIns="19050" anchor="ctr">
                <a:spAutoFit/>
              </a:bodyPr>
              <a:lstStyle/>
              <a:p>
                <a:pPr>
                  <a:defRPr sz="1050" b="1" i="1"/>
                </a:pPr>
                <a:endParaRPr lang="es-MX"/>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Reviesfo!$H$9:$I$9</c:f>
              <c:strCache>
                <c:ptCount val="2"/>
                <c:pt idx="0">
                  <c:v>Mujer</c:v>
                </c:pt>
                <c:pt idx="1">
                  <c:v>Hombre</c:v>
                </c:pt>
              </c:strCache>
            </c:strRef>
          </c:cat>
          <c:val>
            <c:numRef>
              <c:f>Reviesfo!$H$23:$I$23</c:f>
              <c:numCache>
                <c:formatCode>0.0%</c:formatCode>
                <c:ptCount val="2"/>
                <c:pt idx="0">
                  <c:v>0.97499999999999998</c:v>
                </c:pt>
                <c:pt idx="1">
                  <c:v>2.5000000000000001E-2</c:v>
                </c:pt>
              </c:numCache>
            </c:numRef>
          </c:val>
          <c:extLst xmlns:c16r2="http://schemas.microsoft.com/office/drawing/2015/06/chart">
            <c:ext xmlns:c16="http://schemas.microsoft.com/office/drawing/2014/chart" uri="{C3380CC4-5D6E-409C-BE32-E72D297353CC}">
              <c16:uniqueId val="{00000006-8864-410A-A519-1FE3BB5945ED}"/>
            </c:ext>
          </c:extLst>
        </c:ser>
        <c:dLbls>
          <c:showLegendKey val="0"/>
          <c:showVal val="0"/>
          <c:showCatName val="1"/>
          <c:showSerName val="0"/>
          <c:showPercent val="1"/>
          <c:showBubbleSize val="0"/>
          <c:showLeaderLines val="0"/>
        </c:dLbls>
        <c:firstSliceAng val="0"/>
      </c:pieChart>
      <c:spPr>
        <a:pattFill prst="pct5">
          <a:fgClr>
            <a:sysClr val="window" lastClr="FFFFFF"/>
          </a:fgClr>
          <a:bgClr>
            <a:sysClr val="window" lastClr="FFFFFF"/>
          </a:bgClr>
        </a:pattFill>
        <a:ln>
          <a:noFill/>
        </a:ln>
        <a:effectLst/>
      </c:spPr>
    </c:plotArea>
    <c:plotVisOnly val="1"/>
    <c:dispBlanksAs val="gap"/>
    <c:showDLblsOverMax val="0"/>
  </c:chart>
  <c:spPr>
    <a:solidFill>
      <a:schemeClr val="bg1"/>
    </a:solidFill>
    <a:ln w="9525" cap="flat" cmpd="sng" algn="ctr">
      <a:solidFill>
        <a:srgbClr val="E7E6E6">
          <a:lumMod val="90000"/>
        </a:srgbClr>
      </a:solidFill>
      <a:round/>
    </a:ln>
    <a:effectLst/>
  </c:spPr>
  <c:txPr>
    <a:bodyPr/>
    <a:lstStyle/>
    <a:p>
      <a:pPr>
        <a:defRPr/>
      </a:pPr>
      <a:endParaRPr lang="es-MX"/>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E" sz="1000" b="1" u="none">
                <a:latin typeface="Arial" panose="020B0604020202020204" pitchFamily="34" charset="0"/>
                <a:cs typeface="Arial" panose="020B0604020202020204" pitchFamily="34" charset="0"/>
              </a:rPr>
              <a:t>Pocentaje de casos atendidos según nivel educativo de la persona usuaria</a:t>
            </a:r>
          </a:p>
        </c:rich>
      </c:tx>
      <c:layout>
        <c:manualLayout>
          <c:xMode val="edge"/>
          <c:yMode val="edge"/>
          <c:x val="0.12984216154267267"/>
          <c:y val="3.135512730169428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stacked"/>
        <c:varyColors val="0"/>
        <c:ser>
          <c:idx val="0"/>
          <c:order val="0"/>
          <c:spPr>
            <a:solidFill>
              <a:schemeClr val="accent4">
                <a:lumMod val="60000"/>
                <a:lumOff val="40000"/>
              </a:schemeClr>
            </a:solidFill>
            <a:ln>
              <a:solidFill>
                <a:schemeClr val="tx1"/>
              </a:solidFill>
            </a:ln>
            <a:effectLst/>
          </c:spPr>
          <c:invertIfNegative val="0"/>
          <c:dLbls>
            <c:dLbl>
              <c:idx val="0"/>
              <c:layout>
                <c:manualLayout>
                  <c:x val="-2.6560424966799528E-3"/>
                  <c:y val="-0.1986335365666840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670459455168174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4599659106356725E-3"/>
                  <c:y val="-0.1338860463453741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5589610063682283E-3"/>
                  <c:y val="-0.1699235066433816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9933598934E-3"/>
                  <c:y val="-5.50972762645914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9164957660845386E-17"/>
                  <c:y val="-3.980759214436716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105694952432137E-3"/>
                  <c:y val="-3.4761685917664958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2060922821911544E-3"/>
                  <c:y val="-3.61192969371847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030366722088027E-3"/>
                  <c:y val="-4.772041627092333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14039066616695E-3"/>
                  <c:y val="-3.65493223852855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1135902636916835E-3"/>
                  <c:y val="-3.946526139485492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Reviesfo!$B$27:$B$37</c:f>
              <c:strCache>
                <c:ptCount val="11"/>
                <c:pt idx="0">
                  <c:v>Sin nivel</c:v>
                </c:pt>
                <c:pt idx="1">
                  <c:v>Inicial</c:v>
                </c:pt>
                <c:pt idx="2">
                  <c:v>Primaria incompleta</c:v>
                </c:pt>
                <c:pt idx="3">
                  <c:v>Primaria completa</c:v>
                </c:pt>
                <c:pt idx="4">
                  <c:v>Secundaria incompleta</c:v>
                </c:pt>
                <c:pt idx="5">
                  <c:v>Secundaria completa</c:v>
                </c:pt>
                <c:pt idx="6">
                  <c:v>Superior técnico incompleta</c:v>
                </c:pt>
                <c:pt idx="7">
                  <c:v>Superior técnico completa</c:v>
                </c:pt>
                <c:pt idx="8">
                  <c:v>Superior universitaria incompleta</c:v>
                </c:pt>
                <c:pt idx="9">
                  <c:v>Superior universitaria completo</c:v>
                </c:pt>
                <c:pt idx="10">
                  <c:v>Sin Información</c:v>
                </c:pt>
              </c:strCache>
            </c:strRef>
          </c:cat>
          <c:val>
            <c:numRef>
              <c:f>Reviesfo!$G$27:$G$37</c:f>
              <c:numCache>
                <c:formatCode>0.0%</c:formatCode>
                <c:ptCount val="11"/>
                <c:pt idx="0">
                  <c:v>0.375</c:v>
                </c:pt>
                <c:pt idx="1">
                  <c:v>0</c:v>
                </c:pt>
                <c:pt idx="2">
                  <c:v>0.25</c:v>
                </c:pt>
                <c:pt idx="3">
                  <c:v>0.3</c:v>
                </c:pt>
                <c:pt idx="4">
                  <c:v>0.05</c:v>
                </c:pt>
                <c:pt idx="5">
                  <c:v>0</c:v>
                </c:pt>
                <c:pt idx="6">
                  <c:v>0</c:v>
                </c:pt>
                <c:pt idx="7">
                  <c:v>0</c:v>
                </c:pt>
                <c:pt idx="8">
                  <c:v>2.5000000000000001E-2</c:v>
                </c:pt>
                <c:pt idx="9">
                  <c:v>0</c:v>
                </c:pt>
                <c:pt idx="10">
                  <c:v>0</c:v>
                </c:pt>
              </c:numCache>
            </c:numRef>
          </c:val>
          <c:extLst xmlns:c16r2="http://schemas.microsoft.com/office/drawing/2015/06/chart">
            <c:ext xmlns:c16="http://schemas.microsoft.com/office/drawing/2014/chart" uri="{C3380CC4-5D6E-409C-BE32-E72D297353CC}">
              <c16:uniqueId val="{00000000-1F77-460C-80D4-84DB292C2C0F}"/>
            </c:ext>
          </c:extLst>
        </c:ser>
        <c:dLbls>
          <c:showLegendKey val="0"/>
          <c:showVal val="0"/>
          <c:showCatName val="0"/>
          <c:showSerName val="0"/>
          <c:showPercent val="0"/>
          <c:showBubbleSize val="0"/>
        </c:dLbls>
        <c:gapWidth val="150"/>
        <c:overlap val="100"/>
        <c:axId val="960066064"/>
        <c:axId val="960066456"/>
      </c:barChart>
      <c:catAx>
        <c:axId val="9600660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1"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960066456"/>
        <c:crosses val="autoZero"/>
        <c:auto val="1"/>
        <c:lblAlgn val="ctr"/>
        <c:lblOffset val="100"/>
        <c:noMultiLvlLbl val="0"/>
      </c:catAx>
      <c:valAx>
        <c:axId val="960066456"/>
        <c:scaling>
          <c:orientation val="minMax"/>
        </c:scaling>
        <c:delete val="1"/>
        <c:axPos val="l"/>
        <c:numFmt formatCode="0.0%" sourceLinked="1"/>
        <c:majorTickMark val="none"/>
        <c:minorTickMark val="none"/>
        <c:tickLblPos val="nextTo"/>
        <c:crossAx val="960066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90000"/>
        </a:schemeClr>
      </a:solid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E" sz="1000" b="1" i="0" u="none">
                <a:latin typeface="Arial" panose="020B0604020202020204" pitchFamily="34" charset="0"/>
                <a:cs typeface="Arial" panose="020B0604020202020204" pitchFamily="34" charset="0"/>
              </a:rPr>
              <a:t>Casos atendidos por el CEM según grupo de edad</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29387275453918671"/>
          <c:y val="0.1956769055745165"/>
          <c:w val="0.66770768905405664"/>
          <c:h val="0.75426621160409557"/>
        </c:manualLayout>
      </c:layout>
      <c:barChart>
        <c:barDir val="bar"/>
        <c:grouping val="clustered"/>
        <c:varyColors val="0"/>
        <c:ser>
          <c:idx val="0"/>
          <c:order val="0"/>
          <c:spPr>
            <a:pattFill prst="horzBrick">
              <a:fgClr>
                <a:schemeClr val="accent5"/>
              </a:fgClr>
              <a:bgClr>
                <a:schemeClr val="bg1"/>
              </a:bgClr>
            </a:pattFill>
            <a:ln w="952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Reviesfo!$C$41:$H$41</c:f>
              <c:strCache>
                <c:ptCount val="6"/>
                <c:pt idx="0">
                  <c:v>0 - 17 años</c:v>
                </c:pt>
                <c:pt idx="1">
                  <c:v>18 - 25 años</c:v>
                </c:pt>
                <c:pt idx="2">
                  <c:v>26 - 35 años</c:v>
                </c:pt>
                <c:pt idx="3">
                  <c:v>36 - 45 años</c:v>
                </c:pt>
                <c:pt idx="4">
                  <c:v>46 - 59 años</c:v>
                </c:pt>
                <c:pt idx="5">
                  <c:v>60 a más años</c:v>
                </c:pt>
              </c:strCache>
            </c:strRef>
          </c:cat>
          <c:val>
            <c:numRef>
              <c:f>Reviesfo!$C$54:$H$54</c:f>
              <c:numCache>
                <c:formatCode>#,##0</c:formatCode>
                <c:ptCount val="6"/>
                <c:pt idx="0">
                  <c:v>0</c:v>
                </c:pt>
                <c:pt idx="1">
                  <c:v>0</c:v>
                </c:pt>
                <c:pt idx="2">
                  <c:v>0</c:v>
                </c:pt>
                <c:pt idx="3">
                  <c:v>11</c:v>
                </c:pt>
                <c:pt idx="4">
                  <c:v>29</c:v>
                </c:pt>
                <c:pt idx="5">
                  <c:v>0</c:v>
                </c:pt>
              </c:numCache>
            </c:numRef>
          </c:val>
          <c:extLst xmlns:c16r2="http://schemas.microsoft.com/office/drawing/2015/06/chart">
            <c:ext xmlns:c16="http://schemas.microsoft.com/office/drawing/2014/chart" uri="{C3380CC4-5D6E-409C-BE32-E72D297353CC}">
              <c16:uniqueId val="{00000000-618A-43A5-B825-44986C6EF355}"/>
            </c:ext>
          </c:extLst>
        </c:ser>
        <c:dLbls>
          <c:showLegendKey val="0"/>
          <c:showVal val="0"/>
          <c:showCatName val="0"/>
          <c:showSerName val="0"/>
          <c:showPercent val="0"/>
          <c:showBubbleSize val="0"/>
        </c:dLbls>
        <c:gapWidth val="182"/>
        <c:axId val="960067240"/>
        <c:axId val="960067632"/>
      </c:barChart>
      <c:catAx>
        <c:axId val="960067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960067632"/>
        <c:crosses val="autoZero"/>
        <c:auto val="1"/>
        <c:lblAlgn val="ctr"/>
        <c:lblOffset val="100"/>
        <c:noMultiLvlLbl val="0"/>
      </c:catAx>
      <c:valAx>
        <c:axId val="960067632"/>
        <c:scaling>
          <c:orientation val="minMax"/>
        </c:scaling>
        <c:delete val="1"/>
        <c:axPos val="b"/>
        <c:numFmt formatCode="#,##0" sourceLinked="1"/>
        <c:majorTickMark val="none"/>
        <c:minorTickMark val="none"/>
        <c:tickLblPos val="nextTo"/>
        <c:crossAx val="96006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90000"/>
        </a:schemeClr>
      </a:solid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E" sz="1000" b="1" u="none">
                <a:latin typeface="Arial" panose="020B0604020202020204" pitchFamily="34" charset="0"/>
                <a:cs typeface="Arial" panose="020B0604020202020204" pitchFamily="34" charset="0"/>
              </a:rPr>
              <a:t>Porcentaje de actividades en la atención según tipo de servicio</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28724242588570892"/>
          <c:y val="0.29434697141089744"/>
          <c:w val="0.43183706002911115"/>
          <c:h val="0.66883395203397966"/>
        </c:manualLayout>
      </c:layout>
      <c:doughnutChart>
        <c:varyColors val="1"/>
        <c:ser>
          <c:idx val="0"/>
          <c:order val="0"/>
          <c:dPt>
            <c:idx val="0"/>
            <c:bubble3D val="0"/>
            <c:spPr>
              <a:pattFill prst="trellis">
                <a:fgClr>
                  <a:srgbClr val="305496"/>
                </a:fgClr>
                <a:bgClr>
                  <a:schemeClr val="bg1"/>
                </a:bgClr>
              </a:pattFill>
              <a:ln w="19050">
                <a:solidFill>
                  <a:schemeClr val="lt1"/>
                </a:solidFill>
              </a:ln>
              <a:effectLst/>
            </c:spPr>
            <c:extLst xmlns:c16r2="http://schemas.microsoft.com/office/drawing/2015/06/chart">
              <c:ext xmlns:c16="http://schemas.microsoft.com/office/drawing/2014/chart" uri="{C3380CC4-5D6E-409C-BE32-E72D297353CC}">
                <c16:uniqueId val="{00000001-BD90-46C0-89F1-E0E285847E9F}"/>
              </c:ext>
            </c:extLst>
          </c:dPt>
          <c:dPt>
            <c:idx val="1"/>
            <c:bubble3D val="0"/>
            <c:spPr>
              <a:pattFill prst="dkDnDiag">
                <a:fgClr>
                  <a:srgbClr val="FF2F2F"/>
                </a:fgClr>
                <a:bgClr>
                  <a:schemeClr val="bg1"/>
                </a:bgClr>
              </a:pattFill>
              <a:ln w="19050">
                <a:solidFill>
                  <a:schemeClr val="lt1"/>
                </a:solidFill>
              </a:ln>
              <a:effectLst/>
            </c:spPr>
            <c:extLst xmlns:c16r2="http://schemas.microsoft.com/office/drawing/2015/06/chart">
              <c:ext xmlns:c16="http://schemas.microsoft.com/office/drawing/2014/chart" uri="{C3380CC4-5D6E-409C-BE32-E72D297353CC}">
                <c16:uniqueId val="{00000003-BD90-46C0-89F1-E0E285847E9F}"/>
              </c:ext>
            </c:extLst>
          </c:dPt>
          <c:dPt>
            <c:idx val="2"/>
            <c:bubble3D val="0"/>
            <c:spPr>
              <a:pattFill prst="pct75">
                <a:fgClr>
                  <a:srgbClr val="00B050"/>
                </a:fgClr>
                <a:bgClr>
                  <a:schemeClr val="bg1"/>
                </a:bgClr>
              </a:pattFill>
              <a:ln w="19050">
                <a:solidFill>
                  <a:schemeClr val="lt1"/>
                </a:solidFill>
              </a:ln>
              <a:effectLst/>
            </c:spPr>
            <c:extLst xmlns:c16r2="http://schemas.microsoft.com/office/drawing/2015/06/chart">
              <c:ext xmlns:c16="http://schemas.microsoft.com/office/drawing/2014/chart" uri="{C3380CC4-5D6E-409C-BE32-E72D297353CC}">
                <c16:uniqueId val="{00000005-BD90-46C0-89F1-E0E285847E9F}"/>
              </c:ext>
            </c:extLst>
          </c:dPt>
          <c:dLbls>
            <c:dLbl>
              <c:idx val="0"/>
              <c:layout>
                <c:manualLayout>
                  <c:x val="0.18373364137857981"/>
                  <c:y val="-9.3034849520187771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BD90-46C0-89F1-E0E285847E9F}"/>
                </c:ext>
                <c:ext xmlns:c15="http://schemas.microsoft.com/office/drawing/2012/chart" uri="{CE6537A1-D6FC-4f65-9D91-7224C49458BB}"/>
              </c:extLst>
            </c:dLbl>
            <c:dLbl>
              <c:idx val="1"/>
              <c:layout>
                <c:manualLayout>
                  <c:x val="0.17434624036979277"/>
                  <c:y val="-5.0238030591003784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BD90-46C0-89F1-E0E285847E9F}"/>
                </c:ext>
                <c:ext xmlns:c15="http://schemas.microsoft.com/office/drawing/2012/chart" uri="{CE6537A1-D6FC-4f65-9D91-7224C49458BB}"/>
              </c:extLst>
            </c:dLbl>
            <c:dLbl>
              <c:idx val="2"/>
              <c:layout>
                <c:manualLayout>
                  <c:x val="-0.21644450526997838"/>
                  <c:y val="-0.2005858759915624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BD90-46C0-89F1-E0E285847E9F}"/>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9525" cap="flat" cmpd="sng" algn="ctr">
                  <a:solidFill>
                    <a:sysClr val="windowText" lastClr="000000"/>
                  </a:solidFill>
                  <a:round/>
                </a:ln>
                <a:effectLst/>
              </c:spPr>
            </c:leaderLines>
            <c:extLst xmlns:c16r2="http://schemas.microsoft.com/office/drawing/2015/06/chart">
              <c:ext xmlns:c15="http://schemas.microsoft.com/office/drawing/2012/chart" uri="{CE6537A1-D6FC-4f65-9D91-7224C49458BB}"/>
            </c:extLst>
          </c:dLbls>
          <c:cat>
            <c:strRef>
              <c:f>Reviesfo!$C$72:$E$72</c:f>
              <c:strCache>
                <c:ptCount val="3"/>
                <c:pt idx="0">
                  <c:v>Admisión</c:v>
                </c:pt>
                <c:pt idx="1">
                  <c:v>Psicología</c:v>
                </c:pt>
                <c:pt idx="2">
                  <c:v>Social</c:v>
                </c:pt>
              </c:strCache>
            </c:strRef>
          </c:cat>
          <c:val>
            <c:numRef>
              <c:f>Reviesfo!$C$86:$E$86</c:f>
              <c:numCache>
                <c:formatCode>0.0%</c:formatCode>
                <c:ptCount val="3"/>
                <c:pt idx="0">
                  <c:v>9.5238095238095233E-2</c:v>
                </c:pt>
                <c:pt idx="1">
                  <c:v>0.52380952380952384</c:v>
                </c:pt>
                <c:pt idx="2">
                  <c:v>0.38095238095238093</c:v>
                </c:pt>
              </c:numCache>
            </c:numRef>
          </c:val>
          <c:extLst xmlns:c16r2="http://schemas.microsoft.com/office/drawing/2015/06/chart">
            <c:ext xmlns:c16="http://schemas.microsoft.com/office/drawing/2014/chart" uri="{C3380CC4-5D6E-409C-BE32-E72D297353CC}">
              <c16:uniqueId val="{00000006-BD90-46C0-89F1-E0E285847E9F}"/>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2">
          <a:lumMod val="90000"/>
        </a:schemeClr>
      </a:solid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E" sz="1000" b="1" i="0" u="none">
                <a:latin typeface="Arial" panose="020B0604020202020204" pitchFamily="34" charset="0"/>
                <a:cs typeface="Arial" panose="020B0604020202020204" pitchFamily="34" charset="0"/>
              </a:rPr>
              <a:t>Número de actividades en la atención según</a:t>
            </a:r>
            <a:r>
              <a:rPr lang="es-PE" sz="1000" b="1" i="0" u="none" baseline="0">
                <a:latin typeface="Arial" panose="020B0604020202020204" pitchFamily="34" charset="0"/>
                <a:cs typeface="Arial" panose="020B0604020202020204" pitchFamily="34" charset="0"/>
              </a:rPr>
              <a:t> mes</a:t>
            </a:r>
            <a:endParaRPr lang="es-PE" sz="1000" b="1" i="0" u="none">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clustered"/>
        <c:varyColors val="0"/>
        <c:ser>
          <c:idx val="0"/>
          <c:order val="0"/>
          <c:spPr>
            <a:solidFill>
              <a:srgbClr val="B686DA"/>
            </a:solidFill>
            <a:ln>
              <a:noFill/>
            </a:ln>
            <a:effectLst/>
          </c:spPr>
          <c:invertIfNegative val="0"/>
          <c:dPt>
            <c:idx val="1"/>
            <c:invertIfNegative val="0"/>
            <c:bubble3D val="0"/>
            <c:spPr>
              <a:solidFill>
                <a:schemeClr val="accent6">
                  <a:lumMod val="60000"/>
                  <a:lumOff val="40000"/>
                </a:schemeClr>
              </a:solidFill>
              <a:ln>
                <a:noFill/>
              </a:ln>
              <a:effectLst/>
            </c:spPr>
          </c:dPt>
          <c:dLbls>
            <c:spPr>
              <a:solidFill>
                <a:schemeClr val="bg1"/>
              </a:solidFill>
              <a:ln>
                <a:solidFill>
                  <a:sysClr val="windowText" lastClr="000000"/>
                </a:solidFill>
              </a:ln>
              <a:effectLst/>
            </c:spPr>
            <c:txPr>
              <a:bodyPr rot="0" spcFirstLastPara="1" vertOverflow="ellipsis" vert="horz" wrap="square" anchor="ctr" anchorCtr="1"/>
              <a:lstStyle/>
              <a:p>
                <a:pPr>
                  <a:defRPr sz="1200" b="1" i="1"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Reviesfo!$B$73:$B$84</c:f>
              <c:strCache>
                <c:ptCount val="12"/>
                <c:pt idx="0">
                  <c:v>Enero</c:v>
                </c:pt>
                <c:pt idx="1">
                  <c:v>Febrero</c:v>
                </c:pt>
                <c:pt idx="2">
                  <c:v>Marzo</c:v>
                </c:pt>
                <c:pt idx="3">
                  <c:v>Abril</c:v>
                </c:pt>
                <c:pt idx="4">
                  <c:v>Mayo</c:v>
                </c:pt>
                <c:pt idx="5">
                  <c:v>Junio</c:v>
                </c:pt>
                <c:pt idx="6">
                  <c:v>Julio</c:v>
                </c:pt>
                <c:pt idx="7">
                  <c:v>Agosto</c:v>
                </c:pt>
                <c:pt idx="8">
                  <c:v>Setiembre</c:v>
                </c:pt>
                <c:pt idx="9">
                  <c:v>Octubre</c:v>
                </c:pt>
                <c:pt idx="10">
                  <c:v>Noviembre</c:v>
                </c:pt>
                <c:pt idx="11">
                  <c:v>Diciembre</c:v>
                </c:pt>
              </c:strCache>
            </c:strRef>
          </c:cat>
          <c:val>
            <c:numRef>
              <c:f>Reviesfo!$F$73:$F$84</c:f>
              <c:numCache>
                <c:formatCode>#,##0</c:formatCode>
                <c:ptCount val="12"/>
                <c:pt idx="0">
                  <c:v>183</c:v>
                </c:pt>
                <c:pt idx="1">
                  <c:v>237</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2CE-4667-A780-ED23983D6224}"/>
            </c:ext>
          </c:extLst>
        </c:ser>
        <c:dLbls>
          <c:showLegendKey val="0"/>
          <c:showVal val="0"/>
          <c:showCatName val="0"/>
          <c:showSerName val="0"/>
          <c:showPercent val="0"/>
          <c:showBubbleSize val="0"/>
        </c:dLbls>
        <c:gapWidth val="219"/>
        <c:axId val="960068808"/>
        <c:axId val="960069200"/>
      </c:barChart>
      <c:catAx>
        <c:axId val="960068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960069200"/>
        <c:crosses val="autoZero"/>
        <c:auto val="1"/>
        <c:lblAlgn val="ctr"/>
        <c:lblOffset val="100"/>
        <c:noMultiLvlLbl val="0"/>
      </c:catAx>
      <c:valAx>
        <c:axId val="960069200"/>
        <c:scaling>
          <c:orientation val="minMax"/>
        </c:scaling>
        <c:delete val="1"/>
        <c:axPos val="l"/>
        <c:numFmt formatCode="#,##0" sourceLinked="1"/>
        <c:majorTickMark val="none"/>
        <c:minorTickMark val="none"/>
        <c:tickLblPos val="nextTo"/>
        <c:crossAx val="960068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90000"/>
        </a:schemeClr>
      </a:solid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E" sz="900" b="1" u="none">
                <a:solidFill>
                  <a:sysClr val="windowText" lastClr="000000"/>
                </a:solidFill>
                <a:latin typeface="Arial" panose="020B0604020202020204" pitchFamily="34" charset="0"/>
                <a:cs typeface="Arial" panose="020B0604020202020204" pitchFamily="34" charset="0"/>
              </a:rPr>
              <a:t>Porcentaje de casos de víctimas de esterilizaciones forzadas que presentan discapacidad</a:t>
            </a:r>
          </a:p>
        </c:rich>
      </c:tx>
      <c:layout>
        <c:manualLayout>
          <c:xMode val="edge"/>
          <c:yMode val="edge"/>
          <c:x val="0.12618096422157757"/>
          <c:y val="3.0712618209156016E-2"/>
        </c:manualLayout>
      </c:layout>
      <c:overlay val="0"/>
      <c:spPr>
        <a:noFill/>
        <a:ln>
          <a:noFill/>
        </a:ln>
        <a:effectLst/>
      </c:spPr>
    </c:title>
    <c:autoTitleDeleted val="0"/>
    <c:plotArea>
      <c:layout>
        <c:manualLayout>
          <c:layoutTarget val="inner"/>
          <c:xMode val="edge"/>
          <c:yMode val="edge"/>
          <c:x val="0.34400270720876869"/>
          <c:y val="0.4261430728791672"/>
          <c:w val="0.32288020601198431"/>
          <c:h val="0.54039980129841203"/>
        </c:manualLayout>
      </c:layout>
      <c:pieChart>
        <c:varyColors val="1"/>
        <c:ser>
          <c:idx val="0"/>
          <c:order val="0"/>
          <c:dPt>
            <c:idx val="0"/>
            <c:bubble3D val="0"/>
            <c:explosion val="9"/>
            <c:spPr>
              <a:solidFill>
                <a:srgbClr val="5B9BD5">
                  <a:lumMod val="75000"/>
                </a:srgbClr>
              </a:solidFill>
              <a:ln>
                <a:solidFill>
                  <a:sysClr val="windowText" lastClr="000000"/>
                </a:solidFill>
              </a:ln>
            </c:spPr>
            <c:extLst xmlns:c16r2="http://schemas.microsoft.com/office/drawing/2015/06/chart">
              <c:ext xmlns:c16="http://schemas.microsoft.com/office/drawing/2014/chart" uri="{C3380CC4-5D6E-409C-BE32-E72D297353CC}">
                <c16:uniqueId val="{00000001-BA8C-466C-8FDC-69B6440B93ED}"/>
              </c:ext>
            </c:extLst>
          </c:dPt>
          <c:dPt>
            <c:idx val="1"/>
            <c:bubble3D val="0"/>
            <c:explosion val="7"/>
            <c:spPr>
              <a:solidFill>
                <a:srgbClr val="FF5D5D"/>
              </a:solidFill>
              <a:ln>
                <a:solidFill>
                  <a:sysClr val="windowText" lastClr="000000"/>
                </a:solidFill>
              </a:ln>
            </c:spPr>
            <c:extLst xmlns:c16r2="http://schemas.microsoft.com/office/drawing/2015/06/chart">
              <c:ext xmlns:c16="http://schemas.microsoft.com/office/drawing/2014/chart" uri="{C3380CC4-5D6E-409C-BE32-E72D297353CC}">
                <c16:uniqueId val="{00000003-BA8C-466C-8FDC-69B6440B93ED}"/>
              </c:ext>
            </c:extLst>
          </c:dPt>
          <c:dPt>
            <c:idx val="2"/>
            <c:bubble3D val="0"/>
            <c:explosion val="5"/>
            <c:spPr>
              <a:solidFill>
                <a:srgbClr val="FFFF85"/>
              </a:solidFill>
              <a:ln w="12700">
                <a:solidFill>
                  <a:schemeClr val="tx1"/>
                </a:solidFill>
              </a:ln>
              <a:effectLst/>
            </c:spPr>
            <c:extLst xmlns:c16r2="http://schemas.microsoft.com/office/drawing/2015/06/chart">
              <c:ext xmlns:c16="http://schemas.microsoft.com/office/drawing/2014/chart" uri="{C3380CC4-5D6E-409C-BE32-E72D297353CC}">
                <c16:uniqueId val="{00000005-BA8C-466C-8FDC-69B6440B93ED}"/>
              </c:ext>
            </c:extLst>
          </c:dPt>
          <c:dLbls>
            <c:dLbl>
              <c:idx val="0"/>
              <c:layout>
                <c:manualLayout>
                  <c:x val="0.27739639341198857"/>
                  <c:y val="2.5081116828900275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BA8C-466C-8FDC-69B6440B93ED}"/>
                </c:ext>
                <c:ext xmlns:c15="http://schemas.microsoft.com/office/drawing/2012/chart" uri="{CE6537A1-D6FC-4f65-9D91-7224C49458BB}"/>
              </c:extLst>
            </c:dLbl>
            <c:dLbl>
              <c:idx val="1"/>
              <c:layout>
                <c:manualLayout>
                  <c:x val="0.24904141699268723"/>
                  <c:y val="-4.7396075367357703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BA8C-466C-8FDC-69B6440B93ED}"/>
                </c:ext>
                <c:ext xmlns:c15="http://schemas.microsoft.com/office/drawing/2012/chart" uri="{CE6537A1-D6FC-4f65-9D91-7224C49458BB}">
                  <c15:layout>
                    <c:manualLayout>
                      <c:w val="0.17775697849089619"/>
                      <c:h val="0.17001763668430336"/>
                    </c:manualLayout>
                  </c15:layout>
                </c:ext>
              </c:extLst>
            </c:dLbl>
            <c:dLbl>
              <c:idx val="2"/>
              <c:layout>
                <c:manualLayout>
                  <c:x val="-0.31559847471896202"/>
                  <c:y val="9.103723145717893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BA8C-466C-8FDC-69B6440B93ED}"/>
                </c:ext>
                <c:ext xmlns:c15="http://schemas.microsoft.com/office/drawing/2012/chart" uri="{CE6537A1-D6FC-4f65-9D91-7224C49458BB}">
                  <c15:layout>
                    <c:manualLayout>
                      <c:w val="0.30753792568381783"/>
                      <c:h val="0.23727034120734905"/>
                    </c:manualLayout>
                  </c15:layout>
                </c:ext>
              </c:extLst>
            </c:dLbl>
            <c:spPr>
              <a:noFill/>
              <a:ln>
                <a:noFill/>
              </a:ln>
              <a:effectLst/>
            </c:spPr>
            <c:txPr>
              <a:bodyPr wrap="square" lIns="38100" tIns="19050" rIns="38100" bIns="19050" anchor="ctr">
                <a:spAutoFit/>
              </a:bodyPr>
              <a:lstStyle/>
              <a:p>
                <a:pPr>
                  <a:defRPr sz="900" b="1" i="1">
                    <a:latin typeface="+mj-lt"/>
                    <a:cs typeface="Arial" panose="020B0604020202020204" pitchFamily="34" charset="0"/>
                  </a:defRPr>
                </a:pPr>
                <a:endParaRPr lang="es-MX"/>
              </a:p>
            </c:txPr>
            <c:showLegendKey val="0"/>
            <c:showVal val="1"/>
            <c:showCatName val="1"/>
            <c:showSerName val="0"/>
            <c:showPercent val="0"/>
            <c:showBubbleSize val="0"/>
            <c:showLeaderLines val="1"/>
            <c:leaderLines>
              <c:spPr>
                <a:ln w="9525" cap="flat" cmpd="sng" algn="ctr">
                  <a:solidFill>
                    <a:sysClr val="windowText" lastClr="000000"/>
                  </a:solidFill>
                  <a:round/>
                  <a:headEnd type="arrow" w="med" len="med"/>
                  <a:tailEnd type="none" w="med" len="med"/>
                </a:ln>
                <a:effectLst/>
              </c:spPr>
            </c:leaderLines>
            <c:extLst xmlns:c16r2="http://schemas.microsoft.com/office/drawing/2015/06/chart">
              <c:ext xmlns:c15="http://schemas.microsoft.com/office/drawing/2012/chart" uri="{CE6537A1-D6FC-4f65-9D91-7224C49458BB}"/>
            </c:extLst>
          </c:dLbls>
          <c:cat>
            <c:strRef>
              <c:f>Reviesfo!$B$59:$B$61</c:f>
              <c:strCache>
                <c:ptCount val="3"/>
                <c:pt idx="0">
                  <c:v>Si</c:v>
                </c:pt>
                <c:pt idx="1">
                  <c:v>No</c:v>
                </c:pt>
                <c:pt idx="2">
                  <c:v>Sin información</c:v>
                </c:pt>
              </c:strCache>
            </c:strRef>
          </c:cat>
          <c:val>
            <c:numRef>
              <c:f>Reviesfo!$E$59:$E$61</c:f>
              <c:numCache>
                <c:formatCode>0.0%</c:formatCode>
                <c:ptCount val="3"/>
                <c:pt idx="0">
                  <c:v>2.5000000000000001E-2</c:v>
                </c:pt>
                <c:pt idx="1">
                  <c:v>0.97499999999999998</c:v>
                </c:pt>
                <c:pt idx="2">
                  <c:v>0</c:v>
                </c:pt>
              </c:numCache>
            </c:numRef>
          </c:val>
          <c:extLst xmlns:c16r2="http://schemas.microsoft.com/office/drawing/2015/06/chart">
            <c:ext xmlns:c16="http://schemas.microsoft.com/office/drawing/2014/chart" uri="{C3380CC4-5D6E-409C-BE32-E72D297353CC}">
              <c16:uniqueId val="{00000006-BA8C-466C-8FDC-69B6440B93E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E7E6E6">
          <a:lumMod val="90000"/>
        </a:srgbClr>
      </a:solid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1884918119914"/>
          <c:y val="6.4205457463884424E-2"/>
          <c:w val="0.80342066470115248"/>
          <c:h val="0.79234842835656782"/>
        </c:manualLayout>
      </c:layout>
      <c:barChart>
        <c:barDir val="bar"/>
        <c:grouping val="clustered"/>
        <c:varyColors val="0"/>
        <c:ser>
          <c:idx val="0"/>
          <c:order val="0"/>
          <c:spPr>
            <a:pattFill prst="horzBrick">
              <a:fgClr>
                <a:schemeClr val="bg1">
                  <a:lumMod val="50000"/>
                </a:schemeClr>
              </a:fgClr>
              <a:bgClr>
                <a:schemeClr val="bg1"/>
              </a:bgClr>
            </a:pattFill>
            <a:ln>
              <a:solidFill>
                <a:schemeClr val="tx1"/>
              </a:solidFill>
            </a:ln>
            <a:effectLst/>
          </c:spPr>
          <c:invertIfNegative val="0"/>
          <c:dLbls>
            <c:dLbl>
              <c:idx val="0"/>
              <c:layout>
                <c:manualLayout>
                  <c:x val="-1.4284390906057191E-16"/>
                  <c:y val="0"/>
                </c:manualLayout>
              </c:layout>
              <c:spPr>
                <a:noFill/>
                <a:ln w="25400">
                  <a:noFill/>
                </a:ln>
              </c:spPr>
              <c:txPr>
                <a:bodyPr/>
                <a:lstStyle/>
                <a:p>
                  <a:pPr>
                    <a:defRPr sz="1050" b="1"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1050" b="1"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'Casos CEM'!$I$41:$I$42</c:f>
              <c:strCache>
                <c:ptCount val="2"/>
                <c:pt idx="0">
                  <c:v>Si</c:v>
                </c:pt>
                <c:pt idx="1">
                  <c:v>No</c:v>
                </c:pt>
              </c:strCache>
            </c:strRef>
          </c:cat>
          <c:val>
            <c:numRef>
              <c:f>'Casos CEM'!$K$41:$K$42</c:f>
              <c:numCache>
                <c:formatCode>#,##0</c:formatCode>
                <c:ptCount val="2"/>
                <c:pt idx="0">
                  <c:v>11157</c:v>
                </c:pt>
                <c:pt idx="1">
                  <c:v>8304</c:v>
                </c:pt>
              </c:numCache>
            </c:numRef>
          </c:val>
        </c:ser>
        <c:dLbls>
          <c:showLegendKey val="0"/>
          <c:showVal val="0"/>
          <c:showCatName val="0"/>
          <c:showSerName val="0"/>
          <c:showPercent val="0"/>
          <c:showBubbleSize val="0"/>
        </c:dLbls>
        <c:gapWidth val="150"/>
        <c:axId val="497782296"/>
        <c:axId val="494922360"/>
      </c:barChart>
      <c:catAx>
        <c:axId val="497782296"/>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0" vert="horz"/>
          <a:lstStyle/>
          <a:p>
            <a:pPr>
              <a:defRPr sz="1050" b="1" i="0" u="none" strike="noStrike" baseline="0">
                <a:solidFill>
                  <a:srgbClr val="000000"/>
                </a:solidFill>
                <a:latin typeface="Arial Narrow"/>
                <a:ea typeface="Arial Narrow"/>
                <a:cs typeface="Arial Narrow"/>
              </a:defRPr>
            </a:pPr>
            <a:endParaRPr lang="es-MX"/>
          </a:p>
        </c:txPr>
        <c:crossAx val="494922360"/>
        <c:crosses val="autoZero"/>
        <c:auto val="1"/>
        <c:lblAlgn val="ctr"/>
        <c:lblOffset val="100"/>
        <c:noMultiLvlLbl val="0"/>
      </c:catAx>
      <c:valAx>
        <c:axId val="494922360"/>
        <c:scaling>
          <c:orientation val="minMax"/>
        </c:scaling>
        <c:delete val="0"/>
        <c:axPos val="b"/>
        <c:numFmt formatCode="#,##0" sourceLinked="1"/>
        <c:majorTickMark val="none"/>
        <c:minorTickMark val="none"/>
        <c:tickLblPos val="nextTo"/>
        <c:spPr>
          <a:ln w="9525">
            <a:noFill/>
          </a:ln>
        </c:spPr>
        <c:txPr>
          <a:bodyPr rot="0" vert="horz"/>
          <a:lstStyle/>
          <a:p>
            <a:pPr>
              <a:defRPr sz="800" b="0" i="0" u="none" strike="noStrike" baseline="0">
                <a:solidFill>
                  <a:srgbClr val="000000"/>
                </a:solidFill>
                <a:latin typeface="Calibri"/>
                <a:ea typeface="Calibri"/>
                <a:cs typeface="Calibri"/>
              </a:defRPr>
            </a:pPr>
            <a:endParaRPr lang="es-MX"/>
          </a:p>
        </c:txPr>
        <c:crossAx val="49778229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32985003268648E-2"/>
          <c:y val="0.31413455786799355"/>
          <c:w val="0.7855129818809824"/>
          <c:h val="0.57290466658718042"/>
        </c:manualLayout>
      </c:layout>
      <c:lineChart>
        <c:grouping val="standard"/>
        <c:varyColors val="0"/>
        <c:ser>
          <c:idx val="0"/>
          <c:order val="0"/>
          <c:tx>
            <c:strRef>
              <c:f>Reviesfo!$D$109</c:f>
              <c:strCache>
                <c:ptCount val="1"/>
                <c:pt idx="0">
                  <c:v>2018</c:v>
                </c:pt>
              </c:strCache>
            </c:strRef>
          </c:tx>
          <c:spPr>
            <a:ln w="31750" cap="rnd">
              <a:solidFill>
                <a:schemeClr val="accent1"/>
              </a:solidFill>
              <a:round/>
            </a:ln>
            <a:effectLst/>
          </c:spPr>
          <c:marker>
            <c:symbol val="square"/>
            <c:size val="22"/>
            <c:spPr>
              <a:solidFill>
                <a:schemeClr val="tx2">
                  <a:lumMod val="40000"/>
                  <a:lumOff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Reviesfo!$B$110:$B$121</c:f>
              <c:strCache>
                <c:ptCount val="2"/>
                <c:pt idx="0">
                  <c:v>Ene.</c:v>
                </c:pt>
                <c:pt idx="1">
                  <c:v>Feb.</c:v>
                </c:pt>
              </c:strCache>
            </c:strRef>
          </c:cat>
          <c:val>
            <c:numRef>
              <c:f>Reviesfo!$D$110:$D$121</c:f>
              <c:numCache>
                <c:formatCode>#,##0</c:formatCode>
                <c:ptCount val="2"/>
                <c:pt idx="0">
                  <c:v>4</c:v>
                </c:pt>
                <c:pt idx="1">
                  <c:v>36</c:v>
                </c:pt>
              </c:numCache>
            </c:numRef>
          </c:val>
          <c:smooth val="0"/>
          <c:extLst/>
        </c:ser>
        <c:ser>
          <c:idx val="1"/>
          <c:order val="1"/>
          <c:tx>
            <c:strRef>
              <c:f>Reviesfo!$C$109</c:f>
              <c:strCache>
                <c:ptCount val="1"/>
                <c:pt idx="0">
                  <c:v>2017</c:v>
                </c:pt>
              </c:strCache>
            </c:strRef>
          </c:tx>
          <c:spPr>
            <a:ln w="31750" cap="rnd">
              <a:solidFill>
                <a:schemeClr val="accent2"/>
              </a:solidFill>
              <a:round/>
            </a:ln>
            <a:effectLst/>
          </c:spPr>
          <c:marker>
            <c:symbol val="circle"/>
            <c:size val="24"/>
            <c:spPr>
              <a:solidFill>
                <a:schemeClr val="accent6">
                  <a:lumMod val="75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Reviesfo!$B$110:$B$121</c:f>
              <c:strCache>
                <c:ptCount val="2"/>
                <c:pt idx="0">
                  <c:v>Ene.</c:v>
                </c:pt>
                <c:pt idx="1">
                  <c:v>Feb.</c:v>
                </c:pt>
              </c:strCache>
            </c:strRef>
          </c:cat>
          <c:val>
            <c:numRef>
              <c:f>Reviesfo!$C$110:$C$121</c:f>
              <c:numCache>
                <c:formatCode>#,##0</c:formatCode>
                <c:ptCount val="2"/>
                <c:pt idx="0">
                  <c:v>496</c:v>
                </c:pt>
                <c:pt idx="1">
                  <c:v>231</c:v>
                </c:pt>
              </c:numCache>
            </c:numRef>
          </c:val>
          <c:smooth val="0"/>
          <c:extLst/>
        </c:ser>
        <c:dLbls>
          <c:dLblPos val="ctr"/>
          <c:showLegendKey val="0"/>
          <c:showVal val="1"/>
          <c:showCatName val="0"/>
          <c:showSerName val="0"/>
          <c:showPercent val="0"/>
          <c:showBubbleSize val="0"/>
        </c:dLbls>
        <c:marker val="1"/>
        <c:smooth val="0"/>
        <c:axId val="960070376"/>
        <c:axId val="960070768"/>
      </c:lineChart>
      <c:catAx>
        <c:axId val="960070376"/>
        <c:scaling>
          <c:orientation val="minMax"/>
        </c:scaling>
        <c:delete val="0"/>
        <c:axPos val="b"/>
        <c:numFmt formatCode="General" sourceLinked="1"/>
        <c:majorTickMark val="out"/>
        <c:minorTickMark val="none"/>
        <c:tickLblPos val="nextTo"/>
        <c:spPr>
          <a:noFill/>
          <a:ln w="19050" cap="flat" cmpd="sng" algn="ctr">
            <a:solidFill>
              <a:schemeClr val="accent5">
                <a:lumMod val="7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mn-lt"/>
                <a:ea typeface="+mn-ea"/>
                <a:cs typeface="+mn-cs"/>
              </a:defRPr>
            </a:pPr>
            <a:endParaRPr lang="es-MX"/>
          </a:p>
        </c:txPr>
        <c:crossAx val="960070768"/>
        <c:crosses val="autoZero"/>
        <c:auto val="1"/>
        <c:lblAlgn val="ctr"/>
        <c:lblOffset val="300"/>
        <c:tickLblSkip val="1"/>
        <c:tickMarkSkip val="1"/>
        <c:noMultiLvlLbl val="0"/>
      </c:catAx>
      <c:valAx>
        <c:axId val="960070768"/>
        <c:scaling>
          <c:orientation val="minMax"/>
          <c:max val="800"/>
        </c:scaling>
        <c:delete val="0"/>
        <c:axPos val="l"/>
        <c:numFmt formatCode="#,##0" sourceLinked="1"/>
        <c:majorTickMark val="none"/>
        <c:minorTickMark val="none"/>
        <c:tickLblPos val="nextTo"/>
        <c:spPr>
          <a:noFill/>
          <a:ln>
            <a:solidFill>
              <a:schemeClr val="accent5">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MX"/>
          </a:p>
        </c:txPr>
        <c:crossAx val="960070376"/>
        <c:crossesAt val="1"/>
        <c:crossBetween val="between"/>
      </c:valAx>
      <c:spPr>
        <a:noFill/>
        <a:ln>
          <a:noFill/>
        </a:ln>
        <a:effectLst/>
      </c:spPr>
    </c:plotArea>
    <c:legend>
      <c:legendPos val="t"/>
      <c:layout>
        <c:manualLayout>
          <c:xMode val="edge"/>
          <c:yMode val="edge"/>
          <c:x val="0.84335548205173239"/>
          <c:y val="0.33869250447460297"/>
          <c:w val="0.15238650001463572"/>
          <c:h val="0.1374629760785126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bg2">
          <a:lumMod val="90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s-PE" sz="1200" b="1"/>
              <a:t>Casos atendidos según meses</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MX"/>
        </a:p>
      </c:txPr>
    </c:title>
    <c:autoTitleDeleted val="0"/>
    <c:plotArea>
      <c:layout/>
      <c:barChart>
        <c:barDir val="col"/>
        <c:grouping val="stacked"/>
        <c:varyColors val="0"/>
        <c:ser>
          <c:idx val="0"/>
          <c:order val="0"/>
          <c:tx>
            <c:strRef>
              <c:f>SAU!$C$32</c:f>
              <c:strCache>
                <c:ptCount val="1"/>
                <c:pt idx="0">
                  <c:v>Hombre</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SAU!$A$33:$A$44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SAU!$C$33:$C$44</c:f>
              <c:numCache>
                <c:formatCode>#,##0</c:formatCode>
                <c:ptCount val="12"/>
                <c:pt idx="0">
                  <c:v>71</c:v>
                </c:pt>
                <c:pt idx="1">
                  <c:v>97</c:v>
                </c:pt>
              </c:numCache>
            </c:numRef>
          </c:val>
        </c:ser>
        <c:ser>
          <c:idx val="1"/>
          <c:order val="1"/>
          <c:tx>
            <c:strRef>
              <c:f>SAU!$D$32</c:f>
              <c:strCache>
                <c:ptCount val="1"/>
                <c:pt idx="0">
                  <c:v>Mujer</c:v>
                </c:pt>
              </c:strCache>
            </c:strRef>
          </c:tx>
          <c:spPr>
            <a:solidFill>
              <a:srgbClr val="3054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SAU!$A$33:$A$44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SAU!$D$33:$D$44</c:f>
              <c:numCache>
                <c:formatCode>#,##0</c:formatCode>
                <c:ptCount val="12"/>
                <c:pt idx="0">
                  <c:v>207</c:v>
                </c:pt>
                <c:pt idx="1">
                  <c:v>277</c:v>
                </c:pt>
              </c:numCache>
            </c:numRef>
          </c:val>
        </c:ser>
        <c:dLbls>
          <c:showLegendKey val="0"/>
          <c:showVal val="0"/>
          <c:showCatName val="0"/>
          <c:showSerName val="0"/>
          <c:showPercent val="0"/>
          <c:showBubbleSize val="0"/>
        </c:dLbls>
        <c:gapWidth val="35"/>
        <c:overlap val="100"/>
        <c:axId val="510082552"/>
        <c:axId val="655837808"/>
      </c:barChart>
      <c:catAx>
        <c:axId val="5100825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655837808"/>
        <c:crosses val="autoZero"/>
        <c:auto val="1"/>
        <c:lblAlgn val="ctr"/>
        <c:lblOffset val="100"/>
        <c:noMultiLvlLbl val="0"/>
      </c:catAx>
      <c:valAx>
        <c:axId val="65583780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510082552"/>
        <c:crosses val="autoZero"/>
        <c:crossBetween val="between"/>
      </c:valAx>
      <c:spPr>
        <a:noFill/>
        <a:ln w="9525">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s-PE" sz="1100" b="1"/>
              <a:t>Casos atendidos según sexo de la persona usuaria (Porcentaje)</a:t>
            </a: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MX"/>
        </a:p>
      </c:txPr>
    </c:title>
    <c:autoTitleDeleted val="0"/>
    <c:plotArea>
      <c:layout/>
      <c:pieChart>
        <c:varyColors val="1"/>
        <c:ser>
          <c:idx val="0"/>
          <c:order val="0"/>
          <c:dPt>
            <c:idx val="0"/>
            <c:bubble3D val="0"/>
            <c:explosion val="7"/>
            <c:spPr>
              <a:solidFill>
                <a:schemeClr val="bg1">
                  <a:lumMod val="75000"/>
                </a:schemeClr>
              </a:solidFill>
              <a:ln w="19050">
                <a:solidFill>
                  <a:schemeClr val="lt1"/>
                </a:solidFill>
              </a:ln>
              <a:effectLst/>
            </c:spPr>
          </c:dPt>
          <c:dPt>
            <c:idx val="1"/>
            <c:bubble3D val="0"/>
            <c:spPr>
              <a:solidFill>
                <a:srgbClr val="305496"/>
              </a:solidFill>
              <a:ln w="19050">
                <a:solidFill>
                  <a:schemeClr val="lt1"/>
                </a:solidFill>
              </a:ln>
              <a:effectLst/>
            </c:spPr>
          </c:dPt>
          <c:dLbls>
            <c:dLbl>
              <c:idx val="0"/>
              <c:layout>
                <c:manualLayout>
                  <c:x val="8.0460045025268448E-2"/>
                  <c:y val="9.159010304175506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5766984943133431E-2"/>
                  <c:y val="4.6280604411117331E-2"/>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s-MX"/>
              </a:p>
            </c:txPr>
            <c:showLegendKey val="0"/>
            <c:showVal val="0"/>
            <c:showCatName val="1"/>
            <c:showSerName val="0"/>
            <c:showPercent val="1"/>
            <c:showBubbleSize val="0"/>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SAU!$C$32:$D$32</c:f>
              <c:strCache>
                <c:ptCount val="2"/>
                <c:pt idx="0">
                  <c:v>Hombre</c:v>
                </c:pt>
                <c:pt idx="1">
                  <c:v>Mujer</c:v>
                </c:pt>
              </c:strCache>
            </c:strRef>
          </c:cat>
          <c:val>
            <c:numRef>
              <c:f>SAU!$C$45:$D$45</c:f>
              <c:numCache>
                <c:formatCode>#,##0</c:formatCode>
                <c:ptCount val="2"/>
                <c:pt idx="0">
                  <c:v>168</c:v>
                </c:pt>
                <c:pt idx="1">
                  <c:v>484</c:v>
                </c:pt>
              </c:numCache>
            </c:numRef>
          </c:val>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s-PE" sz="1200" b="1"/>
              <a:t>Casos atendidos según mes</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MX"/>
        </a:p>
      </c:txPr>
    </c:title>
    <c:autoTitleDeleted val="0"/>
    <c:plotArea>
      <c:layout/>
      <c:barChart>
        <c:barDir val="col"/>
        <c:grouping val="clustered"/>
        <c:varyColors val="0"/>
        <c:ser>
          <c:idx val="0"/>
          <c:order val="0"/>
          <c:spPr>
            <a:pattFill prst="horzBrick">
              <a:fgClr>
                <a:srgbClr val="305496"/>
              </a:fgClr>
              <a:bgClr>
                <a:schemeClr val="bg1"/>
              </a:bgClr>
            </a:pattFill>
            <a:ln>
              <a:solidFill>
                <a:srgbClr val="002060"/>
              </a:solidFill>
            </a:ln>
            <a:effectLst>
              <a:softEdge rad="0"/>
            </a:effectLst>
          </c:spPr>
          <c:invertIfNegative val="0"/>
          <c:cat>
            <c:strRef>
              <c:f>SAU!$A$14:$A$25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SAU!$B$14:$B$25</c:f>
              <c:numCache>
                <c:formatCode>#,##0</c:formatCode>
                <c:ptCount val="12"/>
                <c:pt idx="0">
                  <c:v>278</c:v>
                </c:pt>
                <c:pt idx="1">
                  <c:v>374</c:v>
                </c:pt>
              </c:numCache>
            </c:numRef>
          </c:val>
        </c:ser>
        <c:dLbls>
          <c:showLegendKey val="0"/>
          <c:showVal val="0"/>
          <c:showCatName val="0"/>
          <c:showSerName val="0"/>
          <c:showPercent val="0"/>
          <c:showBubbleSize val="0"/>
        </c:dLbls>
        <c:gapWidth val="77"/>
        <c:overlap val="-27"/>
        <c:axId val="655838984"/>
        <c:axId val="655839376"/>
      </c:barChart>
      <c:catAx>
        <c:axId val="6558389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655839376"/>
        <c:crosses val="autoZero"/>
        <c:auto val="1"/>
        <c:lblAlgn val="ctr"/>
        <c:lblOffset val="100"/>
        <c:noMultiLvlLbl val="0"/>
      </c:catAx>
      <c:valAx>
        <c:axId val="655839376"/>
        <c:scaling>
          <c:orientation val="minMax"/>
        </c:scaling>
        <c:delete val="0"/>
        <c:axPos val="l"/>
        <c:majorGridlines>
          <c:spPr>
            <a:ln w="9525" cap="flat" cmpd="sng" algn="ctr">
              <a:solidFill>
                <a:schemeClr val="bg2">
                  <a:lumMod val="90000"/>
                </a:schemeClr>
              </a:solidFill>
              <a:prstDash val="dash"/>
              <a:round/>
            </a:ln>
            <a:effectLst/>
          </c:spPr>
        </c:majorGridlines>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655838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s-PE" sz="1100" b="1"/>
              <a:t>Casos atendidos por grupos de edad de la persona usuaria</a:t>
            </a: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23563615914075611"/>
          <c:y val="0.25851052877805186"/>
          <c:w val="0.74080396166391593"/>
          <c:h val="0.68080624850409555"/>
        </c:manualLayout>
      </c:layout>
      <c:barChart>
        <c:barDir val="bar"/>
        <c:grouping val="clustered"/>
        <c:varyColors val="0"/>
        <c:ser>
          <c:idx val="0"/>
          <c:order val="0"/>
          <c:spPr>
            <a:pattFill prst="horzBrick">
              <a:fgClr>
                <a:schemeClr val="tx1">
                  <a:lumMod val="50000"/>
                  <a:lumOff val="50000"/>
                </a:schemeClr>
              </a:fgClr>
              <a:bgClr>
                <a:schemeClr val="bg1"/>
              </a:bgClr>
            </a:pattFill>
            <a:ln>
              <a:solidFill>
                <a:schemeClr val="bg2">
                  <a:lumMod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SAU!$M$53:$M$56</c:f>
              <c:strCache>
                <c:ptCount val="4"/>
                <c:pt idx="0">
                  <c:v>Niños y niñas</c:v>
                </c:pt>
                <c:pt idx="1">
                  <c:v>Adolescentes</c:v>
                </c:pt>
                <c:pt idx="2">
                  <c:v>Adultos/as</c:v>
                </c:pt>
                <c:pt idx="3">
                  <c:v>Adultos/as mayores</c:v>
                </c:pt>
              </c:strCache>
            </c:strRef>
          </c:cat>
          <c:val>
            <c:numRef>
              <c:f>SAU!$N$53:$N$56</c:f>
              <c:numCache>
                <c:formatCode>#,##0</c:formatCode>
                <c:ptCount val="4"/>
                <c:pt idx="0">
                  <c:v>302</c:v>
                </c:pt>
                <c:pt idx="1">
                  <c:v>173</c:v>
                </c:pt>
                <c:pt idx="2">
                  <c:v>137</c:v>
                </c:pt>
                <c:pt idx="3">
                  <c:v>40</c:v>
                </c:pt>
              </c:numCache>
            </c:numRef>
          </c:val>
        </c:ser>
        <c:dLbls>
          <c:showLegendKey val="0"/>
          <c:showVal val="0"/>
          <c:showCatName val="0"/>
          <c:showSerName val="0"/>
          <c:showPercent val="0"/>
          <c:showBubbleSize val="0"/>
        </c:dLbls>
        <c:gapWidth val="182"/>
        <c:axId val="655840160"/>
        <c:axId val="655840552"/>
      </c:barChart>
      <c:catAx>
        <c:axId val="65584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MX"/>
          </a:p>
        </c:txPr>
        <c:crossAx val="655840552"/>
        <c:crosses val="autoZero"/>
        <c:auto val="1"/>
        <c:lblAlgn val="ctr"/>
        <c:lblOffset val="100"/>
        <c:noMultiLvlLbl val="0"/>
      </c:catAx>
      <c:valAx>
        <c:axId val="655840552"/>
        <c:scaling>
          <c:orientation val="minMax"/>
        </c:scaling>
        <c:delete val="1"/>
        <c:axPos val="b"/>
        <c:numFmt formatCode="#,##0" sourceLinked="1"/>
        <c:majorTickMark val="none"/>
        <c:minorTickMark val="none"/>
        <c:tickLblPos val="nextTo"/>
        <c:crossAx val="655840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s-PE" sz="1200" b="1"/>
              <a:t>Porcentaje de casos atendidos según tipo de violencia</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MX"/>
        </a:p>
      </c:txPr>
    </c:title>
    <c:autoTitleDeleted val="0"/>
    <c:plotArea>
      <c:layout/>
      <c:doughnutChart>
        <c:varyColors val="1"/>
        <c:ser>
          <c:idx val="0"/>
          <c:order val="0"/>
          <c:dPt>
            <c:idx val="0"/>
            <c:bubble3D val="0"/>
            <c:spPr>
              <a:solidFill>
                <a:srgbClr val="00B050"/>
              </a:solidFill>
              <a:ln w="19050">
                <a:noFill/>
              </a:ln>
              <a:effectLst/>
            </c:spPr>
          </c:dPt>
          <c:dPt>
            <c:idx val="1"/>
            <c:bubble3D val="0"/>
            <c:spPr>
              <a:pattFill prst="dkUpDiag">
                <a:fgClr>
                  <a:schemeClr val="accent1">
                    <a:lumMod val="75000"/>
                  </a:schemeClr>
                </a:fgClr>
                <a:bgClr>
                  <a:schemeClr val="bg1"/>
                </a:bgClr>
              </a:pattFill>
              <a:ln w="19050">
                <a:noFill/>
              </a:ln>
              <a:effectLst/>
            </c:spPr>
          </c:dPt>
          <c:dPt>
            <c:idx val="2"/>
            <c:bubble3D val="0"/>
            <c:spPr>
              <a:pattFill prst="pct60">
                <a:fgClr>
                  <a:schemeClr val="accent2"/>
                </a:fgClr>
                <a:bgClr>
                  <a:schemeClr val="bg1"/>
                </a:bgClr>
              </a:pattFill>
              <a:ln w="19050">
                <a:noFill/>
              </a:ln>
              <a:effectLst/>
            </c:spPr>
          </c:dPt>
          <c:dPt>
            <c:idx val="3"/>
            <c:bubble3D val="0"/>
            <c:spPr>
              <a:pattFill prst="pct75">
                <a:fgClr>
                  <a:srgbClr val="FF0000"/>
                </a:fgClr>
                <a:bgClr>
                  <a:schemeClr val="bg1"/>
                </a:bgClr>
              </a:pattFill>
              <a:ln w="19050">
                <a:noFill/>
              </a:ln>
              <a:effectLst/>
            </c:spPr>
          </c:dPt>
          <c:dLbls>
            <c:dLbl>
              <c:idx val="0"/>
              <c:layout>
                <c:manualLayout>
                  <c:x val="0.38202268375696069"/>
                  <c:y val="-5.400865405593846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1123595505617979"/>
                  <c:y val="0.2585365853658537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2022471910112359"/>
                  <c:y val="0.1219512195121951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696629213483146"/>
                  <c:y val="-6.3414634146341464E-2"/>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MX"/>
              </a:p>
            </c:txPr>
            <c:showLegendKey val="0"/>
            <c:showVal val="0"/>
            <c:showCatName val="1"/>
            <c:showSerName val="0"/>
            <c:showPercent val="1"/>
            <c:showBubbleSize val="0"/>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SAU!$A$88:$A$91</c:f>
              <c:strCache>
                <c:ptCount val="4"/>
                <c:pt idx="0">
                  <c:v>Violencia económica o patrimonial</c:v>
                </c:pt>
                <c:pt idx="1">
                  <c:v>Violencia psicológica</c:v>
                </c:pt>
                <c:pt idx="2">
                  <c:v>Violencia física</c:v>
                </c:pt>
                <c:pt idx="3">
                  <c:v>Violencia sexual</c:v>
                </c:pt>
              </c:strCache>
            </c:strRef>
          </c:cat>
          <c:val>
            <c:numRef>
              <c:f>SAU!$D$88:$D$91</c:f>
              <c:numCache>
                <c:formatCode>#,##0</c:formatCode>
                <c:ptCount val="4"/>
                <c:pt idx="0">
                  <c:v>13</c:v>
                </c:pt>
                <c:pt idx="1">
                  <c:v>155</c:v>
                </c:pt>
                <c:pt idx="2">
                  <c:v>349</c:v>
                </c:pt>
                <c:pt idx="3">
                  <c:v>135</c:v>
                </c:pt>
              </c:numCache>
            </c:numRef>
          </c:val>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s-PE" sz="1200" b="1"/>
              <a:t>Pirámide de casos atendidos por el SAU</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MX"/>
        </a:p>
      </c:txPr>
    </c:title>
    <c:autoTitleDeleted val="0"/>
    <c:plotArea>
      <c:layout/>
      <c:barChart>
        <c:barDir val="bar"/>
        <c:grouping val="clustered"/>
        <c:varyColors val="0"/>
        <c:ser>
          <c:idx val="0"/>
          <c:order val="0"/>
          <c:tx>
            <c:strRef>
              <c:f>SAU!$E$72</c:f>
              <c:strCache>
                <c:ptCount val="1"/>
                <c:pt idx="0">
                  <c:v>Hombre</c:v>
                </c:pt>
              </c:strCache>
            </c:strRef>
          </c:tx>
          <c:spPr>
            <a:solidFill>
              <a:srgbClr val="305496"/>
            </a:solidFill>
            <a:ln>
              <a:solidFill>
                <a:srgbClr val="305496"/>
              </a:solidFill>
            </a:ln>
            <a:effectLst/>
          </c:spPr>
          <c:invertIfNegative val="0"/>
          <c:cat>
            <c:strRef>
              <c:f>SAU!$A$73:$A$80</c:f>
              <c:strCache>
                <c:ptCount val="8"/>
                <c:pt idx="0">
                  <c:v>0 - 5 años</c:v>
                </c:pt>
                <c:pt idx="1">
                  <c:v>6 - 11 años</c:v>
                </c:pt>
                <c:pt idx="2">
                  <c:v>12 - 17 años</c:v>
                </c:pt>
                <c:pt idx="3">
                  <c:v>18 - 25 años</c:v>
                </c:pt>
                <c:pt idx="4">
                  <c:v>26 - 35 años</c:v>
                </c:pt>
                <c:pt idx="5">
                  <c:v>36 - 45 años</c:v>
                </c:pt>
                <c:pt idx="6">
                  <c:v>46 - 59 años</c:v>
                </c:pt>
                <c:pt idx="7">
                  <c:v>60 a más años</c:v>
                </c:pt>
              </c:strCache>
            </c:strRef>
          </c:cat>
          <c:val>
            <c:numRef>
              <c:f>SAU!$E$73:$E$80</c:f>
              <c:numCache>
                <c:formatCode>0</c:formatCode>
                <c:ptCount val="8"/>
                <c:pt idx="0">
                  <c:v>-47</c:v>
                </c:pt>
                <c:pt idx="1">
                  <c:v>-73</c:v>
                </c:pt>
                <c:pt idx="2">
                  <c:v>-35</c:v>
                </c:pt>
                <c:pt idx="3">
                  <c:v>0</c:v>
                </c:pt>
                <c:pt idx="4">
                  <c:v>0</c:v>
                </c:pt>
                <c:pt idx="5">
                  <c:v>-1</c:v>
                </c:pt>
                <c:pt idx="6">
                  <c:v>-1</c:v>
                </c:pt>
                <c:pt idx="7">
                  <c:v>-11</c:v>
                </c:pt>
              </c:numCache>
            </c:numRef>
          </c:val>
        </c:ser>
        <c:ser>
          <c:idx val="1"/>
          <c:order val="1"/>
          <c:tx>
            <c:strRef>
              <c:f>SAU!$F$72</c:f>
              <c:strCache>
                <c:ptCount val="1"/>
                <c:pt idx="0">
                  <c:v>Mujer</c:v>
                </c:pt>
              </c:strCache>
            </c:strRef>
          </c:tx>
          <c:spPr>
            <a:solidFill>
              <a:srgbClr val="FF3333"/>
            </a:solidFill>
            <a:ln>
              <a:solidFill>
                <a:srgbClr val="FF3333"/>
              </a:solidFill>
            </a:ln>
            <a:effectLst/>
          </c:spPr>
          <c:invertIfNegative val="0"/>
          <c:cat>
            <c:strRef>
              <c:f>SAU!$A$73:$A$80</c:f>
              <c:strCache>
                <c:ptCount val="8"/>
                <c:pt idx="0">
                  <c:v>0 - 5 años</c:v>
                </c:pt>
                <c:pt idx="1">
                  <c:v>6 - 11 años</c:v>
                </c:pt>
                <c:pt idx="2">
                  <c:v>12 - 17 años</c:v>
                </c:pt>
                <c:pt idx="3">
                  <c:v>18 - 25 años</c:v>
                </c:pt>
                <c:pt idx="4">
                  <c:v>26 - 35 años</c:v>
                </c:pt>
                <c:pt idx="5">
                  <c:v>36 - 45 años</c:v>
                </c:pt>
                <c:pt idx="6">
                  <c:v>46 - 59 años</c:v>
                </c:pt>
                <c:pt idx="7">
                  <c:v>60 a más años</c:v>
                </c:pt>
              </c:strCache>
            </c:strRef>
          </c:cat>
          <c:val>
            <c:numRef>
              <c:f>SAU!$F$73:$F$80</c:f>
              <c:numCache>
                <c:formatCode>0</c:formatCode>
                <c:ptCount val="8"/>
                <c:pt idx="0">
                  <c:v>81</c:v>
                </c:pt>
                <c:pt idx="1">
                  <c:v>101</c:v>
                </c:pt>
                <c:pt idx="2">
                  <c:v>138</c:v>
                </c:pt>
                <c:pt idx="3">
                  <c:v>55</c:v>
                </c:pt>
                <c:pt idx="4">
                  <c:v>55</c:v>
                </c:pt>
                <c:pt idx="5">
                  <c:v>21</c:v>
                </c:pt>
                <c:pt idx="6">
                  <c:v>4</c:v>
                </c:pt>
                <c:pt idx="7">
                  <c:v>29</c:v>
                </c:pt>
              </c:numCache>
            </c:numRef>
          </c:val>
        </c:ser>
        <c:dLbls>
          <c:showLegendKey val="0"/>
          <c:showVal val="0"/>
          <c:showCatName val="0"/>
          <c:showSerName val="0"/>
          <c:showPercent val="0"/>
          <c:showBubbleSize val="0"/>
        </c:dLbls>
        <c:gapWidth val="50"/>
        <c:overlap val="100"/>
        <c:axId val="500950704"/>
        <c:axId val="500951096"/>
      </c:barChart>
      <c:catAx>
        <c:axId val="50095070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500951096"/>
        <c:crosses val="autoZero"/>
        <c:auto val="1"/>
        <c:lblAlgn val="ctr"/>
        <c:lblOffset val="100"/>
        <c:noMultiLvlLbl val="0"/>
      </c:catAx>
      <c:valAx>
        <c:axId val="500951096"/>
        <c:scaling>
          <c:orientation val="minMax"/>
          <c:max val="150"/>
          <c:min val="-150"/>
        </c:scaling>
        <c:delete val="0"/>
        <c:axPos val="b"/>
        <c:majorGridlines>
          <c:spPr>
            <a:ln w="9525" cap="flat" cmpd="sng" algn="ctr">
              <a:solidFill>
                <a:schemeClr val="tx1">
                  <a:lumMod val="15000"/>
                  <a:lumOff val="8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crossAx val="500950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s-PE" sz="1100" b="1"/>
              <a:t>Casos atendidos según mes</a:t>
            </a: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MX"/>
        </a:p>
      </c:txPr>
    </c:title>
    <c:autoTitleDeleted val="0"/>
    <c:plotArea>
      <c:layout/>
      <c:barChart>
        <c:barDir val="col"/>
        <c:grouping val="stacked"/>
        <c:varyColors val="0"/>
        <c:ser>
          <c:idx val="0"/>
          <c:order val="0"/>
          <c:tx>
            <c:strRef>
              <c:f>SAU!$C$137</c:f>
              <c:strCache>
                <c:ptCount val="1"/>
                <c:pt idx="0">
                  <c:v>Lima</c:v>
                </c:pt>
              </c:strCache>
            </c:strRef>
          </c:tx>
          <c:spPr>
            <a:pattFill prst="dkDnDiag">
              <a:fgClr>
                <a:schemeClr val="accent5">
                  <a:lumMod val="75000"/>
                </a:schemeClr>
              </a:fgClr>
              <a:bgClr>
                <a:schemeClr val="bg1"/>
              </a:bgClr>
            </a:pattFill>
            <a:ln>
              <a:solidFill>
                <a:srgbClr val="305496"/>
              </a:solidFill>
            </a:ln>
            <a:effectLst/>
          </c:spPr>
          <c:invertIfNegative val="0"/>
          <c:cat>
            <c:strRef>
              <c:f>SAU!$A$138:$A$149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SAU!$C$138:$C$149</c:f>
              <c:numCache>
                <c:formatCode>#,##0</c:formatCode>
                <c:ptCount val="12"/>
                <c:pt idx="0">
                  <c:v>241</c:v>
                </c:pt>
                <c:pt idx="1">
                  <c:v>330</c:v>
                </c:pt>
              </c:numCache>
            </c:numRef>
          </c:val>
        </c:ser>
        <c:ser>
          <c:idx val="1"/>
          <c:order val="1"/>
          <c:tx>
            <c:strRef>
              <c:f>SAU!$D$137</c:f>
              <c:strCache>
                <c:ptCount val="1"/>
                <c:pt idx="0">
                  <c:v>Arequipa</c:v>
                </c:pt>
              </c:strCache>
            </c:strRef>
          </c:tx>
          <c:spPr>
            <a:pattFill prst="dkDnDiag">
              <a:fgClr>
                <a:srgbClr val="FF0000"/>
              </a:fgClr>
              <a:bgClr>
                <a:schemeClr val="bg1"/>
              </a:bgClr>
            </a:pattFill>
            <a:ln>
              <a:solidFill>
                <a:srgbClr val="FF0000"/>
              </a:solidFill>
            </a:ln>
            <a:effectLst/>
          </c:spPr>
          <c:invertIfNegative val="0"/>
          <c:cat>
            <c:strRef>
              <c:f>SAU!$A$138:$A$149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SAU!$D$138:$D$149</c:f>
              <c:numCache>
                <c:formatCode>#,##0</c:formatCode>
                <c:ptCount val="12"/>
                <c:pt idx="0">
                  <c:v>26</c:v>
                </c:pt>
                <c:pt idx="1">
                  <c:v>40</c:v>
                </c:pt>
              </c:numCache>
            </c:numRef>
          </c:val>
        </c:ser>
        <c:ser>
          <c:idx val="2"/>
          <c:order val="2"/>
          <c:tx>
            <c:strRef>
              <c:f>SAU!$E$137</c:f>
              <c:strCache>
                <c:ptCount val="1"/>
                <c:pt idx="0">
                  <c:v>Madre de Dios</c:v>
                </c:pt>
              </c:strCache>
            </c:strRef>
          </c:tx>
          <c:spPr>
            <a:pattFill prst="pct70">
              <a:fgClr>
                <a:srgbClr val="00B050"/>
              </a:fgClr>
              <a:bgClr>
                <a:schemeClr val="bg1"/>
              </a:bgClr>
            </a:pattFill>
            <a:ln>
              <a:solidFill>
                <a:srgbClr val="00B050"/>
              </a:solidFill>
            </a:ln>
            <a:effectLst/>
          </c:spPr>
          <c:invertIfNegative val="0"/>
          <c:cat>
            <c:strRef>
              <c:f>SAU!$A$138:$A$149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SAU!$E$138:$E$149</c:f>
              <c:numCache>
                <c:formatCode>#,##0</c:formatCode>
                <c:ptCount val="12"/>
                <c:pt idx="0">
                  <c:v>11</c:v>
                </c:pt>
                <c:pt idx="1">
                  <c:v>4</c:v>
                </c:pt>
              </c:numCache>
            </c:numRef>
          </c:val>
        </c:ser>
        <c:dLbls>
          <c:showLegendKey val="0"/>
          <c:showVal val="0"/>
          <c:showCatName val="0"/>
          <c:showSerName val="0"/>
          <c:showPercent val="0"/>
          <c:showBubbleSize val="0"/>
        </c:dLbls>
        <c:gapWidth val="150"/>
        <c:overlap val="100"/>
        <c:axId val="500951880"/>
        <c:axId val="500952272"/>
      </c:barChart>
      <c:catAx>
        <c:axId val="50095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500952272"/>
        <c:crosses val="autoZero"/>
        <c:auto val="1"/>
        <c:lblAlgn val="ctr"/>
        <c:lblOffset val="100"/>
        <c:noMultiLvlLbl val="0"/>
      </c:catAx>
      <c:valAx>
        <c:axId val="50095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5009518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050" b="1" i="0" u="none" strike="noStrike" baseline="0">
                <a:solidFill>
                  <a:schemeClr val="tx1"/>
                </a:solidFill>
                <a:latin typeface="Arial" panose="020B0604020202020204" pitchFamily="34" charset="0"/>
                <a:ea typeface="Calibri"/>
                <a:cs typeface="Arial" panose="020B0604020202020204" pitchFamily="34" charset="0"/>
              </a:defRPr>
            </a:pPr>
            <a:r>
              <a:rPr lang="es-PE" sz="1050">
                <a:solidFill>
                  <a:schemeClr val="tx1"/>
                </a:solidFill>
                <a:latin typeface="Arial" panose="020B0604020202020204" pitchFamily="34" charset="0"/>
                <a:cs typeface="Arial" panose="020B0604020202020204" pitchFamily="34" charset="0"/>
              </a:rPr>
              <a:t>Consultas CHAT 100 por mes, 2018</a:t>
            </a:r>
          </a:p>
        </c:rich>
      </c:tx>
      <c:layout>
        <c:manualLayout>
          <c:xMode val="edge"/>
          <c:yMode val="edge"/>
          <c:x val="0.18571175830444012"/>
          <c:y val="3.8727352958917077E-2"/>
        </c:manualLayout>
      </c:layout>
      <c:overlay val="1"/>
    </c:title>
    <c:autoTitleDeleted val="0"/>
    <c:plotArea>
      <c:layout>
        <c:manualLayout>
          <c:layoutTarget val="inner"/>
          <c:xMode val="edge"/>
          <c:yMode val="edge"/>
          <c:x val="0.1332675007142049"/>
          <c:y val="0.20144626366712937"/>
          <c:w val="0.84099426150829071"/>
          <c:h val="0.6482920969625301"/>
        </c:manualLayout>
      </c:layout>
      <c:barChart>
        <c:barDir val="col"/>
        <c:grouping val="stacked"/>
        <c:varyColors val="0"/>
        <c:ser>
          <c:idx val="0"/>
          <c:order val="0"/>
          <c:spPr>
            <a:solidFill>
              <a:schemeClr val="accent5">
                <a:lumMod val="75000"/>
                <a:alpha val="65882"/>
              </a:schemeClr>
            </a:solidFill>
            <a:ln>
              <a:solidFill>
                <a:sysClr val="windowText" lastClr="000000"/>
              </a:solidFill>
            </a:ln>
            <a:effectLst/>
          </c:spPr>
          <c:invertIfNegative val="0"/>
          <c:dLbls>
            <c:dLbl>
              <c:idx val="0"/>
              <c:layout>
                <c:manualLayout>
                  <c:x val="-2.4460966869893374E-3"/>
                  <c:y val="-0.1501742273721117"/>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2985233049348736E-3"/>
                  <c:y val="-0.31225282905421664"/>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642206962462319E-3"/>
                  <c:y val="-0.27726915576136479"/>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2.7434041807366302E-3"/>
                  <c:y val="-0.32983169159230463"/>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8.59369396858485E-5"/>
                  <c:y val="-0.28626188073389608"/>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6.7129973533182563E-5"/>
                  <c:y val="-0.2924685976752906"/>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2.7952480782669461E-3"/>
                  <c:y val="-0.27245359955005627"/>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1.0344618872326493E-4"/>
                  <c:y val="-0.25558539557555304"/>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1.0249124554884019E-16"/>
                  <c:y val="-0.29740719910011254"/>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29830316488576059"/>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33583182836090442"/>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2.5015634771732333E-3"/>
                  <c:y val="-0.29175193760120643"/>
                </c:manualLayout>
              </c:layout>
              <c:spPr>
                <a:noFill/>
                <a:ln w="25400">
                  <a:noFill/>
                </a:ln>
              </c:spPr>
              <c:txPr>
                <a:bodyPr/>
                <a:lstStyle/>
                <a:p>
                  <a:pPr>
                    <a:defRPr sz="900" b="1" i="0" u="none" strike="noStrike" baseline="0">
                      <a:solidFill>
                        <a:srgbClr val="003366"/>
                      </a:solidFill>
                      <a:latin typeface="Calibri"/>
                      <a:ea typeface="Calibri"/>
                      <a:cs typeface="Calibri"/>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1" i="0" u="none" strike="noStrike" baseline="0">
                    <a:solidFill>
                      <a:srgbClr val="003366"/>
                    </a:solidFill>
                    <a:latin typeface="Calibri"/>
                    <a:ea typeface="Calibri"/>
                    <a:cs typeface="Calibri"/>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'Chat 100'!$B$13:$B$24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'Chat 100'!$C$13:$C$24</c:f>
              <c:numCache>
                <c:formatCode>#,##0</c:formatCode>
                <c:ptCount val="12"/>
                <c:pt idx="0">
                  <c:v>211</c:v>
                </c:pt>
                <c:pt idx="1">
                  <c:v>248</c:v>
                </c:pt>
              </c:numCache>
            </c:numRef>
          </c:val>
        </c:ser>
        <c:dLbls>
          <c:showLegendKey val="0"/>
          <c:showVal val="0"/>
          <c:showCatName val="0"/>
          <c:showSerName val="0"/>
          <c:showPercent val="0"/>
          <c:showBubbleSize val="0"/>
        </c:dLbls>
        <c:gapWidth val="150"/>
        <c:overlap val="100"/>
        <c:axId val="826969728"/>
        <c:axId val="826969336"/>
      </c:barChart>
      <c:catAx>
        <c:axId val="826969728"/>
        <c:scaling>
          <c:orientation val="minMax"/>
        </c:scaling>
        <c:delete val="0"/>
        <c:axPos val="b"/>
        <c:numFmt formatCode="General" sourceLinked="1"/>
        <c:majorTickMark val="out"/>
        <c:minorTickMark val="none"/>
        <c:tickLblPos val="nextTo"/>
        <c:txPr>
          <a:bodyPr rot="0" vert="horz"/>
          <a:lstStyle/>
          <a:p>
            <a:pPr>
              <a:defRPr sz="800" b="1" i="0" u="none" strike="noStrike" baseline="0">
                <a:solidFill>
                  <a:srgbClr val="000000"/>
                </a:solidFill>
                <a:latin typeface="Calibri"/>
                <a:ea typeface="Calibri"/>
                <a:cs typeface="Calibri"/>
              </a:defRPr>
            </a:pPr>
            <a:endParaRPr lang="es-MX"/>
          </a:p>
        </c:txPr>
        <c:crossAx val="826969336"/>
        <c:crosses val="autoZero"/>
        <c:auto val="1"/>
        <c:lblAlgn val="ctr"/>
        <c:lblOffset val="100"/>
        <c:noMultiLvlLbl val="0"/>
      </c:catAx>
      <c:valAx>
        <c:axId val="826969336"/>
        <c:scaling>
          <c:orientation val="minMax"/>
        </c:scaling>
        <c:delete val="0"/>
        <c:axPos val="l"/>
        <c:numFmt formatCode="#,##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s-MX"/>
          </a:p>
        </c:txPr>
        <c:crossAx val="826969728"/>
        <c:crosses val="autoZero"/>
        <c:crossBetween val="between"/>
        <c:majorUnit val="20"/>
      </c:valAx>
    </c:plotArea>
    <c:plotVisOnly val="1"/>
    <c:dispBlanksAs val="gap"/>
    <c:showDLblsOverMax val="0"/>
  </c:chart>
  <c:spPr>
    <a:solidFill>
      <a:schemeClr val="tx2">
        <a:lumMod val="20000"/>
        <a:lumOff val="80000"/>
      </a:schemeClr>
    </a:solidFill>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11" l="0.70000000000000062" r="0.70000000000000062" t="0.75000000000001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b="1">
                <a:latin typeface="Arial" panose="020B0604020202020204" pitchFamily="34" charset="0"/>
                <a:cs typeface="Arial" panose="020B0604020202020204" pitchFamily="34" charset="0"/>
              </a:defRPr>
            </a:pPr>
            <a:r>
              <a:rPr lang="es-PE" sz="900" b="1">
                <a:latin typeface="Arial" panose="020B0604020202020204" pitchFamily="34" charset="0"/>
                <a:cs typeface="Arial" panose="020B0604020202020204" pitchFamily="34" charset="0"/>
              </a:rPr>
              <a:t>Consultas</a:t>
            </a:r>
            <a:r>
              <a:rPr lang="es-PE" sz="900" b="1" baseline="0">
                <a:latin typeface="Arial" panose="020B0604020202020204" pitchFamily="34" charset="0"/>
                <a:cs typeface="Arial" panose="020B0604020202020204" pitchFamily="34" charset="0"/>
              </a:rPr>
              <a:t> Chat según grupo de edad</a:t>
            </a:r>
            <a:endParaRPr lang="es-PE" sz="900" b="1">
              <a:latin typeface="Arial" panose="020B0604020202020204" pitchFamily="34" charset="0"/>
              <a:cs typeface="Arial" panose="020B0604020202020204" pitchFamily="34" charset="0"/>
            </a:endParaRPr>
          </a:p>
        </c:rich>
      </c:tx>
      <c:layout>
        <c:manualLayout>
          <c:xMode val="edge"/>
          <c:yMode val="edge"/>
          <c:x val="0.1567796791535406"/>
          <c:y val="4.1446673850031576E-2"/>
        </c:manualLayout>
      </c:layout>
      <c:overlay val="0"/>
    </c:title>
    <c:autoTitleDeleted val="0"/>
    <c:plotArea>
      <c:layout>
        <c:manualLayout>
          <c:layoutTarget val="inner"/>
          <c:xMode val="edge"/>
          <c:yMode val="edge"/>
          <c:x val="0.32064202088878152"/>
          <c:y val="0.19203354802565661"/>
          <c:w val="0.61286675089562948"/>
          <c:h val="0.64361623583496474"/>
        </c:manualLayout>
      </c:layout>
      <c:barChart>
        <c:barDir val="bar"/>
        <c:grouping val="clustered"/>
        <c:varyColors val="0"/>
        <c:ser>
          <c:idx val="0"/>
          <c:order val="0"/>
          <c:spPr>
            <a:ln>
              <a:solidFill>
                <a:sysClr val="windowText" lastClr="000000"/>
              </a:solidFill>
            </a:ln>
          </c:spPr>
          <c:invertIfNegative val="0"/>
          <c:dPt>
            <c:idx val="0"/>
            <c:invertIfNegative val="0"/>
            <c:bubble3D val="0"/>
            <c:spPr>
              <a:solidFill>
                <a:srgbClr val="92D050"/>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rgbClr val="92D050"/>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92D050"/>
              </a:solidFill>
              <a:ln>
                <a:solidFill>
                  <a:sysClr val="windowText" lastClr="000000"/>
                </a:solidFill>
              </a:ln>
            </c:spPr>
          </c:dPt>
          <c:dPt>
            <c:idx val="5"/>
            <c:invertIfNegative val="0"/>
            <c:bubble3D val="0"/>
            <c:spPr>
              <a:solidFill>
                <a:schemeClr val="accent2"/>
              </a:solidFill>
              <a:ln>
                <a:solidFill>
                  <a:sysClr val="windowText" lastClr="000000"/>
                </a:solidFill>
              </a:ln>
            </c:spPr>
          </c:dPt>
          <c:dLbls>
            <c:spPr>
              <a:noFill/>
              <a:ln w="25400">
                <a:noFill/>
              </a:ln>
            </c:spPr>
            <c:txPr>
              <a:bodyPr wrap="square" lIns="38100" tIns="19050" rIns="38100" bIns="19050" anchor="ctr">
                <a:spAutoFit/>
              </a:bodyPr>
              <a:lstStyle/>
              <a:p>
                <a:pPr>
                  <a:defRPr sz="900" b="1" i="0" u="none" strike="noStrike" baseline="0">
                    <a:solidFill>
                      <a:srgbClr val="000000"/>
                    </a:solidFill>
                    <a:latin typeface="Arial" panose="020B0604020202020204" pitchFamily="34" charset="0"/>
                    <a:ea typeface="Calibri"/>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'Chat 100'!$B$59:$D$64</c:f>
              <c:strCache>
                <c:ptCount val="6"/>
                <c:pt idx="0">
                  <c:v>Menos de 13 años</c:v>
                </c:pt>
                <c:pt idx="1">
                  <c:v>13 a 17 años</c:v>
                </c:pt>
                <c:pt idx="2">
                  <c:v>18 a 25 años</c:v>
                </c:pt>
                <c:pt idx="3">
                  <c:v>26 a 45 años</c:v>
                </c:pt>
                <c:pt idx="4">
                  <c:v>46 a + años</c:v>
                </c:pt>
                <c:pt idx="5">
                  <c:v>No especifica</c:v>
                </c:pt>
              </c:strCache>
            </c:strRef>
          </c:cat>
          <c:val>
            <c:numRef>
              <c:f>'Chat 100'!$I$59:$I$64</c:f>
              <c:numCache>
                <c:formatCode>0.0%</c:formatCode>
                <c:ptCount val="6"/>
                <c:pt idx="0">
                  <c:v>4.3572984749455342E-3</c:v>
                </c:pt>
                <c:pt idx="1">
                  <c:v>8.2788671023965144E-2</c:v>
                </c:pt>
                <c:pt idx="2">
                  <c:v>0.20915032679738563</c:v>
                </c:pt>
                <c:pt idx="3">
                  <c:v>0.38344226579520696</c:v>
                </c:pt>
                <c:pt idx="4">
                  <c:v>5.2287581699346407E-2</c:v>
                </c:pt>
                <c:pt idx="5">
                  <c:v>0.26797385620915032</c:v>
                </c:pt>
              </c:numCache>
            </c:numRef>
          </c:val>
        </c:ser>
        <c:dLbls>
          <c:showLegendKey val="0"/>
          <c:showVal val="0"/>
          <c:showCatName val="0"/>
          <c:showSerName val="0"/>
          <c:showPercent val="0"/>
          <c:showBubbleSize val="0"/>
        </c:dLbls>
        <c:gapWidth val="100"/>
        <c:axId val="826982272"/>
        <c:axId val="960060576"/>
      </c:barChart>
      <c:catAx>
        <c:axId val="82698227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960060576"/>
        <c:crosses val="autoZero"/>
        <c:auto val="1"/>
        <c:lblAlgn val="ctr"/>
        <c:lblOffset val="100"/>
        <c:noMultiLvlLbl val="0"/>
      </c:catAx>
      <c:valAx>
        <c:axId val="960060576"/>
        <c:scaling>
          <c:orientation val="minMax"/>
        </c:scaling>
        <c:delete val="0"/>
        <c:axPos val="b"/>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s-MX"/>
          </a:p>
        </c:txPr>
        <c:crossAx val="826982272"/>
        <c:crosses val="autoZero"/>
        <c:crossBetween val="between"/>
        <c:majorUnit val="0.2"/>
      </c:valAx>
      <c:spPr>
        <a:solidFill>
          <a:schemeClr val="bg1"/>
        </a:solidFill>
        <a:ln w="25400">
          <a:noFill/>
        </a:ln>
      </c:spPr>
    </c:plotArea>
    <c:plotVisOnly val="1"/>
    <c:dispBlanksAs val="zero"/>
    <c:showDLblsOverMax val="0"/>
  </c:chart>
  <c:spPr>
    <a:solidFill>
      <a:schemeClr val="tx2">
        <a:lumMod val="20000"/>
        <a:lumOff val="80000"/>
      </a:schemeClr>
    </a:solidFill>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877" l="0.70000000000000062" r="0.70000000000000062" t="0.750000000000008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000" b="1">
                <a:solidFill>
                  <a:schemeClr val="tx1"/>
                </a:solidFill>
                <a:latin typeface="Arial" panose="020B0604020202020204" pitchFamily="34" charset="0"/>
                <a:cs typeface="Arial" panose="020B0604020202020204" pitchFamily="34" charset="0"/>
              </a:rPr>
              <a:t>Número</a:t>
            </a:r>
            <a:r>
              <a:rPr lang="en-US" sz="1000" b="1" baseline="0">
                <a:solidFill>
                  <a:schemeClr val="tx1"/>
                </a:solidFill>
                <a:latin typeface="Arial" panose="020B0604020202020204" pitchFamily="34" charset="0"/>
                <a:cs typeface="Arial" panose="020B0604020202020204" pitchFamily="34" charset="0"/>
              </a:rPr>
              <a:t> de casos con característica de feminicidio, por años</a:t>
            </a:r>
            <a:endParaRPr lang="en-US" sz="1000" b="1">
              <a:solidFill>
                <a:schemeClr val="tx1"/>
              </a:solidFill>
              <a:latin typeface="Arial" panose="020B0604020202020204" pitchFamily="34" charset="0"/>
              <a:cs typeface="Arial" panose="020B0604020202020204" pitchFamily="34" charset="0"/>
            </a:endParaRPr>
          </a:p>
        </c:rich>
      </c:tx>
      <c:layout>
        <c:manualLayout>
          <c:xMode val="edge"/>
          <c:yMode val="edge"/>
          <c:x val="0.14474681213037247"/>
          <c:y val="4.5390070921985819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70"/>
      <c:rAngAx val="1"/>
    </c:view3D>
    <c:floor>
      <c:thickness val="0"/>
      <c:spPr>
        <a:solidFill>
          <a:schemeClr val="accent4">
            <a:lumMod val="60000"/>
            <a:lumOff val="40000"/>
          </a:schemeClr>
        </a:solidFill>
        <a:ln>
          <a:noFill/>
        </a:ln>
        <a:effectLst/>
        <a:sp3d/>
      </c:spPr>
    </c:floor>
    <c:sideWall>
      <c:thickness val="0"/>
      <c:spPr>
        <a:solidFill>
          <a:schemeClr val="accent4">
            <a:lumMod val="60000"/>
            <a:lumOff val="40000"/>
          </a:schemeClr>
        </a:solidFill>
        <a:ln>
          <a:noFill/>
        </a:ln>
        <a:effectLst/>
        <a:sp3d/>
      </c:spPr>
    </c:sideWall>
    <c:backWall>
      <c:thickness val="0"/>
      <c:spPr>
        <a:solidFill>
          <a:schemeClr val="accent4">
            <a:lumMod val="40000"/>
            <a:lumOff val="60000"/>
          </a:schemeClr>
        </a:solidFill>
        <a:ln>
          <a:noFill/>
        </a:ln>
        <a:effectLst/>
        <a:scene3d>
          <a:camera prst="orthographicFront"/>
          <a:lightRig rig="threePt" dir="t"/>
        </a:scene3d>
        <a:sp3d>
          <a:bevelT w="171450" h="95250"/>
        </a:sp3d>
      </c:spPr>
    </c:backWall>
    <c:plotArea>
      <c:layout>
        <c:manualLayout>
          <c:layoutTarget val="inner"/>
          <c:xMode val="edge"/>
          <c:yMode val="edge"/>
          <c:x val="6.7463164327311961E-2"/>
          <c:y val="0.21644433623580245"/>
          <c:w val="0.92424109865025383"/>
          <c:h val="0.63626514872383511"/>
        </c:manualLayout>
      </c:layout>
      <c:bar3DChart>
        <c:barDir val="col"/>
        <c:grouping val="clustered"/>
        <c:varyColors val="0"/>
        <c:ser>
          <c:idx val="0"/>
          <c:order val="0"/>
          <c:tx>
            <c:strRef>
              <c:f>Feminicidio!$K$25</c:f>
              <c:strCache>
                <c:ptCount val="1"/>
                <c:pt idx="0">
                  <c:v>Feminicidio</c:v>
                </c:pt>
              </c:strCache>
            </c:strRef>
          </c:tx>
          <c:spPr>
            <a:solidFill>
              <a:schemeClr val="accent1"/>
            </a:solidFill>
            <a:ln>
              <a:noFill/>
            </a:ln>
            <a:effectLst/>
            <a:sp3d/>
          </c:spPr>
          <c:invertIfNegative val="0"/>
          <c:dLbls>
            <c:dLbl>
              <c:idx val="1"/>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4388204345261595E-3"/>
                  <c:y val="-5.2008855454039121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25880289684107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4388204345261595E-3"/>
                  <c:y val="-5.2008855454039121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06470072421016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Feminicidio!$I$26:$I$35</c:f>
              <c:strCache>
                <c:ptCount val="10"/>
                <c:pt idx="0">
                  <c:v>2009</c:v>
                </c:pt>
                <c:pt idx="1">
                  <c:v>2010</c:v>
                </c:pt>
                <c:pt idx="2">
                  <c:v>2011</c:v>
                </c:pt>
                <c:pt idx="3">
                  <c:v>2012</c:v>
                </c:pt>
                <c:pt idx="4">
                  <c:v>2013</c:v>
                </c:pt>
                <c:pt idx="5">
                  <c:v>2014</c:v>
                </c:pt>
                <c:pt idx="6">
                  <c:v>2015</c:v>
                </c:pt>
                <c:pt idx="7">
                  <c:v>2016</c:v>
                </c:pt>
                <c:pt idx="8">
                  <c:v>2017</c:v>
                </c:pt>
                <c:pt idx="9">
                  <c:v>2018 *</c:v>
                </c:pt>
              </c:strCache>
            </c:strRef>
          </c:cat>
          <c:val>
            <c:numRef>
              <c:f>Feminicidio!$K$26:$K$35</c:f>
              <c:numCache>
                <c:formatCode>General</c:formatCode>
                <c:ptCount val="10"/>
                <c:pt idx="0">
                  <c:v>139</c:v>
                </c:pt>
                <c:pt idx="1">
                  <c:v>121</c:v>
                </c:pt>
                <c:pt idx="2">
                  <c:v>93</c:v>
                </c:pt>
                <c:pt idx="3">
                  <c:v>83</c:v>
                </c:pt>
                <c:pt idx="4">
                  <c:v>131</c:v>
                </c:pt>
                <c:pt idx="5">
                  <c:v>96</c:v>
                </c:pt>
                <c:pt idx="6">
                  <c:v>95</c:v>
                </c:pt>
                <c:pt idx="7">
                  <c:v>124</c:v>
                </c:pt>
                <c:pt idx="8">
                  <c:v>121</c:v>
                </c:pt>
                <c:pt idx="9">
                  <c:v>22</c:v>
                </c:pt>
              </c:numCache>
            </c:numRef>
          </c:val>
        </c:ser>
        <c:dLbls>
          <c:showLegendKey val="0"/>
          <c:showVal val="0"/>
          <c:showCatName val="0"/>
          <c:showSerName val="0"/>
          <c:showPercent val="0"/>
          <c:showBubbleSize val="0"/>
        </c:dLbls>
        <c:gapWidth val="219"/>
        <c:shape val="box"/>
        <c:axId val="690216288"/>
        <c:axId val="690216680"/>
        <c:axId val="0"/>
      </c:bar3DChart>
      <c:catAx>
        <c:axId val="69021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MX"/>
          </a:p>
        </c:txPr>
        <c:crossAx val="690216680"/>
        <c:crosses val="autoZero"/>
        <c:auto val="1"/>
        <c:lblAlgn val="ctr"/>
        <c:lblOffset val="100"/>
        <c:noMultiLvlLbl val="0"/>
      </c:catAx>
      <c:valAx>
        <c:axId val="690216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MX"/>
          </a:p>
        </c:txPr>
        <c:crossAx val="69021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s-PE" sz="1000" b="1">
                <a:latin typeface="Arial" panose="020B0604020202020204" pitchFamily="34" charset="0"/>
                <a:cs typeface="Arial" panose="020B0604020202020204" pitchFamily="34" charset="0"/>
              </a:rPr>
              <a:t>Tipo de consultas en el Chat100</a:t>
            </a:r>
          </a:p>
        </c:rich>
      </c:tx>
      <c:layout>
        <c:manualLayout>
          <c:xMode val="edge"/>
          <c:yMode val="edge"/>
          <c:x val="0.21540913361639083"/>
          <c:y val="3.0923680599773306E-2"/>
        </c:manualLayout>
      </c:layout>
      <c:overlay val="0"/>
    </c:title>
    <c:autoTitleDeleted val="0"/>
    <c:view3D>
      <c:rotX val="20"/>
      <c:rotY val="0"/>
      <c:rAngAx val="0"/>
      <c:perspective val="0"/>
    </c:view3D>
    <c:floor>
      <c:thickness val="0"/>
    </c:floor>
    <c:sideWall>
      <c:thickness val="0"/>
    </c:sideWall>
    <c:backWall>
      <c:thickness val="0"/>
    </c:backWall>
    <c:plotArea>
      <c:layout>
        <c:manualLayout>
          <c:layoutTarget val="inner"/>
          <c:xMode val="edge"/>
          <c:yMode val="edge"/>
          <c:x val="0.20033289571139412"/>
          <c:y val="0.19828040114867559"/>
          <c:w val="0.615195018061932"/>
          <c:h val="0.75118469980434266"/>
        </c:manualLayout>
      </c:layout>
      <c:pie3DChart>
        <c:varyColors val="1"/>
        <c:ser>
          <c:idx val="0"/>
          <c:order val="0"/>
          <c:spPr>
            <a:scene3d>
              <a:camera prst="orthographicFront"/>
              <a:lightRig rig="threePt" dir="t"/>
            </a:scene3d>
            <a:sp3d>
              <a:bevelT w="209550"/>
              <a:bevelB w="0" h="234950"/>
            </a:sp3d>
          </c:spPr>
          <c:dPt>
            <c:idx val="0"/>
            <c:bubble3D val="0"/>
            <c:explosion val="16"/>
            <c:spPr>
              <a:solidFill>
                <a:schemeClr val="accent3">
                  <a:lumMod val="60000"/>
                  <a:lumOff val="40000"/>
                </a:schemeClr>
              </a:solidFill>
              <a:scene3d>
                <a:camera prst="orthographicFront"/>
                <a:lightRig rig="threePt" dir="t"/>
              </a:scene3d>
              <a:sp3d>
                <a:bevelT w="209550"/>
                <a:bevelB w="0" h="234950"/>
              </a:sp3d>
            </c:spPr>
          </c:dPt>
          <c:dPt>
            <c:idx val="1"/>
            <c:bubble3D val="0"/>
            <c:spPr>
              <a:solidFill>
                <a:schemeClr val="accent6">
                  <a:lumMod val="75000"/>
                </a:schemeClr>
              </a:solidFill>
              <a:scene3d>
                <a:camera prst="orthographicFront"/>
                <a:lightRig rig="threePt" dir="t"/>
              </a:scene3d>
              <a:sp3d>
                <a:bevelT w="209550"/>
                <a:bevelB w="0" h="234950"/>
              </a:sp3d>
            </c:spPr>
          </c:dPt>
          <c:dLbls>
            <c:dLbl>
              <c:idx val="0"/>
              <c:layout>
                <c:manualLayout>
                  <c:x val="0.13135932487862179"/>
                  <c:y val="0.12209285461899914"/>
                </c:manualLayout>
              </c:layout>
              <c:numFmt formatCode="0.0%" sourceLinked="0"/>
              <c:spPr>
                <a:noFill/>
                <a:ln w="25400">
                  <a:noFill/>
                </a:ln>
              </c:spPr>
              <c:txPr>
                <a:bodyPr/>
                <a:lstStyle/>
                <a:p>
                  <a:pPr>
                    <a:defRPr sz="1050" b="0" i="0" u="none" strike="noStrike" baseline="0">
                      <a:solidFill>
                        <a:srgbClr val="000000"/>
                      </a:solidFill>
                      <a:latin typeface="Calibri"/>
                      <a:ea typeface="Calibri"/>
                      <a:cs typeface="Calibri"/>
                    </a:defRPr>
                  </a:pPr>
                  <a:endParaRPr lang="es-MX"/>
                </a:p>
              </c:txPr>
              <c:dLblPos val="bestFit"/>
              <c:showLegendKey val="0"/>
              <c:showVal val="0"/>
              <c:showCatName val="0"/>
              <c:showSerName val="0"/>
              <c:showPercent val="1"/>
              <c:showBubbleSize val="0"/>
              <c:extLst>
                <c:ext xmlns:c15="http://schemas.microsoft.com/office/drawing/2012/chart" uri="{CE6537A1-D6FC-4f65-9D91-7224C49458BB}"/>
              </c:extLst>
            </c:dLbl>
            <c:dLbl>
              <c:idx val="1"/>
              <c:layout>
                <c:manualLayout>
                  <c:x val="-0.22993948669592812"/>
                  <c:y val="-0.28496874346490259"/>
                </c:manualLayout>
              </c:layout>
              <c:numFmt formatCode="0.0%" sourceLinked="0"/>
              <c:spPr>
                <a:noFill/>
                <a:ln w="25400">
                  <a:noFill/>
                </a:ln>
              </c:spPr>
              <c:txPr>
                <a:bodyPr/>
                <a:lstStyle/>
                <a:p>
                  <a:pPr>
                    <a:defRPr sz="1050" b="0" i="0" u="none" strike="noStrike" baseline="0">
                      <a:solidFill>
                        <a:srgbClr val="000000"/>
                      </a:solidFill>
                      <a:latin typeface="Calibri"/>
                      <a:ea typeface="Calibri"/>
                      <a:cs typeface="Calibri"/>
                    </a:defRPr>
                  </a:pPr>
                  <a:endParaRPr lang="es-MX"/>
                </a:p>
              </c:txPr>
              <c:dLblPos val="bestFi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0"/>
            <c:showCatName val="0"/>
            <c:showSerName val="0"/>
            <c:showPercent val="1"/>
            <c:showBubbleSize val="0"/>
            <c:showLeaderLines val="1"/>
            <c:extLst>
              <c:ext xmlns:c15="http://schemas.microsoft.com/office/drawing/2012/chart" uri="{CE6537A1-D6FC-4f65-9D91-7224C49458BB}"/>
            </c:extLst>
          </c:dLbls>
          <c:val>
            <c:numRef>
              <c:f>('Chat 100'!$P$30,'Chat 100'!$S$30)</c:f>
              <c:numCache>
                <c:formatCode>General</c:formatCode>
                <c:ptCount val="2"/>
                <c:pt idx="0">
                  <c:v>61</c:v>
                </c:pt>
                <c:pt idx="1">
                  <c:v>398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744" l="0.70000000000000062" r="0.70000000000000062" t="0.75000000000000744"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s-PE" sz="900" b="1"/>
              <a:t>Consultas Chat100 según sexo</a:t>
            </a:r>
          </a:p>
        </c:rich>
      </c:tx>
      <c:layout>
        <c:manualLayout>
          <c:xMode val="edge"/>
          <c:yMode val="edge"/>
          <c:x val="0.13452503861787626"/>
          <c:y val="3.3873867063608967E-2"/>
        </c:manualLayout>
      </c:layout>
      <c:overlay val="0"/>
    </c:title>
    <c:autoTitleDeleted val="0"/>
    <c:view3D>
      <c:rotX val="20"/>
      <c:rotY val="0"/>
      <c:rAngAx val="0"/>
      <c:perspective val="0"/>
    </c:view3D>
    <c:floor>
      <c:thickness val="0"/>
    </c:floor>
    <c:sideWall>
      <c:thickness val="0"/>
    </c:sideWall>
    <c:backWall>
      <c:thickness val="0"/>
    </c:backWall>
    <c:plotArea>
      <c:layout>
        <c:manualLayout>
          <c:layoutTarget val="inner"/>
          <c:xMode val="edge"/>
          <c:yMode val="edge"/>
          <c:x val="0.1850916406992042"/>
          <c:y val="0.15794909192779"/>
          <c:w val="0.68824052195723018"/>
          <c:h val="0.84078422061402003"/>
        </c:manualLayout>
      </c:layout>
      <c:pie3DChart>
        <c:varyColors val="1"/>
        <c:ser>
          <c:idx val="0"/>
          <c:order val="0"/>
          <c:spPr>
            <a:scene3d>
              <a:camera prst="orthographicFront"/>
              <a:lightRig rig="threePt" dir="t"/>
            </a:scene3d>
            <a:sp3d>
              <a:bevelT w="209550"/>
              <a:bevelB w="0" h="234950"/>
            </a:sp3d>
          </c:spPr>
          <c:dPt>
            <c:idx val="0"/>
            <c:bubble3D val="0"/>
            <c:spPr>
              <a:solidFill>
                <a:schemeClr val="accent6">
                  <a:lumMod val="75000"/>
                </a:schemeClr>
              </a:solidFill>
              <a:scene3d>
                <a:camera prst="orthographicFront"/>
                <a:lightRig rig="threePt" dir="t"/>
              </a:scene3d>
              <a:sp3d>
                <a:bevelT w="209550"/>
                <a:bevelB w="0" h="234950"/>
              </a:sp3d>
            </c:spPr>
          </c:dPt>
          <c:dPt>
            <c:idx val="1"/>
            <c:bubble3D val="0"/>
            <c:explosion val="9"/>
            <c:spPr>
              <a:solidFill>
                <a:schemeClr val="accent1">
                  <a:lumMod val="60000"/>
                  <a:lumOff val="40000"/>
                </a:schemeClr>
              </a:solidFill>
              <a:scene3d>
                <a:camera prst="orthographicFront"/>
                <a:lightRig rig="threePt" dir="t"/>
              </a:scene3d>
              <a:sp3d>
                <a:bevelT w="209550"/>
                <a:bevelB w="0" h="234950"/>
              </a:sp3d>
            </c:spPr>
          </c:dPt>
          <c:dPt>
            <c:idx val="2"/>
            <c:bubble3D val="0"/>
          </c:dPt>
          <c:dLbls>
            <c:dLbl>
              <c:idx val="0"/>
              <c:layout>
                <c:manualLayout>
                  <c:x val="0.11534813451697375"/>
                  <c:y val="4.9670691706809843E-2"/>
                </c:manualLayout>
              </c:layout>
              <c:tx>
                <c:rich>
                  <a:bodyPr/>
                  <a:lstStyle/>
                  <a:p>
                    <a:fld id="{9F13542E-4E04-4185-9778-B9483B2BFEA3}" type="CATEGORYNAME">
                      <a:rPr lang="en-US" b="1"/>
                      <a:pPr/>
                      <a:t>[NOMBRE DE CATEGORÍA]</a:t>
                    </a:fld>
                    <a:r>
                      <a:rPr lang="en-US"/>
                      <a:t>
</a:t>
                    </a:r>
                    <a:fld id="{8F24184C-F416-4237-854F-A71EC65D6D5D}" type="PERCENTAGE">
                      <a:rPr lang="en-US"/>
                      <a:pPr/>
                      <a:t>[PORCENTAJE]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Lst>
            </c:dLbl>
            <c:dLbl>
              <c:idx val="1"/>
              <c:layout>
                <c:manualLayout>
                  <c:x val="-0.10402817433947628"/>
                  <c:y val="2.8056556518553769E-2"/>
                </c:manualLayout>
              </c:layout>
              <c:tx>
                <c:rich>
                  <a:bodyPr/>
                  <a:lstStyle/>
                  <a:p>
                    <a:fld id="{E265ACF4-B3B9-4C04-A198-7D07F504D1BA}" type="CATEGORYNAME">
                      <a:rPr lang="en-US" b="1"/>
                      <a:pPr/>
                      <a:t>[NOMBRE DE CATEGORÍA]</a:t>
                    </a:fld>
                    <a:r>
                      <a:rPr lang="en-US"/>
                      <a:t>
</a:t>
                    </a:r>
                    <a:fld id="{48682386-3402-4A99-AED6-23C6C3D1D772}" type="PERCENTAGE">
                      <a:rPr lang="en-US"/>
                      <a:pPr/>
                      <a:t>[PORCENTAJE]</a:t>
                    </a:fld>
                    <a:endParaRPr lang="en-US"/>
                  </a:p>
                </c:rich>
              </c:tx>
              <c:dLblPos val="bestFit"/>
              <c:showLegendKey val="0"/>
              <c:showVal val="0"/>
              <c:showCatName val="1"/>
              <c:showSerName val="0"/>
              <c:showPercent val="1"/>
              <c:showBubbleSize val="0"/>
              <c:extLst>
                <c:ext xmlns:c15="http://schemas.microsoft.com/office/drawing/2012/chart" uri="{CE6537A1-D6FC-4f65-9D91-7224C49458BB}">
                  <c15:layout>
                    <c:manualLayout>
                      <c:w val="0.23185167334837631"/>
                      <c:h val="0.25053570921408252"/>
                    </c:manualLayout>
                  </c15:layout>
                  <c15:dlblFieldTable/>
                  <c15:showDataLabelsRange val="0"/>
                </c:ext>
              </c:extLst>
            </c:dLbl>
            <c:dLbl>
              <c:idx val="2"/>
              <c:layout>
                <c:manualLayout>
                  <c:x val="0.14916181318497609"/>
                  <c:y val="2.0763678791212568E-2"/>
                </c:manualLayout>
              </c:layout>
              <c:tx>
                <c:rich>
                  <a:bodyPr/>
                  <a:lstStyle/>
                  <a:p>
                    <a:fld id="{F19D7E11-7F02-4440-9F92-D2A0F865DFAB}" type="CATEGORYNAME">
                      <a:rPr lang="en-US" b="1"/>
                      <a:pPr/>
                      <a:t>[NOMBRE DE CATEGORÍA]</a:t>
                    </a:fld>
                    <a:r>
                      <a:rPr lang="en-US"/>
                      <a:t>
</a:t>
                    </a:r>
                    <a:fld id="{55D062DF-1ACB-44B6-9A4D-9856382E591F}" type="PERCENTAGE">
                      <a:rPr lang="en-US"/>
                      <a:pPr/>
                      <a:t>[PORCENTAJE]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Lst>
            </c:dLbl>
            <c:numFmt formatCode="0.0%" sourceLinked="0"/>
            <c:spPr>
              <a:noFill/>
              <a:ln w="25400">
                <a:noFill/>
              </a:ln>
            </c:spPr>
            <c:showLegendKey val="0"/>
            <c:showVal val="0"/>
            <c:showCatName val="1"/>
            <c:showSerName val="0"/>
            <c:showPercent val="1"/>
            <c:showBubbleSize val="0"/>
            <c:showLeaderLines val="1"/>
            <c:extLst>
              <c:ext xmlns:c15="http://schemas.microsoft.com/office/drawing/2012/chart" uri="{CE6537A1-D6FC-4f65-9D91-7224C49458BB}"/>
            </c:extLst>
          </c:dLbls>
          <c:cat>
            <c:strRef>
              <c:f>'Chat 100'!$E$58:$G$58</c:f>
              <c:strCache>
                <c:ptCount val="3"/>
                <c:pt idx="0">
                  <c:v>Mujer</c:v>
                </c:pt>
                <c:pt idx="1">
                  <c:v>Hombre</c:v>
                </c:pt>
                <c:pt idx="2">
                  <c:v>N/E</c:v>
                </c:pt>
              </c:strCache>
            </c:strRef>
          </c:cat>
          <c:val>
            <c:numRef>
              <c:f>'Chat 100'!$E$65:$G$65</c:f>
              <c:numCache>
                <c:formatCode>#,##0</c:formatCode>
                <c:ptCount val="3"/>
                <c:pt idx="0">
                  <c:v>381</c:v>
                </c:pt>
                <c:pt idx="1">
                  <c:v>78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ln>
      <a:noFill/>
    </a:ln>
  </c:spPr>
  <c:txPr>
    <a:bodyPr/>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printSettings>
    <c:headerFooter/>
    <c:pageMargins b="0.75000000000000744" l="0.70000000000000062" r="0.70000000000000062" t="0.75000000000000744"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0"/>
      <c:rAngAx val="0"/>
      <c:perspective val="0"/>
    </c:view3D>
    <c:floor>
      <c:thickness val="0"/>
    </c:floor>
    <c:sideWall>
      <c:thickness val="0"/>
    </c:sideWall>
    <c:backWall>
      <c:thickness val="0"/>
    </c:backWall>
    <c:plotArea>
      <c:layout>
        <c:manualLayout>
          <c:layoutTarget val="inner"/>
          <c:xMode val="edge"/>
          <c:yMode val="edge"/>
          <c:x val="0.21669320308337353"/>
          <c:y val="0.19591940009611572"/>
          <c:w val="0.5912118089327344"/>
          <c:h val="0.71778849667470579"/>
        </c:manualLayout>
      </c:layout>
      <c:pie3DChart>
        <c:varyColors val="1"/>
        <c:ser>
          <c:idx val="0"/>
          <c:order val="0"/>
          <c:spPr>
            <a:scene3d>
              <a:camera prst="orthographicFront"/>
              <a:lightRig rig="threePt" dir="t"/>
            </a:scene3d>
            <a:sp3d>
              <a:bevelT w="209550"/>
              <a:bevelB w="0" h="234950"/>
            </a:sp3d>
          </c:spPr>
          <c:dPt>
            <c:idx val="0"/>
            <c:bubble3D val="0"/>
            <c:spPr>
              <a:solidFill>
                <a:schemeClr val="accent2"/>
              </a:solidFill>
              <a:scene3d>
                <a:camera prst="orthographicFront"/>
                <a:lightRig rig="threePt" dir="t"/>
              </a:scene3d>
              <a:sp3d>
                <a:bevelT w="209550"/>
                <a:bevelB w="0" h="234950"/>
              </a:sp3d>
            </c:spPr>
          </c:dPt>
          <c:dPt>
            <c:idx val="1"/>
            <c:bubble3D val="0"/>
            <c:spPr>
              <a:solidFill>
                <a:schemeClr val="accent1"/>
              </a:solidFill>
              <a:scene3d>
                <a:camera prst="orthographicFront"/>
                <a:lightRig rig="threePt" dir="t"/>
              </a:scene3d>
              <a:sp3d>
                <a:bevelT w="209550"/>
                <a:bevelB w="0" h="234950"/>
              </a:sp3d>
            </c:spPr>
          </c:dPt>
          <c:dPt>
            <c:idx val="2"/>
            <c:bubble3D val="0"/>
            <c:spPr>
              <a:solidFill>
                <a:schemeClr val="bg1">
                  <a:lumMod val="85000"/>
                </a:schemeClr>
              </a:solidFill>
              <a:scene3d>
                <a:camera prst="orthographicFront"/>
                <a:lightRig rig="threePt" dir="t"/>
              </a:scene3d>
              <a:sp3d>
                <a:bevelT w="209550"/>
                <a:bevelB w="0" h="234950"/>
              </a:sp3d>
            </c:spPr>
          </c:dPt>
          <c:dPt>
            <c:idx val="3"/>
            <c:bubble3D val="0"/>
          </c:dPt>
          <c:dPt>
            <c:idx val="4"/>
            <c:bubble3D val="0"/>
          </c:dPt>
          <c:dLbls>
            <c:dLbl>
              <c:idx val="0"/>
              <c:layout>
                <c:manualLayout>
                  <c:x val="-0.31218543992095477"/>
                  <c:y val="-7.4706448390947408E-2"/>
                </c:manualLayout>
              </c:layout>
              <c:tx>
                <c:rich>
                  <a:bodyPr wrap="square" lIns="38100" tIns="19050" rIns="38100" bIns="19050" anchor="ctr">
                    <a:noAutofit/>
                  </a:bodyPr>
                  <a:lstStyle/>
                  <a:p>
                    <a:pPr>
                      <a:defRPr sz="800">
                        <a:latin typeface="Arial" panose="020B0604020202020204" pitchFamily="34" charset="0"/>
                        <a:cs typeface="Arial" panose="020B0604020202020204" pitchFamily="34" charset="0"/>
                      </a:defRPr>
                    </a:pPr>
                    <a:fld id="{67185721-0781-4E12-9A39-69D0197D5C4A}" type="CATEGORYNAME">
                      <a:rPr lang="en-US">
                        <a:latin typeface="Arial" panose="020B0604020202020204" pitchFamily="34" charset="0"/>
                        <a:cs typeface="Arial" panose="020B0604020202020204" pitchFamily="34" charset="0"/>
                      </a:rPr>
                      <a:pPr>
                        <a:defRPr sz="800">
                          <a:latin typeface="Arial" panose="020B0604020202020204" pitchFamily="34" charset="0"/>
                          <a:cs typeface="Arial" panose="020B0604020202020204" pitchFamily="34" charset="0"/>
                        </a:defRPr>
                      </a:pPr>
                      <a:t>[NOMBRE DE CATEGORÍA]</a:t>
                    </a:fld>
                    <a:r>
                      <a:rPr lang="en-US" baseline="0">
                        <a:latin typeface="Arial" panose="020B0604020202020204" pitchFamily="34" charset="0"/>
                        <a:cs typeface="Arial" panose="020B0604020202020204" pitchFamily="34" charset="0"/>
                      </a:rPr>
                      <a:t>, </a:t>
                    </a:r>
                    <a:fld id="{8692387D-517F-4288-A18A-1C9717DB25FE}" type="PERCENTAGE">
                      <a:rPr lang="en-US" baseline="0">
                        <a:latin typeface="Arial" panose="020B0604020202020204" pitchFamily="34" charset="0"/>
                        <a:cs typeface="Arial" panose="020B0604020202020204" pitchFamily="34" charset="0"/>
                      </a:rPr>
                      <a:pPr>
                        <a:defRPr sz="800">
                          <a:latin typeface="Arial" panose="020B0604020202020204" pitchFamily="34" charset="0"/>
                          <a:cs typeface="Arial" panose="020B0604020202020204" pitchFamily="34" charset="0"/>
                        </a:defRPr>
                      </a:pPr>
                      <a:t>[PORCENTAJE]</a:t>
                    </a:fld>
                    <a:endParaRPr lang="en-US" baseline="0">
                      <a:latin typeface="Arial" panose="020B0604020202020204" pitchFamily="34" charset="0"/>
                      <a:cs typeface="Arial" panose="020B0604020202020204" pitchFamily="34" charset="0"/>
                    </a:endParaRPr>
                  </a:p>
                </c:rich>
              </c:tx>
              <c:spPr>
                <a:noFill/>
                <a:ln>
                  <a:noFill/>
                </a:ln>
                <a:effectLst/>
              </c:spPr>
              <c:showLegendKey val="0"/>
              <c:showVal val="0"/>
              <c:showCatName val="1"/>
              <c:showSerName val="0"/>
              <c:showPercent val="1"/>
              <c:showBubbleSize val="0"/>
              <c:extLst>
                <c:ext xmlns:c15="http://schemas.microsoft.com/office/drawing/2012/chart" uri="{CE6537A1-D6FC-4f65-9D91-7224C49458BB}">
                  <c15:layout>
                    <c:manualLayout>
                      <c:w val="0.31397727448165136"/>
                      <c:h val="0.24642555792522902"/>
                    </c:manualLayout>
                  </c15:layout>
                  <c15:dlblFieldTable/>
                  <c15:showDataLabelsRange val="0"/>
                </c:ext>
              </c:extLst>
            </c:dLbl>
            <c:dLbl>
              <c:idx val="1"/>
              <c:layout>
                <c:manualLayout>
                  <c:x val="-5.5315936681436272E-2"/>
                  <c:y val="-6.2615023287025035E-2"/>
                </c:manualLayout>
              </c:layout>
              <c:tx>
                <c:rich>
                  <a:bodyPr wrap="square" lIns="38100" tIns="19050" rIns="38100" bIns="19050" anchor="ctr">
                    <a:noAutofit/>
                  </a:bodyPr>
                  <a:lstStyle/>
                  <a:p>
                    <a:pPr>
                      <a:defRPr sz="800">
                        <a:latin typeface="Arial" panose="020B0604020202020204" pitchFamily="34" charset="0"/>
                        <a:cs typeface="Arial" panose="020B0604020202020204" pitchFamily="34" charset="0"/>
                      </a:defRPr>
                    </a:pPr>
                    <a:fld id="{61C825BF-417C-49BC-B21D-EBE23D0D2B78}" type="CATEGORYNAME">
                      <a:rPr lang="en-US">
                        <a:latin typeface="Arial" panose="020B0604020202020204" pitchFamily="34" charset="0"/>
                        <a:cs typeface="Arial" panose="020B0604020202020204" pitchFamily="34" charset="0"/>
                      </a:rPr>
                      <a:pPr>
                        <a:defRPr sz="800">
                          <a:latin typeface="Arial" panose="020B0604020202020204" pitchFamily="34" charset="0"/>
                          <a:cs typeface="Arial" panose="020B0604020202020204" pitchFamily="34" charset="0"/>
                        </a:defRPr>
                      </a:pPr>
                      <a:t>[NOMBRE DE CATEGORÍA]</a:t>
                    </a:fld>
                    <a:r>
                      <a:rPr lang="en-US">
                        <a:latin typeface="Arial" panose="020B0604020202020204" pitchFamily="34" charset="0"/>
                        <a:cs typeface="Arial" panose="020B0604020202020204" pitchFamily="34" charset="0"/>
                      </a:rPr>
                      <a:t>,</a:t>
                    </a:r>
                    <a:fld id="{B5F5FB74-6EFF-4374-B6FA-7195612AECA0}" type="PERCENTAGE">
                      <a:rPr lang="en-US" baseline="0">
                        <a:latin typeface="Arial" panose="020B0604020202020204" pitchFamily="34" charset="0"/>
                        <a:cs typeface="Arial" panose="020B0604020202020204" pitchFamily="34" charset="0"/>
                      </a:rPr>
                      <a:pPr>
                        <a:defRPr sz="800">
                          <a:latin typeface="Arial" panose="020B0604020202020204" pitchFamily="34" charset="0"/>
                          <a:cs typeface="Arial" panose="020B0604020202020204" pitchFamily="34" charset="0"/>
                        </a:defRPr>
                      </a:pPr>
                      <a:t>[PORCENTAJE]</a:t>
                    </a:fld>
                    <a:endParaRPr lang="en-US">
                      <a:latin typeface="Arial" panose="020B0604020202020204" pitchFamily="34" charset="0"/>
                      <a:cs typeface="Arial" panose="020B0604020202020204" pitchFamily="34" charset="0"/>
                    </a:endParaRPr>
                  </a:p>
                </c:rich>
              </c:tx>
              <c:spPr>
                <a:noFill/>
                <a:ln>
                  <a:noFill/>
                </a:ln>
                <a:effectLst/>
              </c:spPr>
              <c:showLegendKey val="0"/>
              <c:showVal val="0"/>
              <c:showCatName val="1"/>
              <c:showSerName val="0"/>
              <c:showPercent val="1"/>
              <c:showBubbleSize val="0"/>
              <c:extLst>
                <c:ext xmlns:c15="http://schemas.microsoft.com/office/drawing/2012/chart" uri="{CE6537A1-D6FC-4f65-9D91-7224C49458BB}">
                  <c15:layout>
                    <c:manualLayout>
                      <c:w val="0.26285708372169098"/>
                      <c:h val="0.25441101892937373"/>
                    </c:manualLayout>
                  </c15:layout>
                  <c15:dlblFieldTable/>
                  <c15:showDataLabelsRange val="0"/>
                </c:ext>
              </c:extLst>
            </c:dLbl>
            <c:dLbl>
              <c:idx val="2"/>
              <c:layout>
                <c:manualLayout>
                  <c:x val="-3.1575013251406193E-3"/>
                  <c:y val="-8.8322935560383523E-2"/>
                </c:manualLayout>
              </c:layout>
              <c:tx>
                <c:rich>
                  <a:bodyPr wrap="square" lIns="38100" tIns="19050" rIns="38100" bIns="19050" anchor="ctr">
                    <a:noAutofit/>
                  </a:bodyPr>
                  <a:lstStyle/>
                  <a:p>
                    <a:pPr>
                      <a:defRPr sz="800">
                        <a:latin typeface="Arial" panose="020B0604020202020204" pitchFamily="34" charset="0"/>
                        <a:cs typeface="Arial" panose="020B0604020202020204" pitchFamily="34" charset="0"/>
                      </a:defRPr>
                    </a:pPr>
                    <a:fld id="{54C88356-13DE-4E58-ABA3-6EFA9FDC204E}" type="CATEGORYNAME">
                      <a:rPr lang="en-US"/>
                      <a:pPr>
                        <a:defRPr sz="800">
                          <a:latin typeface="Arial" panose="020B0604020202020204" pitchFamily="34" charset="0"/>
                          <a:cs typeface="Arial" panose="020B0604020202020204" pitchFamily="34" charset="0"/>
                        </a:defRPr>
                      </a:pPr>
                      <a:t>[NOMBRE DE CATEGORÍA]</a:t>
                    </a:fld>
                    <a:r>
                      <a:rPr lang="en-US" baseline="0"/>
                      <a:t>, </a:t>
                    </a:r>
                    <a:fld id="{7D09FDFB-26DA-42CB-A380-4EB4611525E4}" type="PERCENTAGE">
                      <a:rPr lang="en-US" baseline="0"/>
                      <a:pPr>
                        <a:defRPr sz="800">
                          <a:latin typeface="Arial" panose="020B0604020202020204" pitchFamily="34" charset="0"/>
                          <a:cs typeface="Arial" panose="020B0604020202020204" pitchFamily="34" charset="0"/>
                        </a:defRPr>
                      </a:pPr>
                      <a:t>[PORCENTAJE]</a:t>
                    </a:fld>
                    <a:endParaRPr lang="en-US" baseline="0"/>
                  </a:p>
                </c:rich>
              </c:tx>
              <c:spPr>
                <a:noFill/>
                <a:ln>
                  <a:noFill/>
                </a:ln>
                <a:effectLst/>
              </c:spPr>
              <c:showLegendKey val="0"/>
              <c:showVal val="0"/>
              <c:showCatName val="1"/>
              <c:showSerName val="0"/>
              <c:showPercent val="1"/>
              <c:showBubbleSize val="0"/>
              <c:extLst>
                <c:ext xmlns:c15="http://schemas.microsoft.com/office/drawing/2012/chart" uri="{CE6537A1-D6FC-4f65-9D91-7224C49458BB}">
                  <c15:layout>
                    <c:manualLayout>
                      <c:w val="0.21628932322624139"/>
                      <c:h val="0.22528563424200349"/>
                    </c:manualLayout>
                  </c15:layout>
                  <c15:dlblFieldTable/>
                  <c15:showDataLabelsRange val="0"/>
                </c:ext>
              </c:extLst>
            </c:dLbl>
            <c:dLbl>
              <c:idx val="3"/>
              <c:layout>
                <c:manualLayout>
                  <c:x val="-0.25599551340472149"/>
                  <c:y val="3.6108241088863721E-2"/>
                </c:manualLayout>
              </c:layout>
              <c:tx>
                <c:rich>
                  <a:bodyPr wrap="square" lIns="38100" tIns="19050" rIns="38100" bIns="19050" anchor="ctr">
                    <a:noAutofit/>
                  </a:bodyPr>
                  <a:lstStyle/>
                  <a:p>
                    <a:pPr>
                      <a:defRPr sz="800">
                        <a:latin typeface="Arial" panose="020B0604020202020204" pitchFamily="34" charset="0"/>
                        <a:cs typeface="Arial" panose="020B0604020202020204" pitchFamily="34" charset="0"/>
                      </a:defRPr>
                    </a:pPr>
                    <a:fld id="{4CE90D62-BCE7-47BA-AA74-7062F7C16D86}" type="CATEGORYNAME">
                      <a:rPr lang="en-US"/>
                      <a:pPr>
                        <a:defRPr sz="800">
                          <a:latin typeface="Arial" panose="020B0604020202020204" pitchFamily="34" charset="0"/>
                          <a:cs typeface="Arial" panose="020B0604020202020204" pitchFamily="34" charset="0"/>
                        </a:defRPr>
                      </a:pPr>
                      <a:t>[NOMBRE DE CATEGORÍA]</a:t>
                    </a:fld>
                    <a:r>
                      <a:rPr lang="en-US"/>
                      <a:t>, </a:t>
                    </a:r>
                    <a:fld id="{DA504A12-C56B-4995-9639-3C15EEFD60D0}" type="PERCENTAGE">
                      <a:rPr lang="en-US" baseline="0"/>
                      <a:pPr>
                        <a:defRPr sz="800">
                          <a:latin typeface="Arial" panose="020B0604020202020204" pitchFamily="34" charset="0"/>
                          <a:cs typeface="Arial" panose="020B0604020202020204" pitchFamily="34" charset="0"/>
                        </a:defRPr>
                      </a:pPr>
                      <a:t>[PORCENTAJE]</a:t>
                    </a:fld>
                    <a:endParaRPr lang="en-US"/>
                  </a:p>
                </c:rich>
              </c:tx>
              <c:spPr>
                <a:noFill/>
                <a:ln>
                  <a:noFill/>
                </a:ln>
                <a:effectLst/>
              </c:spPr>
              <c:showLegendKey val="0"/>
              <c:showVal val="0"/>
              <c:showCatName val="1"/>
              <c:showSerName val="0"/>
              <c:showPercent val="1"/>
              <c:showBubbleSize val="0"/>
              <c:extLst>
                <c:ext xmlns:c15="http://schemas.microsoft.com/office/drawing/2012/chart" uri="{CE6537A1-D6FC-4f65-9D91-7224C49458BB}">
                  <c15:layout>
                    <c:manualLayout>
                      <c:w val="0.36770625878066476"/>
                      <c:h val="0.18189680182664178"/>
                    </c:manualLayout>
                  </c15:layout>
                  <c15:dlblFieldTable/>
                  <c15:showDataLabelsRange val="0"/>
                </c:ext>
              </c:extLst>
            </c:dLbl>
            <c:dLbl>
              <c:idx val="4"/>
              <c:layout>
                <c:manualLayout>
                  <c:x val="0"/>
                  <c:y val="-7.9737852101368883E-2"/>
                </c:manualLayout>
              </c:layout>
              <c:tx>
                <c:rich>
                  <a:bodyPr wrap="square" lIns="38100" tIns="19050" rIns="38100" bIns="19050" anchor="ctr">
                    <a:noAutofit/>
                  </a:bodyPr>
                  <a:lstStyle/>
                  <a:p>
                    <a:pPr>
                      <a:defRPr sz="800">
                        <a:latin typeface="Arial" panose="020B0604020202020204" pitchFamily="34" charset="0"/>
                        <a:cs typeface="Arial" panose="020B0604020202020204" pitchFamily="34" charset="0"/>
                      </a:defRPr>
                    </a:pPr>
                    <a:fld id="{55A4B74B-A87D-4034-B491-DCD8D6EDB476}" type="CATEGORYNAME">
                      <a:rPr lang="en-US"/>
                      <a:pPr>
                        <a:defRPr sz="800">
                          <a:latin typeface="Arial" panose="020B0604020202020204" pitchFamily="34" charset="0"/>
                          <a:cs typeface="Arial" panose="020B0604020202020204" pitchFamily="34" charset="0"/>
                        </a:defRPr>
                      </a:pPr>
                      <a:t>[NOMBRE DE CATEGORÍA]</a:t>
                    </a:fld>
                    <a:r>
                      <a:rPr lang="en-US"/>
                      <a:t>, </a:t>
                    </a:r>
                    <a:fld id="{9C75D6C6-CA78-4BE9-A6B9-402D04B344B4}" type="PERCENTAGE">
                      <a:rPr lang="en-US" baseline="0"/>
                      <a:pPr>
                        <a:defRPr sz="800">
                          <a:latin typeface="Arial" panose="020B0604020202020204" pitchFamily="34" charset="0"/>
                          <a:cs typeface="Arial" panose="020B0604020202020204" pitchFamily="34" charset="0"/>
                        </a:defRPr>
                      </a:pPr>
                      <a:t>[PORCENTAJE]</a:t>
                    </a:fld>
                    <a:endParaRPr lang="en-US"/>
                  </a:p>
                </c:rich>
              </c:tx>
              <c:spPr>
                <a:noFill/>
                <a:ln>
                  <a:noFill/>
                </a:ln>
                <a:effectLst/>
              </c:spPr>
              <c:showLegendKey val="0"/>
              <c:showVal val="0"/>
              <c:showCatName val="1"/>
              <c:showSerName val="0"/>
              <c:showPercent val="1"/>
              <c:showBubbleSize val="0"/>
              <c:extLst>
                <c:ext xmlns:c15="http://schemas.microsoft.com/office/drawing/2012/chart" uri="{CE6537A1-D6FC-4f65-9D91-7224C49458BB}">
                  <c15:layout>
                    <c:manualLayout>
                      <c:w val="0.30760437733829427"/>
                      <c:h val="0.28881503037389905"/>
                    </c:manualLayout>
                  </c15:layout>
                  <c15:dlblFieldTable/>
                  <c15:showDataLabelsRange val="0"/>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'Chat 100'!$I$71:$N$75</c:f>
              <c:multiLvlStrCache>
                <c:ptCount val="5"/>
                <c:lvl>
                  <c:pt idx="0">
                    <c:v>30</c:v>
                  </c:pt>
                  <c:pt idx="1">
                    <c:v>0</c:v>
                  </c:pt>
                  <c:pt idx="2">
                    <c:v>131</c:v>
                  </c:pt>
                  <c:pt idx="3">
                    <c:v>148</c:v>
                  </c:pt>
                  <c:pt idx="4">
                    <c:v>150</c:v>
                  </c:pt>
                </c:lvl>
                <c:lvl>
                  <c:pt idx="0">
                    <c:v>Derivación al CEM</c:v>
                  </c:pt>
                  <c:pt idx="1">
                    <c:v>Derivación al SAU</c:v>
                  </c:pt>
                  <c:pt idx="2">
                    <c:v>Orientación psicologica</c:v>
                  </c:pt>
                  <c:pt idx="3">
                    <c:v>Información general</c:v>
                  </c:pt>
                  <c:pt idx="4">
                    <c:v>Referencia al CEM</c:v>
                  </c:pt>
                </c:lvl>
              </c:multiLvlStrCache>
            </c:multiLvlStrRef>
          </c:cat>
          <c:val>
            <c:numRef>
              <c:f>'Chat 100'!$N$71:$N$75</c:f>
              <c:numCache>
                <c:formatCode>General</c:formatCode>
                <c:ptCount val="5"/>
                <c:pt idx="0">
                  <c:v>30</c:v>
                </c:pt>
                <c:pt idx="1">
                  <c:v>0</c:v>
                </c:pt>
                <c:pt idx="2">
                  <c:v>131</c:v>
                </c:pt>
                <c:pt idx="3">
                  <c:v>148</c:v>
                </c:pt>
                <c:pt idx="4">
                  <c:v>150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744" l="0.70000000000000062" r="0.70000000000000062" t="0.75000000000000744"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8864689786116"/>
          <c:y val="0.23931623931623933"/>
          <c:w val="0.72199425308803222"/>
          <c:h val="0.66947977656639068"/>
        </c:manualLayout>
      </c:layout>
      <c:lineChart>
        <c:grouping val="standard"/>
        <c:varyColors val="0"/>
        <c:ser>
          <c:idx val="0"/>
          <c:order val="0"/>
          <c:tx>
            <c:strRef>
              <c:f>'Chat 100'!$D$125</c:f>
              <c:strCache>
                <c:ptCount val="1"/>
                <c:pt idx="0">
                  <c:v>2017</c:v>
                </c:pt>
              </c:strCache>
            </c:strRef>
          </c:tx>
          <c:spPr>
            <a:ln w="31750" cap="rnd">
              <a:solidFill>
                <a:schemeClr val="accent1"/>
              </a:solidFill>
              <a:round/>
            </a:ln>
            <a:effectLst/>
          </c:spPr>
          <c:marker>
            <c:symbol val="circle"/>
            <c:size val="17"/>
            <c:spPr>
              <a:solidFill>
                <a:schemeClr val="accent1"/>
              </a:solidFill>
              <a:ln>
                <a:noFill/>
              </a:ln>
              <a:effectLst/>
            </c:spPr>
          </c:marker>
          <c:dLbls>
            <c:dLbl>
              <c:idx val="0"/>
              <c:layout>
                <c:manualLayout>
                  <c:x val="-9.3736111288848178E-2"/>
                  <c:y val="-0.10611547565684459"/>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1318156931498057E-2"/>
                  <c:y val="-6.51723012558882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7.1518400625453726E-2"/>
                  <c:y val="3.04270953311192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7.5673758865248297E-2"/>
                  <c:y val="-8.658005706784707E-3"/>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5.8172781593790135E-2"/>
                  <c:y val="-4.64399746259076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1164430166226694E-2"/>
                  <c:y val="2.822579748990412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'Chat 100'!$B$13:$B$24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'Chat 100'!$D$126:$D$133</c:f>
              <c:numCache>
                <c:formatCode>#,##0</c:formatCode>
                <c:ptCount val="2"/>
                <c:pt idx="0">
                  <c:v>211</c:v>
                </c:pt>
                <c:pt idx="1">
                  <c:v>254</c:v>
                </c:pt>
              </c:numCache>
            </c:numRef>
          </c:val>
          <c:smooth val="0"/>
        </c:ser>
        <c:ser>
          <c:idx val="1"/>
          <c:order val="1"/>
          <c:tx>
            <c:strRef>
              <c:f>'Chat 100'!$E$125</c:f>
              <c:strCache>
                <c:ptCount val="1"/>
                <c:pt idx="0">
                  <c:v>2018</c:v>
                </c:pt>
              </c:strCache>
            </c:strRef>
          </c:tx>
          <c:spPr>
            <a:ln w="31750" cap="rnd">
              <a:solidFill>
                <a:schemeClr val="accent6"/>
              </a:solidFill>
              <a:round/>
            </a:ln>
            <a:effectLst/>
          </c:spPr>
          <c:marker>
            <c:symbol val="square"/>
            <c:size val="17"/>
            <c:spPr>
              <a:solidFill>
                <a:schemeClr val="accent6"/>
              </a:solidFill>
              <a:ln>
                <a:solidFill>
                  <a:schemeClr val="accent6"/>
                </a:solidFill>
              </a:ln>
              <a:effectLst/>
            </c:spPr>
          </c:marker>
          <c:dLbls>
            <c:dLbl>
              <c:idx val="0"/>
              <c:layout>
                <c:manualLayout>
                  <c:x val="-6.4808000895622622E-2"/>
                  <c:y val="-4.0362217975637186E-3"/>
                </c:manualLayout>
              </c:layout>
              <c:spPr>
                <a:solidFill>
                  <a:schemeClr val="accent6"/>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7.1619211105720906E-2"/>
                  <c:y val="1.2484173606687471E-2"/>
                </c:manualLayout>
              </c:layout>
              <c:spPr>
                <a:solidFill>
                  <a:schemeClr val="accent6"/>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513540607285207E-2"/>
                  <c:y val="-1.2096770352816118E-2"/>
                </c:manualLayout>
              </c:layout>
              <c:dLblPos val="r"/>
              <c:showLegendKey val="0"/>
              <c:showVal val="1"/>
              <c:showCatName val="0"/>
              <c:showSerName val="0"/>
              <c:showPercent val="0"/>
              <c:showBubbleSize val="0"/>
              <c:extLst>
                <c:ext xmlns:c15="http://schemas.microsoft.com/office/drawing/2012/chart" uri="{CE6537A1-D6FC-4f65-9D91-7224C49458BB}"/>
              </c:extLst>
            </c:dLbl>
            <c:spPr>
              <a:solidFill>
                <a:schemeClr val="tx2">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'Chat 100'!$B$13:$B$24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'Chat 100'!$E$126:$E$133</c:f>
              <c:numCache>
                <c:formatCode>#,##0</c:formatCode>
                <c:ptCount val="2"/>
                <c:pt idx="0">
                  <c:v>211</c:v>
                </c:pt>
                <c:pt idx="1">
                  <c:v>248</c:v>
                </c:pt>
              </c:numCache>
            </c:numRef>
          </c:val>
          <c:smooth val="0"/>
        </c:ser>
        <c:dLbls>
          <c:dLblPos val="ctr"/>
          <c:showLegendKey val="0"/>
          <c:showVal val="1"/>
          <c:showCatName val="0"/>
          <c:showSerName val="0"/>
          <c:showPercent val="0"/>
          <c:showBubbleSize val="0"/>
        </c:dLbls>
        <c:marker val="1"/>
        <c:smooth val="0"/>
        <c:axId val="960062536"/>
        <c:axId val="960062928"/>
      </c:lineChart>
      <c:catAx>
        <c:axId val="960062536"/>
        <c:scaling>
          <c:orientation val="minMax"/>
        </c:scaling>
        <c:delete val="0"/>
        <c:axPos val="b"/>
        <c:numFmt formatCode="General" sourceLinked="1"/>
        <c:majorTickMark val="out"/>
        <c:minorTickMark val="none"/>
        <c:tickLblPos val="nextTo"/>
        <c:spPr>
          <a:noFill/>
          <a:ln w="19050" cap="flat" cmpd="sng" algn="ctr">
            <a:solidFill>
              <a:schemeClr val="accent5">
                <a:lumMod val="75000"/>
              </a:schemeClr>
            </a:solidFill>
            <a:round/>
          </a:ln>
          <a:effectLst/>
        </c:spPr>
        <c:txPr>
          <a:bodyPr rot="-60000000" spcFirstLastPara="1" vertOverflow="ellipsis" vert="horz" wrap="square" anchor="ctr" anchorCtr="1"/>
          <a:lstStyle/>
          <a:p>
            <a:pPr>
              <a:defRPr sz="800" b="1" i="0" u="none" strike="noStrike" kern="1200" cap="all" baseline="0">
                <a:solidFill>
                  <a:schemeClr val="tx1"/>
                </a:solidFill>
                <a:latin typeface="+mn-lt"/>
                <a:ea typeface="+mn-ea"/>
                <a:cs typeface="+mn-cs"/>
              </a:defRPr>
            </a:pPr>
            <a:endParaRPr lang="es-MX"/>
          </a:p>
        </c:txPr>
        <c:crossAx val="960062928"/>
        <c:crosses val="autoZero"/>
        <c:auto val="1"/>
        <c:lblAlgn val="ctr"/>
        <c:lblOffset val="100"/>
        <c:noMultiLvlLbl val="0"/>
      </c:catAx>
      <c:valAx>
        <c:axId val="960062928"/>
        <c:scaling>
          <c:orientation val="minMax"/>
          <c:max val="300"/>
          <c:min val="200"/>
        </c:scaling>
        <c:delete val="1"/>
        <c:axPos val="l"/>
        <c:numFmt formatCode="#,##0" sourceLinked="1"/>
        <c:majorTickMark val="none"/>
        <c:minorTickMark val="none"/>
        <c:tickLblPos val="nextTo"/>
        <c:crossAx val="960062536"/>
        <c:crosses val="autoZero"/>
        <c:crossBetween val="between"/>
        <c:majorUnit val="10"/>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es-MX" sz="1100" b="1" i="0" u="none" strike="noStrike" baseline="0">
                <a:solidFill>
                  <a:srgbClr val="000000"/>
                </a:solidFill>
                <a:latin typeface="Arial"/>
                <a:cs typeface="Arial"/>
              </a:rPr>
              <a:t>Gráfico N° 01</a:t>
            </a:r>
          </a:p>
          <a:p>
            <a:pPr>
              <a:defRPr sz="1050" b="0" i="0" u="none" strike="noStrike" baseline="0">
                <a:solidFill>
                  <a:srgbClr val="000000"/>
                </a:solidFill>
                <a:latin typeface="Arial"/>
                <a:ea typeface="Arial"/>
                <a:cs typeface="Arial"/>
              </a:defRPr>
            </a:pPr>
            <a:r>
              <a:rPr lang="es-MX" sz="1100" b="1" i="0" u="none" strike="noStrike" baseline="0">
                <a:solidFill>
                  <a:srgbClr val="000000"/>
                </a:solidFill>
                <a:latin typeface="Arial"/>
                <a:cs typeface="Arial"/>
              </a:rPr>
              <a:t>Casos Derivados según Mes y Sexo</a:t>
            </a:r>
          </a:p>
        </c:rich>
      </c:tx>
      <c:layout>
        <c:manualLayout>
          <c:xMode val="edge"/>
          <c:yMode val="edge"/>
          <c:x val="0.29525836486613355"/>
          <c:y val="4.8946937188407008E-2"/>
        </c:manualLayout>
      </c:layout>
      <c:overlay val="0"/>
      <c:spPr>
        <a:noFill/>
        <a:ln w="25400">
          <a:noFill/>
        </a:ln>
      </c:spPr>
    </c:title>
    <c:autoTitleDeleted val="0"/>
    <c:plotArea>
      <c:layout>
        <c:manualLayout>
          <c:layoutTarget val="inner"/>
          <c:xMode val="edge"/>
          <c:yMode val="edge"/>
          <c:x val="8.6538542798361442E-2"/>
          <c:y val="0.20937500000000001"/>
          <c:w val="0.88653929400098952"/>
          <c:h val="0.59062499999999996"/>
        </c:manualLayout>
      </c:layout>
      <c:barChart>
        <c:barDir val="col"/>
        <c:grouping val="stacked"/>
        <c:varyColors val="0"/>
        <c:ser>
          <c:idx val="0"/>
          <c:order val="0"/>
          <c:tx>
            <c:v>Mujer</c:v>
          </c:tx>
          <c:spPr>
            <a:solidFill>
              <a:srgbClr val="F89D52"/>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100" b="1"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RITA!$A$126:$A$137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RITA!$C$126:$C$137</c:f>
              <c:numCache>
                <c:formatCode>#,##0</c:formatCode>
                <c:ptCount val="12"/>
                <c:pt idx="0">
                  <c:v>26</c:v>
                </c:pt>
                <c:pt idx="1">
                  <c:v>21</c:v>
                </c:pt>
              </c:numCache>
            </c:numRef>
          </c:val>
        </c:ser>
        <c:ser>
          <c:idx val="1"/>
          <c:order val="1"/>
          <c:tx>
            <c:v>Hombre</c:v>
          </c:tx>
          <c:spPr>
            <a:solidFill>
              <a:srgbClr val="0070C0"/>
            </a:solidFill>
            <a:ln w="12700">
              <a:solidFill>
                <a:schemeClr val="tx1"/>
              </a:solidFill>
              <a:prstDash val="solid"/>
            </a:ln>
          </c:spPr>
          <c:invertIfNegative val="0"/>
          <c:dLbls>
            <c:dLbl>
              <c:idx val="0"/>
              <c:layout>
                <c:manualLayout>
                  <c:x val="-2.0760348584234136E-3"/>
                  <c:y val="-1.0659561038716868E-2"/>
                </c:manualLayout>
              </c:layout>
              <c:spPr>
                <a:noFill/>
                <a:ln w="25400">
                  <a:noFill/>
                </a:ln>
              </c:spPr>
              <c:txPr>
                <a:bodyPr/>
                <a:lstStyle/>
                <a:p>
                  <a:pPr>
                    <a:defRPr sz="1100" b="1" i="0" u="none" strike="noStrike" baseline="0">
                      <a:solidFill>
                        <a:srgbClr val="FFFFFF"/>
                      </a:solidFill>
                      <a:latin typeface="Arial"/>
                      <a:ea typeface="Arial"/>
                      <a:cs typeface="Arial"/>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1066538043162639E-3"/>
                </c:manualLayout>
              </c:layout>
              <c:spPr>
                <a:noFill/>
                <a:ln w="25400">
                  <a:noFill/>
                </a:ln>
              </c:spPr>
              <c:txPr>
                <a:bodyPr/>
                <a:lstStyle/>
                <a:p>
                  <a:pPr>
                    <a:defRPr sz="1100" b="1" i="0" u="none" strike="noStrike" baseline="0">
                      <a:solidFill>
                        <a:srgbClr val="FFFFFF"/>
                      </a:solidFill>
                      <a:latin typeface="Arial"/>
                      <a:ea typeface="Arial"/>
                      <a:cs typeface="Arial"/>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553187012905688E-3"/>
                </c:manualLayout>
              </c:layout>
              <c:spPr>
                <a:noFill/>
                <a:ln w="25400">
                  <a:noFill/>
                </a:ln>
              </c:spPr>
              <c:txPr>
                <a:bodyPr/>
                <a:lstStyle/>
                <a:p>
                  <a:pPr>
                    <a:defRPr sz="1100" b="1" i="0" u="none" strike="noStrike" baseline="0">
                      <a:solidFill>
                        <a:srgbClr val="FFFFFF"/>
                      </a:solidFill>
                      <a:latin typeface="Arial"/>
                      <a:ea typeface="Arial"/>
                      <a:cs typeface="Arial"/>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4590776330303838E-3"/>
                </c:manualLayout>
              </c:layout>
              <c:spPr>
                <a:noFill/>
                <a:ln w="25400">
                  <a:noFill/>
                </a:ln>
              </c:spPr>
              <c:txPr>
                <a:bodyPr/>
                <a:lstStyle/>
                <a:p>
                  <a:pPr>
                    <a:defRPr sz="1100" b="1" i="0" u="none" strike="noStrike" baseline="0">
                      <a:solidFill>
                        <a:srgbClr val="FFFFFF"/>
                      </a:solidFill>
                      <a:latin typeface="Arial"/>
                      <a:ea typeface="Arial"/>
                      <a:cs typeface="Arial"/>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
                </c:manualLayout>
              </c:layout>
              <c:spPr>
                <a:noFill/>
                <a:ln w="25400">
                  <a:noFill/>
                </a:ln>
              </c:spPr>
              <c:txPr>
                <a:bodyPr/>
                <a:lstStyle/>
                <a:p>
                  <a:pPr>
                    <a:defRPr sz="1100" b="1" i="0" u="none" strike="noStrike" baseline="0">
                      <a:solidFill>
                        <a:srgbClr val="FFFFFF"/>
                      </a:solidFill>
                      <a:latin typeface="Arial"/>
                      <a:ea typeface="Arial"/>
                      <a:cs typeface="Arial"/>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1.6346731168688295E-7"/>
                  <c:y val="-3.5537465699155293E-3"/>
                </c:manualLayout>
              </c:layout>
              <c:spPr>
                <a:noFill/>
                <a:ln w="25400">
                  <a:noFill/>
                </a:ln>
              </c:spPr>
              <c:txPr>
                <a:bodyPr/>
                <a:lstStyle/>
                <a:p>
                  <a:pPr>
                    <a:defRPr sz="1100" b="1" i="0" u="none" strike="noStrike" baseline="0">
                      <a:solidFill>
                        <a:srgbClr val="FFFFFF"/>
                      </a:solidFill>
                      <a:latin typeface="Arial"/>
                      <a:ea typeface="Arial"/>
                      <a:cs typeface="Arial"/>
                    </a:defRPr>
                  </a:pPr>
                  <a:endParaRPr lang="es-MX"/>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100" b="1" i="0" u="none" strike="noStrike" baseline="0">
                    <a:solidFill>
                      <a:srgbClr val="FFFFFF"/>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RITA!$A$126:$A$137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RITA!$D$126:$D$137</c:f>
              <c:numCache>
                <c:formatCode>#,##0</c:formatCode>
                <c:ptCount val="12"/>
                <c:pt idx="0">
                  <c:v>13</c:v>
                </c:pt>
                <c:pt idx="1">
                  <c:v>10</c:v>
                </c:pt>
              </c:numCache>
            </c:numRef>
          </c:val>
        </c:ser>
        <c:dLbls>
          <c:showLegendKey val="0"/>
          <c:showVal val="0"/>
          <c:showCatName val="0"/>
          <c:showSerName val="0"/>
          <c:showPercent val="0"/>
          <c:showBubbleSize val="0"/>
        </c:dLbls>
        <c:gapWidth val="150"/>
        <c:overlap val="100"/>
        <c:axId val="471246360"/>
        <c:axId val="471246752"/>
      </c:barChart>
      <c:catAx>
        <c:axId val="471246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MX"/>
          </a:p>
        </c:txPr>
        <c:crossAx val="471246752"/>
        <c:crosses val="autoZero"/>
        <c:auto val="1"/>
        <c:lblAlgn val="ctr"/>
        <c:lblOffset val="100"/>
        <c:tickLblSkip val="1"/>
        <c:tickMarkSkip val="1"/>
        <c:noMultiLvlLbl val="0"/>
      </c:catAx>
      <c:valAx>
        <c:axId val="47124675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MX"/>
          </a:p>
        </c:txPr>
        <c:crossAx val="471246360"/>
        <c:crosses val="autoZero"/>
        <c:crossBetween val="between"/>
        <c:majorUnit val="40"/>
        <c:minorUnit val="1"/>
      </c:valAx>
      <c:spPr>
        <a:solidFill>
          <a:srgbClr val="FFFFFF"/>
        </a:solidFill>
        <a:ln w="12700">
          <a:solidFill>
            <a:srgbClr val="808080"/>
          </a:solidFill>
          <a:prstDash val="solid"/>
        </a:ln>
      </c:spPr>
    </c:plotArea>
    <c:legend>
      <c:legendPos val="b"/>
      <c:layout>
        <c:manualLayout>
          <c:xMode val="edge"/>
          <c:yMode val="edge"/>
          <c:x val="0.2990316537670093"/>
          <c:y val="0.88311944984705504"/>
          <c:w val="0.41525448276147453"/>
          <c:h val="8.874484667580701E-2"/>
        </c:manualLayout>
      </c:layout>
      <c:overlay val="0"/>
      <c:spPr>
        <a:solidFill>
          <a:srgbClr val="FFFFFF"/>
        </a:solidFill>
        <a:ln w="25400">
          <a:noFill/>
        </a:ln>
      </c:spPr>
      <c:txPr>
        <a:bodyPr/>
        <a:lstStyle/>
        <a:p>
          <a:pPr>
            <a:defRPr sz="925" b="0" i="0" u="none" strike="noStrike" baseline="0">
              <a:solidFill>
                <a:srgbClr val="000000"/>
              </a:solidFill>
              <a:latin typeface="Arial"/>
              <a:ea typeface="Arial"/>
              <a:cs typeface="Arial"/>
            </a:defRPr>
          </a:pPr>
          <a:endParaRPr lang="es-MX"/>
        </a:p>
      </c:txPr>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s-MX"/>
    </a:p>
  </c:txPr>
  <c:printSettings>
    <c:headerFooter alignWithMargins="0"/>
    <c:pageMargins b="1" l="0.750000000000001" r="0.750000000000001"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MX" sz="1100" b="1" i="0" u="none" strike="noStrike" baseline="0">
                <a:solidFill>
                  <a:srgbClr val="000000"/>
                </a:solidFill>
                <a:latin typeface="Arial"/>
                <a:cs typeface="Arial"/>
              </a:rPr>
              <a:t>Gráfico N° 02</a:t>
            </a:r>
          </a:p>
          <a:p>
            <a:pPr>
              <a:defRPr sz="800" b="0" i="0" u="none" strike="noStrike" baseline="0">
                <a:solidFill>
                  <a:srgbClr val="000000"/>
                </a:solidFill>
                <a:latin typeface="Arial"/>
                <a:ea typeface="Arial"/>
                <a:cs typeface="Arial"/>
              </a:defRPr>
            </a:pPr>
            <a:r>
              <a:rPr lang="es-MX" sz="1100" b="1" i="0" u="none" strike="noStrike" baseline="0">
                <a:solidFill>
                  <a:srgbClr val="000000"/>
                </a:solidFill>
                <a:latin typeface="Arial"/>
                <a:cs typeface="Arial"/>
              </a:rPr>
              <a:t>Porcentaje de Casos Derivados según Sexo</a:t>
            </a:r>
          </a:p>
        </c:rich>
      </c:tx>
      <c:layout>
        <c:manualLayout>
          <c:xMode val="edge"/>
          <c:yMode val="edge"/>
          <c:x val="0.24664413995494655"/>
          <c:y val="2.7807744504377899E-2"/>
        </c:manualLayout>
      </c:layout>
      <c:overlay val="0"/>
      <c:spPr>
        <a:noFill/>
        <a:ln w="25400">
          <a:noFill/>
        </a:ln>
      </c:spPr>
    </c:title>
    <c:autoTitleDeleted val="0"/>
    <c:view3D>
      <c:rotX val="60"/>
      <c:rotY val="0"/>
      <c:rAngAx val="0"/>
      <c:perspective val="0"/>
    </c:view3D>
    <c:floor>
      <c:thickness val="0"/>
    </c:floor>
    <c:sideWall>
      <c:thickness val="0"/>
    </c:sideWall>
    <c:backWall>
      <c:thickness val="0"/>
    </c:backWall>
    <c:plotArea>
      <c:layout>
        <c:manualLayout>
          <c:layoutTarget val="inner"/>
          <c:xMode val="edge"/>
          <c:yMode val="edge"/>
          <c:x val="0.20422171602126046"/>
          <c:y val="0.28029325943195649"/>
          <c:w val="0.56653238390759242"/>
          <c:h val="0.56205340254255931"/>
        </c:manualLayout>
      </c:layout>
      <c:pie3DChart>
        <c:varyColors val="1"/>
        <c:ser>
          <c:idx val="0"/>
          <c:order val="0"/>
          <c:spPr>
            <a:solidFill>
              <a:srgbClr val="9999FF"/>
            </a:solidFill>
            <a:ln w="12700">
              <a:solidFill>
                <a:srgbClr val="000000"/>
              </a:solidFill>
              <a:prstDash val="solid"/>
            </a:ln>
          </c:spPr>
          <c:dPt>
            <c:idx val="0"/>
            <c:bubble3D val="0"/>
            <c:spPr>
              <a:solidFill>
                <a:srgbClr val="F89D52"/>
              </a:solidFill>
              <a:ln w="12700">
                <a:solidFill>
                  <a:srgbClr val="FF00FF"/>
                </a:solidFill>
                <a:prstDash val="solid"/>
              </a:ln>
            </c:spPr>
          </c:dPt>
          <c:dPt>
            <c:idx val="1"/>
            <c:bubble3D val="0"/>
            <c:spPr>
              <a:solidFill>
                <a:srgbClr val="0070C0"/>
              </a:solidFill>
              <a:ln w="12700">
                <a:solidFill>
                  <a:srgbClr val="0000FF"/>
                </a:solidFill>
                <a:prstDash val="solid"/>
              </a:ln>
            </c:spPr>
          </c:dPt>
          <c:dLbls>
            <c:dLbl>
              <c:idx val="0"/>
              <c:layout>
                <c:manualLayout>
                  <c:x val="3.2293679506278004E-2"/>
                  <c:y val="3.7726652596228975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667488958471366E-2"/>
                  <c:y val="-6.6441443422924087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FF"/>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RITA!$C$125:$D$125</c:f>
              <c:strCache>
                <c:ptCount val="2"/>
                <c:pt idx="0">
                  <c:v>Mujer</c:v>
                </c:pt>
                <c:pt idx="1">
                  <c:v>Hombre</c:v>
                </c:pt>
              </c:strCache>
            </c:strRef>
          </c:cat>
          <c:val>
            <c:numRef>
              <c:f>RITA!$C$138:$D$138</c:f>
              <c:numCache>
                <c:formatCode>#,##0</c:formatCode>
                <c:ptCount val="2"/>
                <c:pt idx="0">
                  <c:v>47</c:v>
                </c:pt>
                <c:pt idx="1">
                  <c:v>23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MX"/>
    </a:p>
  </c:txPr>
  <c:printSettings>
    <c:headerFooter alignWithMargins="0"/>
    <c:pageMargins b="1" l="0.750000000000001" r="0.750000000000001" t="1" header="0" footer="0"/>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es-MX"/>
              <a:t>Nº Personas Atendidas por tipo de derivación</a:t>
            </a:r>
          </a:p>
        </c:rich>
      </c:tx>
      <c:overlay val="0"/>
      <c:spPr>
        <a:noFill/>
        <a:ln w="25400">
          <a:noFill/>
        </a:ln>
      </c:spPr>
    </c:title>
    <c:autoTitleDeleted val="0"/>
    <c:plotArea>
      <c:layout/>
      <c:barChart>
        <c:barDir val="bar"/>
        <c:grouping val="clustered"/>
        <c:varyColors val="0"/>
        <c:ser>
          <c:idx val="0"/>
          <c:order val="0"/>
          <c:spPr>
            <a:pattFill prst="dashVert">
              <a:fgClr>
                <a:srgbClr val="333333"/>
              </a:fgClr>
              <a:bgClr>
                <a:srgbClr val="FFFFCC"/>
              </a:bgClr>
            </a:patt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00" b="0"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Fiscalia</c:v>
              </c:pt>
              <c:pt idx="1">
                <c:v>Juez de Paz</c:v>
              </c:pt>
              <c:pt idx="2">
                <c:v>Juz. Familia</c:v>
              </c:pt>
              <c:pt idx="3">
                <c:v>CEM</c:v>
              </c:pt>
              <c:pt idx="4">
                <c:v>Voluntario</c:v>
              </c:pt>
              <c:pt idx="5">
                <c:v>Demuna</c:v>
              </c:pt>
              <c:pt idx="6">
                <c:v>C. Salud</c:v>
              </c:pt>
              <c:pt idx="7">
                <c:v>Otros</c:v>
              </c:pt>
            </c:strLit>
          </c:cat>
          <c:val>
            <c:numLit>
              <c:formatCode>General</c:formatCode>
              <c:ptCount val="8"/>
              <c:pt idx="0">
                <c:v>6</c:v>
              </c:pt>
              <c:pt idx="1">
                <c:v>0</c:v>
              </c:pt>
              <c:pt idx="2">
                <c:v>14</c:v>
              </c:pt>
              <c:pt idx="3">
                <c:v>22</c:v>
              </c:pt>
              <c:pt idx="4">
                <c:v>48</c:v>
              </c:pt>
              <c:pt idx="5">
                <c:v>6</c:v>
              </c:pt>
              <c:pt idx="6">
                <c:v>3</c:v>
              </c:pt>
              <c:pt idx="7">
                <c:v>12</c:v>
              </c:pt>
            </c:numLit>
          </c:val>
        </c:ser>
        <c:dLbls>
          <c:showLegendKey val="0"/>
          <c:showVal val="0"/>
          <c:showCatName val="0"/>
          <c:showSerName val="0"/>
          <c:showPercent val="0"/>
          <c:showBubbleSize val="0"/>
        </c:dLbls>
        <c:gapWidth val="150"/>
        <c:axId val="471247928"/>
        <c:axId val="471248320"/>
      </c:barChart>
      <c:catAx>
        <c:axId val="4712479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MX"/>
          </a:p>
        </c:txPr>
        <c:crossAx val="471248320"/>
        <c:crosses val="autoZero"/>
        <c:auto val="1"/>
        <c:lblAlgn val="ctr"/>
        <c:lblOffset val="100"/>
        <c:tickLblSkip val="5"/>
        <c:tickMarkSkip val="1"/>
        <c:noMultiLvlLbl val="0"/>
      </c:catAx>
      <c:valAx>
        <c:axId val="471248320"/>
        <c:scaling>
          <c:orientation val="minMax"/>
        </c:scaling>
        <c:delete val="0"/>
        <c:axPos val="t"/>
        <c:majorGridlines>
          <c:spPr>
            <a:ln w="3175">
              <a:solidFill>
                <a:srgbClr val="C0C0C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MX"/>
          </a:p>
        </c:txPr>
        <c:crossAx val="4712479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s-MX"/>
    </a:p>
  </c:txPr>
  <c:printSettings>
    <c:headerFooter alignWithMargins="0"/>
    <c:pageMargins b="1" l="0.750000000000001" r="0.750000000000001"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MX" sz="800" b="1" i="0" u="none" strike="noStrike" baseline="0">
                <a:solidFill>
                  <a:srgbClr val="000000"/>
                </a:solidFill>
                <a:latin typeface="Arial"/>
                <a:cs typeface="Arial"/>
              </a:rPr>
              <a:t>Gráfico N° 04</a:t>
            </a:r>
          </a:p>
          <a:p>
            <a:pPr>
              <a:defRPr sz="800" b="0" i="0" u="none" strike="noStrike" baseline="0">
                <a:solidFill>
                  <a:srgbClr val="000000"/>
                </a:solidFill>
                <a:latin typeface="Arial"/>
                <a:ea typeface="Arial"/>
                <a:cs typeface="Arial"/>
              </a:defRPr>
            </a:pPr>
            <a:r>
              <a:rPr lang="es-MX" sz="800" b="1" i="0" u="none" strike="noStrike" baseline="0">
                <a:solidFill>
                  <a:srgbClr val="000000"/>
                </a:solidFill>
                <a:latin typeface="Arial"/>
                <a:cs typeface="Arial"/>
              </a:rPr>
              <a:t>% Casos Derivados según Tipo de Violencia</a:t>
            </a:r>
          </a:p>
        </c:rich>
      </c:tx>
      <c:layout>
        <c:manualLayout>
          <c:xMode val="edge"/>
          <c:yMode val="edge"/>
          <c:x val="0.15960771192552772"/>
          <c:y val="1.007408097656432E-2"/>
        </c:manualLayout>
      </c:layout>
      <c:overlay val="0"/>
      <c:spPr>
        <a:noFill/>
        <a:ln w="25400">
          <a:noFill/>
        </a:ln>
      </c:spPr>
    </c:title>
    <c:autoTitleDeleted val="0"/>
    <c:view3D>
      <c:rotX val="60"/>
      <c:rotY val="0"/>
      <c:rAngAx val="0"/>
      <c:perspective val="0"/>
    </c:view3D>
    <c:floor>
      <c:thickness val="0"/>
    </c:floor>
    <c:sideWall>
      <c:thickness val="0"/>
    </c:sideWall>
    <c:backWall>
      <c:thickness val="0"/>
    </c:backWall>
    <c:plotArea>
      <c:layout>
        <c:manualLayout>
          <c:layoutTarget val="inner"/>
          <c:xMode val="edge"/>
          <c:yMode val="edge"/>
          <c:x val="0.18147719947901117"/>
          <c:y val="0.34644395781888226"/>
          <c:w val="0.67088607594936711"/>
          <c:h val="0.57943925233644944"/>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E46C0A"/>
              </a:solidFill>
              <a:ln w="12700">
                <a:solidFill>
                  <a:srgbClr val="339966"/>
                </a:solidFill>
                <a:prstDash val="solid"/>
              </a:ln>
            </c:spPr>
          </c:dPt>
          <c:dPt>
            <c:idx val="2"/>
            <c:bubble3D val="0"/>
            <c:spPr>
              <a:pattFill prst="pct60">
                <a:fgClr>
                  <a:srgbClr val="FFFF00"/>
                </a:fgClr>
                <a:bgClr>
                  <a:srgbClr val="FFFFFF"/>
                </a:bgClr>
              </a:pattFill>
              <a:ln w="12700">
                <a:solidFill>
                  <a:srgbClr val="FFFF00"/>
                </a:solidFill>
                <a:prstDash val="solid"/>
              </a:ln>
            </c:spPr>
          </c:dPt>
          <c:dPt>
            <c:idx val="3"/>
            <c:bubble3D val="0"/>
          </c:dPt>
          <c:dLbls>
            <c:dLbl>
              <c:idx val="1"/>
              <c:layout>
                <c:manualLayout>
                  <c:x val="0.24609832198459061"/>
                  <c:y val="-1.053906723198062E-2"/>
                </c:manualLayout>
              </c:layout>
              <c:numFmt formatCode="0.0%" sourceLinked="0"/>
              <c:spPr>
                <a:noFill/>
                <a:ln w="25400">
                  <a:noFill/>
                </a:ln>
              </c:spPr>
              <c:txPr>
                <a:bodyPr/>
                <a:lstStyle/>
                <a:p>
                  <a:pPr>
                    <a:defRPr sz="925"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7757597112208527E-2"/>
                  <c:y val="-7.8631035327126324E-3"/>
                </c:manualLayout>
              </c:layout>
              <c:numFmt formatCode="0.0%" sourceLinked="0"/>
              <c:spPr>
                <a:noFill/>
                <a:ln w="25400">
                  <a:noFill/>
                </a:ln>
              </c:spPr>
              <c:txPr>
                <a:bodyPr/>
                <a:lstStyle/>
                <a:p>
                  <a:pPr>
                    <a:defRPr sz="925"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5711318784376942E-2"/>
                  <c:y val="-4.1747168930100567E-2"/>
                </c:manualLayout>
              </c:layout>
              <c:numFmt formatCode="0.0%" sourceLinked="0"/>
              <c:spPr>
                <a:noFill/>
                <a:ln w="25400">
                  <a:noFill/>
                </a:ln>
              </c:spPr>
              <c:txPr>
                <a:bodyPr/>
                <a:lstStyle/>
                <a:p>
                  <a:pPr>
                    <a:defRPr sz="925"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wrap="square" lIns="38100" tIns="19050" rIns="38100" bIns="19050" anchor="ctr">
                <a:spAutoFit/>
              </a:bodyPr>
              <a:lstStyle/>
              <a:p>
                <a:pPr>
                  <a:defRPr sz="925"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RITA!$O$168:$Q$171</c:f>
              <c:strCache>
                <c:ptCount val="4"/>
                <c:pt idx="0">
                  <c:v>Violencia Económica o Patrimonial</c:v>
                </c:pt>
                <c:pt idx="1">
                  <c:v>Violencia Psicológica</c:v>
                </c:pt>
                <c:pt idx="2">
                  <c:v>Violencia Física</c:v>
                </c:pt>
                <c:pt idx="3">
                  <c:v>Violencia Sexual</c:v>
                </c:pt>
              </c:strCache>
            </c:strRef>
          </c:cat>
          <c:val>
            <c:numRef>
              <c:f>RITA!$R$168:$R$171</c:f>
              <c:numCache>
                <c:formatCode>#,##0</c:formatCode>
                <c:ptCount val="4"/>
                <c:pt idx="0">
                  <c:v>0</c:v>
                </c:pt>
                <c:pt idx="1">
                  <c:v>70</c:v>
                </c:pt>
                <c:pt idx="2">
                  <c:v>0</c:v>
                </c:pt>
                <c:pt idx="3" formatCode="General">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MX"/>
    </a:p>
  </c:txPr>
  <c:printSettings>
    <c:headerFooter alignWithMargins="0"/>
    <c:pageMargins b="1" l="0.750000000000001" r="0.750000000000001" t="1" header="0" footer="0"/>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MX" sz="1000" b="1" i="0" u="none" strike="noStrike" baseline="0">
                <a:solidFill>
                  <a:srgbClr val="000000"/>
                </a:solidFill>
                <a:latin typeface="Arial"/>
                <a:cs typeface="Arial"/>
              </a:rPr>
              <a:t>Gráfico N° 05</a:t>
            </a:r>
          </a:p>
          <a:p>
            <a:pPr>
              <a:defRPr sz="800" b="0" i="0" u="none" strike="noStrike" baseline="0">
                <a:solidFill>
                  <a:srgbClr val="000000"/>
                </a:solidFill>
                <a:latin typeface="Arial"/>
                <a:ea typeface="Arial"/>
                <a:cs typeface="Arial"/>
              </a:defRPr>
            </a:pPr>
            <a:r>
              <a:rPr lang="es-MX" sz="1000" b="1" i="0" u="none" strike="noStrike" baseline="0">
                <a:solidFill>
                  <a:srgbClr val="000000"/>
                </a:solidFill>
                <a:latin typeface="Arial"/>
                <a:cs typeface="Arial"/>
              </a:rPr>
              <a:t>Casos Derivados según  Tipo de Institución donde se deriva el caso</a:t>
            </a:r>
          </a:p>
        </c:rich>
      </c:tx>
      <c:layout>
        <c:manualLayout>
          <c:xMode val="edge"/>
          <c:yMode val="edge"/>
          <c:x val="0.32335852358077882"/>
          <c:y val="3.7805834615500647E-2"/>
        </c:manualLayout>
      </c:layout>
      <c:overlay val="0"/>
      <c:spPr>
        <a:noFill/>
        <a:ln w="25400">
          <a:noFill/>
        </a:ln>
      </c:spPr>
    </c:title>
    <c:autoTitleDeleted val="0"/>
    <c:plotArea>
      <c:layout>
        <c:manualLayout>
          <c:layoutTarget val="inner"/>
          <c:xMode val="edge"/>
          <c:yMode val="edge"/>
          <c:x val="0.20705461410308482"/>
          <c:y val="0.1501420160317799"/>
          <c:w val="0.77171414423372742"/>
          <c:h val="0.81424161169043152"/>
        </c:manualLayout>
      </c:layout>
      <c:barChart>
        <c:barDir val="bar"/>
        <c:grouping val="clustered"/>
        <c:varyColors val="0"/>
        <c:ser>
          <c:idx val="0"/>
          <c:order val="0"/>
          <c:invertIfNegative val="0"/>
          <c:cat>
            <c:strRef>
              <c:f>RITA!$B$183:$D$193</c:f>
              <c:strCache>
                <c:ptCount val="11"/>
                <c:pt idx="0">
                  <c:v>Centro Emergencia Mujer</c:v>
                </c:pt>
                <c:pt idx="1">
                  <c:v>Comisaría de la zona</c:v>
                </c:pt>
                <c:pt idx="2">
                  <c:v>Casa de refugio</c:v>
                </c:pt>
                <c:pt idx="3">
                  <c:v>Línea 100</c:v>
                </c:pt>
                <c:pt idx="4">
                  <c:v>DEMUNA</c:v>
                </c:pt>
                <c:pt idx="5">
                  <c:v>Fiscalía</c:v>
                </c:pt>
                <c:pt idx="6">
                  <c:v>Modulos básicos justicia/juzgados</c:v>
                </c:pt>
                <c:pt idx="7">
                  <c:v>Establecimientos de Salud</c:v>
                </c:pt>
                <c:pt idx="8">
                  <c:v>MINJUS</c:v>
                </c:pt>
                <c:pt idx="9">
                  <c:v>ONG´s</c:v>
                </c:pt>
                <c:pt idx="10">
                  <c:v>Otros</c:v>
                </c:pt>
              </c:strCache>
            </c:strRef>
          </c:cat>
          <c:val>
            <c:numRef>
              <c:f>RITA!$I$183:$I$193</c:f>
              <c:numCache>
                <c:formatCode>General</c:formatCode>
                <c:ptCount val="11"/>
                <c:pt idx="0">
                  <c:v>2</c:v>
                </c:pt>
                <c:pt idx="1">
                  <c:v>0</c:v>
                </c:pt>
                <c:pt idx="2">
                  <c:v>68</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8"/>
        <c:axId val="471249496"/>
        <c:axId val="471249888"/>
      </c:barChart>
      <c:catAx>
        <c:axId val="47124949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MX"/>
          </a:p>
        </c:txPr>
        <c:crossAx val="471249888"/>
        <c:crosses val="autoZero"/>
        <c:auto val="1"/>
        <c:lblAlgn val="ctr"/>
        <c:lblOffset val="100"/>
        <c:tickLblSkip val="1"/>
        <c:tickMarkSkip val="1"/>
        <c:noMultiLvlLbl val="0"/>
      </c:catAx>
      <c:valAx>
        <c:axId val="471249888"/>
        <c:scaling>
          <c:orientation val="minMax"/>
        </c:scaling>
        <c:delete val="1"/>
        <c:axPos val="t"/>
        <c:majorGridlines>
          <c:spPr>
            <a:ln w="3175">
              <a:solidFill>
                <a:srgbClr val="C0C0C0"/>
              </a:solidFill>
              <a:prstDash val="sysDash"/>
            </a:ln>
          </c:spPr>
        </c:majorGridlines>
        <c:numFmt formatCode="General" sourceLinked="1"/>
        <c:majorTickMark val="out"/>
        <c:minorTickMark val="none"/>
        <c:tickLblPos val="nextTo"/>
        <c:crossAx val="4712494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MX"/>
    </a:p>
  </c:txPr>
  <c:printSettings>
    <c:headerFooter alignWithMargins="0"/>
    <c:pageMargins b="1" l="0.75000000000000122" r="0.75000000000000122"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MX" sz="1000" b="1" i="0" u="none" strike="noStrike" baseline="0">
                <a:solidFill>
                  <a:srgbClr val="000000"/>
                </a:solidFill>
                <a:latin typeface="Arial"/>
                <a:cs typeface="Arial"/>
              </a:rPr>
              <a:t>Gráfico N° 03</a:t>
            </a:r>
          </a:p>
          <a:p>
            <a:pPr>
              <a:defRPr sz="800" b="0" i="0" u="none" strike="noStrike" baseline="0">
                <a:solidFill>
                  <a:srgbClr val="000000"/>
                </a:solidFill>
                <a:latin typeface="Arial"/>
                <a:ea typeface="Arial"/>
                <a:cs typeface="Arial"/>
              </a:defRPr>
            </a:pPr>
            <a:r>
              <a:rPr lang="es-MX" sz="1000" b="1" i="0" u="none" strike="noStrike" baseline="0">
                <a:solidFill>
                  <a:srgbClr val="000000"/>
                </a:solidFill>
                <a:latin typeface="Arial"/>
                <a:cs typeface="Arial"/>
              </a:rPr>
              <a:t>Casos Derivados según  Grupos de Edad de la Víctima</a:t>
            </a:r>
          </a:p>
        </c:rich>
      </c:tx>
      <c:layout>
        <c:manualLayout>
          <c:xMode val="edge"/>
          <c:yMode val="edge"/>
          <c:x val="0.30802927490199128"/>
          <c:y val="1.9726243896932241E-2"/>
        </c:manualLayout>
      </c:layout>
      <c:overlay val="0"/>
      <c:spPr>
        <a:noFill/>
        <a:ln w="25400">
          <a:noFill/>
        </a:ln>
      </c:spPr>
    </c:title>
    <c:autoTitleDeleted val="0"/>
    <c:plotArea>
      <c:layout>
        <c:manualLayout>
          <c:layoutTarget val="inner"/>
          <c:xMode val="edge"/>
          <c:yMode val="edge"/>
          <c:x val="0.18430009407713979"/>
          <c:y val="0.11437529986171088"/>
          <c:w val="0.77171414423372764"/>
          <c:h val="0.88562483056358443"/>
        </c:manualLayout>
      </c:layout>
      <c:barChart>
        <c:barDir val="bar"/>
        <c:grouping val="clustered"/>
        <c:varyColors val="0"/>
        <c:ser>
          <c:idx val="0"/>
          <c:order val="0"/>
          <c:spPr>
            <a:solidFill>
              <a:srgbClr val="00B05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RITA!$C$145:$J$145</c:f>
              <c:strCache>
                <c:ptCount val="8"/>
                <c:pt idx="0">
                  <c:v>0-5 años</c:v>
                </c:pt>
                <c:pt idx="1">
                  <c:v>6-11 años</c:v>
                </c:pt>
                <c:pt idx="2">
                  <c:v>12-17 años</c:v>
                </c:pt>
                <c:pt idx="3">
                  <c:v>18-25 años</c:v>
                </c:pt>
                <c:pt idx="4">
                  <c:v>26-35 años</c:v>
                </c:pt>
                <c:pt idx="5">
                  <c:v>36-45 años</c:v>
                </c:pt>
                <c:pt idx="6">
                  <c:v>46-59 años</c:v>
                </c:pt>
                <c:pt idx="7">
                  <c:v>60 + años</c:v>
                </c:pt>
              </c:strCache>
            </c:strRef>
          </c:cat>
          <c:val>
            <c:numRef>
              <c:f>RITA!$C$158:$J$158</c:f>
              <c:numCache>
                <c:formatCode>#,##0</c:formatCode>
                <c:ptCount val="8"/>
                <c:pt idx="0">
                  <c:v>1</c:v>
                </c:pt>
                <c:pt idx="1">
                  <c:v>3</c:v>
                </c:pt>
                <c:pt idx="2">
                  <c:v>6</c:v>
                </c:pt>
                <c:pt idx="3">
                  <c:v>7</c:v>
                </c:pt>
                <c:pt idx="4">
                  <c:v>14</c:v>
                </c:pt>
                <c:pt idx="5">
                  <c:v>28</c:v>
                </c:pt>
                <c:pt idx="6">
                  <c:v>8</c:v>
                </c:pt>
                <c:pt idx="7">
                  <c:v>3</c:v>
                </c:pt>
              </c:numCache>
            </c:numRef>
          </c:val>
        </c:ser>
        <c:dLbls>
          <c:showLegendKey val="0"/>
          <c:showVal val="0"/>
          <c:showCatName val="0"/>
          <c:showSerName val="0"/>
          <c:showPercent val="0"/>
          <c:showBubbleSize val="0"/>
        </c:dLbls>
        <c:gapWidth val="78"/>
        <c:axId val="471250672"/>
        <c:axId val="471251064"/>
      </c:barChart>
      <c:catAx>
        <c:axId val="47125067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MX"/>
          </a:p>
        </c:txPr>
        <c:crossAx val="471251064"/>
        <c:crosses val="autoZero"/>
        <c:auto val="1"/>
        <c:lblAlgn val="ctr"/>
        <c:lblOffset val="100"/>
        <c:tickLblSkip val="1"/>
        <c:tickMarkSkip val="1"/>
        <c:noMultiLvlLbl val="0"/>
      </c:catAx>
      <c:valAx>
        <c:axId val="471251064"/>
        <c:scaling>
          <c:orientation val="minMax"/>
        </c:scaling>
        <c:delete val="1"/>
        <c:axPos val="t"/>
        <c:majorGridlines>
          <c:spPr>
            <a:ln w="3175">
              <a:solidFill>
                <a:srgbClr val="C0C0C0"/>
              </a:solidFill>
              <a:prstDash val="sysDash"/>
            </a:ln>
          </c:spPr>
        </c:majorGridlines>
        <c:numFmt formatCode="#,##0" sourceLinked="1"/>
        <c:majorTickMark val="out"/>
        <c:minorTickMark val="none"/>
        <c:tickLblPos val="nextTo"/>
        <c:crossAx val="47125067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MX"/>
    </a:p>
  </c:txPr>
  <c:printSettings>
    <c:headerFooter alignWithMargins="0"/>
    <c:pageMargins b="1" l="0.75000000000000144" r="0.75000000000000144" t="1"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828589822498604"/>
          <c:y val="0.29267505618454354"/>
          <c:w val="0.70968157282226518"/>
          <c:h val="0.66728141074039826"/>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Lbl>
              <c:idx val="0"/>
              <c:layout>
                <c:manualLayout>
                  <c:x val="-1.798077127151559E-3"/>
                  <c:y val="8.2884357975552875E-4"/>
                </c:manualLayout>
              </c:layou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1.3941428374084819E-2"/>
                  <c:y val="-0.23409932213575282"/>
                </c:manualLayout>
              </c:layou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5.0769502868745181E-2"/>
                  <c:y val="-0.10035107603788898"/>
                </c:manualLayout>
              </c:layout>
              <c:showLegendKey val="0"/>
              <c:showVal val="1"/>
              <c:showCatName val="1"/>
              <c:showSerName val="0"/>
              <c:showPercent val="1"/>
              <c:showBubbleSize val="0"/>
              <c:extLst>
                <c:ext xmlns:c15="http://schemas.microsoft.com/office/drawing/2012/chart" uri="{CE6537A1-D6FC-4f65-9D91-7224C49458BB}">
                  <c15:layout>
                    <c:manualLayout>
                      <c:w val="0.25067385444743934"/>
                      <c:h val="0.16842101540632343"/>
                    </c:manualLayout>
                  </c15:layout>
                </c:ext>
              </c:extLst>
            </c:dLbl>
            <c:dLbl>
              <c:idx val="3"/>
              <c:layout>
                <c:manualLayout>
                  <c:x val="-2.515723270440251E-2"/>
                  <c:y val="-4.5570942221210622E-2"/>
                </c:manualLayout>
              </c:layout>
              <c:showLegendKey val="0"/>
              <c:showVal val="1"/>
              <c:showCatName val="1"/>
              <c:showSerName val="0"/>
              <c:showPercent val="1"/>
              <c:showBubbleSize val="0"/>
              <c:extLst>
                <c:ext xmlns:c15="http://schemas.microsoft.com/office/drawing/2012/chart" uri="{CE6537A1-D6FC-4f65-9D91-7224C49458BB}">
                  <c15:layout>
                    <c:manualLayout>
                      <c:w val="0.3252470799640611"/>
                      <c:h val="0.22315781125042131"/>
                    </c:manualLayout>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1"/>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Feminicidio!$B$101:$B$104</c:f>
              <c:strCache>
                <c:ptCount val="4"/>
                <c:pt idx="0">
                  <c:v>Esposo</c:v>
                </c:pt>
                <c:pt idx="1">
                  <c:v>Conviviente</c:v>
                </c:pt>
                <c:pt idx="2">
                  <c:v>Pareja sexual sin hijos</c:v>
                </c:pt>
                <c:pt idx="3">
                  <c:v>Enamorado/novio que no es pareja sexual</c:v>
                </c:pt>
              </c:strCache>
            </c:strRef>
          </c:cat>
          <c:val>
            <c:numRef>
              <c:f>Feminicidio!$F$101:$F$104</c:f>
              <c:numCache>
                <c:formatCode>General</c:formatCode>
                <c:ptCount val="4"/>
                <c:pt idx="0">
                  <c:v>3</c:v>
                </c:pt>
                <c:pt idx="1">
                  <c:v>6</c:v>
                </c:pt>
                <c:pt idx="2">
                  <c:v>2</c:v>
                </c:pt>
                <c:pt idx="3">
                  <c:v>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100" b="1" i="0" u="sng" strike="noStrike" baseline="0">
                <a:solidFill>
                  <a:srgbClr val="000000"/>
                </a:solidFill>
                <a:latin typeface="Calibri"/>
                <a:ea typeface="Calibri"/>
                <a:cs typeface="Calibri"/>
              </a:defRPr>
            </a:pPr>
            <a:r>
              <a:rPr lang="es-MX"/>
              <a:t>Porcentaje de casos derivados según tipo de ingreso a la ZER</a:t>
            </a:r>
          </a:p>
        </c:rich>
      </c:tx>
      <c:layout/>
      <c:overlay val="0"/>
      <c:spPr>
        <a:noFill/>
        <a:ln w="25400">
          <a:noFill/>
        </a:ln>
      </c:spPr>
    </c:title>
    <c:autoTitleDeleted val="0"/>
    <c:plotArea>
      <c:layout>
        <c:manualLayout>
          <c:layoutTarget val="inner"/>
          <c:xMode val="edge"/>
          <c:yMode val="edge"/>
          <c:x val="0.24549245914632148"/>
          <c:y val="0.23992324281409377"/>
          <c:w val="0.52116775296463891"/>
          <c:h val="0.60699442317217434"/>
        </c:manualLayout>
      </c:layout>
      <c:doughnutChart>
        <c:varyColors val="1"/>
        <c:ser>
          <c:idx val="0"/>
          <c:order val="0"/>
          <c:dPt>
            <c:idx val="0"/>
            <c:bubble3D val="0"/>
            <c:spPr>
              <a:solidFill>
                <a:schemeClr val="accent5">
                  <a:shade val="65000"/>
                </a:schemeClr>
              </a:solidFill>
              <a:ln>
                <a:noFill/>
              </a:ln>
              <a:effectLst>
                <a:outerShdw blurRad="317500" algn="ctr" rotWithShape="0">
                  <a:prstClr val="black">
                    <a:alpha val="25000"/>
                  </a:prstClr>
                </a:outerShdw>
              </a:effectLst>
            </c:spPr>
          </c:dPt>
          <c:dPt>
            <c:idx val="1"/>
            <c:bubble3D val="0"/>
            <c:spPr>
              <a:solidFill>
                <a:schemeClr val="accent5"/>
              </a:solidFill>
              <a:ln>
                <a:noFill/>
              </a:ln>
              <a:effectLst>
                <a:outerShdw blurRad="317500" algn="ctr" rotWithShape="0">
                  <a:prstClr val="black">
                    <a:alpha val="25000"/>
                  </a:prstClr>
                </a:outerShdw>
              </a:effectLst>
            </c:spPr>
          </c:dPt>
          <c:dPt>
            <c:idx val="2"/>
            <c:bubble3D val="0"/>
          </c:dPt>
          <c:dLbls>
            <c:dLbl>
              <c:idx val="0"/>
              <c:layout>
                <c:manualLayout>
                  <c:x val="0.20036695274983771"/>
                  <c:y val="-8.326069875394141E-3"/>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6564629277845021E-3"/>
                  <c:y val="0.1559584338990363"/>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0792610059087344"/>
                  <c:y val="-8.3260698753941501E-2"/>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showLeaderLines val="0"/>
            <c:extLst>
              <c:ext xmlns:c15="http://schemas.microsoft.com/office/drawing/2012/chart" uri="{CE6537A1-D6FC-4f65-9D91-7224C49458BB}"/>
            </c:extLst>
          </c:dLbls>
          <c:cat>
            <c:strRef>
              <c:f>'ER Casos'!$C$15:$E$15</c:f>
              <c:strCache>
                <c:ptCount val="3"/>
                <c:pt idx="0">
                  <c:v>Casos nuevos</c:v>
                </c:pt>
                <c:pt idx="1">
                  <c:v>Casos reincidentes</c:v>
                </c:pt>
                <c:pt idx="2">
                  <c:v>Casos reingresos</c:v>
                </c:pt>
              </c:strCache>
            </c:strRef>
          </c:cat>
          <c:val>
            <c:numRef>
              <c:f>'ER Casos'!$C$28:$E$28</c:f>
              <c:numCache>
                <c:formatCode>#,##0</c:formatCode>
                <c:ptCount val="3"/>
                <c:pt idx="0">
                  <c:v>194</c:v>
                </c:pt>
                <c:pt idx="1">
                  <c:v>14</c:v>
                </c:pt>
                <c:pt idx="2">
                  <c:v>6</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w="9525" cap="flat" cmpd="sng" algn="ctr">
      <a:solidFill>
        <a:schemeClr val="bg1">
          <a:lumMod val="50000"/>
        </a:schemeClr>
      </a:solid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100" b="1" i="0" u="sng" strike="noStrike" baseline="0">
                <a:solidFill>
                  <a:srgbClr val="000000"/>
                </a:solidFill>
                <a:latin typeface="Calibri"/>
                <a:ea typeface="Calibri"/>
                <a:cs typeface="Calibri"/>
              </a:defRPr>
            </a:pPr>
            <a:r>
              <a:rPr lang="es-MX"/>
              <a:t>Porcentaje de casos derivados según sexo de la víctima</a:t>
            </a:r>
          </a:p>
        </c:rich>
      </c:tx>
      <c:layout/>
      <c:overlay val="0"/>
      <c:spPr>
        <a:noFill/>
        <a:ln w="25400">
          <a:noFill/>
        </a:ln>
      </c:spPr>
    </c:title>
    <c:autoTitleDeleted val="0"/>
    <c:plotArea>
      <c:layout>
        <c:manualLayout>
          <c:layoutTarget val="inner"/>
          <c:xMode val="edge"/>
          <c:yMode val="edge"/>
          <c:x val="0.30520339441246852"/>
          <c:y val="0.2482493940651494"/>
          <c:w val="0.44655589738049362"/>
          <c:h val="0.60699429434567953"/>
        </c:manualLayout>
      </c:layout>
      <c:doughnutChart>
        <c:varyColors val="1"/>
        <c:ser>
          <c:idx val="0"/>
          <c:order val="0"/>
          <c:dPt>
            <c:idx val="0"/>
            <c:bubble3D val="0"/>
            <c:spPr>
              <a:solidFill>
                <a:schemeClr val="accent6">
                  <a:shade val="76000"/>
                </a:schemeClr>
              </a:solidFill>
              <a:ln>
                <a:noFill/>
              </a:ln>
              <a:effectLst>
                <a:outerShdw blurRad="317500" algn="ctr" rotWithShape="0">
                  <a:prstClr val="black">
                    <a:alpha val="25000"/>
                  </a:prstClr>
                </a:outerShdw>
              </a:effectLst>
            </c:spPr>
          </c:dPt>
          <c:dPt>
            <c:idx val="1"/>
            <c:bubble3D val="0"/>
            <c:spPr>
              <a:solidFill>
                <a:schemeClr val="accent6">
                  <a:tint val="77000"/>
                </a:schemeClr>
              </a:solidFill>
              <a:ln>
                <a:noFill/>
              </a:ln>
              <a:effectLst>
                <a:outerShdw blurRad="317500" algn="ctr" rotWithShape="0">
                  <a:prstClr val="black">
                    <a:alpha val="25000"/>
                  </a:prstClr>
                </a:outerShdw>
              </a:effectLst>
            </c:spPr>
          </c:dPt>
          <c:dLbls>
            <c:dLbl>
              <c:idx val="0"/>
              <c:layout>
                <c:manualLayout>
                  <c:x val="0.16819729467809028"/>
                  <c:y val="7.4934653441978721E-2"/>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357144296695191"/>
                  <c:y val="-6.4682439001684272E-2"/>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8647960931701313"/>
                  <c:y val="-8.3260698753941501E-2"/>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showLeaderLines val="0"/>
            <c:extLst>
              <c:ext xmlns:c15="http://schemas.microsoft.com/office/drawing/2012/chart" uri="{CE6537A1-D6FC-4f65-9D91-7224C49458BB}"/>
            </c:extLst>
          </c:dLbls>
          <c:cat>
            <c:strRef>
              <c:f>'ER Casos'!$N$15:$O$15</c:f>
              <c:strCache>
                <c:ptCount val="2"/>
                <c:pt idx="0">
                  <c:v>Mujer </c:v>
                </c:pt>
                <c:pt idx="1">
                  <c:v>Hombre</c:v>
                </c:pt>
              </c:strCache>
            </c:strRef>
          </c:cat>
          <c:val>
            <c:numRef>
              <c:f>'ER Casos'!$N$28:$O$28</c:f>
              <c:numCache>
                <c:formatCode>#,##0</c:formatCode>
                <c:ptCount val="2"/>
                <c:pt idx="0">
                  <c:v>193</c:v>
                </c:pt>
                <c:pt idx="1">
                  <c:v>21</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w="9525" cap="flat" cmpd="sng" algn="ctr">
      <a:solidFill>
        <a:schemeClr val="bg1">
          <a:lumMod val="50000"/>
        </a:schemeClr>
      </a:solid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b="1" i="0" u="sng" strike="noStrike" baseline="0">
                <a:solidFill>
                  <a:srgbClr val="000000"/>
                </a:solidFill>
                <a:latin typeface="Calibri"/>
                <a:ea typeface="Calibri"/>
                <a:cs typeface="Calibri"/>
              </a:defRPr>
            </a:pPr>
            <a:r>
              <a:rPr lang="es-MX"/>
              <a:t>Porcentaje de casos derivados según tipo de violencia</a:t>
            </a:r>
          </a:p>
        </c:rich>
      </c:tx>
      <c:layout/>
      <c:overlay val="0"/>
      <c:spPr>
        <a:noFill/>
        <a:ln w="25400">
          <a:noFill/>
        </a:ln>
      </c:spPr>
    </c:title>
    <c:autoTitleDeleted val="0"/>
    <c:plotArea>
      <c:layout>
        <c:manualLayout>
          <c:layoutTarget val="inner"/>
          <c:xMode val="edge"/>
          <c:yMode val="edge"/>
          <c:x val="0.24549245914632148"/>
          <c:y val="0.23992324281409377"/>
          <c:w val="0.52116775296463891"/>
          <c:h val="0.60699442317217434"/>
        </c:manualLayout>
      </c:layout>
      <c:doughnutChart>
        <c:varyColors val="1"/>
        <c:ser>
          <c:idx val="0"/>
          <c:order val="0"/>
          <c:dPt>
            <c:idx val="0"/>
            <c:bubble3D val="0"/>
            <c:spPr>
              <a:solidFill>
                <a:schemeClr val="accent4">
                  <a:tint val="65000"/>
                </a:schemeClr>
              </a:solidFill>
              <a:ln>
                <a:noFill/>
              </a:ln>
              <a:effectLst>
                <a:outerShdw blurRad="317500" algn="ctr" rotWithShape="0">
                  <a:prstClr val="black">
                    <a:alpha val="25000"/>
                  </a:prstClr>
                </a:outerShdw>
              </a:effectLst>
            </c:spPr>
          </c:dPt>
          <c:dPt>
            <c:idx val="1"/>
            <c:bubble3D val="0"/>
            <c:spPr>
              <a:solidFill>
                <a:schemeClr val="accent4"/>
              </a:solidFill>
              <a:ln>
                <a:noFill/>
              </a:ln>
              <a:effectLst>
                <a:outerShdw blurRad="317500" algn="ctr" rotWithShape="0">
                  <a:prstClr val="black">
                    <a:alpha val="25000"/>
                  </a:prstClr>
                </a:outerShdw>
              </a:effectLst>
            </c:spPr>
          </c:dPt>
          <c:dPt>
            <c:idx val="2"/>
            <c:bubble3D val="0"/>
            <c:spPr>
              <a:solidFill>
                <a:schemeClr val="accent4">
                  <a:shade val="65000"/>
                </a:schemeClr>
              </a:solidFill>
              <a:ln>
                <a:noFill/>
              </a:ln>
              <a:effectLst>
                <a:outerShdw blurRad="317500" algn="ctr" rotWithShape="0">
                  <a:prstClr val="black">
                    <a:alpha val="25000"/>
                  </a:prstClr>
                </a:outerShdw>
              </a:effectLst>
            </c:spPr>
          </c:dPt>
          <c:dPt>
            <c:idx val="3"/>
            <c:bubble3D val="0"/>
          </c:dPt>
          <c:dLbls>
            <c:dLbl>
              <c:idx val="0"/>
              <c:layout>
                <c:manualLayout>
                  <c:x val="0.20036695274983771"/>
                  <c:y val="-8.326069875394141E-3"/>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6564629277845021E-3"/>
                  <c:y val="0.1559584338990363"/>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6803241591984"/>
                  <c:y val="-7.897226683162771E-2"/>
                </c:manualLayout>
              </c:layout>
              <c:spPr>
                <a:noFill/>
                <a:ln w="25400">
                  <a:noFill/>
                </a:ln>
              </c:spPr>
              <c:txPr>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1" u="none" strike="noStrike" baseline="0">
                    <a:solidFill>
                      <a:srgbClr val="000000"/>
                    </a:solidFill>
                    <a:latin typeface="Calibri"/>
                    <a:ea typeface="Calibri"/>
                    <a:cs typeface="Calibri"/>
                  </a:defRPr>
                </a:pPr>
                <a:endParaRPr lang="es-MX"/>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'ER Casos'!$C$55:$F$55</c:f>
              <c:strCache>
                <c:ptCount val="4"/>
                <c:pt idx="0">
                  <c:v>Violencia económica</c:v>
                </c:pt>
                <c:pt idx="1">
                  <c:v>Violencia psicológica</c:v>
                </c:pt>
                <c:pt idx="2">
                  <c:v>Violencia física</c:v>
                </c:pt>
                <c:pt idx="3">
                  <c:v>Violencia sexual</c:v>
                </c:pt>
              </c:strCache>
            </c:strRef>
          </c:cat>
          <c:val>
            <c:numRef>
              <c:f>'ER Casos'!$C$68:$F$68</c:f>
              <c:numCache>
                <c:formatCode>#,##0</c:formatCode>
                <c:ptCount val="4"/>
                <c:pt idx="0">
                  <c:v>16</c:v>
                </c:pt>
                <c:pt idx="1">
                  <c:v>93</c:v>
                </c:pt>
                <c:pt idx="2">
                  <c:v>78</c:v>
                </c:pt>
                <c:pt idx="3">
                  <c:v>27</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w="9525" cap="flat" cmpd="sng" algn="ctr">
      <a:solidFill>
        <a:schemeClr val="bg1">
          <a:lumMod val="50000"/>
        </a:schemeClr>
      </a:solid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400" b="1" i="0" u="none" strike="noStrike" baseline="0">
                <a:solidFill>
                  <a:srgbClr val="000000"/>
                </a:solidFill>
                <a:latin typeface="Calibri"/>
              </a:rPr>
              <a:t>Gráfico N</a:t>
            </a:r>
            <a:r>
              <a:rPr lang="es-MX" sz="1400" b="1" i="0" u="none" strike="noStrike" baseline="0">
                <a:solidFill>
                  <a:srgbClr val="000000"/>
                </a:solidFill>
                <a:latin typeface="+mn-ea"/>
                <a:ea typeface="+mn-ea"/>
                <a:cs typeface="+mn-ea"/>
              </a:rPr>
              <a:t>°</a:t>
            </a:r>
            <a:r>
              <a:rPr lang="es-MX" sz="1400" b="1" i="0" u="none" strike="noStrike" baseline="0">
                <a:solidFill>
                  <a:srgbClr val="000000"/>
                </a:solidFill>
                <a:latin typeface="Calibri"/>
                <a:ea typeface="+mn-ea"/>
                <a:cs typeface="+mn-ea"/>
              </a:rPr>
              <a:t> 1.2</a:t>
            </a:r>
            <a:endParaRPr lang="es-MX" sz="1400" b="0" i="0" u="none" strike="noStrike" baseline="0">
              <a:solidFill>
                <a:srgbClr val="000000"/>
              </a:solidFill>
              <a:latin typeface="Calibri"/>
              <a:ea typeface="+mn-ea"/>
              <a:cs typeface="+mn-ea"/>
            </a:endParaRPr>
          </a:p>
          <a:p>
            <a:pPr>
              <a:defRPr sz="1000" b="0" i="0" u="none" strike="noStrike" baseline="0">
                <a:solidFill>
                  <a:srgbClr val="000000"/>
                </a:solidFill>
                <a:latin typeface="Calibri"/>
                <a:ea typeface="Calibri"/>
                <a:cs typeface="Calibri"/>
              </a:defRPr>
            </a:pPr>
            <a:r>
              <a:rPr lang="es-MX" sz="1400" b="1" i="0" u="none" strike="noStrike" baseline="0">
                <a:solidFill>
                  <a:srgbClr val="000000"/>
                </a:solidFill>
                <a:latin typeface="Calibri"/>
              </a:rPr>
              <a:t>Participantes Estrategia Rural según mes</a:t>
            </a:r>
          </a:p>
        </c:rich>
      </c:tx>
      <c:layout/>
      <c:overlay val="0"/>
      <c:spPr>
        <a:noFill/>
        <a:ln w="25400">
          <a:noFill/>
        </a:ln>
      </c:spPr>
    </c:title>
    <c:autoTitleDeleted val="0"/>
    <c:plotArea>
      <c:layout/>
      <c:barChart>
        <c:barDir val="col"/>
        <c:grouping val="clustered"/>
        <c:varyColors val="0"/>
        <c:ser>
          <c:idx val="0"/>
          <c:order val="0"/>
          <c:spPr>
            <a:solidFill>
              <a:schemeClr val="bg2">
                <a:lumMod val="10000"/>
              </a:schemeClr>
            </a:solidFill>
          </c:spPr>
          <c:invertIfNegative val="0"/>
          <c:dLbls>
            <c:spPr>
              <a:solidFill>
                <a:schemeClr val="bg1"/>
              </a:solid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'ER AER'!$A$53:$A$64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'ER AER'!$B$53:$B$64</c:f>
              <c:numCache>
                <c:formatCode>#,##0</c:formatCode>
                <c:ptCount val="12"/>
                <c:pt idx="0">
                  <c:v>1961</c:v>
                </c:pt>
                <c:pt idx="1">
                  <c:v>3024</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27"/>
        <c:axId val="662098360"/>
        <c:axId val="662098752"/>
      </c:barChart>
      <c:catAx>
        <c:axId val="662098360"/>
        <c:scaling>
          <c:orientation val="minMax"/>
        </c:scaling>
        <c:delete val="0"/>
        <c:axPos val="b"/>
        <c:numFmt formatCode="General" sourceLinked="1"/>
        <c:majorTickMark val="none"/>
        <c:minorTickMark val="none"/>
        <c:tickLblPos val="nextTo"/>
        <c:spPr>
          <a:noFill/>
          <a:ln w="31750" cap="flat" cmpd="sng" algn="ctr">
            <a:solidFill>
              <a:schemeClr val="bg2">
                <a:lumMod val="10000"/>
              </a:schemeClr>
            </a:solidFill>
            <a:round/>
          </a:ln>
          <a:effectLst/>
        </c:spPr>
        <c:txPr>
          <a:bodyPr rot="0" vert="horz"/>
          <a:lstStyle/>
          <a:p>
            <a:pPr>
              <a:defRPr sz="1000" b="1" i="0" u="none" strike="noStrike" baseline="0">
                <a:solidFill>
                  <a:srgbClr val="000000"/>
                </a:solidFill>
                <a:latin typeface="Calibri"/>
                <a:ea typeface="Calibri"/>
                <a:cs typeface="Calibri"/>
              </a:defRPr>
            </a:pPr>
            <a:endParaRPr lang="es-MX"/>
          </a:p>
        </c:txPr>
        <c:crossAx val="662098752"/>
        <c:crosses val="autoZero"/>
        <c:auto val="1"/>
        <c:lblAlgn val="ctr"/>
        <c:lblOffset val="100"/>
        <c:noMultiLvlLbl val="0"/>
      </c:catAx>
      <c:valAx>
        <c:axId val="662098752"/>
        <c:scaling>
          <c:orientation val="minMax"/>
        </c:scaling>
        <c:delete val="1"/>
        <c:axPos val="l"/>
        <c:numFmt formatCode="#,##0" sourceLinked="1"/>
        <c:majorTickMark val="out"/>
        <c:minorTickMark val="none"/>
        <c:tickLblPos val="nextTo"/>
        <c:crossAx val="662098360"/>
        <c:crosses val="autoZero"/>
        <c:crossBetween val="between"/>
      </c:valAx>
      <c:spPr>
        <a:pattFill prst="lgConfetti">
          <a:fgClr>
            <a:srgbClr val="D9D9D9"/>
          </a:fgClr>
          <a:bgClr>
            <a:srgbClr val="FFFFFF"/>
          </a:bgClr>
        </a:pattFill>
        <a:ln w="25400">
          <a:noFill/>
        </a:ln>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11" l="0.70000000000000007" r="0.70000000000000007" t="0.75000000000000011" header="0.30000000000000004" footer="0.30000000000000004"/>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300" b="1" i="0" u="none" strike="noStrike" baseline="0">
                <a:solidFill>
                  <a:srgbClr val="000000"/>
                </a:solidFill>
                <a:latin typeface="Calibri"/>
              </a:rPr>
              <a:t>Gráfico N</a:t>
            </a:r>
            <a:r>
              <a:rPr lang="es-MX" sz="1300" b="1" i="0" u="none" strike="noStrike" baseline="0">
                <a:solidFill>
                  <a:srgbClr val="000000"/>
                </a:solidFill>
                <a:latin typeface="+mn-ea"/>
                <a:ea typeface="+mn-ea"/>
                <a:cs typeface="+mn-ea"/>
              </a:rPr>
              <a:t>°</a:t>
            </a:r>
            <a:r>
              <a:rPr lang="es-MX" sz="1300" b="1" i="0" u="none" strike="noStrike" baseline="0">
                <a:solidFill>
                  <a:srgbClr val="000000"/>
                </a:solidFill>
                <a:latin typeface="Calibri"/>
                <a:ea typeface="+mn-ea"/>
                <a:cs typeface="+mn-ea"/>
              </a:rPr>
              <a:t> 1.3</a:t>
            </a:r>
          </a:p>
          <a:p>
            <a:pPr>
              <a:defRPr sz="1000" b="0" i="0" u="none" strike="noStrike" baseline="0">
                <a:solidFill>
                  <a:srgbClr val="000000"/>
                </a:solidFill>
                <a:latin typeface="Calibri"/>
                <a:ea typeface="Calibri"/>
                <a:cs typeface="Calibri"/>
              </a:defRPr>
            </a:pPr>
            <a:r>
              <a:rPr lang="es-MX" sz="1300" b="1" i="0" u="none" strike="noStrike" baseline="0">
                <a:solidFill>
                  <a:srgbClr val="000000"/>
                </a:solidFill>
                <a:latin typeface="Calibri"/>
              </a:rPr>
              <a:t>Participantes Estrategia Rural, según Linea de Acción</a:t>
            </a:r>
          </a:p>
        </c:rich>
      </c:tx>
      <c:layout>
        <c:manualLayout>
          <c:xMode val="edge"/>
          <c:yMode val="edge"/>
          <c:x val="0.24802481984016336"/>
          <c:y val="3.7684051869753904E-2"/>
        </c:manualLayout>
      </c:layout>
      <c:overlay val="0"/>
      <c:spPr>
        <a:noFill/>
        <a:ln w="25400">
          <a:noFill/>
        </a:ln>
      </c:spPr>
    </c:title>
    <c:autoTitleDeleted val="0"/>
    <c:plotArea>
      <c:layout>
        <c:manualLayout>
          <c:layoutTarget val="inner"/>
          <c:xMode val="edge"/>
          <c:yMode val="edge"/>
          <c:x val="0.50002480106992264"/>
          <c:y val="0.18202699948428636"/>
          <c:w val="0.49997519893007736"/>
          <c:h val="0.79321614510852823"/>
        </c:manualLayout>
      </c:layout>
      <c:barChart>
        <c:barDir val="bar"/>
        <c:grouping val="clustered"/>
        <c:varyColors val="0"/>
        <c:ser>
          <c:idx val="0"/>
          <c:order val="0"/>
          <c:spPr>
            <a:solidFill>
              <a:schemeClr val="bg2">
                <a:lumMod val="10000"/>
              </a:schemeClr>
            </a:solidFill>
          </c:spPr>
          <c:invertIfNegative val="0"/>
          <c:dLbls>
            <c:dLbl>
              <c:idx val="0"/>
              <c:layout>
                <c:manualLayout>
                  <c:x val="-5.761302241159548E-5"/>
                  <c:y val="7.915880575748381E-4"/>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853283377825552E-3"/>
                  <c:y val="-7.9124537876195528E-4"/>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534931333453321E-3"/>
                  <c:y val="5.1434735496872714E-3"/>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953728568182744E-3"/>
                  <c:y val="2.5721471688990192E-3"/>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5238726176068466E-4"/>
                  <c:y val="-2.5715342758849871E-3"/>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2556311863443811E-3"/>
                  <c:y val="4.7479862907915749E-3"/>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1200" b="1" i="0" u="none" strike="noStrike" baseline="0">
                    <a:solidFill>
                      <a:srgbClr val="333333"/>
                    </a:solidFill>
                    <a:latin typeface="Calibri"/>
                    <a:ea typeface="Calibri"/>
                    <a:cs typeface="Calibri"/>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('ER AER'!$C$70,'ER AER'!$E$70,'ER AER'!$G$70,'ER AER'!$I$70,'ER AER'!$K$70,'ER AER'!$M$70,'ER AER'!$O$70)</c:f>
              <c:strCache>
                <c:ptCount val="7"/>
                <c:pt idx="0">
                  <c:v>Redes Insititucionales y Comunitarias articuladas en el marco del sistema local</c:v>
                </c:pt>
                <c:pt idx="1">
                  <c:v>Movilización social para enfrentar la violencia familiar y sexual en zona rural</c:v>
                </c:pt>
                <c:pt idx="2">
                  <c:v>Desarrollo de capacidades de la población frente a la VFS</c:v>
                </c:pt>
                <c:pt idx="3">
                  <c:v>Fortalecimiento de las capacidades de los operadores de atención y prevención de la VFS en los niveles provinciales, distritales y comunal</c:v>
                </c:pt>
                <c:pt idx="4">
                  <c:v>Rutas de atención y promoción de la VFS en las zonas rurales</c:v>
                </c:pt>
                <c:pt idx="5">
                  <c:v>Fortalecer la organización comunal para la vigilancia frente a la VFS en zonas rurales</c:v>
                </c:pt>
                <c:pt idx="6">
                  <c:v>Fortalecimiento del modelo de la estrategia de atención, prevención y protección frente a la VFS en zonas rurales</c:v>
                </c:pt>
              </c:strCache>
            </c:strRef>
          </c:cat>
          <c:val>
            <c:numRef>
              <c:f>('ER AER'!$C$83,'ER AER'!$E$83,'ER AER'!$G$83,'ER AER'!$I$83,'ER AER'!$K$83,'ER AER'!$M$83,'ER AER'!$O$83)</c:f>
              <c:numCache>
                <c:formatCode>#,##0</c:formatCode>
                <c:ptCount val="7"/>
                <c:pt idx="0">
                  <c:v>1505</c:v>
                </c:pt>
                <c:pt idx="1">
                  <c:v>597</c:v>
                </c:pt>
                <c:pt idx="2">
                  <c:v>1700</c:v>
                </c:pt>
                <c:pt idx="3">
                  <c:v>667</c:v>
                </c:pt>
                <c:pt idx="4">
                  <c:v>371</c:v>
                </c:pt>
                <c:pt idx="5">
                  <c:v>126</c:v>
                </c:pt>
                <c:pt idx="6">
                  <c:v>19</c:v>
                </c:pt>
              </c:numCache>
            </c:numRef>
          </c:val>
        </c:ser>
        <c:dLbls>
          <c:showLegendKey val="0"/>
          <c:showVal val="0"/>
          <c:showCatName val="0"/>
          <c:showSerName val="0"/>
          <c:showPercent val="0"/>
          <c:showBubbleSize val="0"/>
        </c:dLbls>
        <c:gapWidth val="182"/>
        <c:axId val="735821856"/>
        <c:axId val="735822248"/>
      </c:barChart>
      <c:catAx>
        <c:axId val="735821856"/>
        <c:scaling>
          <c:orientation val="maxMin"/>
        </c:scaling>
        <c:delete val="0"/>
        <c:axPos val="l"/>
        <c:numFmt formatCode="General" sourceLinked="1"/>
        <c:majorTickMark val="out"/>
        <c:minorTickMark val="none"/>
        <c:tickLblPos val="nextTo"/>
        <c:spPr>
          <a:noFill/>
          <a:ln w="15875" cap="flat" cmpd="sng" algn="ctr">
            <a:solidFill>
              <a:schemeClr val="bg2">
                <a:lumMod val="10000"/>
              </a:schemeClr>
            </a:solidFill>
            <a:round/>
          </a:ln>
          <a:effectLst/>
        </c:spPr>
        <c:txPr>
          <a:bodyPr rot="0" vert="horz"/>
          <a:lstStyle/>
          <a:p>
            <a:pPr>
              <a:defRPr sz="1100" b="1" i="0" u="none" strike="noStrike" baseline="0">
                <a:solidFill>
                  <a:srgbClr val="333333"/>
                </a:solidFill>
                <a:latin typeface="Arial Narrow"/>
                <a:ea typeface="Arial Narrow"/>
                <a:cs typeface="Arial Narrow"/>
              </a:defRPr>
            </a:pPr>
            <a:endParaRPr lang="es-MX"/>
          </a:p>
        </c:txPr>
        <c:crossAx val="735822248"/>
        <c:crosses val="autoZero"/>
        <c:auto val="1"/>
        <c:lblAlgn val="ctr"/>
        <c:lblOffset val="100"/>
        <c:noMultiLvlLbl val="0"/>
      </c:catAx>
      <c:valAx>
        <c:axId val="735822248"/>
        <c:scaling>
          <c:orientation val="minMax"/>
        </c:scaling>
        <c:delete val="1"/>
        <c:axPos val="t"/>
        <c:numFmt formatCode="#,##0" sourceLinked="1"/>
        <c:majorTickMark val="out"/>
        <c:minorTickMark val="none"/>
        <c:tickLblPos val="nextTo"/>
        <c:crossAx val="735821856"/>
        <c:crosses val="autoZero"/>
        <c:crossBetween val="between"/>
      </c:valAx>
      <c:spPr>
        <a:noFill/>
        <a:ln w="25400">
          <a:noFill/>
        </a:ln>
      </c:spPr>
    </c:plotArea>
    <c:plotVisOnly val="1"/>
    <c:dispBlanksAs val="gap"/>
    <c:showDLblsOverMax val="0"/>
  </c:chart>
  <c:spPr>
    <a:noFill/>
    <a:ln w="6350">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11" l="0.70000000000000007" r="0.70000000000000007" t="0.75000000000000011" header="0.30000000000000004" footer="0.30000000000000004"/>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Gráfico N° 1.1</a:t>
            </a: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Calibri"/>
              </a:rPr>
              <a:t>Participantes, según grupos de edad</a:t>
            </a:r>
          </a:p>
        </c:rich>
      </c:tx>
      <c:layout>
        <c:manualLayout>
          <c:xMode val="edge"/>
          <c:yMode val="edge"/>
          <c:x val="0.12669174573681191"/>
          <c:y val="3.5365908931713208E-2"/>
        </c:manualLayout>
      </c:layout>
      <c:overlay val="0"/>
    </c:title>
    <c:autoTitleDeleted val="0"/>
    <c:plotArea>
      <c:layout>
        <c:manualLayout>
          <c:layoutTarget val="inner"/>
          <c:xMode val="edge"/>
          <c:yMode val="edge"/>
          <c:x val="0.29742098329662814"/>
          <c:y val="0.15263320413121734"/>
          <c:w val="0.6477056462376577"/>
          <c:h val="0.75260998769731935"/>
        </c:manualLayout>
      </c:layout>
      <c:barChart>
        <c:barDir val="bar"/>
        <c:grouping val="clustered"/>
        <c:varyColors val="1"/>
        <c:ser>
          <c:idx val="0"/>
          <c:order val="0"/>
          <c:spPr>
            <a:pattFill prst="trellis">
              <a:fgClr>
                <a:schemeClr val="bg2">
                  <a:lumMod val="10000"/>
                </a:schemeClr>
              </a:fgClr>
              <a:bgClr>
                <a:schemeClr val="bg1"/>
              </a:bgClr>
            </a:pattFill>
            <a:ln>
              <a:solidFill>
                <a:schemeClr val="bg2">
                  <a:lumMod val="10000"/>
                </a:schemeClr>
              </a:soli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Lbls>
            <c:numFmt formatCode="#,##0" sourceLinked="0"/>
            <c:spPr>
              <a:noFill/>
              <a:ln w="25400">
                <a:noFill/>
              </a:ln>
            </c:spPr>
            <c:txPr>
              <a:bodyPr wrap="square" lIns="38100" tIns="19050" rIns="38100" bIns="19050" anchor="ctr">
                <a:spAutoFit/>
              </a:bodyPr>
              <a:lstStyle/>
              <a:p>
                <a:pPr>
                  <a:defRPr sz="1100" b="1"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'ER AER'!$U$16:$U$23</c:f>
              <c:strCache>
                <c:ptCount val="8"/>
                <c:pt idx="0">
                  <c:v>Infancia</c:v>
                </c:pt>
                <c:pt idx="1">
                  <c:v>Niñez</c:v>
                </c:pt>
                <c:pt idx="2">
                  <c:v>Adolescentes</c:v>
                </c:pt>
                <c:pt idx="3">
                  <c:v>Adolescentes Tardios</c:v>
                </c:pt>
                <c:pt idx="4">
                  <c:v>Jóvenes</c:v>
                </c:pt>
                <c:pt idx="5">
                  <c:v>Adultos</c:v>
                </c:pt>
                <c:pt idx="6">
                  <c:v>Adultos Mayores</c:v>
                </c:pt>
                <c:pt idx="7">
                  <c:v>Sin información</c:v>
                </c:pt>
              </c:strCache>
            </c:strRef>
          </c:cat>
          <c:val>
            <c:numRef>
              <c:f>'ER AER'!$X$16:$X$23</c:f>
              <c:numCache>
                <c:formatCode>#,##0</c:formatCode>
                <c:ptCount val="8"/>
                <c:pt idx="0">
                  <c:v>15</c:v>
                </c:pt>
                <c:pt idx="1">
                  <c:v>174</c:v>
                </c:pt>
                <c:pt idx="2">
                  <c:v>192</c:v>
                </c:pt>
                <c:pt idx="3">
                  <c:v>251</c:v>
                </c:pt>
                <c:pt idx="4">
                  <c:v>1017</c:v>
                </c:pt>
                <c:pt idx="5">
                  <c:v>2918</c:v>
                </c:pt>
                <c:pt idx="6">
                  <c:v>418</c:v>
                </c:pt>
                <c:pt idx="7">
                  <c:v>0</c:v>
                </c:pt>
              </c:numCache>
            </c:numRef>
          </c:val>
        </c:ser>
        <c:dLbls>
          <c:showLegendKey val="0"/>
          <c:showVal val="0"/>
          <c:showCatName val="0"/>
          <c:showSerName val="0"/>
          <c:showPercent val="0"/>
          <c:showBubbleSize val="0"/>
        </c:dLbls>
        <c:gapWidth val="150"/>
        <c:overlap val="-25"/>
        <c:axId val="735823032"/>
        <c:axId val="735823424"/>
      </c:barChart>
      <c:catAx>
        <c:axId val="735823032"/>
        <c:scaling>
          <c:orientation val="minMax"/>
        </c:scaling>
        <c:delete val="0"/>
        <c:axPos val="l"/>
        <c:numFmt formatCode="General" sourceLinked="1"/>
        <c:majorTickMark val="out"/>
        <c:minorTickMark val="none"/>
        <c:tickLblPos val="nextTo"/>
        <c:spPr>
          <a:ln w="15875">
            <a:solidFill>
              <a:schemeClr val="bg2">
                <a:lumMod val="10000"/>
              </a:schemeClr>
            </a:solidFill>
          </a:ln>
        </c:spPr>
        <c:txPr>
          <a:bodyPr rot="0" vert="horz"/>
          <a:lstStyle/>
          <a:p>
            <a:pPr>
              <a:defRPr sz="1100" b="1" i="0" u="none" strike="noStrike" baseline="0">
                <a:solidFill>
                  <a:srgbClr val="000000"/>
                </a:solidFill>
                <a:latin typeface="Calibri"/>
                <a:ea typeface="Calibri"/>
                <a:cs typeface="Calibri"/>
              </a:defRPr>
            </a:pPr>
            <a:endParaRPr lang="es-MX"/>
          </a:p>
        </c:txPr>
        <c:crossAx val="735823424"/>
        <c:crosses val="autoZero"/>
        <c:auto val="1"/>
        <c:lblAlgn val="l"/>
        <c:lblOffset val="100"/>
        <c:noMultiLvlLbl val="0"/>
      </c:catAx>
      <c:valAx>
        <c:axId val="735823424"/>
        <c:scaling>
          <c:orientation val="minMax"/>
        </c:scaling>
        <c:delete val="1"/>
        <c:axPos val="b"/>
        <c:numFmt formatCode="#,##0" sourceLinked="1"/>
        <c:majorTickMark val="out"/>
        <c:minorTickMark val="none"/>
        <c:tickLblPos val="nextTo"/>
        <c:crossAx val="735823032"/>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078" l="0.70000000000000062" r="0.70000000000000062" t="0.75000000000000078"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000" b="1">
                <a:solidFill>
                  <a:schemeClr val="tx1"/>
                </a:solidFill>
                <a:latin typeface="Arial" panose="020B0604020202020204" pitchFamily="34" charset="0"/>
                <a:cs typeface="Arial" panose="020B0604020202020204" pitchFamily="34" charset="0"/>
              </a:rPr>
              <a:t>Sexo de la victima</a:t>
            </a:r>
          </a:p>
        </c:rich>
      </c:tx>
      <c:layout>
        <c:manualLayout>
          <c:xMode val="edge"/>
          <c:yMode val="edge"/>
          <c:x val="0.28664421786264815"/>
          <c:y val="2.018951020952889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736312890466157"/>
          <c:y val="0.24864929392366128"/>
          <c:w val="0.86291079812206595"/>
          <c:h val="0.7082949181049506"/>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Lbls>
            <c:dLbl>
              <c:idx val="0"/>
              <c:layout>
                <c:manualLayout>
                  <c:x val="-0.14616096176087287"/>
                  <c:y val="-0.21845574387947261"/>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25573533068690041"/>
                  <c:y val="2.4018862049023534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27061554297582036"/>
                  <c:y val="0.10659015080742024"/>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26931906399024064"/>
                      <c:h val="0.2193051292317274"/>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'Acoso Virtual'!$C$49:$E$49</c:f>
              <c:strCache>
                <c:ptCount val="3"/>
                <c:pt idx="0">
                  <c:v>Mujer</c:v>
                </c:pt>
                <c:pt idx="1">
                  <c:v>Hombre</c:v>
                </c:pt>
                <c:pt idx="2">
                  <c:v>Intersexual</c:v>
                </c:pt>
              </c:strCache>
            </c:strRef>
          </c:cat>
          <c:val>
            <c:numRef>
              <c:f>'Acoso Virtual'!$C$63:$E$63</c:f>
              <c:numCache>
                <c:formatCode>0%</c:formatCode>
                <c:ptCount val="3"/>
                <c:pt idx="0">
                  <c:v>0.94871794871794868</c:v>
                </c:pt>
                <c:pt idx="1">
                  <c:v>5.128205128205128E-2</c:v>
                </c:pt>
                <c:pt idx="2">
                  <c:v>0</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11811023622047245" l="0.15748031496062992" r="7.874015748031496E-2" t="0.11811023622047245" header="0.31496062992125984" footer="0.31496062992125984"/>
    <c:pageSetup paperSize="9"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100" b="1">
                <a:solidFill>
                  <a:schemeClr val="tx1"/>
                </a:solidFill>
                <a:latin typeface="Arial" panose="020B0604020202020204" pitchFamily="34" charset="0"/>
                <a:cs typeface="Arial" panose="020B0604020202020204" pitchFamily="34" charset="0"/>
              </a:rPr>
              <a:t>Orientación</a:t>
            </a:r>
            <a:r>
              <a:rPr lang="es-PE" sz="1100" b="1" baseline="0">
                <a:solidFill>
                  <a:schemeClr val="tx1"/>
                </a:solidFill>
                <a:latin typeface="Arial" panose="020B0604020202020204" pitchFamily="34" charset="0"/>
                <a:cs typeface="Arial" panose="020B0604020202020204" pitchFamily="34" charset="0"/>
              </a:rPr>
              <a:t> sexual de la victima</a:t>
            </a:r>
            <a:endParaRPr lang="es-PE" sz="11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8000953205657489E-2"/>
          <c:y val="0.37805726772841175"/>
          <c:w val="0.75027854257638726"/>
          <c:h val="0.6075636930925802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dLbl>
              <c:idx val="0"/>
              <c:layout>
                <c:manualLayout>
                  <c:x val="-0.19139575259105979"/>
                  <c:y val="-5.0898396736552512E-2"/>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23963242901986917"/>
                  <c:y val="-2.9511009918940855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3.3359404684659408E-2"/>
                  <c:y val="-6.4256606478407072E-2"/>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10652244822645936"/>
                  <c:y val="-0.12338319155888637"/>
                </c:manualLayout>
              </c:layout>
              <c:showLegendKey val="0"/>
              <c:showVal val="1"/>
              <c:showCatName val="1"/>
              <c:showSerName val="0"/>
              <c:showPercent val="0"/>
              <c:showBubbleSize val="0"/>
              <c:extLst>
                <c:ext xmlns:c15="http://schemas.microsoft.com/office/drawing/2012/chart" uri="{CE6537A1-D6FC-4f65-9D91-7224C49458BB}">
                  <c15:layout>
                    <c:manualLayout>
                      <c:w val="0.22445818313631513"/>
                      <c:h val="0.14292609351432881"/>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'Acoso Virtual'!$C$66:$H$66</c:f>
              <c:strCache>
                <c:ptCount val="6"/>
                <c:pt idx="0">
                  <c:v>Lesbiana</c:v>
                </c:pt>
                <c:pt idx="1">
                  <c:v>Gay</c:v>
                </c:pt>
                <c:pt idx="2">
                  <c:v>Bisexual</c:v>
                </c:pt>
                <c:pt idx="3">
                  <c:v>Heterosexual</c:v>
                </c:pt>
                <c:pt idx="5">
                  <c:v>Sin dato</c:v>
                </c:pt>
              </c:strCache>
            </c:strRef>
          </c:cat>
          <c:val>
            <c:numRef>
              <c:f>'Acoso Virtual'!$C$80:$H$80</c:f>
              <c:numCache>
                <c:formatCode>0%</c:formatCode>
                <c:ptCount val="6"/>
                <c:pt idx="0">
                  <c:v>0</c:v>
                </c:pt>
                <c:pt idx="1">
                  <c:v>0</c:v>
                </c:pt>
                <c:pt idx="2">
                  <c:v>0</c:v>
                </c:pt>
                <c:pt idx="3">
                  <c:v>0.79487179487179482</c:v>
                </c:pt>
                <c:pt idx="5">
                  <c:v>0.20512820512820512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100" b="1">
                <a:solidFill>
                  <a:schemeClr val="tx1"/>
                </a:solidFill>
                <a:latin typeface="Arial" panose="020B0604020202020204" pitchFamily="34" charset="0"/>
                <a:cs typeface="Arial" panose="020B0604020202020204" pitchFamily="34" charset="0"/>
              </a:rPr>
              <a:t>Identidad de género </a:t>
            </a:r>
            <a:r>
              <a:rPr lang="es-PE" sz="1100" b="1" baseline="0">
                <a:solidFill>
                  <a:schemeClr val="tx1"/>
                </a:solidFill>
                <a:latin typeface="Arial" panose="020B0604020202020204" pitchFamily="34" charset="0"/>
                <a:cs typeface="Arial" panose="020B0604020202020204" pitchFamily="34" charset="0"/>
              </a:rPr>
              <a:t>de la victima</a:t>
            </a:r>
            <a:endParaRPr lang="es-PE" sz="1100" b="1">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4">
                  <a:lumMod val="75000"/>
                </a:schemeClr>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dLbl>
              <c:idx val="0"/>
              <c:layout>
                <c:manualLayout>
                  <c:x val="0.32406858531329863"/>
                  <c:y val="-5.3547523427041402E-2"/>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11424773161216473"/>
                  <c:y val="4.4604310422695338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1.987333344338247E-2"/>
                  <c:y val="7.6656535270641632E-2"/>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1.2001738776363647E-2"/>
                  <c:y val="-8.419998779881667E-2"/>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'Acoso Virtual'!$C$83:$G$83</c:f>
              <c:strCache>
                <c:ptCount val="5"/>
                <c:pt idx="0">
                  <c:v>Mujeres trans</c:v>
                </c:pt>
                <c:pt idx="1">
                  <c:v>Hombres trans</c:v>
                </c:pt>
                <c:pt idx="2">
                  <c:v>Cisgenero</c:v>
                </c:pt>
                <c:pt idx="4">
                  <c:v>Sin dato</c:v>
                </c:pt>
              </c:strCache>
            </c:strRef>
          </c:cat>
          <c:val>
            <c:numRef>
              <c:f>'Acoso Virtual'!$C$97:$G$97</c:f>
              <c:numCache>
                <c:formatCode>0%</c:formatCode>
                <c:ptCount val="5"/>
                <c:pt idx="0">
                  <c:v>5.128205128205128E-2</c:v>
                </c:pt>
                <c:pt idx="1">
                  <c:v>0</c:v>
                </c:pt>
                <c:pt idx="2">
                  <c:v>0.15384615384615385</c:v>
                </c:pt>
                <c:pt idx="4">
                  <c:v>0.79487179487179482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000" b="1">
                <a:solidFill>
                  <a:schemeClr val="tx1"/>
                </a:solidFill>
                <a:latin typeface="Arial" panose="020B0604020202020204" pitchFamily="34" charset="0"/>
                <a:cs typeface="Arial" panose="020B0604020202020204" pitchFamily="34" charset="0"/>
              </a:rPr>
              <a:t>Medios</a:t>
            </a:r>
            <a:r>
              <a:rPr lang="es-PE" sz="1000" b="1" baseline="0">
                <a:solidFill>
                  <a:schemeClr val="tx1"/>
                </a:solidFill>
                <a:latin typeface="Arial" panose="020B0604020202020204" pitchFamily="34" charset="0"/>
                <a:cs typeface="Arial" panose="020B0604020202020204" pitchFamily="34" charset="0"/>
              </a:rPr>
              <a:t> de comunicación digital - Acoso</a:t>
            </a:r>
            <a:endParaRPr lang="es-PE" sz="1000" b="1">
              <a:solidFill>
                <a:schemeClr val="tx1"/>
              </a:solidFill>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'Acoso Virtual'!$G$15:$G$27</c:f>
              <c:strCache>
                <c:ptCount val="13"/>
                <c:pt idx="0">
                  <c:v>Facebook</c:v>
                </c:pt>
                <c:pt idx="1">
                  <c:v>YouTube</c:v>
                </c:pt>
                <c:pt idx="2">
                  <c:v>Whatsapp</c:v>
                </c:pt>
                <c:pt idx="3">
                  <c:v>Twitter</c:v>
                </c:pt>
                <c:pt idx="4">
                  <c:v>Mensajes de texto</c:v>
                </c:pt>
                <c:pt idx="5">
                  <c:v>Blog</c:v>
                </c:pt>
                <c:pt idx="6">
                  <c:v>Correo</c:v>
                </c:pt>
                <c:pt idx="7">
                  <c:v>Instagram</c:v>
                </c:pt>
                <c:pt idx="8">
                  <c:v>Chat</c:v>
                </c:pt>
                <c:pt idx="9">
                  <c:v>Foro</c:v>
                </c:pt>
                <c:pt idx="10">
                  <c:v>Paginas Web </c:v>
                </c:pt>
                <c:pt idx="11">
                  <c:v>Apps</c:v>
                </c:pt>
                <c:pt idx="12">
                  <c:v>Otros</c:v>
                </c:pt>
              </c:strCache>
            </c:strRef>
          </c:cat>
          <c:val>
            <c:numRef>
              <c:f>'Acoso Virtual'!$H$15:$H$27</c:f>
              <c:numCache>
                <c:formatCode>General</c:formatCode>
                <c:ptCount val="13"/>
              </c:numCache>
            </c:numRef>
          </c:val>
        </c:ser>
        <c:ser>
          <c:idx val="1"/>
          <c:order val="1"/>
          <c:spPr>
            <a:solidFill>
              <a:schemeClr val="accent2"/>
            </a:solidFill>
            <a:ln>
              <a:solidFill>
                <a:schemeClr val="tx1"/>
              </a:solidFill>
            </a:ln>
            <a:effectLst/>
          </c:spPr>
          <c:invertIfNegative val="0"/>
          <c:dPt>
            <c:idx val="0"/>
            <c:invertIfNegative val="0"/>
            <c:bubble3D val="0"/>
            <c:spPr>
              <a:solidFill>
                <a:schemeClr val="accent5">
                  <a:lumMod val="60000"/>
                  <a:lumOff val="40000"/>
                </a:schemeClr>
              </a:solidFill>
              <a:ln>
                <a:solidFill>
                  <a:schemeClr val="tx1"/>
                </a:solidFill>
              </a:ln>
              <a:effectLst/>
            </c:spPr>
          </c:dPt>
          <c:dPt>
            <c:idx val="1"/>
            <c:invertIfNegative val="0"/>
            <c:bubble3D val="0"/>
            <c:spPr>
              <a:solidFill>
                <a:schemeClr val="accent4">
                  <a:lumMod val="60000"/>
                  <a:lumOff val="40000"/>
                </a:schemeClr>
              </a:solidFill>
              <a:ln>
                <a:solidFill>
                  <a:schemeClr val="tx1"/>
                </a:solidFill>
              </a:ln>
              <a:effectLst/>
            </c:spPr>
          </c:dPt>
          <c:dPt>
            <c:idx val="2"/>
            <c:invertIfNegative val="0"/>
            <c:bubble3D val="0"/>
            <c:spPr>
              <a:solidFill>
                <a:srgbClr val="FF4F4F"/>
              </a:solidFill>
              <a:ln>
                <a:solidFill>
                  <a:schemeClr val="tx1"/>
                </a:solidFill>
              </a:ln>
              <a:effectLst/>
            </c:spPr>
          </c:dPt>
          <c:dPt>
            <c:idx val="3"/>
            <c:invertIfNegative val="0"/>
            <c:bubble3D val="0"/>
            <c:spPr>
              <a:solidFill>
                <a:srgbClr val="FFFF00"/>
              </a:solidFill>
              <a:ln>
                <a:solidFill>
                  <a:schemeClr val="tx1"/>
                </a:solidFill>
              </a:ln>
              <a:effectLst/>
            </c:spPr>
          </c:dPt>
          <c:dPt>
            <c:idx val="4"/>
            <c:invertIfNegative val="0"/>
            <c:bubble3D val="0"/>
            <c:spPr>
              <a:solidFill>
                <a:srgbClr val="00B0F0"/>
              </a:solidFill>
              <a:ln>
                <a:solidFill>
                  <a:schemeClr val="tx1"/>
                </a:solidFill>
              </a:ln>
              <a:effectLst/>
            </c:spPr>
          </c:dPt>
          <c:dPt>
            <c:idx val="6"/>
            <c:invertIfNegative val="0"/>
            <c:bubble3D val="0"/>
            <c:spPr>
              <a:solidFill>
                <a:srgbClr val="FFB9B9"/>
              </a:solidFill>
              <a:ln>
                <a:solidFill>
                  <a:schemeClr val="tx1"/>
                </a:solidFill>
              </a:ln>
              <a:effectLst/>
            </c:spPr>
          </c:dPt>
          <c:dPt>
            <c:idx val="7"/>
            <c:invertIfNegative val="0"/>
            <c:bubble3D val="0"/>
            <c:spPr>
              <a:solidFill>
                <a:schemeClr val="tx2">
                  <a:lumMod val="20000"/>
                  <a:lumOff val="80000"/>
                </a:schemeClr>
              </a:solidFill>
              <a:ln>
                <a:solidFill>
                  <a:schemeClr val="tx1"/>
                </a:solidFill>
              </a:ln>
              <a:effectLst/>
            </c:spPr>
          </c:dPt>
          <c:dPt>
            <c:idx val="8"/>
            <c:invertIfNegative val="0"/>
            <c:bubble3D val="0"/>
            <c:spPr>
              <a:solidFill>
                <a:srgbClr val="FFC000"/>
              </a:solidFill>
              <a:ln>
                <a:solidFill>
                  <a:schemeClr val="tx1"/>
                </a:solidFill>
              </a:ln>
              <a:effectLst/>
            </c:spPr>
          </c:dPt>
          <c:dPt>
            <c:idx val="9"/>
            <c:invertIfNegative val="0"/>
            <c:bubble3D val="0"/>
            <c:spPr>
              <a:solidFill>
                <a:schemeClr val="accent1">
                  <a:lumMod val="60000"/>
                  <a:lumOff val="40000"/>
                </a:schemeClr>
              </a:solidFill>
              <a:ln>
                <a:solidFill>
                  <a:schemeClr val="tx1"/>
                </a:solidFill>
              </a:ln>
              <a:effectLst/>
            </c:spPr>
          </c:dPt>
          <c:dPt>
            <c:idx val="10"/>
            <c:invertIfNegative val="0"/>
            <c:bubble3D val="0"/>
            <c:spPr>
              <a:solidFill>
                <a:schemeClr val="accent4">
                  <a:lumMod val="40000"/>
                  <a:lumOff val="60000"/>
                </a:schemeClr>
              </a:solidFill>
              <a:ln>
                <a:solidFill>
                  <a:schemeClr val="tx1"/>
                </a:solidFill>
              </a:ln>
              <a:effectLst/>
            </c:spPr>
          </c:dPt>
          <c:dPt>
            <c:idx val="11"/>
            <c:invertIfNegative val="0"/>
            <c:bubble3D val="0"/>
            <c:spPr>
              <a:solidFill>
                <a:schemeClr val="accent6">
                  <a:lumMod val="60000"/>
                  <a:lumOff val="40000"/>
                </a:schemeClr>
              </a:solidFill>
              <a:ln>
                <a:solidFill>
                  <a:schemeClr val="tx1"/>
                </a:solidFill>
              </a:ln>
              <a:effectLst/>
            </c:spPr>
          </c:dPt>
          <c:dPt>
            <c:idx val="12"/>
            <c:invertIfNegative val="0"/>
            <c:bubble3D val="0"/>
            <c:spPr>
              <a:solidFill>
                <a:schemeClr val="accent1">
                  <a:lumMod val="20000"/>
                  <a:lumOff val="80000"/>
                </a:schemeClr>
              </a:solidFill>
              <a:ln>
                <a:solidFill>
                  <a:schemeClr val="tx1"/>
                </a:solidFill>
              </a:ln>
              <a:effectLst/>
            </c:spPr>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'Acoso Virtual'!$G$15:$G$27</c:f>
              <c:strCache>
                <c:ptCount val="13"/>
                <c:pt idx="0">
                  <c:v>Facebook</c:v>
                </c:pt>
                <c:pt idx="1">
                  <c:v>YouTube</c:v>
                </c:pt>
                <c:pt idx="2">
                  <c:v>Whatsapp</c:v>
                </c:pt>
                <c:pt idx="3">
                  <c:v>Twitter</c:v>
                </c:pt>
                <c:pt idx="4">
                  <c:v>Mensajes de texto</c:v>
                </c:pt>
                <c:pt idx="5">
                  <c:v>Blog</c:v>
                </c:pt>
                <c:pt idx="6">
                  <c:v>Correo</c:v>
                </c:pt>
                <c:pt idx="7">
                  <c:v>Instagram</c:v>
                </c:pt>
                <c:pt idx="8">
                  <c:v>Chat</c:v>
                </c:pt>
                <c:pt idx="9">
                  <c:v>Foro</c:v>
                </c:pt>
                <c:pt idx="10">
                  <c:v>Paginas Web </c:v>
                </c:pt>
                <c:pt idx="11">
                  <c:v>Apps</c:v>
                </c:pt>
                <c:pt idx="12">
                  <c:v>Otros</c:v>
                </c:pt>
              </c:strCache>
            </c:strRef>
          </c:cat>
          <c:val>
            <c:numRef>
              <c:f>'Acoso Virtual'!$I$15:$I$27</c:f>
              <c:numCache>
                <c:formatCode>General</c:formatCode>
                <c:ptCount val="13"/>
                <c:pt idx="0">
                  <c:v>23</c:v>
                </c:pt>
                <c:pt idx="1">
                  <c:v>1</c:v>
                </c:pt>
                <c:pt idx="2">
                  <c:v>18</c:v>
                </c:pt>
                <c:pt idx="3">
                  <c:v>2</c:v>
                </c:pt>
                <c:pt idx="4">
                  <c:v>19</c:v>
                </c:pt>
                <c:pt idx="5">
                  <c:v>1</c:v>
                </c:pt>
                <c:pt idx="6">
                  <c:v>9</c:v>
                </c:pt>
                <c:pt idx="7">
                  <c:v>9</c:v>
                </c:pt>
                <c:pt idx="8">
                  <c:v>12</c:v>
                </c:pt>
                <c:pt idx="9">
                  <c:v>1</c:v>
                </c:pt>
                <c:pt idx="10">
                  <c:v>2</c:v>
                </c:pt>
                <c:pt idx="11">
                  <c:v>1</c:v>
                </c:pt>
                <c:pt idx="12">
                  <c:v>8</c:v>
                </c:pt>
              </c:numCache>
            </c:numRef>
          </c:val>
        </c:ser>
        <c:dLbls>
          <c:showLegendKey val="0"/>
          <c:showVal val="0"/>
          <c:showCatName val="0"/>
          <c:showSerName val="0"/>
          <c:showPercent val="0"/>
          <c:showBubbleSize val="0"/>
        </c:dLbls>
        <c:gapWidth val="48"/>
        <c:overlap val="93"/>
        <c:axId val="826974040"/>
        <c:axId val="826973648"/>
      </c:barChart>
      <c:catAx>
        <c:axId val="826974040"/>
        <c:scaling>
          <c:orientation val="minMax"/>
        </c:scaling>
        <c:delete val="0"/>
        <c:axPos val="l"/>
        <c:numFmt formatCode="General" sourceLinked="1"/>
        <c:majorTickMark val="none"/>
        <c:minorTickMark val="none"/>
        <c:tickLblPos val="nextTo"/>
        <c:spPr>
          <a:noFill/>
          <a:ln w="15875" cap="flat" cmpd="sng" algn="ctr">
            <a:solidFill>
              <a:schemeClr val="tx2">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MX"/>
          </a:p>
        </c:txPr>
        <c:crossAx val="826973648"/>
        <c:crosses val="autoZero"/>
        <c:auto val="1"/>
        <c:lblAlgn val="ctr"/>
        <c:lblOffset val="100"/>
        <c:noMultiLvlLbl val="0"/>
      </c:catAx>
      <c:valAx>
        <c:axId val="826973648"/>
        <c:scaling>
          <c:orientation val="minMax"/>
        </c:scaling>
        <c:delete val="0"/>
        <c:axPos val="b"/>
        <c:numFmt formatCode="General" sourceLinked="1"/>
        <c:majorTickMark val="none"/>
        <c:minorTickMark val="none"/>
        <c:tickLblPos val="nextTo"/>
        <c:spPr>
          <a:noFill/>
          <a:ln w="15875">
            <a:solidFill>
              <a:schemeClr val="tx2">
                <a:lumMod val="7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4040"/>
        <c:crossesAt val="1"/>
        <c:crossBetween val="between"/>
      </c:valAx>
      <c:spPr>
        <a:solidFill>
          <a:schemeClr val="bg1"/>
        </a:solidFill>
        <a:ln>
          <a:noFill/>
        </a:ln>
        <a:effectLst/>
      </c:spPr>
    </c:plotArea>
    <c:plotVisOnly val="1"/>
    <c:dispBlanksAs val="gap"/>
    <c:showDLblsOverMax val="0"/>
  </c:chart>
  <c:spPr>
    <a:solidFill>
      <a:schemeClr val="tx2">
        <a:lumMod val="20000"/>
        <a:lumOff val="80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884350393700788"/>
          <c:y val="0.2994388132422674"/>
          <c:w val="0.85115649606299226"/>
          <c:h val="0.6420272327837472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dLbl>
              <c:idx val="0"/>
              <c:layout>
                <c:manualLayout>
                  <c:x val="-0.23585267552893893"/>
                  <c:y val="-0.27374462807533673"/>
                </c:manualLayout>
              </c:layou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5.1040455386114668E-3"/>
                  <c:y val="1.094661244267543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5365205843293492"/>
                      <c:h val="0.22157996146435452"/>
                    </c:manualLayout>
                  </c15:layout>
                </c:ext>
              </c:extLst>
            </c:dLbl>
            <c:dLbl>
              <c:idx val="2"/>
              <c:layout>
                <c:manualLayout>
                  <c:x val="-2.7057014629524027E-2"/>
                  <c:y val="-7.0941997634911061E-2"/>
                </c:manualLayout>
              </c:layout>
              <c:showLegendKey val="0"/>
              <c:showVal val="1"/>
              <c:showCatName val="1"/>
              <c:showSerName val="0"/>
              <c:showPercent val="1"/>
              <c:showBubbleSize val="0"/>
              <c:extLst>
                <c:ext xmlns:c15="http://schemas.microsoft.com/office/drawing/2012/chart" uri="{CE6537A1-D6FC-4f65-9D91-7224C49458BB}">
                  <c15:layout>
                    <c:manualLayout>
                      <c:w val="0.21869853917662682"/>
                      <c:h val="0.19244701348747592"/>
                    </c:manualLayout>
                  </c15:layout>
                </c:ext>
              </c:extLst>
            </c:dLbl>
            <c:dLbl>
              <c:idx val="3"/>
              <c:layout>
                <c:manualLayout>
                  <c:x val="4.4106005736624695E-2"/>
                  <c:y val="-0.2576680799515445"/>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6620601036678571"/>
                      <c:h val="0.22928730062588326"/>
                    </c:manualLayout>
                  </c15:layout>
                </c:ext>
              </c:extLst>
            </c:dLbl>
            <c:dLbl>
              <c:idx val="4"/>
              <c:layout>
                <c:manualLayout>
                  <c:x val="0.31267727609998119"/>
                  <c:y val="-0.1287635199446223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325007660904799"/>
                      <c:h val="0.207745954832569"/>
                    </c:manualLayout>
                  </c15:layout>
                </c:ext>
              </c:extLst>
            </c:dLbl>
            <c:dLbl>
              <c:idx val="5"/>
              <c:layout>
                <c:manualLayout>
                  <c:x val="0.2958567404072685"/>
                  <c:y val="-7.5965504311961002E-2"/>
                </c:manualLayout>
              </c:layou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showLeaderLines val="1"/>
            <c:leaderLines>
              <c:spPr>
                <a:ln w="12700" cap="flat" cmpd="sng" algn="ctr">
                  <a:solidFill>
                    <a:schemeClr val="tx1"/>
                  </a:solidFill>
                  <a:round/>
                </a:ln>
                <a:effectLst/>
              </c:spPr>
            </c:leaderLines>
            <c:extLst>
              <c:ext xmlns:c15="http://schemas.microsoft.com/office/drawing/2012/chart" uri="{CE6537A1-D6FC-4f65-9D91-7224C49458BB}"/>
            </c:extLst>
          </c:dLbls>
          <c:cat>
            <c:strRef>
              <c:f>Feminicidio!$K$118:$K$123</c:f>
              <c:strCache>
                <c:ptCount val="6"/>
                <c:pt idx="0">
                  <c:v>Pareja</c:v>
                </c:pt>
                <c:pt idx="1">
                  <c:v>Ex pareja</c:v>
                </c:pt>
                <c:pt idx="2">
                  <c:v>Familiar</c:v>
                </c:pt>
                <c:pt idx="3">
                  <c:v>Conocido</c:v>
                </c:pt>
                <c:pt idx="4">
                  <c:v>Desconocido</c:v>
                </c:pt>
                <c:pt idx="5">
                  <c:v>Otro</c:v>
                </c:pt>
              </c:strCache>
            </c:strRef>
          </c:cat>
          <c:val>
            <c:numRef>
              <c:f>Feminicidio!$L$118:$L$123</c:f>
              <c:numCache>
                <c:formatCode>General</c:formatCode>
                <c:ptCount val="6"/>
                <c:pt idx="0">
                  <c:v>12</c:v>
                </c:pt>
                <c:pt idx="1">
                  <c:v>3</c:v>
                </c:pt>
                <c:pt idx="2">
                  <c:v>0</c:v>
                </c:pt>
                <c:pt idx="3">
                  <c:v>0</c:v>
                </c:pt>
                <c:pt idx="4">
                  <c:v>3</c:v>
                </c:pt>
                <c:pt idx="5">
                  <c:v>4</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000" b="1">
                <a:solidFill>
                  <a:schemeClr val="tx1"/>
                </a:solidFill>
                <a:latin typeface="Arial" panose="020B0604020202020204" pitchFamily="34" charset="0"/>
                <a:cs typeface="Arial" panose="020B0604020202020204" pitchFamily="34" charset="0"/>
              </a:rPr>
              <a:t>Manifestaciones de a</a:t>
            </a:r>
            <a:r>
              <a:rPr lang="es-PE" sz="1000" b="1" baseline="0">
                <a:solidFill>
                  <a:schemeClr val="tx1"/>
                </a:solidFill>
                <a:latin typeface="Arial" panose="020B0604020202020204" pitchFamily="34" charset="0"/>
                <a:cs typeface="Arial" panose="020B0604020202020204" pitchFamily="34" charset="0"/>
              </a:rPr>
              <a:t>coso</a:t>
            </a:r>
            <a:endParaRPr lang="es-PE" sz="1000" b="1">
              <a:solidFill>
                <a:schemeClr val="tx1"/>
              </a:solidFill>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28343437640243158"/>
          <c:y val="0.14977973568281938"/>
          <c:w val="0.66281778249221435"/>
          <c:h val="0.7139602483610253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lumMod val="60000"/>
                  <a:lumOff val="40000"/>
                </a:schemeClr>
              </a:solidFill>
              <a:ln>
                <a:noFill/>
              </a:ln>
              <a:effectLst/>
            </c:spPr>
          </c:dPt>
          <c:dPt>
            <c:idx val="2"/>
            <c:invertIfNegative val="0"/>
            <c:bubble3D val="0"/>
            <c:spPr>
              <a:solidFill>
                <a:srgbClr val="C39BE1"/>
              </a:solidFill>
              <a:ln>
                <a:noFill/>
              </a:ln>
              <a:effectLst/>
            </c:spPr>
          </c:dPt>
          <c:dPt>
            <c:idx val="3"/>
            <c:invertIfNegative val="0"/>
            <c:bubble3D val="0"/>
            <c:spPr>
              <a:solidFill>
                <a:schemeClr val="accent5">
                  <a:lumMod val="60000"/>
                  <a:lumOff val="40000"/>
                </a:schemeClr>
              </a:solidFill>
              <a:ln>
                <a:noFill/>
              </a:ln>
              <a:effectLst/>
            </c:spPr>
          </c:dPt>
          <c:dPt>
            <c:idx val="4"/>
            <c:invertIfNegative val="0"/>
            <c:bubble3D val="0"/>
            <c:spPr>
              <a:solidFill>
                <a:srgbClr val="FFB9B9"/>
              </a:solidFill>
              <a:ln>
                <a:noFill/>
              </a:ln>
              <a:effectLst/>
            </c:spPr>
          </c:dPt>
          <c:dPt>
            <c:idx val="5"/>
            <c:invertIfNegative val="0"/>
            <c:bubble3D val="0"/>
            <c:spPr>
              <a:solidFill>
                <a:schemeClr val="accent6">
                  <a:lumMod val="60000"/>
                  <a:lumOff val="40000"/>
                </a:schemeClr>
              </a:solidFill>
              <a:ln>
                <a:noFill/>
              </a:ln>
              <a:effectLst/>
            </c:spPr>
          </c:dPt>
          <c:dPt>
            <c:idx val="6"/>
            <c:invertIfNegative val="0"/>
            <c:bubble3D val="0"/>
            <c:spPr>
              <a:solidFill>
                <a:schemeClr val="accent4">
                  <a:lumMod val="60000"/>
                  <a:lumOff val="4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'Acoso Virtual'!$B$33:$B$42</c:f>
              <c:strCache>
                <c:ptCount val="10"/>
                <c:pt idx="0">
                  <c:v>Insultos electrónicos</c:v>
                </c:pt>
                <c:pt idx="1">
                  <c:v>Ciberpersecución</c:v>
                </c:pt>
                <c:pt idx="2">
                  <c:v>Ciberamenaza</c:v>
                </c:pt>
                <c:pt idx="3">
                  <c:v>Suplantación</c:v>
                </c:pt>
                <c:pt idx="4">
                  <c:v>Hostigamiento</c:v>
                </c:pt>
                <c:pt idx="5">
                  <c:v>Happy Slapping</c:v>
                </c:pt>
                <c:pt idx="6">
                  <c:v>Stlalking</c:v>
                </c:pt>
                <c:pt idx="7">
                  <c:v>Sextorción</c:v>
                </c:pt>
                <c:pt idx="8">
                  <c:v>Ciberbullying</c:v>
                </c:pt>
                <c:pt idx="9">
                  <c:v>Grooming</c:v>
                </c:pt>
              </c:strCache>
            </c:strRef>
          </c:cat>
          <c:val>
            <c:numRef>
              <c:f>'Acoso Virtual'!$D$33:$D$42</c:f>
              <c:numCache>
                <c:formatCode>General</c:formatCode>
                <c:ptCount val="10"/>
                <c:pt idx="0">
                  <c:v>21</c:v>
                </c:pt>
                <c:pt idx="1">
                  <c:v>17</c:v>
                </c:pt>
                <c:pt idx="2">
                  <c:v>17</c:v>
                </c:pt>
                <c:pt idx="3">
                  <c:v>0</c:v>
                </c:pt>
                <c:pt idx="4">
                  <c:v>37</c:v>
                </c:pt>
                <c:pt idx="5">
                  <c:v>1</c:v>
                </c:pt>
                <c:pt idx="6">
                  <c:v>14</c:v>
                </c:pt>
                <c:pt idx="7">
                  <c:v>0</c:v>
                </c:pt>
                <c:pt idx="8">
                  <c:v>0</c:v>
                </c:pt>
                <c:pt idx="9">
                  <c:v>0</c:v>
                </c:pt>
              </c:numCache>
            </c:numRef>
          </c:val>
        </c:ser>
        <c:dLbls>
          <c:showLegendKey val="0"/>
          <c:showVal val="0"/>
          <c:showCatName val="0"/>
          <c:showSerName val="0"/>
          <c:showPercent val="0"/>
          <c:showBubbleSize val="0"/>
        </c:dLbls>
        <c:gapWidth val="48"/>
        <c:overlap val="93"/>
        <c:axId val="826972864"/>
        <c:axId val="826972472"/>
      </c:barChart>
      <c:catAx>
        <c:axId val="826972864"/>
        <c:scaling>
          <c:orientation val="minMax"/>
        </c:scaling>
        <c:delete val="0"/>
        <c:axPos val="l"/>
        <c:numFmt formatCode="General" sourceLinked="1"/>
        <c:majorTickMark val="none"/>
        <c:minorTickMark val="none"/>
        <c:tickLblPos val="nextTo"/>
        <c:spPr>
          <a:noFill/>
          <a:ln w="15875" cap="flat" cmpd="sng" algn="ctr">
            <a:solidFill>
              <a:schemeClr val="tx2">
                <a:lumMod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2472"/>
        <c:crosses val="autoZero"/>
        <c:auto val="1"/>
        <c:lblAlgn val="ctr"/>
        <c:lblOffset val="100"/>
        <c:noMultiLvlLbl val="0"/>
      </c:catAx>
      <c:valAx>
        <c:axId val="826972472"/>
        <c:scaling>
          <c:orientation val="minMax"/>
        </c:scaling>
        <c:delete val="0"/>
        <c:axPos val="b"/>
        <c:numFmt formatCode="General" sourceLinked="1"/>
        <c:majorTickMark val="none"/>
        <c:minorTickMark val="none"/>
        <c:tickLblPos val="nextTo"/>
        <c:spPr>
          <a:noFill/>
          <a:ln w="15875">
            <a:solidFill>
              <a:schemeClr val="tx2">
                <a:lumMod val="7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826972864"/>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000" b="1">
                <a:solidFill>
                  <a:schemeClr val="tx1"/>
                </a:solidFill>
                <a:latin typeface="Arial" panose="020B0604020202020204" pitchFamily="34" charset="0"/>
                <a:cs typeface="Arial" panose="020B0604020202020204" pitchFamily="34" charset="0"/>
              </a:rPr>
              <a:t>Sexo del agresor</a:t>
            </a:r>
          </a:p>
        </c:rich>
      </c:tx>
      <c:layout>
        <c:manualLayout>
          <c:xMode val="edge"/>
          <c:yMode val="edge"/>
          <c:x val="0.31655875784331311"/>
          <c:y val="2.018951020952889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901698937243058E-2"/>
          <c:y val="0.31644586799531416"/>
          <c:w val="0.82444909632179031"/>
          <c:h val="0.6781630262318905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Lbl>
              <c:idx val="0"/>
              <c:layout>
                <c:manualLayout>
                  <c:x val="0.13696451206827917"/>
                  <c:y val="8.2909975236146322E-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5016527026222165"/>
                  <c:y val="-0.23751412429378538"/>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8376074559551303"/>
                  <c:y val="0.19119118584753178"/>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0"/>
              <c:showCatName val="1"/>
              <c:showSerName val="0"/>
              <c:showPercent val="1"/>
              <c:showBubbleSize val="0"/>
              <c:extLst>
                <c:ext xmlns:c15="http://schemas.microsoft.com/office/drawing/2012/chart" uri="{CE6537A1-D6FC-4f65-9D91-7224C49458BB}">
                  <c15:layout>
                    <c:manualLayout>
                      <c:w val="0.23504281413379571"/>
                      <c:h val="0.2391713747645951"/>
                    </c:manualLayout>
                  </c15:layout>
                </c:ext>
              </c:extLst>
            </c:dLbl>
            <c:dLbl>
              <c:idx val="3"/>
              <c:layout>
                <c:manualLayout>
                  <c:x val="-0.12820517134570678"/>
                  <c:y val="5.273069679849339E-2"/>
                </c:manualLayout>
              </c:layout>
              <c:showLegendKey val="0"/>
              <c:showVal val="0"/>
              <c:showCatName val="1"/>
              <c:showSerName val="0"/>
              <c:showPercent val="1"/>
              <c:showBubbleSize val="0"/>
              <c:extLst>
                <c:ext xmlns:c15="http://schemas.microsoft.com/office/drawing/2012/chart" uri="{CE6537A1-D6FC-4f65-9D91-7224C49458BB}">
                  <c15:layout>
                    <c:manualLayout>
                      <c:w val="0.19337613344644103"/>
                      <c:h val="0.2711864406779661"/>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'Acoso Virtual'!$C$131:$F$131</c:f>
              <c:strCache>
                <c:ptCount val="4"/>
                <c:pt idx="0">
                  <c:v>Mujer</c:v>
                </c:pt>
                <c:pt idx="1">
                  <c:v>Hombre</c:v>
                </c:pt>
                <c:pt idx="2">
                  <c:v>Intersexual</c:v>
                </c:pt>
                <c:pt idx="3">
                  <c:v>Sin dato</c:v>
                </c:pt>
              </c:strCache>
            </c:strRef>
          </c:cat>
          <c:val>
            <c:numRef>
              <c:f>'Acoso Virtual'!$C$145:$F$145</c:f>
              <c:numCache>
                <c:formatCode>0%</c:formatCode>
                <c:ptCount val="4"/>
                <c:pt idx="0">
                  <c:v>0.32558139534883723</c:v>
                </c:pt>
                <c:pt idx="1">
                  <c:v>0.65116279069767447</c:v>
                </c:pt>
                <c:pt idx="2">
                  <c:v>0</c:v>
                </c:pt>
                <c:pt idx="3">
                  <c:v>2.3255813953488372E-2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11811023622047245" l="0.15748031496062992" r="7.874015748031496E-2" t="0.11811023622047245" header="0.31496062992125984" footer="0.31496062992125984"/>
    <c:pageSetup paperSize="9"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s-PE" sz="1000" b="1">
                <a:solidFill>
                  <a:schemeClr val="tx1"/>
                </a:solidFill>
                <a:latin typeface="Arial" panose="020B0604020202020204" pitchFamily="34" charset="0"/>
                <a:cs typeface="Arial" panose="020B0604020202020204" pitchFamily="34" charset="0"/>
              </a:rPr>
              <a:t>Frecuencia del acoso</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825562535020202"/>
          <c:y val="0.24705882352941178"/>
          <c:w val="0.76949718363856201"/>
          <c:h val="0.74852450876072918"/>
        </c:manualLayout>
      </c:layout>
      <c:bar3DChart>
        <c:barDir val="bar"/>
        <c:grouping val="clustered"/>
        <c:varyColors val="0"/>
        <c:ser>
          <c:idx val="0"/>
          <c:order val="0"/>
          <c:spPr>
            <a:solidFill>
              <a:schemeClr val="accent1"/>
            </a:solidFill>
            <a:ln>
              <a:noFill/>
            </a:ln>
            <a:effectLst/>
            <a:sp3d/>
          </c:spPr>
          <c:invertIfNegative val="0"/>
          <c:dPt>
            <c:idx val="1"/>
            <c:invertIfNegative val="0"/>
            <c:bubble3D val="0"/>
            <c:spPr>
              <a:solidFill>
                <a:schemeClr val="accent6">
                  <a:lumMod val="60000"/>
                  <a:lumOff val="40000"/>
                </a:schemeClr>
              </a:solidFill>
              <a:ln>
                <a:noFill/>
              </a:ln>
              <a:effectLst/>
              <a:sp3d/>
            </c:spPr>
          </c:dPt>
          <c:dPt>
            <c:idx val="2"/>
            <c:invertIfNegative val="0"/>
            <c:bubble3D val="0"/>
            <c:spPr>
              <a:solidFill>
                <a:schemeClr val="accent4">
                  <a:lumMod val="60000"/>
                  <a:lumOff val="40000"/>
                </a:schemeClr>
              </a:solidFill>
              <a:ln>
                <a:noFill/>
              </a:ln>
              <a:effectLst/>
              <a:sp3d/>
            </c:spPr>
          </c:dPt>
          <c:dPt>
            <c:idx val="3"/>
            <c:invertIfNegative val="0"/>
            <c:bubble3D val="0"/>
            <c:spPr>
              <a:solidFill>
                <a:srgbClr val="C39BE1"/>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'Acoso Virtual'!$H$149:$H$152</c:f>
              <c:strCache>
                <c:ptCount val="4"/>
                <c:pt idx="0">
                  <c:v>Diario</c:v>
                </c:pt>
                <c:pt idx="1">
                  <c:v>Semanal</c:v>
                </c:pt>
                <c:pt idx="2">
                  <c:v>Mensual</c:v>
                </c:pt>
                <c:pt idx="3">
                  <c:v>Intermitente</c:v>
                </c:pt>
              </c:strCache>
            </c:strRef>
          </c:cat>
          <c:val>
            <c:numRef>
              <c:f>'Acoso Virtual'!$I$149:$I$152</c:f>
              <c:numCache>
                <c:formatCode>General</c:formatCode>
                <c:ptCount val="4"/>
                <c:pt idx="0">
                  <c:v>16</c:v>
                </c:pt>
                <c:pt idx="1">
                  <c:v>10</c:v>
                </c:pt>
                <c:pt idx="2">
                  <c:v>3</c:v>
                </c:pt>
                <c:pt idx="3">
                  <c:v>14</c:v>
                </c:pt>
              </c:numCache>
            </c:numRef>
          </c:val>
        </c:ser>
        <c:dLbls>
          <c:showLegendKey val="0"/>
          <c:showVal val="0"/>
          <c:showCatName val="0"/>
          <c:showSerName val="0"/>
          <c:showPercent val="0"/>
          <c:showBubbleSize val="0"/>
        </c:dLbls>
        <c:gapWidth val="150"/>
        <c:shape val="box"/>
        <c:axId val="826971296"/>
        <c:axId val="690220208"/>
        <c:axId val="0"/>
      </c:bar3DChart>
      <c:catAx>
        <c:axId val="826971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MX"/>
          </a:p>
        </c:txPr>
        <c:crossAx val="690220208"/>
        <c:crosses val="autoZero"/>
        <c:auto val="1"/>
        <c:lblAlgn val="ctr"/>
        <c:lblOffset val="100"/>
        <c:noMultiLvlLbl val="0"/>
      </c:catAx>
      <c:valAx>
        <c:axId val="69022020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2697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449994141734744E-2"/>
          <c:y val="0.13013275514473735"/>
          <c:w val="0.96950006530180988"/>
          <c:h val="0.86533835444482488"/>
        </c:manualLayout>
      </c:layout>
      <c:pie3DChart>
        <c:varyColors val="1"/>
        <c:ser>
          <c:idx val="0"/>
          <c:order val="0"/>
          <c:tx>
            <c:strRef>
              <c:f>Feminicidio!$L$142</c:f>
              <c:strCache>
                <c:ptCount val="1"/>
                <c:pt idx="0">
                  <c:v>N°</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1">
                  <a:lumMod val="60000"/>
                  <a:lumOff val="40000"/>
                </a:schemeClr>
              </a:solidFill>
              <a:ln w="25400">
                <a:solidFill>
                  <a:schemeClr val="lt1"/>
                </a:solidFill>
              </a:ln>
              <a:effectLst/>
              <a:sp3d contourW="25400">
                <a:contourClr>
                  <a:schemeClr val="lt1"/>
                </a:contourClr>
              </a:sp3d>
            </c:spPr>
          </c:dPt>
          <c:dPt>
            <c:idx val="2"/>
            <c:bubble3D val="0"/>
            <c:spPr>
              <a:solidFill>
                <a:schemeClr val="accent6">
                  <a:lumMod val="75000"/>
                </a:schemeClr>
              </a:solidFill>
              <a:ln w="25400">
                <a:solidFill>
                  <a:schemeClr val="lt1"/>
                </a:solidFill>
              </a:ln>
              <a:effectLst/>
              <a:sp3d contourW="25400">
                <a:contourClr>
                  <a:schemeClr val="lt1"/>
                </a:contourClr>
              </a:sp3d>
            </c:spPr>
          </c:dPt>
          <c:dLbls>
            <c:dLbl>
              <c:idx val="0"/>
              <c:layout>
                <c:manualLayout>
                  <c:x val="-9.7679934956106884E-2"/>
                  <c:y val="3.4763866437225148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574671308704371"/>
                      <c:h val="0.17633554083885208"/>
                    </c:manualLayout>
                  </c15:layout>
                </c:ext>
              </c:extLst>
            </c:dLbl>
            <c:dLbl>
              <c:idx val="1"/>
              <c:layout>
                <c:manualLayout>
                  <c:x val="-0.23475701542107866"/>
                  <c:y val="-0.2182145278197841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22098902177032556"/>
                      <c:h val="0.27199318628217828"/>
                    </c:manualLayout>
                  </c15:layout>
                </c:ext>
              </c:extLst>
            </c:dLbl>
            <c:dLbl>
              <c:idx val="2"/>
              <c:layout>
                <c:manualLayout>
                  <c:x val="0.1204503311639252"/>
                  <c:y val="5.767707844466461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extLst>
                <c:ext xmlns:c15="http://schemas.microsoft.com/office/drawing/2012/chart" uri="{CE6537A1-D6FC-4f65-9D91-7224C49458BB}">
                  <c15:layout>
                    <c:manualLayout>
                      <c:w val="0.31866653284345076"/>
                      <c:h val="0.28807562098215977"/>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Feminicidio!$K$143:$K$145</c:f>
              <c:strCache>
                <c:ptCount val="3"/>
                <c:pt idx="0">
                  <c:v>SI</c:v>
                </c:pt>
                <c:pt idx="1">
                  <c:v>No</c:v>
                </c:pt>
                <c:pt idx="2">
                  <c:v>Sin datos</c:v>
                </c:pt>
              </c:strCache>
            </c:strRef>
          </c:cat>
          <c:val>
            <c:numRef>
              <c:f>Feminicidio!$L$143:$L$145</c:f>
              <c:numCache>
                <c:formatCode>General</c:formatCode>
                <c:ptCount val="3"/>
                <c:pt idx="0">
                  <c:v>2</c:v>
                </c:pt>
                <c:pt idx="1">
                  <c:v>11</c:v>
                </c:pt>
                <c:pt idx="2">
                  <c:v>9</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000" b="1">
                <a:solidFill>
                  <a:schemeClr val="tx1"/>
                </a:solidFill>
                <a:latin typeface="Arial" panose="020B0604020202020204" pitchFamily="34" charset="0"/>
                <a:cs typeface="Arial" panose="020B0604020202020204" pitchFamily="34" charset="0"/>
              </a:rPr>
              <a:t>Número</a:t>
            </a:r>
            <a:r>
              <a:rPr lang="en-US" sz="1000" b="1" baseline="0">
                <a:solidFill>
                  <a:schemeClr val="tx1"/>
                </a:solidFill>
                <a:latin typeface="Arial" panose="020B0604020202020204" pitchFamily="34" charset="0"/>
                <a:cs typeface="Arial" panose="020B0604020202020204" pitchFamily="34" charset="0"/>
              </a:rPr>
              <a:t> de casos con característica de tentativa feminicidio, por años</a:t>
            </a:r>
            <a:endParaRPr lang="en-US" sz="1000" b="1">
              <a:solidFill>
                <a:schemeClr val="tx1"/>
              </a:solidFill>
              <a:latin typeface="Arial" panose="020B0604020202020204" pitchFamily="34" charset="0"/>
              <a:cs typeface="Arial" panose="020B0604020202020204" pitchFamily="34" charset="0"/>
            </a:endParaRPr>
          </a:p>
        </c:rich>
      </c:tx>
      <c:layout>
        <c:manualLayout>
          <c:xMode val="edge"/>
          <c:yMode val="edge"/>
          <c:x val="0.14474681213037247"/>
          <c:y val="4.5390070921985819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70"/>
      <c:rAngAx val="1"/>
    </c:view3D>
    <c:floor>
      <c:thickness val="0"/>
      <c:spPr>
        <a:solidFill>
          <a:schemeClr val="accent4">
            <a:lumMod val="60000"/>
            <a:lumOff val="40000"/>
          </a:schemeClr>
        </a:solidFill>
        <a:ln>
          <a:noFill/>
        </a:ln>
        <a:effectLst/>
        <a:sp3d/>
      </c:spPr>
    </c:floor>
    <c:sideWall>
      <c:thickness val="0"/>
      <c:spPr>
        <a:solidFill>
          <a:schemeClr val="accent4">
            <a:lumMod val="60000"/>
            <a:lumOff val="40000"/>
          </a:schemeClr>
        </a:solidFill>
        <a:ln>
          <a:noFill/>
        </a:ln>
        <a:effectLst/>
        <a:sp3d/>
      </c:spPr>
    </c:sideWall>
    <c:backWall>
      <c:thickness val="0"/>
      <c:spPr>
        <a:solidFill>
          <a:schemeClr val="accent4">
            <a:lumMod val="40000"/>
            <a:lumOff val="60000"/>
          </a:schemeClr>
        </a:solidFill>
        <a:ln>
          <a:noFill/>
        </a:ln>
        <a:effectLst/>
        <a:scene3d>
          <a:camera prst="orthographicFront"/>
          <a:lightRig rig="threePt" dir="t"/>
        </a:scene3d>
        <a:sp3d>
          <a:bevelT w="171450" h="95250"/>
        </a:sp3d>
      </c:spPr>
    </c:backWall>
    <c:plotArea>
      <c:layout>
        <c:manualLayout>
          <c:layoutTarget val="inner"/>
          <c:xMode val="edge"/>
          <c:yMode val="edge"/>
          <c:x val="6.7463164327311961E-2"/>
          <c:y val="0.21644433623580245"/>
          <c:w val="0.92424109865025383"/>
          <c:h val="0.63626514872383511"/>
        </c:manualLayout>
      </c:layout>
      <c:bar3DChart>
        <c:barDir val="col"/>
        <c:grouping val="clustered"/>
        <c:varyColors val="0"/>
        <c:ser>
          <c:idx val="0"/>
          <c:order val="0"/>
          <c:tx>
            <c:strRef>
              <c:f>Tentativa!$K$25</c:f>
              <c:strCache>
                <c:ptCount val="1"/>
                <c:pt idx="0">
                  <c:v>Tentativa feminicidio</c:v>
                </c:pt>
              </c:strCache>
            </c:strRef>
          </c:tx>
          <c:spPr>
            <a:solidFill>
              <a:schemeClr val="accent1"/>
            </a:solidFill>
            <a:ln>
              <a:noFill/>
            </a:ln>
            <a:effectLst/>
            <a:sp3d/>
          </c:spPr>
          <c:invertIfNegative val="0"/>
          <c:dLbls>
            <c:dLbl>
              <c:idx val="1"/>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4388204345261595E-3"/>
                  <c:y val="-5.2008855454039121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25880289684107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4388204345261595E-3"/>
                  <c:y val="-5.2008855454039121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438820434526159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06470072421016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Tentativa!$I$26:$I$35</c:f>
              <c:strCache>
                <c:ptCount val="10"/>
                <c:pt idx="0">
                  <c:v>2009</c:v>
                </c:pt>
                <c:pt idx="1">
                  <c:v>2010</c:v>
                </c:pt>
                <c:pt idx="2">
                  <c:v>2011</c:v>
                </c:pt>
                <c:pt idx="3">
                  <c:v>2012</c:v>
                </c:pt>
                <c:pt idx="4">
                  <c:v>2013</c:v>
                </c:pt>
                <c:pt idx="5">
                  <c:v>2014</c:v>
                </c:pt>
                <c:pt idx="6">
                  <c:v>2015</c:v>
                </c:pt>
                <c:pt idx="7">
                  <c:v>2016</c:v>
                </c:pt>
                <c:pt idx="8">
                  <c:v>2017</c:v>
                </c:pt>
                <c:pt idx="9">
                  <c:v>2018 *</c:v>
                </c:pt>
              </c:strCache>
            </c:strRef>
          </c:cat>
          <c:val>
            <c:numRef>
              <c:f>Tentativa!$K$26:$K$35</c:f>
              <c:numCache>
                <c:formatCode>General</c:formatCode>
                <c:ptCount val="10"/>
                <c:pt idx="0">
                  <c:v>64</c:v>
                </c:pt>
                <c:pt idx="1">
                  <c:v>47</c:v>
                </c:pt>
                <c:pt idx="2">
                  <c:v>66</c:v>
                </c:pt>
                <c:pt idx="3">
                  <c:v>91</c:v>
                </c:pt>
                <c:pt idx="4">
                  <c:v>151</c:v>
                </c:pt>
                <c:pt idx="5">
                  <c:v>186</c:v>
                </c:pt>
                <c:pt idx="6">
                  <c:v>198</c:v>
                </c:pt>
                <c:pt idx="7">
                  <c:v>258</c:v>
                </c:pt>
                <c:pt idx="8">
                  <c:v>247</c:v>
                </c:pt>
                <c:pt idx="9">
                  <c:v>66</c:v>
                </c:pt>
              </c:numCache>
            </c:numRef>
          </c:val>
        </c:ser>
        <c:dLbls>
          <c:showLegendKey val="0"/>
          <c:showVal val="0"/>
          <c:showCatName val="0"/>
          <c:showSerName val="0"/>
          <c:showPercent val="0"/>
          <c:showBubbleSize val="0"/>
        </c:dLbls>
        <c:gapWidth val="219"/>
        <c:shape val="box"/>
        <c:axId val="690219032"/>
        <c:axId val="690219424"/>
        <c:axId val="0"/>
      </c:bar3DChart>
      <c:catAx>
        <c:axId val="690219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MX"/>
          </a:p>
        </c:txPr>
        <c:crossAx val="690219424"/>
        <c:crosses val="autoZero"/>
        <c:auto val="1"/>
        <c:lblAlgn val="ctr"/>
        <c:lblOffset val="100"/>
        <c:noMultiLvlLbl val="0"/>
      </c:catAx>
      <c:valAx>
        <c:axId val="690219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MX"/>
          </a:p>
        </c:txPr>
        <c:crossAx val="690219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7" Type="http://schemas.openxmlformats.org/officeDocument/2006/relationships/chart" Target="../charts/chart33.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2.xml"/><Relationship Id="rId5" Type="http://schemas.openxmlformats.org/officeDocument/2006/relationships/image" Target="../media/image19.png"/><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2.xml"/><Relationship Id="rId7" Type="http://schemas.openxmlformats.org/officeDocument/2006/relationships/image" Target="../media/image20.jpeg"/><Relationship Id="rId2" Type="http://schemas.openxmlformats.org/officeDocument/2006/relationships/chart" Target="../charts/chart41.xml"/><Relationship Id="rId1" Type="http://schemas.openxmlformats.org/officeDocument/2006/relationships/image" Target="../media/image12.jpeg"/><Relationship Id="rId6" Type="http://schemas.openxmlformats.org/officeDocument/2006/relationships/image" Target="../media/image23.png"/><Relationship Id="rId5" Type="http://schemas.openxmlformats.org/officeDocument/2006/relationships/chart" Target="../charts/chart44.xml"/><Relationship Id="rId10" Type="http://schemas.openxmlformats.org/officeDocument/2006/relationships/chart" Target="../charts/chart47.xml"/><Relationship Id="rId4" Type="http://schemas.openxmlformats.org/officeDocument/2006/relationships/chart" Target="../charts/chart43.xml"/><Relationship Id="rId9" Type="http://schemas.openxmlformats.org/officeDocument/2006/relationships/chart" Target="../charts/chart46.xml"/></Relationships>
</file>

<file path=xl/drawings/_rels/drawing1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27.jpeg"/><Relationship Id="rId3" Type="http://schemas.microsoft.com/office/2007/relationships/hdphoto" Target="../media/hdphoto5.wdp"/><Relationship Id="rId7" Type="http://schemas.microsoft.com/office/2007/relationships/hdphoto" Target="../media/hdphoto6.wdp"/><Relationship Id="rId12" Type="http://schemas.openxmlformats.org/officeDocument/2006/relationships/chart" Target="../charts/chart53.xml"/><Relationship Id="rId2" Type="http://schemas.openxmlformats.org/officeDocument/2006/relationships/image" Target="../media/image24.png"/><Relationship Id="rId1" Type="http://schemas.openxmlformats.org/officeDocument/2006/relationships/chart" Target="../charts/chart48.xml"/><Relationship Id="rId6" Type="http://schemas.openxmlformats.org/officeDocument/2006/relationships/image" Target="../media/image25.png"/><Relationship Id="rId11" Type="http://schemas.openxmlformats.org/officeDocument/2006/relationships/chart" Target="../charts/chart52.xml"/><Relationship Id="rId5" Type="http://schemas.openxmlformats.org/officeDocument/2006/relationships/chart" Target="../charts/chart50.xml"/><Relationship Id="rId10" Type="http://schemas.openxmlformats.org/officeDocument/2006/relationships/chart" Target="../charts/chart51.xml"/><Relationship Id="rId4" Type="http://schemas.openxmlformats.org/officeDocument/2006/relationships/chart" Target="../charts/chart49.xml"/><Relationship Id="rId9" Type="http://schemas.microsoft.com/office/2007/relationships/hdphoto" Target="../media/hdphoto7.wdp"/><Relationship Id="rId14"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image" Target="../media/image29.png"/><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image" Target="../media/image21.png"/><Relationship Id="rId2" Type="http://schemas.openxmlformats.org/officeDocument/2006/relationships/chart" Target="../charts/chart60.xml"/><Relationship Id="rId1" Type="http://schemas.openxmlformats.org/officeDocument/2006/relationships/image" Target="../media/image12.jpeg"/><Relationship Id="rId6" Type="http://schemas.openxmlformats.org/officeDocument/2006/relationships/chart" Target="../charts/chart62.xml"/><Relationship Id="rId5" Type="http://schemas.openxmlformats.org/officeDocument/2006/relationships/image" Target="../media/image20.jpeg"/><Relationship Id="rId4"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31.jpeg"/></Relationships>
</file>

<file path=xl/drawings/_rels/drawing2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image" Target="../media/image32.jpeg"/><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 Id="rId9" Type="http://schemas.openxmlformats.org/officeDocument/2006/relationships/image" Target="../media/image3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image" Target="../media/image8.png"/><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chart" Target="../charts/chart8.xml"/><Relationship Id="rId2" Type="http://schemas.openxmlformats.org/officeDocument/2006/relationships/chart" Target="../charts/chart5.xml"/><Relationship Id="rId1" Type="http://schemas.openxmlformats.org/officeDocument/2006/relationships/image" Target="../media/image3.jpeg"/><Relationship Id="rId6" Type="http://schemas.microsoft.com/office/2007/relationships/hdphoto" Target="../media/hdphoto2.wdp"/><Relationship Id="rId11" Type="http://schemas.microsoft.com/office/2007/relationships/hdphoto" Target="../media/hdphoto3.wdp"/><Relationship Id="rId5" Type="http://schemas.openxmlformats.org/officeDocument/2006/relationships/image" Target="../media/image5.png"/><Relationship Id="rId10" Type="http://schemas.openxmlformats.org/officeDocument/2006/relationships/image" Target="../media/image7.png"/><Relationship Id="rId4" Type="http://schemas.microsoft.com/office/2007/relationships/hdphoto" Target="../media/hdphoto1.wdp"/><Relationship Id="rId9" Type="http://schemas.openxmlformats.org/officeDocument/2006/relationships/chart" Target="../charts/chart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image" Target="../media/image11.png"/><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chart" Target="../charts/chart12.xml"/><Relationship Id="rId2" Type="http://schemas.openxmlformats.org/officeDocument/2006/relationships/chart" Target="../charts/chart9.xml"/><Relationship Id="rId1" Type="http://schemas.openxmlformats.org/officeDocument/2006/relationships/image" Target="../media/image9.jpeg"/><Relationship Id="rId6" Type="http://schemas.microsoft.com/office/2007/relationships/hdphoto" Target="../media/hdphoto4.wdp"/><Relationship Id="rId11" Type="http://schemas.microsoft.com/office/2007/relationships/hdphoto" Target="../media/hdphoto3.wdp"/><Relationship Id="rId5" Type="http://schemas.openxmlformats.org/officeDocument/2006/relationships/image" Target="../media/image10.png"/><Relationship Id="rId10" Type="http://schemas.openxmlformats.org/officeDocument/2006/relationships/image" Target="../media/image7.png"/><Relationship Id="rId4" Type="http://schemas.microsoft.com/office/2007/relationships/hdphoto" Target="../media/hdphoto1.wdp"/><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6.xml"/><Relationship Id="rId3" Type="http://schemas.openxmlformats.org/officeDocument/2006/relationships/image" Target="../media/image14.png"/><Relationship Id="rId7" Type="http://schemas.openxmlformats.org/officeDocument/2006/relationships/chart" Target="../charts/chart22.xml"/><Relationship Id="rId12" Type="http://schemas.openxmlformats.org/officeDocument/2006/relationships/image" Target="../media/image17.png"/><Relationship Id="rId2" Type="http://schemas.openxmlformats.org/officeDocument/2006/relationships/chart" Target="../charts/chart19.xml"/><Relationship Id="rId1" Type="http://schemas.openxmlformats.org/officeDocument/2006/relationships/image" Target="../media/image13.jpeg"/><Relationship Id="rId6" Type="http://schemas.openxmlformats.org/officeDocument/2006/relationships/chart" Target="../charts/chart21.xml"/><Relationship Id="rId11" Type="http://schemas.openxmlformats.org/officeDocument/2006/relationships/image" Target="../media/image16.png"/><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image" Target="../media/image15.png"/><Relationship Id="rId9" Type="http://schemas.openxmlformats.org/officeDocument/2006/relationships/chart" Target="../charts/chart24.xml"/><Relationship Id="rId1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106279</xdr:colOff>
      <xdr:row>60</xdr:row>
      <xdr:rowOff>59657</xdr:rowOff>
    </xdr:from>
    <xdr:to>
      <xdr:col>16</xdr:col>
      <xdr:colOff>668254</xdr:colOff>
      <xdr:row>76</xdr:row>
      <xdr:rowOff>83219</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106</xdr:row>
      <xdr:rowOff>0</xdr:rowOff>
    </xdr:from>
    <xdr:to>
      <xdr:col>16</xdr:col>
      <xdr:colOff>666750</xdr:colOff>
      <xdr:row>114</xdr:row>
      <xdr:rowOff>0</xdr:rowOff>
    </xdr:to>
    <xdr:graphicFrame macro="">
      <xdr:nvGraphicFramePr>
        <xdr:cNvPr id="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619125</xdr:colOff>
      <xdr:row>20</xdr:row>
      <xdr:rowOff>0</xdr:rowOff>
    </xdr:from>
    <xdr:to>
      <xdr:col>16</xdr:col>
      <xdr:colOff>485775</xdr:colOff>
      <xdr:row>35</xdr:row>
      <xdr:rowOff>114300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542925</xdr:colOff>
      <xdr:row>38</xdr:row>
      <xdr:rowOff>38100</xdr:rowOff>
    </xdr:from>
    <xdr:to>
      <xdr:col>16</xdr:col>
      <xdr:colOff>762000</xdr:colOff>
      <xdr:row>59</xdr:row>
      <xdr:rowOff>47625</xdr:rowOff>
    </xdr:to>
    <xdr:graphicFrame macro="">
      <xdr:nvGraphicFramePr>
        <xdr:cNvPr id="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xdr:colOff>
      <xdr:row>0</xdr:row>
      <xdr:rowOff>9525</xdr:rowOff>
    </xdr:from>
    <xdr:to>
      <xdr:col>3</xdr:col>
      <xdr:colOff>485775</xdr:colOff>
      <xdr:row>7</xdr:row>
      <xdr:rowOff>133350</xdr:rowOff>
    </xdr:to>
    <xdr:pic>
      <xdr:nvPicPr>
        <xdr:cNvPr id="6" name="Imagen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9525"/>
          <a:ext cx="330327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44450</xdr:colOff>
      <xdr:row>55</xdr:row>
      <xdr:rowOff>60909</xdr:rowOff>
    </xdr:from>
    <xdr:to>
      <xdr:col>12</xdr:col>
      <xdr:colOff>511673</xdr:colOff>
      <xdr:row>58</xdr:row>
      <xdr:rowOff>8020</xdr:rowOff>
    </xdr:to>
    <xdr:sp macro="" textlink="">
      <xdr:nvSpPr>
        <xdr:cNvPr id="7" name="CuadroTexto 6"/>
        <xdr:cNvSpPr txBox="1"/>
      </xdr:nvSpPr>
      <xdr:spPr>
        <a:xfrm>
          <a:off x="44450" y="7635189"/>
          <a:ext cx="11241903" cy="472891"/>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i="0">
              <a:solidFill>
                <a:schemeClr val="tx1"/>
              </a:solidFill>
            </a:rPr>
            <a:t>Casos "Nuevos" de personas que acuden por primera vez a un CEM, casos "Reingresos" de personas agredidas por otra persona por primera vez, casos "Reincidentes" de personas que reinciden en violencia con la misma persona agresora, casos "Derivados" que son tratados por más de un CEM, y casos "Continuadores" los que descontinuaron la atención más de un año.</a:t>
          </a:r>
          <a:endParaRPr lang="es-MX" sz="1100" i="0">
            <a:solidFill>
              <a:schemeClr val="tx1"/>
            </a:solidFill>
          </a:endParaRPr>
        </a:p>
      </xdr:txBody>
    </xdr:sp>
    <xdr:clientData/>
  </xdr:twoCellAnchor>
  <xdr:twoCellAnchor>
    <xdr:from>
      <xdr:col>3</xdr:col>
      <xdr:colOff>523875</xdr:colOff>
      <xdr:row>100</xdr:row>
      <xdr:rowOff>17145</xdr:rowOff>
    </xdr:from>
    <xdr:to>
      <xdr:col>16</xdr:col>
      <xdr:colOff>715836</xdr:colOff>
      <xdr:row>101</xdr:row>
      <xdr:rowOff>53569</xdr:rowOff>
    </xdr:to>
    <xdr:sp macro="" textlink="">
      <xdr:nvSpPr>
        <xdr:cNvPr id="8" name="Rectángulo 7"/>
        <xdr:cNvSpPr/>
      </xdr:nvSpPr>
      <xdr:spPr>
        <a:xfrm>
          <a:off x="3350895" y="13458825"/>
          <a:ext cx="11149521" cy="569824"/>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600">
              <a:solidFill>
                <a:schemeClr val="bg1"/>
              </a:solidFill>
              <a:latin typeface="Arial" panose="020B0604020202020204" pitchFamily="34" charset="0"/>
              <a:cs typeface="Arial" panose="020B0604020202020204" pitchFamily="34" charset="0"/>
            </a:rPr>
            <a:t>Los casos de</a:t>
          </a:r>
          <a:r>
            <a:rPr lang="es-PE" sz="1600" baseline="0">
              <a:solidFill>
                <a:schemeClr val="bg1"/>
              </a:solidFill>
              <a:latin typeface="Arial" panose="020B0604020202020204" pitchFamily="34" charset="0"/>
              <a:cs typeface="Arial" panose="020B0604020202020204" pitchFamily="34" charset="0"/>
            </a:rPr>
            <a:t> </a:t>
          </a:r>
          <a:r>
            <a:rPr lang="es-PE" sz="1600" b="1" baseline="0">
              <a:solidFill>
                <a:schemeClr val="bg1"/>
              </a:solidFill>
              <a:latin typeface="Arial" panose="020B0604020202020204" pitchFamily="34" charset="0"/>
              <a:cs typeface="Arial" panose="020B0604020202020204" pitchFamily="34" charset="0"/>
            </a:rPr>
            <a:t>VIOLACIÓN SEXUAL </a:t>
          </a:r>
          <a:r>
            <a:rPr lang="es-PE" sz="1600" baseline="0">
              <a:solidFill>
                <a:schemeClr val="bg1"/>
              </a:solidFill>
              <a:latin typeface="Arial" panose="020B0604020202020204" pitchFamily="34" charset="0"/>
              <a:cs typeface="Arial" panose="020B0604020202020204" pitchFamily="34" charset="0"/>
            </a:rPr>
            <a:t>tienen mayor incidencia en las siguientes regiones: Lima 314 casos, Junín 64 casos, Cusco 57 casos, </a:t>
          </a:r>
          <a:r>
            <a:rPr lang="es-PE" sz="1600" baseline="0">
              <a:solidFill>
                <a:schemeClr val="lt1"/>
              </a:solidFill>
              <a:effectLst/>
              <a:latin typeface="Arial" panose="020B0604020202020204" pitchFamily="34" charset="0"/>
              <a:ea typeface="+mn-ea"/>
              <a:cs typeface="Arial" panose="020B0604020202020204" pitchFamily="34" charset="0"/>
            </a:rPr>
            <a:t>Arequipa 50 casos, Huánuco 41 casos</a:t>
          </a:r>
          <a:r>
            <a:rPr lang="es-PE" sz="1600" baseline="0">
              <a:solidFill>
                <a:schemeClr val="bg1"/>
              </a:solidFill>
              <a:latin typeface="Arial" panose="020B0604020202020204" pitchFamily="34" charset="0"/>
              <a:cs typeface="Arial" panose="020B0604020202020204" pitchFamily="34" charset="0"/>
            </a:rPr>
            <a:t>.</a:t>
          </a:r>
          <a:endParaRPr lang="es-PE" sz="16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281940</xdr:colOff>
      <xdr:row>141</xdr:row>
      <xdr:rowOff>60960</xdr:rowOff>
    </xdr:from>
    <xdr:to>
      <xdr:col>14</xdr:col>
      <xdr:colOff>510540</xdr:colOff>
      <xdr:row>158</xdr:row>
      <xdr:rowOff>76200</xdr:rowOff>
    </xdr:to>
    <xdr:graphicFrame macro="">
      <xdr:nvGraphicFramePr>
        <xdr:cNvPr id="2"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655320</xdr:colOff>
      <xdr:row>162</xdr:row>
      <xdr:rowOff>114300</xdr:rowOff>
    </xdr:from>
    <xdr:to>
      <xdr:col>13</xdr:col>
      <xdr:colOff>30480</xdr:colOff>
      <xdr:row>177</xdr:row>
      <xdr:rowOff>114300</xdr:rowOff>
    </xdr:to>
    <xdr:graphicFrame macro="">
      <xdr:nvGraphicFramePr>
        <xdr:cNvPr id="3"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205740</xdr:colOff>
      <xdr:row>182</xdr:row>
      <xdr:rowOff>60960</xdr:rowOff>
    </xdr:from>
    <xdr:to>
      <xdr:col>14</xdr:col>
      <xdr:colOff>510540</xdr:colOff>
      <xdr:row>200</xdr:row>
      <xdr:rowOff>106680</xdr:rowOff>
    </xdr:to>
    <xdr:graphicFrame macro="">
      <xdr:nvGraphicFramePr>
        <xdr:cNvPr id="4"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228600</xdr:colOff>
      <xdr:row>294</xdr:row>
      <xdr:rowOff>160020</xdr:rowOff>
    </xdr:from>
    <xdr:to>
      <xdr:col>14</xdr:col>
      <xdr:colOff>541020</xdr:colOff>
      <xdr:row>320</xdr:row>
      <xdr:rowOff>0</xdr:rowOff>
    </xdr:to>
    <xdr:graphicFrame macro="">
      <xdr:nvGraphicFramePr>
        <xdr:cNvPr id="5"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45720</xdr:colOff>
      <xdr:row>118</xdr:row>
      <xdr:rowOff>38100</xdr:rowOff>
    </xdr:from>
    <xdr:to>
      <xdr:col>3</xdr:col>
      <xdr:colOff>678180</xdr:colOff>
      <xdr:row>118</xdr:row>
      <xdr:rowOff>601980</xdr:rowOff>
    </xdr:to>
    <xdr:pic>
      <xdr:nvPicPr>
        <xdr:cNvPr id="6" name="9 Imagen" descr="logoMIMP "/>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2931"/>
        <a:stretch>
          <a:fillRect/>
        </a:stretch>
      </xdr:blipFill>
      <xdr:spPr bwMode="auto">
        <a:xfrm>
          <a:off x="45720" y="38100"/>
          <a:ext cx="3200400" cy="5638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225</xdr:row>
      <xdr:rowOff>167640</xdr:rowOff>
    </xdr:from>
    <xdr:to>
      <xdr:col>14</xdr:col>
      <xdr:colOff>502920</xdr:colOff>
      <xdr:row>235</xdr:row>
      <xdr:rowOff>99060</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114301</xdr:colOff>
      <xdr:row>235</xdr:row>
      <xdr:rowOff>114300</xdr:rowOff>
    </xdr:from>
    <xdr:to>
      <xdr:col>14</xdr:col>
      <xdr:colOff>379101</xdr:colOff>
      <xdr:row>236</xdr:row>
      <xdr:rowOff>133350</xdr:rowOff>
    </xdr:to>
    <xdr:sp macro="" textlink="">
      <xdr:nvSpPr>
        <xdr:cNvPr id="8" name="Rectángulo 7">
          <a:extLst>
            <a:ext uri="{FF2B5EF4-FFF2-40B4-BE49-F238E27FC236}">
              <a16:creationId xmlns:a16="http://schemas.microsoft.com/office/drawing/2014/main" xmlns="" id="{3D0B8057-9ABD-4D4E-86B3-66D6CC86D9AE}"/>
            </a:ext>
          </a:extLst>
        </xdr:cNvPr>
        <xdr:cNvSpPr/>
      </xdr:nvSpPr>
      <xdr:spPr>
        <a:xfrm>
          <a:off x="8702041" y="21610320"/>
          <a:ext cx="3343280" cy="2095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800">
              <a:solidFill>
                <a:sysClr val="windowText" lastClr="000000"/>
              </a:solidFill>
            </a:rPr>
            <a:t>(*) Personas que no tienen un vínculo de pareja con el usuario.</a:t>
          </a:r>
        </a:p>
      </xdr:txBody>
    </xdr:sp>
    <xdr:clientData/>
  </xdr:twoCellAnchor>
  <xdr:twoCellAnchor>
    <xdr:from>
      <xdr:col>8</xdr:col>
      <xdr:colOff>38100</xdr:colOff>
      <xdr:row>123</xdr:row>
      <xdr:rowOff>45720</xdr:rowOff>
    </xdr:from>
    <xdr:to>
      <xdr:col>13</xdr:col>
      <xdr:colOff>419100</xdr:colOff>
      <xdr:row>139</xdr:row>
      <xdr:rowOff>68580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38100</xdr:colOff>
      <xdr:row>8</xdr:row>
      <xdr:rowOff>19050</xdr:rowOff>
    </xdr:from>
    <xdr:to>
      <xdr:col>14</xdr:col>
      <xdr:colOff>28576</xdr:colOff>
      <xdr:row>22</xdr:row>
      <xdr:rowOff>152400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25</xdr:row>
      <xdr:rowOff>0</xdr:rowOff>
    </xdr:from>
    <xdr:to>
      <xdr:col>14</xdr:col>
      <xdr:colOff>19050</xdr:colOff>
      <xdr:row>36</xdr:row>
      <xdr:rowOff>180975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21431</xdr:colOff>
      <xdr:row>39</xdr:row>
      <xdr:rowOff>219075</xdr:rowOff>
    </xdr:from>
    <xdr:to>
      <xdr:col>14</xdr:col>
      <xdr:colOff>9525</xdr:colOff>
      <xdr:row>53</xdr:row>
      <xdr:rowOff>133350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86913</xdr:colOff>
      <xdr:row>87</xdr:row>
      <xdr:rowOff>314326</xdr:rowOff>
    </xdr:from>
    <xdr:to>
      <xdr:col>13</xdr:col>
      <xdr:colOff>619125</xdr:colOff>
      <xdr:row>102</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130967</xdr:colOff>
      <xdr:row>71</xdr:row>
      <xdr:rowOff>36911</xdr:rowOff>
    </xdr:from>
    <xdr:to>
      <xdr:col>13</xdr:col>
      <xdr:colOff>685800</xdr:colOff>
      <xdr:row>84</xdr:row>
      <xdr:rowOff>47626</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85725</xdr:colOff>
      <xdr:row>56</xdr:row>
      <xdr:rowOff>123826</xdr:rowOff>
    </xdr:from>
    <xdr:to>
      <xdr:col>9</xdr:col>
      <xdr:colOff>561975</xdr:colOff>
      <xdr:row>64</xdr:row>
      <xdr:rowOff>85725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342900</xdr:colOff>
      <xdr:row>107</xdr:row>
      <xdr:rowOff>114301</xdr:rowOff>
    </xdr:from>
    <xdr:to>
      <xdr:col>13</xdr:col>
      <xdr:colOff>219075</xdr:colOff>
      <xdr:row>133</xdr:row>
      <xdr:rowOff>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9526</xdr:colOff>
      <xdr:row>0</xdr:row>
      <xdr:rowOff>95250</xdr:rowOff>
    </xdr:from>
    <xdr:to>
      <xdr:col>3</xdr:col>
      <xdr:colOff>641677</xdr:colOff>
      <xdr:row>1</xdr:row>
      <xdr:rowOff>391325</xdr:rowOff>
    </xdr:to>
    <xdr:pic>
      <xdr:nvPicPr>
        <xdr:cNvPr id="9" name="Imagen 21" descr="C:\Users\OANGUL~1.PNC\AppData\Local\Temp\Logo MIMP Altas JPG-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6" y="95250"/>
          <a:ext cx="2659071" cy="478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628648</xdr:colOff>
      <xdr:row>1</xdr:row>
      <xdr:rowOff>19051</xdr:rowOff>
    </xdr:from>
    <xdr:to>
      <xdr:col>12</xdr:col>
      <xdr:colOff>247650</xdr:colOff>
      <xdr:row>1</xdr:row>
      <xdr:rowOff>285751</xdr:rowOff>
    </xdr:to>
    <xdr:sp macro="" textlink="">
      <xdr:nvSpPr>
        <xdr:cNvPr id="10" name="Rectángulo 9"/>
        <xdr:cNvSpPr/>
      </xdr:nvSpPr>
      <xdr:spPr>
        <a:xfrm>
          <a:off x="3600448" y="201931"/>
          <a:ext cx="5196842" cy="2667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1400" b="1">
              <a:solidFill>
                <a:schemeClr val="tx1"/>
              </a:solidFill>
              <a:latin typeface="Arial" panose="020B0604020202020204" pitchFamily="34" charset="0"/>
              <a:cs typeface="Arial" panose="020B0604020202020204" pitchFamily="34" charset="0"/>
            </a:rPr>
            <a:t>Programa</a:t>
          </a:r>
          <a:r>
            <a:rPr lang="es-PE" sz="1400" b="1" baseline="0">
              <a:solidFill>
                <a:schemeClr val="tx1"/>
              </a:solidFill>
              <a:latin typeface="Arial" panose="020B0604020202020204" pitchFamily="34" charset="0"/>
              <a:cs typeface="Arial" panose="020B0604020202020204" pitchFamily="34" charset="0"/>
            </a:rPr>
            <a:t> Nacional Contra la Violencia Familiar y Sexual</a:t>
          </a:r>
          <a:endParaRPr lang="es-PE" sz="1400" b="1">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0.06394</cdr:x>
      <cdr:y>0.41538</cdr:y>
    </cdr:from>
    <cdr:to>
      <cdr:x>0.18802</cdr:x>
      <cdr:y>0.7074</cdr:y>
    </cdr:to>
    <cdr:pic>
      <cdr:nvPicPr>
        <cdr:cNvPr id="2" name="Imagen 1" descr="http://images.gofreedownload.net/man-symbol-sign-clip-art-8030.jp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9915" y="1230481"/>
          <a:ext cx="329739" cy="86501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0.79379</cdr:x>
      <cdr:y>0.29432</cdr:y>
    </cdr:from>
    <cdr:to>
      <cdr:x>0.96416</cdr:x>
      <cdr:y>0.6881</cdr:y>
    </cdr:to>
    <cdr:pic>
      <cdr:nvPicPr>
        <cdr:cNvPr id="3" name="Imagen 2" descr="http://pixabay.com/static/uploads/photo/2012/04/11/16/29/woman-28789_640.pn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109486" y="871866"/>
          <a:ext cx="452739" cy="1166484"/>
        </a:xfrm>
        <a:prstGeom xmlns:a="http://schemas.openxmlformats.org/drawingml/2006/main" prst="rect">
          <a:avLst/>
        </a:prstGeom>
        <a:solidFill xmlns:a="http://schemas.openxmlformats.org/drawingml/2006/main">
          <a:schemeClr val="bg1"/>
        </a:solidFill>
        <a:extLst xmlns:a="http://schemas.openxmlformats.org/drawingml/2006/main"/>
      </cdr:spPr>
    </cdr:pic>
  </cdr:relSizeAnchor>
</c:userShapes>
</file>

<file path=xl/drawings/drawing13.xml><?xml version="1.0" encoding="utf-8"?>
<c:userShapes xmlns:c="http://schemas.openxmlformats.org/drawingml/2006/chart">
  <cdr:relSizeAnchor xmlns:cdr="http://schemas.openxmlformats.org/drawingml/2006/chartDrawing">
    <cdr:from>
      <cdr:x>0.26015</cdr:x>
      <cdr:y>0.02298</cdr:y>
    </cdr:from>
    <cdr:to>
      <cdr:x>0.75651</cdr:x>
      <cdr:y>0.21222</cdr:y>
    </cdr:to>
    <cdr:sp macro="" textlink="">
      <cdr:nvSpPr>
        <cdr:cNvPr id="2" name="Rectángulo 1"/>
        <cdr:cNvSpPr/>
      </cdr:nvSpPr>
      <cdr:spPr>
        <a:xfrm xmlns:a="http://schemas.openxmlformats.org/drawingml/2006/main">
          <a:off x="1333125" y="68073"/>
          <a:ext cx="2543549" cy="560576"/>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s-PE" sz="1000" b="1" u="sng">
              <a:solidFill>
                <a:sysClr val="windowText" lastClr="000000"/>
              </a:solidFill>
              <a:latin typeface="Arial" panose="020B0604020202020204" pitchFamily="34" charset="0"/>
              <a:cs typeface="Arial" panose="020B0604020202020204" pitchFamily="34" charset="0"/>
            </a:rPr>
            <a:t>Variación % (Enero - Febrero)</a:t>
          </a:r>
        </a:p>
        <a:p xmlns:a="http://schemas.openxmlformats.org/drawingml/2006/main">
          <a:pPr algn="ctr"/>
          <a:endParaRPr lang="es-PE" sz="200" u="none">
            <a:solidFill>
              <a:sysClr val="windowText" lastClr="000000"/>
            </a:solidFill>
            <a:latin typeface="Arial" panose="020B0604020202020204" pitchFamily="34" charset="0"/>
            <a:cs typeface="Arial" panose="020B0604020202020204" pitchFamily="34" charset="0"/>
          </a:endParaRPr>
        </a:p>
        <a:p xmlns:a="http://schemas.openxmlformats.org/drawingml/2006/main">
          <a:pPr algn="ctr"/>
          <a:r>
            <a:rPr lang="es-PE" sz="1000" b="1" u="none">
              <a:solidFill>
                <a:schemeClr val="tx2">
                  <a:lumMod val="60000"/>
                  <a:lumOff val="40000"/>
                </a:schemeClr>
              </a:solidFill>
              <a:latin typeface="Arial" panose="020B0604020202020204" pitchFamily="34" charset="0"/>
              <a:cs typeface="Arial" panose="020B0604020202020204" pitchFamily="34" charset="0"/>
            </a:rPr>
            <a:t>2018</a:t>
          </a:r>
          <a:r>
            <a:rPr lang="es-PE" sz="1000" u="none">
              <a:solidFill>
                <a:schemeClr val="tx2">
                  <a:lumMod val="60000"/>
                  <a:lumOff val="40000"/>
                </a:schemeClr>
              </a:solidFill>
              <a:latin typeface="Arial" panose="020B0604020202020204" pitchFamily="34" charset="0"/>
              <a:cs typeface="Arial" panose="020B0604020202020204" pitchFamily="34" charset="0"/>
            </a:rPr>
            <a:t> </a:t>
          </a:r>
          <a:r>
            <a:rPr lang="es-PE" sz="1000" u="none">
              <a:solidFill>
                <a:sysClr val="windowText" lastClr="000000"/>
              </a:solidFill>
              <a:latin typeface="Arial" panose="020B0604020202020204" pitchFamily="34" charset="0"/>
              <a:cs typeface="Arial" panose="020B0604020202020204" pitchFamily="34" charset="0"/>
            </a:rPr>
            <a:t>/ </a:t>
          </a:r>
          <a:r>
            <a:rPr lang="es-PE" sz="1000" b="1" u="none">
              <a:solidFill>
                <a:schemeClr val="accent6">
                  <a:lumMod val="75000"/>
                </a:schemeClr>
              </a:solidFill>
              <a:latin typeface="Arial" panose="020B0604020202020204" pitchFamily="34" charset="0"/>
              <a:cs typeface="Arial" panose="020B0604020202020204" pitchFamily="34" charset="0"/>
            </a:rPr>
            <a:t>2017</a:t>
          </a:r>
        </a:p>
        <a:p xmlns:a="http://schemas.openxmlformats.org/drawingml/2006/main">
          <a:pPr algn="ctr"/>
          <a:r>
            <a:rPr lang="es-PE" sz="1000" b="1" u="none">
              <a:solidFill>
                <a:srgbClr val="C00000"/>
              </a:solidFill>
              <a:latin typeface="Arial" panose="020B0604020202020204" pitchFamily="34" charset="0"/>
              <a:cs typeface="Arial" panose="020B0604020202020204" pitchFamily="34" charset="0"/>
            </a:rPr>
            <a:t>-95%</a:t>
          </a:r>
        </a:p>
        <a:p xmlns:a="http://schemas.openxmlformats.org/drawingml/2006/main">
          <a:pPr algn="ctr"/>
          <a:endParaRPr lang="es-PE" sz="1000" u="none">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31751</xdr:colOff>
      <xdr:row>0</xdr:row>
      <xdr:rowOff>55564</xdr:rowOff>
    </xdr:from>
    <xdr:to>
      <xdr:col>3</xdr:col>
      <xdr:colOff>119063</xdr:colOff>
      <xdr:row>1</xdr:row>
      <xdr:rowOff>29307</xdr:rowOff>
    </xdr:to>
    <xdr:pic>
      <xdr:nvPicPr>
        <xdr:cNvPr id="2" name="5 Imagen" descr="logoMIMP "/>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931"/>
        <a:stretch>
          <a:fillRect/>
        </a:stretch>
      </xdr:blipFill>
      <xdr:spPr bwMode="auto">
        <a:xfrm>
          <a:off x="31751" y="55564"/>
          <a:ext cx="2137092" cy="293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342035</xdr:colOff>
      <xdr:row>30</xdr:row>
      <xdr:rowOff>30811</xdr:rowOff>
    </xdr:from>
    <xdr:to>
      <xdr:col>10</xdr:col>
      <xdr:colOff>349972</xdr:colOff>
      <xdr:row>45</xdr:row>
      <xdr:rowOff>93807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160554</xdr:colOff>
      <xdr:row>27</xdr:row>
      <xdr:rowOff>19987</xdr:rowOff>
    </xdr:from>
    <xdr:to>
      <xdr:col>16</xdr:col>
      <xdr:colOff>406312</xdr:colOff>
      <xdr:row>45</xdr:row>
      <xdr:rowOff>103910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218280</xdr:colOff>
      <xdr:row>10</xdr:row>
      <xdr:rowOff>134936</xdr:rowOff>
    </xdr:from>
    <xdr:to>
      <xdr:col>16</xdr:col>
      <xdr:colOff>398318</xdr:colOff>
      <xdr:row>26</xdr:row>
      <xdr:rowOff>86591</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146537</xdr:colOff>
      <xdr:row>50</xdr:row>
      <xdr:rowOff>3131</xdr:rowOff>
    </xdr:from>
    <xdr:to>
      <xdr:col>16</xdr:col>
      <xdr:colOff>402978</xdr:colOff>
      <xdr:row>64</xdr:row>
      <xdr:rowOff>131619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555625</xdr:colOff>
      <xdr:row>31</xdr:row>
      <xdr:rowOff>144319</xdr:rowOff>
    </xdr:from>
    <xdr:to>
      <xdr:col>12</xdr:col>
      <xdr:colOff>137435</xdr:colOff>
      <xdr:row>35</xdr:row>
      <xdr:rowOff>89103</xdr:rowOff>
    </xdr:to>
    <xdr:pic>
      <xdr:nvPicPr>
        <xdr:cNvPr id="7" name="Imagen 6" descr="http://pixabay.com/static/uploads/photo/2012/04/11/16/29/woman-28789_640.png"/>
        <xdr:cNvPicPr>
          <a:picLocks noChangeAspect="1" noChangeArrowheads="1"/>
        </xdr:cNvPicPr>
      </xdr:nvPicPr>
      <xdr:blipFill>
        <a:blip xmlns:r="http://schemas.openxmlformats.org/officeDocument/2006/relationships" r:embed="rId6"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22285" y="5973619"/>
          <a:ext cx="313330" cy="76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745514</xdr:colOff>
      <xdr:row>38</xdr:row>
      <xdr:rowOff>119551</xdr:rowOff>
    </xdr:from>
    <xdr:to>
      <xdr:col>16</xdr:col>
      <xdr:colOff>257662</xdr:colOff>
      <xdr:row>43</xdr:row>
      <xdr:rowOff>30740</xdr:rowOff>
    </xdr:to>
    <xdr:pic>
      <xdr:nvPicPr>
        <xdr:cNvPr id="8" name="Imagen 7" descr="http://images.gofreedownload.net/man-symbol-sign-clip-art-8030.jpg"/>
        <xdr:cNvPicPr>
          <a:picLocks noChangeAspect="1" noChangeArrowheads="1"/>
        </xdr:cNvPicPr>
      </xdr:nvPicPr>
      <xdr:blipFill>
        <a:blip xmlns:r="http://schemas.openxmlformats.org/officeDocument/2006/relationships" r:embed="rId7"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0971554" y="7335691"/>
          <a:ext cx="342728" cy="863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106074</xdr:colOff>
      <xdr:row>76</xdr:row>
      <xdr:rowOff>101022</xdr:rowOff>
    </xdr:from>
    <xdr:to>
      <xdr:col>16</xdr:col>
      <xdr:colOff>496234</xdr:colOff>
      <xdr:row>92</xdr:row>
      <xdr:rowOff>67940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437283</xdr:colOff>
      <xdr:row>67</xdr:row>
      <xdr:rowOff>100448</xdr:rowOff>
    </xdr:from>
    <xdr:to>
      <xdr:col>11</xdr:col>
      <xdr:colOff>320386</xdr:colOff>
      <xdr:row>83</xdr:row>
      <xdr:rowOff>60614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454602</xdr:colOff>
      <xdr:row>135</xdr:row>
      <xdr:rowOff>126421</xdr:rowOff>
    </xdr:from>
    <xdr:to>
      <xdr:col>14</xdr:col>
      <xdr:colOff>268432</xdr:colOff>
      <xdr:row>149</xdr:row>
      <xdr:rowOff>86590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23106</xdr:colOff>
      <xdr:row>11</xdr:row>
      <xdr:rowOff>44929</xdr:rowOff>
    </xdr:from>
    <xdr:to>
      <xdr:col>18</xdr:col>
      <xdr:colOff>21265</xdr:colOff>
      <xdr:row>25</xdr:row>
      <xdr:rowOff>53914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76201</xdr:colOff>
      <xdr:row>27</xdr:row>
      <xdr:rowOff>34926</xdr:rowOff>
    </xdr:from>
    <xdr:to>
      <xdr:col>9</xdr:col>
      <xdr:colOff>107830</xdr:colOff>
      <xdr:row>31</xdr:row>
      <xdr:rowOff>111125</xdr:rowOff>
    </xdr:to>
    <xdr:sp macro="" textlink="">
      <xdr:nvSpPr>
        <xdr:cNvPr id="3" name="4 Rectángulo"/>
        <xdr:cNvSpPr/>
      </xdr:nvSpPr>
      <xdr:spPr>
        <a:xfrm>
          <a:off x="137161" y="5170806"/>
          <a:ext cx="4207389" cy="739139"/>
        </a:xfrm>
        <a:prstGeom prst="rect">
          <a:avLst/>
        </a:prstGeom>
        <a:solidFill>
          <a:schemeClr val="bg2"/>
        </a:solidFill>
        <a:ln>
          <a:noFill/>
        </a:ln>
        <a:effectLst/>
      </xdr:spPr>
      <xdr:style>
        <a:lnRef idx="2">
          <a:schemeClr val="accent5"/>
        </a:lnRef>
        <a:fillRef idx="1">
          <a:schemeClr val="lt1"/>
        </a:fillRef>
        <a:effectRef idx="0">
          <a:schemeClr val="accent5"/>
        </a:effectRef>
        <a:fontRef idx="minor">
          <a:schemeClr val="dk1"/>
        </a:fontRef>
      </xdr:style>
      <xdr:txBody>
        <a:bodyPr rtlCol="0" anchor="ctr"/>
        <a:lstStyle/>
        <a:p>
          <a:pPr marL="0" marR="0" indent="0" algn="l" defTabSz="914400" eaLnBrk="1" fontAlgn="auto" latinLnBrk="0" hangingPunct="1">
            <a:lnSpc>
              <a:spcPts val="1000"/>
            </a:lnSpc>
            <a:spcBef>
              <a:spcPts val="0"/>
            </a:spcBef>
            <a:spcAft>
              <a:spcPts val="0"/>
            </a:spcAft>
            <a:buClrTx/>
            <a:buSzTx/>
            <a:buFontTx/>
            <a:buNone/>
            <a:tabLst/>
            <a:defRPr/>
          </a:pPr>
          <a:r>
            <a:rPr lang="es-PE" sz="900" b="0" i="1" u="none" strike="noStrike">
              <a:solidFill>
                <a:schemeClr val="tx1"/>
              </a:solidFill>
              <a:latin typeface="Arial" panose="020B0604020202020204" pitchFamily="34" charset="0"/>
              <a:ea typeface="+mn-ea"/>
              <a:cs typeface="Arial" panose="020B0604020202020204" pitchFamily="34" charset="0"/>
            </a:rPr>
            <a:t>La consulta privada es el servicio que se ofrece al usuario(a) a fin de asegurar privacidad y confidencialidad debido a que se trata de un problema de violencia familiar, sexual o afín.</a:t>
          </a:r>
          <a:r>
            <a:rPr lang="es-PE" sz="900" i="1">
              <a:solidFill>
                <a:schemeClr val="tx1"/>
              </a:solidFill>
              <a:latin typeface="Arial" panose="020B0604020202020204" pitchFamily="34" charset="0"/>
              <a:cs typeface="Arial" panose="020B0604020202020204" pitchFamily="34" charset="0"/>
            </a:rPr>
            <a:t>  </a:t>
          </a:r>
          <a:r>
            <a:rPr lang="es-PE" sz="900" b="0" i="1">
              <a:solidFill>
                <a:schemeClr val="dk1"/>
              </a:solidFill>
              <a:latin typeface="Arial" panose="020B0604020202020204" pitchFamily="34" charset="0"/>
              <a:ea typeface="+mn-ea"/>
              <a:cs typeface="Arial" panose="020B0604020202020204" pitchFamily="34" charset="0"/>
            </a:rPr>
            <a:t>La consulta pública es la que se suele realizar para brindar información general a través del chat 100.</a:t>
          </a:r>
          <a:endParaRPr lang="es-PE" sz="900" i="1">
            <a:solidFill>
              <a:schemeClr val="tx1"/>
            </a:solidFill>
            <a:latin typeface="Arial" panose="020B0604020202020204" pitchFamily="34" charset="0"/>
            <a:cs typeface="Arial" panose="020B0604020202020204" pitchFamily="34" charset="0"/>
          </a:endParaRPr>
        </a:p>
      </xdr:txBody>
    </xdr:sp>
    <xdr:clientData/>
  </xdr:twoCellAnchor>
  <xdr:oneCellAnchor>
    <xdr:from>
      <xdr:col>9</xdr:col>
      <xdr:colOff>192079</xdr:colOff>
      <xdr:row>27</xdr:row>
      <xdr:rowOff>43392</xdr:rowOff>
    </xdr:from>
    <xdr:ext cx="643286" cy="666490"/>
    <xdr:pic>
      <xdr:nvPicPr>
        <xdr:cNvPr id="4" name="6 Imagen" descr="Chat_Icon.jpg"/>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4428799" y="5179272"/>
          <a:ext cx="643286" cy="666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19049</xdr:colOff>
      <xdr:row>26</xdr:row>
      <xdr:rowOff>119592</xdr:rowOff>
    </xdr:from>
    <xdr:to>
      <xdr:col>20</xdr:col>
      <xdr:colOff>718868</xdr:colOff>
      <xdr:row>32</xdr:row>
      <xdr:rowOff>15876</xdr:rowOff>
    </xdr:to>
    <xdr:sp macro="" textlink="">
      <xdr:nvSpPr>
        <xdr:cNvPr id="5" name="9 Rectángulo redondeado"/>
        <xdr:cNvSpPr/>
      </xdr:nvSpPr>
      <xdr:spPr>
        <a:xfrm>
          <a:off x="80009" y="5049732"/>
          <a:ext cx="9546639" cy="932604"/>
        </a:xfrm>
        <a:prstGeom prst="roundRect">
          <a:avLst/>
        </a:prstGeom>
        <a:noFill/>
        <a:ln w="19050">
          <a:solidFill>
            <a:srgbClr val="00206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rtlCol="0" anchor="ctr"/>
        <a:lstStyle/>
        <a:p>
          <a:pPr algn="ctr"/>
          <a:endParaRPr lang="es-PE" sz="1100"/>
        </a:p>
      </xdr:txBody>
    </xdr:sp>
    <xdr:clientData/>
  </xdr:twoCellAnchor>
  <xdr:twoCellAnchor>
    <xdr:from>
      <xdr:col>18</xdr:col>
      <xdr:colOff>44930</xdr:colOff>
      <xdr:row>11</xdr:row>
      <xdr:rowOff>17972</xdr:rowOff>
    </xdr:from>
    <xdr:to>
      <xdr:col>20</xdr:col>
      <xdr:colOff>503209</xdr:colOff>
      <xdr:row>25</xdr:row>
      <xdr:rowOff>26958</xdr:rowOff>
    </xdr:to>
    <xdr:sp macro="" textlink="">
      <xdr:nvSpPr>
        <xdr:cNvPr id="6" name="10 Rectángulo redondeado"/>
        <xdr:cNvSpPr/>
      </xdr:nvSpPr>
      <xdr:spPr>
        <a:xfrm>
          <a:off x="7916390" y="2090612"/>
          <a:ext cx="1685099" cy="2675986"/>
        </a:xfrm>
        <a:prstGeom prst="roundRect">
          <a:avLst/>
        </a:prstGeom>
        <a:solidFill>
          <a:schemeClr val="bg2"/>
        </a:solidFill>
        <a:ln w="19050">
          <a:solidFill>
            <a:schemeClr val="accent5">
              <a:lumMod val="50000"/>
            </a:schemeClr>
          </a:solidFill>
        </a:ln>
      </xdr:spPr>
      <xdr:style>
        <a:lnRef idx="2">
          <a:schemeClr val="accent3"/>
        </a:lnRef>
        <a:fillRef idx="1">
          <a:schemeClr val="lt1"/>
        </a:fillRef>
        <a:effectRef idx="0">
          <a:schemeClr val="accent3"/>
        </a:effectRef>
        <a:fontRef idx="minor">
          <a:schemeClr val="dk1"/>
        </a:fontRef>
      </xdr:style>
      <xdr:txBody>
        <a:bodyPr rtlCol="0" anchor="ctr"/>
        <a:lstStyle/>
        <a:p>
          <a:pPr algn="ctr"/>
          <a:endParaRPr lang="es-PE" sz="1100"/>
        </a:p>
      </xdr:txBody>
    </xdr:sp>
    <xdr:clientData/>
  </xdr:twoCellAnchor>
  <xdr:twoCellAnchor>
    <xdr:from>
      <xdr:col>16</xdr:col>
      <xdr:colOff>215660</xdr:colOff>
      <xdr:row>57</xdr:row>
      <xdr:rowOff>8986</xdr:rowOff>
    </xdr:from>
    <xdr:to>
      <xdr:col>21</xdr:col>
      <xdr:colOff>0</xdr:colOff>
      <xdr:row>67</xdr:row>
      <xdr:rowOff>77281</xdr:rowOff>
    </xdr:to>
    <xdr:graphicFrame macro="">
      <xdr:nvGraphicFramePr>
        <xdr:cNvPr id="7"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98845</xdr:colOff>
      <xdr:row>16</xdr:row>
      <xdr:rowOff>17972</xdr:rowOff>
    </xdr:from>
    <xdr:to>
      <xdr:col>20</xdr:col>
      <xdr:colOff>424790</xdr:colOff>
      <xdr:row>24</xdr:row>
      <xdr:rowOff>62902</xdr:rowOff>
    </xdr:to>
    <xdr:sp macro="" textlink="">
      <xdr:nvSpPr>
        <xdr:cNvPr id="8" name="19 CuadroTexto"/>
        <xdr:cNvSpPr txBox="1"/>
      </xdr:nvSpPr>
      <xdr:spPr>
        <a:xfrm>
          <a:off x="7970305" y="3043112"/>
          <a:ext cx="1552765" cy="15689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PE" sz="1000" b="0" i="1" baseline="0">
              <a:latin typeface="Arial" panose="020B0604020202020204" pitchFamily="34" charset="0"/>
              <a:cs typeface="Arial" panose="020B0604020202020204" pitchFamily="34" charset="0"/>
            </a:rPr>
            <a:t>De enero a febrero del  </a:t>
          </a:r>
          <a:r>
            <a:rPr lang="es-PE" sz="1000" b="1" i="1" baseline="0">
              <a:solidFill>
                <a:srgbClr val="FF0000"/>
              </a:solidFill>
              <a:latin typeface="Arial" panose="020B0604020202020204" pitchFamily="34" charset="0"/>
              <a:cs typeface="Arial" panose="020B0604020202020204" pitchFamily="34" charset="0"/>
            </a:rPr>
            <a:t>2018</a:t>
          </a:r>
          <a:r>
            <a:rPr lang="es-PE" sz="1000" b="0" i="1" baseline="0">
              <a:solidFill>
                <a:srgbClr val="FF0000"/>
              </a:solidFill>
              <a:latin typeface="Arial" panose="020B0604020202020204" pitchFamily="34" charset="0"/>
              <a:cs typeface="Arial" panose="020B0604020202020204" pitchFamily="34" charset="0"/>
            </a:rPr>
            <a:t> </a:t>
          </a:r>
          <a:r>
            <a:rPr lang="es-PE" sz="1000" b="0" i="1" baseline="0">
              <a:latin typeface="Arial" panose="020B0604020202020204" pitchFamily="34" charset="0"/>
              <a:cs typeface="Arial" panose="020B0604020202020204" pitchFamily="34" charset="0"/>
            </a:rPr>
            <a:t>se han atendido </a:t>
          </a:r>
          <a:r>
            <a:rPr lang="es-PE" sz="1000" b="1" i="1" baseline="0">
              <a:solidFill>
                <a:srgbClr val="FF0000"/>
              </a:solidFill>
              <a:latin typeface="Arial" panose="020B0604020202020204" pitchFamily="34" charset="0"/>
              <a:cs typeface="Arial" panose="020B0604020202020204" pitchFamily="34" charset="0"/>
            </a:rPr>
            <a:t>459 </a:t>
          </a:r>
          <a:r>
            <a:rPr lang="es-PE" sz="1000" b="0" i="1" baseline="0">
              <a:latin typeface="Arial" panose="020B0604020202020204" pitchFamily="34" charset="0"/>
              <a:cs typeface="Arial" panose="020B0604020202020204" pitchFamily="34" charset="0"/>
            </a:rPr>
            <a:t>consultas chat. </a:t>
          </a:r>
        </a:p>
        <a:p>
          <a:pPr algn="l"/>
          <a:r>
            <a:rPr lang="es-PE" sz="1000" b="0" i="1" baseline="0">
              <a:latin typeface="Arial" panose="020B0604020202020204" pitchFamily="34" charset="0"/>
              <a:cs typeface="Arial" panose="020B0604020202020204" pitchFamily="34" charset="0"/>
            </a:rPr>
            <a:t>En el mes de </a:t>
          </a:r>
          <a:r>
            <a:rPr lang="es-PE" sz="1000" b="1" i="1" baseline="0">
              <a:latin typeface="Arial" panose="020B0604020202020204" pitchFamily="34" charset="0"/>
              <a:cs typeface="Arial" panose="020B0604020202020204" pitchFamily="34" charset="0"/>
            </a:rPr>
            <a:t>febrero</a:t>
          </a:r>
          <a:r>
            <a:rPr lang="es-PE" sz="1000" b="0" i="1" baseline="0">
              <a:latin typeface="Arial" panose="020B0604020202020204" pitchFamily="34" charset="0"/>
              <a:cs typeface="Arial" panose="020B0604020202020204" pitchFamily="34" charset="0"/>
            </a:rPr>
            <a:t> se registro </a:t>
          </a:r>
          <a:r>
            <a:rPr lang="es-PE" sz="1000" b="1" i="1" baseline="0">
              <a:solidFill>
                <a:srgbClr val="FF0000"/>
              </a:solidFill>
              <a:latin typeface="Arial" panose="020B0604020202020204" pitchFamily="34" charset="0"/>
              <a:cs typeface="Arial" panose="020B0604020202020204" pitchFamily="34" charset="0"/>
            </a:rPr>
            <a:t>57 </a:t>
          </a:r>
          <a:r>
            <a:rPr lang="es-PE" sz="1000" b="0" i="1" baseline="0">
              <a:solidFill>
                <a:srgbClr val="FF0000"/>
              </a:solidFill>
              <a:latin typeface="Arial" panose="020B0604020202020204" pitchFamily="34" charset="0"/>
              <a:cs typeface="Arial" panose="020B0604020202020204" pitchFamily="34" charset="0"/>
            </a:rPr>
            <a:t> </a:t>
          </a:r>
          <a:r>
            <a:rPr lang="es-PE" sz="1000" b="0" i="1" baseline="0">
              <a:solidFill>
                <a:schemeClr val="tx1"/>
              </a:solidFill>
              <a:latin typeface="Arial" panose="020B0604020202020204" pitchFamily="34" charset="0"/>
              <a:cs typeface="Arial" panose="020B0604020202020204" pitchFamily="34" charset="0"/>
            </a:rPr>
            <a:t>in</a:t>
          </a:r>
          <a:r>
            <a:rPr lang="es-PE" sz="1000" b="0" i="1" baseline="0">
              <a:latin typeface="Arial" panose="020B0604020202020204" pitchFamily="34" charset="0"/>
              <a:cs typeface="Arial" panose="020B0604020202020204" pitchFamily="34" charset="0"/>
            </a:rPr>
            <a:t>gresos al chat que no ha tenido interacción con el/la moderador/a.</a:t>
          </a:r>
        </a:p>
        <a:p>
          <a:pPr algn="l"/>
          <a:r>
            <a:rPr lang="es-PE" sz="1000" b="0" i="1" baseline="0">
              <a:latin typeface="Arial" panose="020B0604020202020204" pitchFamily="34" charset="0"/>
              <a:cs typeface="Arial" panose="020B0604020202020204" pitchFamily="34" charset="0"/>
            </a:rPr>
            <a:t>En promedio hay  </a:t>
          </a:r>
          <a:r>
            <a:rPr lang="es-PE" sz="1000" b="1" i="1" baseline="0">
              <a:solidFill>
                <a:srgbClr val="FF0000"/>
              </a:solidFill>
              <a:latin typeface="Arial" panose="020B0604020202020204" pitchFamily="34" charset="0"/>
              <a:cs typeface="Arial" panose="020B0604020202020204" pitchFamily="34" charset="0"/>
            </a:rPr>
            <a:t>11 </a:t>
          </a:r>
          <a:r>
            <a:rPr lang="es-PE" sz="1000" b="0" i="1" baseline="0">
              <a:latin typeface="Arial" panose="020B0604020202020204" pitchFamily="34" charset="0"/>
              <a:cs typeface="Arial" panose="020B0604020202020204" pitchFamily="34" charset="0"/>
            </a:rPr>
            <a:t>consultas chat por día.</a:t>
          </a:r>
          <a:endParaRPr lang="es-PE" sz="1000" b="0" i="1">
            <a:latin typeface="Arial" panose="020B0604020202020204" pitchFamily="34" charset="0"/>
            <a:cs typeface="Arial" panose="020B0604020202020204" pitchFamily="34" charset="0"/>
          </a:endParaRPr>
        </a:p>
      </xdr:txBody>
    </xdr:sp>
    <xdr:clientData/>
  </xdr:twoCellAnchor>
  <xdr:twoCellAnchor>
    <xdr:from>
      <xdr:col>1</xdr:col>
      <xdr:colOff>17971</xdr:colOff>
      <xdr:row>46</xdr:row>
      <xdr:rowOff>145430</xdr:rowOff>
    </xdr:from>
    <xdr:to>
      <xdr:col>8</xdr:col>
      <xdr:colOff>233631</xdr:colOff>
      <xdr:row>55</xdr:row>
      <xdr:rowOff>9525</xdr:rowOff>
    </xdr:to>
    <xdr:graphicFrame macro="">
      <xdr:nvGraphicFramePr>
        <xdr:cNvPr id="9"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19</xdr:col>
      <xdr:colOff>123286</xdr:colOff>
      <xdr:row>12</xdr:row>
      <xdr:rowOff>171952</xdr:rowOff>
    </xdr:from>
    <xdr:ext cx="901700" cy="300492"/>
    <xdr:pic>
      <xdr:nvPicPr>
        <xdr:cNvPr id="10" name="3 Imagen" descr="chat 100.bmp"/>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0" b="100000" l="0" r="100000"/>
                  </a14:imgEffect>
                </a14:imgLayer>
              </a14:imgProps>
            </a:ext>
          </a:extLst>
        </a:blip>
        <a:stretch>
          <a:fillRect/>
        </a:stretch>
      </xdr:blipFill>
      <xdr:spPr>
        <a:xfrm>
          <a:off x="8672926" y="2435092"/>
          <a:ext cx="901700" cy="300492"/>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18</xdr:col>
      <xdr:colOff>146966</xdr:colOff>
      <xdr:row>11</xdr:row>
      <xdr:rowOff>134274</xdr:rowOff>
    </xdr:from>
    <xdr:ext cx="634801" cy="666365"/>
    <xdr:pic>
      <xdr:nvPicPr>
        <xdr:cNvPr id="11" name="5 Imagen"/>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imgEffect>
                </a14:imgLayer>
              </a14:imgProps>
            </a:ext>
          </a:extLst>
        </a:blip>
        <a:stretch>
          <a:fillRect/>
        </a:stretch>
      </xdr:blipFill>
      <xdr:spPr>
        <a:xfrm>
          <a:off x="8018426" y="2206914"/>
          <a:ext cx="634801" cy="66636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twoCellAnchor>
    <xdr:from>
      <xdr:col>9</xdr:col>
      <xdr:colOff>15158</xdr:colOff>
      <xdr:row>57</xdr:row>
      <xdr:rowOff>26958</xdr:rowOff>
    </xdr:from>
    <xdr:to>
      <xdr:col>16</xdr:col>
      <xdr:colOff>188704</xdr:colOff>
      <xdr:row>66</xdr:row>
      <xdr:rowOff>53915</xdr:rowOff>
    </xdr:to>
    <xdr:graphicFrame macro="">
      <xdr:nvGraphicFramePr>
        <xdr:cNvPr id="12"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76020</xdr:colOff>
      <xdr:row>68</xdr:row>
      <xdr:rowOff>78716</xdr:rowOff>
    </xdr:from>
    <xdr:to>
      <xdr:col>20</xdr:col>
      <xdr:colOff>517765</xdr:colOff>
      <xdr:row>78</xdr:row>
      <xdr:rowOff>19050</xdr:rowOff>
    </xdr:to>
    <xdr:graphicFrame macro="">
      <xdr:nvGraphicFramePr>
        <xdr:cNvPr id="1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114300</xdr:colOff>
      <xdr:row>122</xdr:row>
      <xdr:rowOff>28575</xdr:rowOff>
    </xdr:from>
    <xdr:to>
      <xdr:col>16</xdr:col>
      <xdr:colOff>561975</xdr:colOff>
      <xdr:row>142</xdr:row>
      <xdr:rowOff>62901</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262746</xdr:colOff>
      <xdr:row>1</xdr:row>
      <xdr:rowOff>67752</xdr:rowOff>
    </xdr:from>
    <xdr:to>
      <xdr:col>19</xdr:col>
      <xdr:colOff>312708</xdr:colOff>
      <xdr:row>1</xdr:row>
      <xdr:rowOff>334452</xdr:rowOff>
    </xdr:to>
    <xdr:sp macro="" textlink="">
      <xdr:nvSpPr>
        <xdr:cNvPr id="15" name="Rectángulo 14"/>
        <xdr:cNvSpPr/>
      </xdr:nvSpPr>
      <xdr:spPr>
        <a:xfrm>
          <a:off x="3607926" y="182052"/>
          <a:ext cx="5254422" cy="2667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1400" b="1">
              <a:solidFill>
                <a:schemeClr val="tx1"/>
              </a:solidFill>
              <a:latin typeface="Arial" panose="020B0604020202020204" pitchFamily="34" charset="0"/>
              <a:cs typeface="Arial" panose="020B0604020202020204" pitchFamily="34" charset="0"/>
            </a:rPr>
            <a:t>Programa</a:t>
          </a:r>
          <a:r>
            <a:rPr lang="es-PE" sz="1400" b="1" baseline="0">
              <a:solidFill>
                <a:schemeClr val="tx1"/>
              </a:solidFill>
              <a:latin typeface="Arial" panose="020B0604020202020204" pitchFamily="34" charset="0"/>
              <a:cs typeface="Arial" panose="020B0604020202020204" pitchFamily="34" charset="0"/>
            </a:rPr>
            <a:t> Nacional Contra la Violencia Familiar y Sexual</a:t>
          </a:r>
          <a:endParaRPr lang="es-PE" sz="14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19050</xdr:colOff>
      <xdr:row>0</xdr:row>
      <xdr:rowOff>95250</xdr:rowOff>
    </xdr:from>
    <xdr:to>
      <xdr:col>6</xdr:col>
      <xdr:colOff>24800</xdr:colOff>
      <xdr:row>1</xdr:row>
      <xdr:rowOff>467525</xdr:rowOff>
    </xdr:to>
    <xdr:pic>
      <xdr:nvPicPr>
        <xdr:cNvPr id="16" name="Imagen 15" descr="C:\Users\OANGUL~1.PNC\AppData\Local\Temp\Logo MIMP Altas JPG-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010" y="95250"/>
          <a:ext cx="2848010" cy="48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89</xdr:row>
      <xdr:rowOff>171450</xdr:rowOff>
    </xdr:from>
    <xdr:to>
      <xdr:col>20</xdr:col>
      <xdr:colOff>457200</xdr:colOff>
      <xdr:row>118</xdr:row>
      <xdr:rowOff>76199</xdr:rowOff>
    </xdr:to>
    <xdr:pic>
      <xdr:nvPicPr>
        <xdr:cNvPr id="17" name="Imagen 16"/>
        <xdr:cNvPicPr>
          <a:picLocks noChangeAspect="1"/>
        </xdr:cNvPicPr>
      </xdr:nvPicPr>
      <xdr:blipFill>
        <a:blip xmlns:r="http://schemas.openxmlformats.org/officeDocument/2006/relationships" r:embed="rId14"/>
        <a:stretch>
          <a:fillRect/>
        </a:stretch>
      </xdr:blipFill>
      <xdr:spPr>
        <a:xfrm>
          <a:off x="4760595" y="15914370"/>
          <a:ext cx="4794885" cy="5292089"/>
        </a:xfrm>
        <a:prstGeom prst="rect">
          <a:avLst/>
        </a:prstGeom>
        <a:ln>
          <a:noFill/>
        </a:ln>
      </xdr:spPr>
    </xdr:pic>
    <xdr:clientData/>
  </xdr:twoCellAnchor>
  <xdr:twoCellAnchor>
    <xdr:from>
      <xdr:col>11</xdr:col>
      <xdr:colOff>57149</xdr:colOff>
      <xdr:row>87</xdr:row>
      <xdr:rowOff>171450</xdr:rowOff>
    </xdr:from>
    <xdr:to>
      <xdr:col>20</xdr:col>
      <xdr:colOff>504825</xdr:colOff>
      <xdr:row>89</xdr:row>
      <xdr:rowOff>114300</xdr:rowOff>
    </xdr:to>
    <xdr:sp macro="" textlink="">
      <xdr:nvSpPr>
        <xdr:cNvPr id="18" name="Text Box 1"/>
        <xdr:cNvSpPr txBox="1">
          <a:spLocks noChangeArrowheads="1"/>
        </xdr:cNvSpPr>
      </xdr:nvSpPr>
      <xdr:spPr bwMode="auto">
        <a:xfrm>
          <a:off x="4789169" y="15487650"/>
          <a:ext cx="4813936" cy="36957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s-PE" sz="1000" b="1" i="0" u="none" strike="noStrike" baseline="0">
              <a:solidFill>
                <a:srgbClr val="000000"/>
              </a:solidFill>
              <a:latin typeface="Arial" panose="020B0604020202020204" pitchFamily="34" charset="0"/>
              <a:cs typeface="Arial" panose="020B0604020202020204" pitchFamily="34" charset="0"/>
            </a:rPr>
            <a:t>Perú: Número de consultas atendidas a traves del servicio del Chat100</a:t>
          </a:r>
          <a:endParaRPr lang="es-PE"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algn="l" rtl="0">
            <a:defRPr sz="1000"/>
          </a:pPr>
          <a:r>
            <a:rPr lang="es-PE" sz="1000" b="1" i="0" baseline="0">
              <a:effectLst/>
              <a:latin typeface="Arial" panose="020B0604020202020204" pitchFamily="34" charset="0"/>
              <a:ea typeface="+mn-ea"/>
              <a:cs typeface="Arial" panose="020B0604020202020204" pitchFamily="34" charset="0"/>
            </a:rPr>
            <a:t>Periodo: enero - febrero 2018 </a:t>
          </a:r>
          <a:endParaRPr lang="es-PE" sz="10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0.19675</cdr:x>
      <cdr:y>0</cdr:y>
    </cdr:from>
    <cdr:to>
      <cdr:x>0.19699</cdr:x>
      <cdr:y>0</cdr:y>
    </cdr:to>
    <cdr:sp macro="" textlink="">
      <cdr:nvSpPr>
        <cdr:cNvPr id="2" name="1 CuadroTexto"/>
        <cdr:cNvSpPr txBox="1"/>
      </cdr:nvSpPr>
      <cdr:spPr>
        <a:xfrm xmlns:a="http://schemas.openxmlformats.org/drawingml/2006/main">
          <a:off x="896839" y="0"/>
          <a:ext cx="2798823" cy="270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es-ES" sz="1200" b="1">
            <a:solidFill>
              <a:srgbClr val="002060"/>
            </a:solidFill>
          </a:endParaRPr>
        </a:p>
      </cdr:txBody>
    </cdr:sp>
  </cdr:relSizeAnchor>
  <cdr:relSizeAnchor xmlns:cdr="http://schemas.openxmlformats.org/drawingml/2006/chartDrawing">
    <cdr:from>
      <cdr:x>0.35698</cdr:x>
      <cdr:y>0.29542</cdr:y>
    </cdr:from>
    <cdr:to>
      <cdr:x>0.4468</cdr:x>
      <cdr:y>0.4269</cdr:y>
    </cdr:to>
    <cdr:sp macro="" textlink="">
      <cdr:nvSpPr>
        <cdr:cNvPr id="3" name="2 CuadroTexto"/>
        <cdr:cNvSpPr txBox="1"/>
      </cdr:nvSpPr>
      <cdr:spPr>
        <a:xfrm xmlns:a="http://schemas.openxmlformats.org/drawingml/2006/main">
          <a:off x="1628775" y="785813"/>
          <a:ext cx="409575"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PE"/>
        </a:p>
      </cdr:txBody>
    </cdr:sp>
  </cdr:relSizeAnchor>
  <cdr:relSizeAnchor xmlns:cdr="http://schemas.openxmlformats.org/drawingml/2006/chartDrawing">
    <cdr:from>
      <cdr:x>2.99156E-7</cdr:x>
      <cdr:y>0.40562</cdr:y>
    </cdr:from>
    <cdr:to>
      <cdr:x>0.24731</cdr:x>
      <cdr:y>0.54371</cdr:y>
    </cdr:to>
    <cdr:sp macro="" textlink="">
      <cdr:nvSpPr>
        <cdr:cNvPr id="4" name="3 CuadroTexto"/>
        <cdr:cNvSpPr txBox="1"/>
      </cdr:nvSpPr>
      <cdr:spPr>
        <a:xfrm xmlns:a="http://schemas.openxmlformats.org/drawingml/2006/main">
          <a:off x="1" y="742867"/>
          <a:ext cx="826698" cy="2529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1050" b="1"/>
            <a:t>Chat</a:t>
          </a:r>
          <a:r>
            <a:rPr lang="es-ES" sz="1050" b="1" baseline="0"/>
            <a:t> </a:t>
          </a:r>
          <a:r>
            <a:rPr lang="es-ES" sz="1050" b="1"/>
            <a:t>Privado</a:t>
          </a:r>
        </a:p>
      </cdr:txBody>
    </cdr:sp>
  </cdr:relSizeAnchor>
  <cdr:relSizeAnchor xmlns:cdr="http://schemas.openxmlformats.org/drawingml/2006/chartDrawing">
    <cdr:from>
      <cdr:x>0.71628</cdr:x>
      <cdr:y>0.12883</cdr:y>
    </cdr:from>
    <cdr:to>
      <cdr:x>1</cdr:x>
      <cdr:y>0.25829</cdr:y>
    </cdr:to>
    <cdr:sp macro="" textlink="">
      <cdr:nvSpPr>
        <cdr:cNvPr id="5" name="4 CuadroTexto"/>
        <cdr:cNvSpPr txBox="1"/>
      </cdr:nvSpPr>
      <cdr:spPr>
        <a:xfrm xmlns:a="http://schemas.openxmlformats.org/drawingml/2006/main">
          <a:off x="2677536" y="195425"/>
          <a:ext cx="1060577" cy="1963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1050" b="1"/>
            <a:t>Chat</a:t>
          </a:r>
          <a:r>
            <a:rPr lang="es-ES" sz="1050" b="1" baseline="0"/>
            <a:t> </a:t>
          </a:r>
          <a:r>
            <a:rPr lang="es-ES" sz="1050" b="1"/>
            <a:t>Público</a:t>
          </a:r>
        </a:p>
      </cdr:txBody>
    </cdr:sp>
  </cdr:relSizeAnchor>
</c:userShapes>
</file>

<file path=xl/drawings/drawing17.xml><?xml version="1.0" encoding="utf-8"?>
<c:userShapes xmlns:c="http://schemas.openxmlformats.org/drawingml/2006/chart">
  <cdr:relSizeAnchor xmlns:cdr="http://schemas.openxmlformats.org/drawingml/2006/chartDrawing">
    <cdr:from>
      <cdr:x>0.35698</cdr:x>
      <cdr:y>0.28646</cdr:y>
    </cdr:from>
    <cdr:to>
      <cdr:x>0.4468</cdr:x>
      <cdr:y>0.4184</cdr:y>
    </cdr:to>
    <cdr:sp macro="" textlink="">
      <cdr:nvSpPr>
        <cdr:cNvPr id="3" name="2 CuadroTexto"/>
        <cdr:cNvSpPr txBox="1"/>
      </cdr:nvSpPr>
      <cdr:spPr>
        <a:xfrm xmlns:a="http://schemas.openxmlformats.org/drawingml/2006/main">
          <a:off x="1628775" y="785813"/>
          <a:ext cx="409575"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PE"/>
        </a:p>
      </cdr:txBody>
    </cdr:sp>
  </cdr:relSizeAnchor>
  <cdr:relSizeAnchor xmlns:cdr="http://schemas.openxmlformats.org/drawingml/2006/chartDrawing">
    <cdr:from>
      <cdr:x>0.07414</cdr:x>
      <cdr:y>0.46866</cdr:y>
    </cdr:from>
    <cdr:to>
      <cdr:x>0.15396</cdr:x>
      <cdr:y>0.6486</cdr:y>
    </cdr:to>
    <cdr:pic>
      <cdr:nvPicPr>
        <cdr:cNvPr id="4" name="Picture 3" descr="MASCULINO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3066" y="816147"/>
          <a:ext cx="197080" cy="313357"/>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0.85823</cdr:x>
      <cdr:y>0.5807</cdr:y>
    </cdr:from>
    <cdr:to>
      <cdr:x>0.94146</cdr:x>
      <cdr:y>0.73844</cdr:y>
    </cdr:to>
    <cdr:pic>
      <cdr:nvPicPr>
        <cdr:cNvPr id="5" name="Picture 4" descr="FEMENIN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119042" y="1011266"/>
          <a:ext cx="205490" cy="274695"/>
        </a:xfrm>
        <a:prstGeom xmlns:a="http://schemas.openxmlformats.org/drawingml/2006/main" prst="rect">
          <a:avLst/>
        </a:prstGeom>
        <a:noFill xmlns:a="http://schemas.openxmlformats.org/drawingml/2006/main"/>
      </cdr:spPr>
    </cdr:pic>
  </cdr:relSizeAnchor>
</c:userShapes>
</file>

<file path=xl/drawings/drawing18.xml><?xml version="1.0" encoding="utf-8"?>
<c:userShapes xmlns:c="http://schemas.openxmlformats.org/drawingml/2006/chart">
  <cdr:relSizeAnchor xmlns:cdr="http://schemas.openxmlformats.org/drawingml/2006/chartDrawing">
    <cdr:from>
      <cdr:x>0.35674</cdr:x>
      <cdr:y>0.28359</cdr:y>
    </cdr:from>
    <cdr:to>
      <cdr:x>0.44656</cdr:x>
      <cdr:y>0.41697</cdr:y>
    </cdr:to>
    <cdr:sp macro="" textlink="">
      <cdr:nvSpPr>
        <cdr:cNvPr id="3" name="2 CuadroTexto"/>
        <cdr:cNvSpPr txBox="1"/>
      </cdr:nvSpPr>
      <cdr:spPr>
        <a:xfrm xmlns:a="http://schemas.openxmlformats.org/drawingml/2006/main">
          <a:off x="1628775" y="785813"/>
          <a:ext cx="409575"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PE"/>
        </a:p>
      </cdr:txBody>
    </cdr:sp>
  </cdr:relSizeAnchor>
</c:userShapes>
</file>

<file path=xl/drawings/drawing19.xml><?xml version="1.0" encoding="utf-8"?>
<c:userShapes xmlns:c="http://schemas.openxmlformats.org/drawingml/2006/chart">
  <cdr:relSizeAnchor xmlns:cdr="http://schemas.openxmlformats.org/drawingml/2006/chartDrawing">
    <cdr:from>
      <cdr:x>0.17925</cdr:x>
      <cdr:y>0.02273</cdr:y>
    </cdr:from>
    <cdr:to>
      <cdr:x>0.90566</cdr:x>
      <cdr:y>0.31868</cdr:y>
    </cdr:to>
    <cdr:sp macro="" textlink="">
      <cdr:nvSpPr>
        <cdr:cNvPr id="2" name="Rectángulo 1"/>
        <cdr:cNvSpPr/>
      </cdr:nvSpPr>
      <cdr:spPr>
        <a:xfrm xmlns:a="http://schemas.openxmlformats.org/drawingml/2006/main">
          <a:off x="641966" y="39404"/>
          <a:ext cx="2601565" cy="513046"/>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s-PE" sz="1000" b="1" u="sng">
              <a:solidFill>
                <a:sysClr val="windowText" lastClr="000000"/>
              </a:solidFill>
              <a:latin typeface="Arial" panose="020B0604020202020204" pitchFamily="34" charset="0"/>
              <a:cs typeface="Arial" panose="020B0604020202020204" pitchFamily="34" charset="0"/>
            </a:rPr>
            <a:t>Variación % (Ene.</a:t>
          </a:r>
          <a:r>
            <a:rPr lang="es-PE" sz="1000" b="1" u="sng" baseline="0">
              <a:solidFill>
                <a:sysClr val="windowText" lastClr="000000"/>
              </a:solidFill>
              <a:latin typeface="Arial" panose="020B0604020202020204" pitchFamily="34" charset="0"/>
              <a:cs typeface="Arial" panose="020B0604020202020204" pitchFamily="34" charset="0"/>
            </a:rPr>
            <a:t> - Feb.</a:t>
          </a:r>
          <a:r>
            <a:rPr lang="es-PE" sz="1000" b="1" u="sng">
              <a:solidFill>
                <a:sysClr val="windowText" lastClr="000000"/>
              </a:solidFill>
              <a:latin typeface="Arial" panose="020B0604020202020204" pitchFamily="34" charset="0"/>
              <a:cs typeface="Arial" panose="020B0604020202020204" pitchFamily="34" charset="0"/>
            </a:rPr>
            <a:t>)</a:t>
          </a:r>
        </a:p>
        <a:p xmlns:a="http://schemas.openxmlformats.org/drawingml/2006/main">
          <a:pPr algn="ctr"/>
          <a:r>
            <a:rPr lang="es-PE" sz="1000" b="1" u="none">
              <a:solidFill>
                <a:schemeClr val="accent6">
                  <a:lumMod val="75000"/>
                </a:schemeClr>
              </a:solidFill>
              <a:latin typeface="Arial" panose="020B0604020202020204" pitchFamily="34" charset="0"/>
              <a:cs typeface="Arial" panose="020B0604020202020204" pitchFamily="34" charset="0"/>
            </a:rPr>
            <a:t>2018</a:t>
          </a:r>
          <a:r>
            <a:rPr lang="es-PE" sz="1000" u="none">
              <a:solidFill>
                <a:sysClr val="windowText" lastClr="000000"/>
              </a:solidFill>
              <a:latin typeface="Arial" panose="020B0604020202020204" pitchFamily="34" charset="0"/>
              <a:cs typeface="Arial" panose="020B0604020202020204" pitchFamily="34" charset="0"/>
            </a:rPr>
            <a:t> / </a:t>
          </a:r>
          <a:r>
            <a:rPr lang="es-PE" sz="1000" b="1" u="none">
              <a:solidFill>
                <a:srgbClr val="002060"/>
              </a:solidFill>
              <a:latin typeface="Arial" panose="020B0604020202020204" pitchFamily="34" charset="0"/>
              <a:cs typeface="Arial" panose="020B0604020202020204" pitchFamily="34" charset="0"/>
            </a:rPr>
            <a:t>2017</a:t>
          </a:r>
        </a:p>
        <a:p xmlns:a="http://schemas.openxmlformats.org/drawingml/2006/main">
          <a:pPr algn="ctr"/>
          <a:r>
            <a:rPr lang="es-PE" sz="1000" b="1" u="none">
              <a:solidFill>
                <a:srgbClr val="C00000"/>
              </a:solidFill>
              <a:latin typeface="Arial" panose="020B0604020202020204" pitchFamily="34" charset="0"/>
              <a:cs typeface="Arial" panose="020B0604020202020204" pitchFamily="34" charset="0"/>
            </a:rPr>
            <a:t>-1%</a:t>
          </a:r>
        </a:p>
        <a:p xmlns:a="http://schemas.openxmlformats.org/drawingml/2006/main">
          <a:pPr algn="ctr"/>
          <a:endParaRPr lang="es-PE" sz="1000" u="none">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0.37687</cdr:x>
      <cdr:y>0.09353</cdr:y>
    </cdr:from>
    <cdr:to>
      <cdr:x>0.44802</cdr:x>
      <cdr:y>0.18288</cdr:y>
    </cdr:to>
    <cdr:sp macro="" textlink="">
      <cdr:nvSpPr>
        <cdr:cNvPr id="2" name="1 CuadroTexto"/>
        <cdr:cNvSpPr txBox="1"/>
      </cdr:nvSpPr>
      <cdr:spPr>
        <a:xfrm xmlns:a="http://schemas.openxmlformats.org/drawingml/2006/main">
          <a:off x="1938448" y="335869"/>
          <a:ext cx="365960" cy="320849"/>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es-PE" sz="1400" b="1">
              <a:solidFill>
                <a:srgbClr val="305496"/>
              </a:solidFill>
            </a:rPr>
            <a:t>6,3%</a:t>
          </a:r>
        </a:p>
      </cdr:txBody>
    </cdr:sp>
  </cdr:relSizeAnchor>
  <cdr:relSizeAnchor xmlns:cdr="http://schemas.openxmlformats.org/drawingml/2006/chartDrawing">
    <cdr:from>
      <cdr:x>0.87915</cdr:x>
      <cdr:y>0.33081</cdr:y>
    </cdr:from>
    <cdr:to>
      <cdr:x>0.96306</cdr:x>
      <cdr:y>0.41993</cdr:y>
    </cdr:to>
    <cdr:sp macro="" textlink="">
      <cdr:nvSpPr>
        <cdr:cNvPr id="3" name="1 CuadroTexto"/>
        <cdr:cNvSpPr txBox="1"/>
      </cdr:nvSpPr>
      <cdr:spPr>
        <a:xfrm xmlns:a="http://schemas.openxmlformats.org/drawingml/2006/main">
          <a:off x="4521906" y="1187905"/>
          <a:ext cx="431591" cy="32002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PE" sz="1400" b="1">
              <a:solidFill>
                <a:srgbClr val="305496"/>
              </a:solidFill>
            </a:rPr>
            <a:t>63,5%</a:t>
          </a:r>
        </a:p>
      </cdr:txBody>
    </cdr:sp>
  </cdr:relSizeAnchor>
  <cdr:relSizeAnchor xmlns:cdr="http://schemas.openxmlformats.org/drawingml/2006/chartDrawing">
    <cdr:from>
      <cdr:x>0.4455</cdr:x>
      <cdr:y>0.56931</cdr:y>
    </cdr:from>
    <cdr:to>
      <cdr:x>0.51763</cdr:x>
      <cdr:y>0.6594</cdr:y>
    </cdr:to>
    <cdr:sp macro="" textlink="">
      <cdr:nvSpPr>
        <cdr:cNvPr id="7" name="1 CuadroTexto"/>
        <cdr:cNvSpPr txBox="1"/>
      </cdr:nvSpPr>
      <cdr:spPr>
        <a:xfrm xmlns:a="http://schemas.openxmlformats.org/drawingml/2006/main">
          <a:off x="2291446" y="2044359"/>
          <a:ext cx="371001" cy="3235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E" sz="1400" b="1">
              <a:solidFill>
                <a:srgbClr val="305496"/>
              </a:solidFill>
            </a:rPr>
            <a:t>12,7%</a:t>
          </a:r>
        </a:p>
      </cdr:txBody>
    </cdr:sp>
  </cdr:relSizeAnchor>
  <cdr:relSizeAnchor xmlns:cdr="http://schemas.openxmlformats.org/drawingml/2006/chartDrawing">
    <cdr:from>
      <cdr:x>0.48572</cdr:x>
      <cdr:y>0.79764</cdr:y>
    </cdr:from>
    <cdr:to>
      <cdr:x>0.55732</cdr:x>
      <cdr:y>0.88654</cdr:y>
    </cdr:to>
    <cdr:sp macro="" textlink="">
      <cdr:nvSpPr>
        <cdr:cNvPr id="8" name="1 CuadroTexto"/>
        <cdr:cNvSpPr txBox="1"/>
      </cdr:nvSpPr>
      <cdr:spPr>
        <a:xfrm xmlns:a="http://schemas.openxmlformats.org/drawingml/2006/main">
          <a:off x="2498318" y="2864265"/>
          <a:ext cx="368275" cy="3192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E" sz="1400" b="1">
              <a:solidFill>
                <a:srgbClr val="305496"/>
              </a:solidFill>
            </a:rPr>
            <a:t>17,5%</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7620</xdr:colOff>
      <xdr:row>122</xdr:row>
      <xdr:rowOff>137160</xdr:rowOff>
    </xdr:from>
    <xdr:to>
      <xdr:col>12</xdr:col>
      <xdr:colOff>114300</xdr:colOff>
      <xdr:row>140</xdr:row>
      <xdr:rowOff>30480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198120</xdr:colOff>
      <xdr:row>122</xdr:row>
      <xdr:rowOff>99060</xdr:rowOff>
    </xdr:from>
    <xdr:to>
      <xdr:col>18</xdr:col>
      <xdr:colOff>342900</xdr:colOff>
      <xdr:row>140</xdr:row>
      <xdr:rowOff>15240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167640</xdr:colOff>
      <xdr:row>141</xdr:row>
      <xdr:rowOff>0</xdr:rowOff>
    </xdr:from>
    <xdr:to>
      <xdr:col>17</xdr:col>
      <xdr:colOff>746760</xdr:colOff>
      <xdr:row>141</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609600</xdr:colOff>
      <xdr:row>164</xdr:row>
      <xdr:rowOff>144780</xdr:rowOff>
    </xdr:from>
    <xdr:to>
      <xdr:col>18</xdr:col>
      <xdr:colOff>144780</xdr:colOff>
      <xdr:row>176</xdr:row>
      <xdr:rowOff>487680</xdr:rowOff>
    </xdr:to>
    <xdr:graphicFrame macro="">
      <xdr:nvGraphicFramePr>
        <xdr:cNvPr id="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144780</xdr:colOff>
      <xdr:row>179</xdr:row>
      <xdr:rowOff>106680</xdr:rowOff>
    </xdr:from>
    <xdr:to>
      <xdr:col>18</xdr:col>
      <xdr:colOff>388620</xdr:colOff>
      <xdr:row>193</xdr:row>
      <xdr:rowOff>190500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502920</xdr:colOff>
      <xdr:row>142</xdr:row>
      <xdr:rowOff>38100</xdr:rowOff>
    </xdr:from>
    <xdr:to>
      <xdr:col>18</xdr:col>
      <xdr:colOff>769620</xdr:colOff>
      <xdr:row>159</xdr:row>
      <xdr:rowOff>91440</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60960</xdr:colOff>
      <xdr:row>115</xdr:row>
      <xdr:rowOff>60960</xdr:rowOff>
    </xdr:from>
    <xdr:to>
      <xdr:col>5</xdr:col>
      <xdr:colOff>381000</xdr:colOff>
      <xdr:row>115</xdr:row>
      <xdr:rowOff>922020</xdr:rowOff>
    </xdr:to>
    <xdr:pic>
      <xdr:nvPicPr>
        <xdr:cNvPr id="8" name="9 Imagen" descr="logoMIMP "/>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2931"/>
        <a:stretch>
          <a:fillRect/>
        </a:stretch>
      </xdr:blipFill>
      <xdr:spPr bwMode="auto">
        <a:xfrm>
          <a:off x="60960" y="60960"/>
          <a:ext cx="4617720" cy="8610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0.13401</cdr:x>
      <cdr:y>0.31472</cdr:y>
    </cdr:from>
    <cdr:to>
      <cdr:x>0.13401</cdr:x>
      <cdr:y>0.31472</cdr:y>
    </cdr:to>
    <cdr:pic>
      <cdr:nvPicPr>
        <cdr:cNvPr id="7169" name="Picture 1" descr="MASCULINO1">
          <a:extLst xmlns:a="http://schemas.openxmlformats.org/drawingml/2006/main">
            <a:ext uri="{FF2B5EF4-FFF2-40B4-BE49-F238E27FC236}">
              <a16:creationId xmlns:a16="http://schemas.microsoft.com/office/drawing/2014/main" xmlns="" id="{AEE53E96-72A0-42FE-8D56-47127CE105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80039" y="840142"/>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0.67328</cdr:x>
      <cdr:y>0.5482</cdr:y>
    </cdr:from>
    <cdr:to>
      <cdr:x>0.67328</cdr:x>
      <cdr:y>0.5482</cdr:y>
    </cdr:to>
    <cdr:pic>
      <cdr:nvPicPr>
        <cdr:cNvPr id="7170" name="Picture 2" descr="FEMENINO">
          <a:extLst xmlns:a="http://schemas.openxmlformats.org/drawingml/2006/main">
            <a:ext uri="{FF2B5EF4-FFF2-40B4-BE49-F238E27FC236}">
              <a16:creationId xmlns:a16="http://schemas.microsoft.com/office/drawing/2014/main" xmlns="" id="{213AC2F9-AFBF-4AD9-A67A-E04ED6F4B29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596168" y="1625875"/>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0.01468</cdr:x>
      <cdr:y>0.2743</cdr:y>
    </cdr:from>
    <cdr:to>
      <cdr:x>0.18613</cdr:x>
      <cdr:y>0.46812</cdr:y>
    </cdr:to>
    <cdr:pic>
      <cdr:nvPicPr>
        <cdr:cNvPr id="7171" name="Picture 3" descr="MASCULINO1">
          <a:extLst xmlns:a="http://schemas.openxmlformats.org/drawingml/2006/main">
            <a:ext uri="{FF2B5EF4-FFF2-40B4-BE49-F238E27FC236}">
              <a16:creationId xmlns:a16="http://schemas.microsoft.com/office/drawing/2014/main" xmlns="" id="{EB907067-C5D7-4CE8-8D0A-C5C5C756E6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800" y="729028"/>
          <a:ext cx="504604" cy="600303"/>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0.81774</cdr:x>
      <cdr:y>0.64639</cdr:y>
    </cdr:from>
    <cdr:to>
      <cdr:x>0.97232</cdr:x>
      <cdr:y>0.8511</cdr:y>
    </cdr:to>
    <cdr:pic>
      <cdr:nvPicPr>
        <cdr:cNvPr id="7172" name="Picture 4" descr="FEMENINO">
          <a:extLst xmlns:a="http://schemas.openxmlformats.org/drawingml/2006/main">
            <a:ext uri="{FF2B5EF4-FFF2-40B4-BE49-F238E27FC236}">
              <a16:creationId xmlns:a16="http://schemas.microsoft.com/office/drawing/2014/main" xmlns="" id="{4E1C0BEA-C05E-49C4-8E0D-E5453383E70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968661" y="2185096"/>
          <a:ext cx="498823" cy="729525"/>
        </a:xfrm>
        <a:prstGeom xmlns:a="http://schemas.openxmlformats.org/drawingml/2006/main" prst="rect">
          <a:avLst/>
        </a:prstGeom>
        <a:noFill xmlns:a="http://schemas.openxmlformats.org/drawingml/2006/main"/>
      </cdr:spPr>
    </cdr:pic>
  </cdr:relSizeAnchor>
</c:userShapes>
</file>

<file path=xl/drawings/drawing22.xml><?xml version="1.0" encoding="utf-8"?>
<c:userShapes xmlns:c="http://schemas.openxmlformats.org/drawingml/2006/chart">
  <cdr:relSizeAnchor xmlns:cdr="http://schemas.openxmlformats.org/drawingml/2006/chartDrawing">
    <cdr:from>
      <cdr:x>0.0969</cdr:x>
      <cdr:y>0.27421</cdr:y>
    </cdr:from>
    <cdr:to>
      <cdr:x>0.0969</cdr:x>
      <cdr:y>0.27421</cdr:y>
    </cdr:to>
    <cdr:pic>
      <cdr:nvPicPr>
        <cdr:cNvPr id="13313" name="Picture 1" descr="MASCULINO1">
          <a:extLst xmlns:a="http://schemas.openxmlformats.org/drawingml/2006/main">
            <a:ext uri="{FF2B5EF4-FFF2-40B4-BE49-F238E27FC236}">
              <a16:creationId xmlns:a16="http://schemas.microsoft.com/office/drawing/2014/main" xmlns="" id="{5E161E4A-E418-41D4-8F7D-26D6C99B70C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46037" y="868831"/>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0.70145</cdr:x>
      <cdr:y>0.49485</cdr:y>
    </cdr:from>
    <cdr:to>
      <cdr:x>0.70145</cdr:x>
      <cdr:y>0.49485</cdr:y>
    </cdr:to>
    <cdr:pic>
      <cdr:nvPicPr>
        <cdr:cNvPr id="13314" name="Picture 2" descr="FEMENINO">
          <a:extLst xmlns:a="http://schemas.openxmlformats.org/drawingml/2006/main">
            <a:ext uri="{FF2B5EF4-FFF2-40B4-BE49-F238E27FC236}">
              <a16:creationId xmlns:a16="http://schemas.microsoft.com/office/drawing/2014/main" xmlns="" id="{99E6E199-25D7-4047-932C-916BB666CFB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662026" y="1624063"/>
          <a:ext cx="0" cy="0"/>
        </a:xfrm>
        <a:prstGeom xmlns:a="http://schemas.openxmlformats.org/drawingml/2006/main" prst="rect">
          <a:avLst/>
        </a:prstGeom>
        <a:noFill xmlns:a="http://schemas.openxmlformats.org/drawingml/2006/main"/>
      </cdr:spPr>
    </cdr:pic>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68580</xdr:rowOff>
    </xdr:from>
    <xdr:to>
      <xdr:col>5</xdr:col>
      <xdr:colOff>213360</xdr:colOff>
      <xdr:row>1</xdr:row>
      <xdr:rowOff>464820</xdr:rowOff>
    </xdr:to>
    <xdr:pic>
      <xdr:nvPicPr>
        <xdr:cNvPr id="2" name="Picture 88" descr="logoMIMP "/>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
          <a:ext cx="44881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13</xdr:row>
      <xdr:rowOff>129540</xdr:rowOff>
    </xdr:from>
    <xdr:to>
      <xdr:col>10</xdr:col>
      <xdr:colOff>541020</xdr:colOff>
      <xdr:row>28</xdr:row>
      <xdr:rowOff>53340</xdr:rowOff>
    </xdr:to>
    <xdr:graphicFrame macro="">
      <xdr:nvGraphicFramePr>
        <xdr:cNvPr id="3"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22860</xdr:colOff>
      <xdr:row>13</xdr:row>
      <xdr:rowOff>137160</xdr:rowOff>
    </xdr:from>
    <xdr:to>
      <xdr:col>21</xdr:col>
      <xdr:colOff>106680</xdr:colOff>
      <xdr:row>28</xdr:row>
      <xdr:rowOff>53340</xdr:rowOff>
    </xdr:to>
    <xdr:graphicFrame macro="">
      <xdr:nvGraphicFramePr>
        <xdr:cNvPr id="4"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335280</xdr:colOff>
      <xdr:row>33</xdr:row>
      <xdr:rowOff>266700</xdr:rowOff>
    </xdr:from>
    <xdr:to>
      <xdr:col>9</xdr:col>
      <xdr:colOff>243840</xdr:colOff>
      <xdr:row>34</xdr:row>
      <xdr:rowOff>754380</xdr:rowOff>
    </xdr:to>
    <xdr:pic>
      <xdr:nvPicPr>
        <xdr:cNvPr id="5" name="Imagen 2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2275" t="54999" r="67741" b="26172"/>
        <a:stretch>
          <a:fillRect/>
        </a:stretch>
      </xdr:blipFill>
      <xdr:spPr bwMode="auto">
        <a:xfrm>
          <a:off x="7216140" y="8054340"/>
          <a:ext cx="76962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365760</xdr:colOff>
      <xdr:row>35</xdr:row>
      <xdr:rowOff>152400</xdr:rowOff>
    </xdr:from>
    <xdr:to>
      <xdr:col>9</xdr:col>
      <xdr:colOff>320040</xdr:colOff>
      <xdr:row>41</xdr:row>
      <xdr:rowOff>53340</xdr:rowOff>
    </xdr:to>
    <xdr:pic>
      <xdr:nvPicPr>
        <xdr:cNvPr id="6" name="Imagen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7520" t="55869" r="44830" b="25475"/>
        <a:stretch>
          <a:fillRect/>
        </a:stretch>
      </xdr:blipFill>
      <xdr:spPr bwMode="auto">
        <a:xfrm>
          <a:off x="7246620" y="9349740"/>
          <a:ext cx="8153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480060</xdr:colOff>
      <xdr:row>42</xdr:row>
      <xdr:rowOff>60960</xdr:rowOff>
    </xdr:from>
    <xdr:to>
      <xdr:col>9</xdr:col>
      <xdr:colOff>251460</xdr:colOff>
      <xdr:row>47</xdr:row>
      <xdr:rowOff>198120</xdr:rowOff>
    </xdr:to>
    <xdr:pic>
      <xdr:nvPicPr>
        <xdr:cNvPr id="7" name="Imagen 2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1371" t="53381" r="20503" b="25475"/>
        <a:stretch>
          <a:fillRect/>
        </a:stretch>
      </xdr:blipFill>
      <xdr:spPr bwMode="auto">
        <a:xfrm>
          <a:off x="7360920" y="10584180"/>
          <a:ext cx="6324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342900</xdr:colOff>
      <xdr:row>16</xdr:row>
      <xdr:rowOff>91440</xdr:rowOff>
    </xdr:from>
    <xdr:to>
      <xdr:col>16</xdr:col>
      <xdr:colOff>693420</xdr:colOff>
      <xdr:row>21</xdr:row>
      <xdr:rowOff>30480</xdr:rowOff>
    </xdr:to>
    <xdr:pic>
      <xdr:nvPicPr>
        <xdr:cNvPr id="8" name="Imagen 27" descr="http://images.gofreedownload.net/man-symbol-sign-clip-art-8030.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26540" y="4526280"/>
          <a:ext cx="35052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334904</xdr:colOff>
      <xdr:row>20</xdr:row>
      <xdr:rowOff>100314</xdr:rowOff>
    </xdr:from>
    <xdr:to>
      <xdr:col>5</xdr:col>
      <xdr:colOff>836756</xdr:colOff>
      <xdr:row>21</xdr:row>
      <xdr:rowOff>147162</xdr:rowOff>
    </xdr:to>
    <xdr:sp macro="" textlink="">
      <xdr:nvSpPr>
        <xdr:cNvPr id="9" name="Flecha derecha 8"/>
        <xdr:cNvSpPr/>
      </xdr:nvSpPr>
      <xdr:spPr>
        <a:xfrm>
          <a:off x="4609724" y="5266674"/>
          <a:ext cx="501852" cy="229728"/>
        </a:xfrm>
        <a:prstGeom prst="rightArrow">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15</xdr:col>
      <xdr:colOff>183554</xdr:colOff>
      <xdr:row>20</xdr:row>
      <xdr:rowOff>87628</xdr:rowOff>
    </xdr:from>
    <xdr:to>
      <xdr:col>15</xdr:col>
      <xdr:colOff>701509</xdr:colOff>
      <xdr:row>21</xdr:row>
      <xdr:rowOff>147159</xdr:rowOff>
    </xdr:to>
    <xdr:sp macro="" textlink="">
      <xdr:nvSpPr>
        <xdr:cNvPr id="10" name="Flecha derecha 9"/>
        <xdr:cNvSpPr/>
      </xdr:nvSpPr>
      <xdr:spPr>
        <a:xfrm>
          <a:off x="13175654" y="5253988"/>
          <a:ext cx="517955" cy="242411"/>
        </a:xfrm>
        <a:prstGeom prst="rightArrow">
          <a:avLst/>
        </a:prstGeom>
        <a:solidFill>
          <a:schemeClr val="accent5">
            <a:lumMod val="50000"/>
          </a:schemeClr>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8</xdr:col>
      <xdr:colOff>35442</xdr:colOff>
      <xdr:row>38</xdr:row>
      <xdr:rowOff>44303</xdr:rowOff>
    </xdr:from>
    <xdr:to>
      <xdr:col>8</xdr:col>
      <xdr:colOff>299041</xdr:colOff>
      <xdr:row>39</xdr:row>
      <xdr:rowOff>168350</xdr:rowOff>
    </xdr:to>
    <xdr:sp macro="" textlink="">
      <xdr:nvSpPr>
        <xdr:cNvPr id="11" name="Flecha derecha 10"/>
        <xdr:cNvSpPr/>
      </xdr:nvSpPr>
      <xdr:spPr>
        <a:xfrm>
          <a:off x="6916302" y="9790283"/>
          <a:ext cx="263599" cy="306927"/>
        </a:xfrm>
        <a:prstGeom prst="rightArrow">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9</xdr:col>
      <xdr:colOff>634925</xdr:colOff>
      <xdr:row>33</xdr:row>
      <xdr:rowOff>379212</xdr:rowOff>
    </xdr:from>
    <xdr:to>
      <xdr:col>14</xdr:col>
      <xdr:colOff>315948</xdr:colOff>
      <xdr:row>34</xdr:row>
      <xdr:rowOff>498578</xdr:rowOff>
    </xdr:to>
    <xdr:sp macro="" textlink="">
      <xdr:nvSpPr>
        <xdr:cNvPr id="12" name="CuadroTexto 11"/>
        <xdr:cNvSpPr txBox="1"/>
      </xdr:nvSpPr>
      <xdr:spPr>
        <a:xfrm>
          <a:off x="8376845" y="8166852"/>
          <a:ext cx="4138723" cy="675626"/>
        </a:xfrm>
        <a:prstGeom prst="rect">
          <a:avLst/>
        </a:prstGeom>
        <a:solidFill>
          <a:schemeClr val="accent5">
            <a:lumMod val="20000"/>
            <a:lumOff val="80000"/>
          </a:schemeClr>
        </a:solidFill>
        <a:ln w="952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400" b="1">
              <a:solidFill>
                <a:sysClr val="windowText" lastClr="000000"/>
              </a:solidFill>
            </a:rPr>
            <a:t>Niños, niñas y adolescentes </a:t>
          </a:r>
        </a:p>
        <a:p>
          <a:pPr algn="ctr"/>
          <a:r>
            <a:rPr lang="es-PE" sz="1400" b="1">
              <a:solidFill>
                <a:sysClr val="windowText" lastClr="000000"/>
              </a:solidFill>
            </a:rPr>
            <a:t>(Menores de 18 años)</a:t>
          </a:r>
        </a:p>
      </xdr:txBody>
    </xdr:sp>
    <xdr:clientData/>
  </xdr:twoCellAnchor>
  <xdr:twoCellAnchor>
    <xdr:from>
      <xdr:col>9</xdr:col>
      <xdr:colOff>635473</xdr:colOff>
      <xdr:row>36</xdr:row>
      <xdr:rowOff>31750</xdr:rowOff>
    </xdr:from>
    <xdr:to>
      <xdr:col>14</xdr:col>
      <xdr:colOff>316496</xdr:colOff>
      <xdr:row>39</xdr:row>
      <xdr:rowOff>79743</xdr:rowOff>
    </xdr:to>
    <xdr:sp macro="" textlink="">
      <xdr:nvSpPr>
        <xdr:cNvPr id="13" name="CuadroTexto 12"/>
        <xdr:cNvSpPr txBox="1"/>
      </xdr:nvSpPr>
      <xdr:spPr>
        <a:xfrm>
          <a:off x="8377393" y="9411970"/>
          <a:ext cx="4138723" cy="596633"/>
        </a:xfrm>
        <a:prstGeom prst="rect">
          <a:avLst/>
        </a:prstGeom>
        <a:solidFill>
          <a:schemeClr val="accent5">
            <a:lumMod val="40000"/>
            <a:lumOff val="60000"/>
          </a:schemeClr>
        </a:solidFill>
        <a:ln w="952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400" b="1">
              <a:solidFill>
                <a:sysClr val="windowText" lastClr="000000"/>
              </a:solidFill>
            </a:rPr>
            <a:t>Personas adultas</a:t>
          </a:r>
        </a:p>
        <a:p>
          <a:pPr algn="ctr"/>
          <a:r>
            <a:rPr lang="es-PE" sz="1400" b="1">
              <a:solidFill>
                <a:sysClr val="windowText" lastClr="000000"/>
              </a:solidFill>
            </a:rPr>
            <a:t>(18 a 59 años)</a:t>
          </a:r>
        </a:p>
      </xdr:txBody>
    </xdr:sp>
    <xdr:clientData/>
  </xdr:twoCellAnchor>
  <xdr:twoCellAnchor>
    <xdr:from>
      <xdr:col>9</xdr:col>
      <xdr:colOff>662054</xdr:colOff>
      <xdr:row>42</xdr:row>
      <xdr:rowOff>158751</xdr:rowOff>
    </xdr:from>
    <xdr:to>
      <xdr:col>14</xdr:col>
      <xdr:colOff>343077</xdr:colOff>
      <xdr:row>46</xdr:row>
      <xdr:rowOff>35443</xdr:rowOff>
    </xdr:to>
    <xdr:sp macro="" textlink="">
      <xdr:nvSpPr>
        <xdr:cNvPr id="14" name="CuadroTexto 13"/>
        <xdr:cNvSpPr txBox="1"/>
      </xdr:nvSpPr>
      <xdr:spPr>
        <a:xfrm>
          <a:off x="8403974" y="10681971"/>
          <a:ext cx="4138723" cy="608212"/>
        </a:xfrm>
        <a:prstGeom prst="rect">
          <a:avLst/>
        </a:prstGeom>
        <a:solidFill>
          <a:schemeClr val="accent5">
            <a:lumMod val="60000"/>
            <a:lumOff val="40000"/>
          </a:schemeClr>
        </a:solidFill>
        <a:ln w="952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400" b="1">
              <a:solidFill>
                <a:sysClr val="windowText" lastClr="000000"/>
              </a:solidFill>
            </a:rPr>
            <a:t>Personas adultas mayores</a:t>
          </a:r>
        </a:p>
        <a:p>
          <a:pPr algn="ctr"/>
          <a:r>
            <a:rPr lang="es-PE" sz="1400" b="1">
              <a:solidFill>
                <a:sysClr val="windowText" lastClr="000000"/>
              </a:solidFill>
            </a:rPr>
            <a:t>(De 60 a más años)</a:t>
          </a:r>
        </a:p>
      </xdr:txBody>
    </xdr:sp>
    <xdr:clientData/>
  </xdr:twoCellAnchor>
  <xdr:twoCellAnchor>
    <xdr:from>
      <xdr:col>8</xdr:col>
      <xdr:colOff>202550</xdr:colOff>
      <xdr:row>35</xdr:row>
      <xdr:rowOff>17721</xdr:rowOff>
    </xdr:from>
    <xdr:to>
      <xdr:col>14</xdr:col>
      <xdr:colOff>650715</xdr:colOff>
      <xdr:row>35</xdr:row>
      <xdr:rowOff>62023</xdr:rowOff>
    </xdr:to>
    <xdr:cxnSp macro="">
      <xdr:nvCxnSpPr>
        <xdr:cNvPr id="15" name="Conector recto 14"/>
        <xdr:cNvCxnSpPr/>
      </xdr:nvCxnSpPr>
      <xdr:spPr>
        <a:xfrm flipV="1">
          <a:off x="7083410" y="9215061"/>
          <a:ext cx="5766925" cy="443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237992</xdr:colOff>
      <xdr:row>41</xdr:row>
      <xdr:rowOff>144248</xdr:rowOff>
    </xdr:from>
    <xdr:to>
      <xdr:col>14</xdr:col>
      <xdr:colOff>686157</xdr:colOff>
      <xdr:row>42</xdr:row>
      <xdr:rowOff>18164</xdr:rowOff>
    </xdr:to>
    <xdr:cxnSp macro="">
      <xdr:nvCxnSpPr>
        <xdr:cNvPr id="16" name="Conector recto 15"/>
        <xdr:cNvCxnSpPr/>
      </xdr:nvCxnSpPr>
      <xdr:spPr>
        <a:xfrm flipV="1">
          <a:off x="7118852" y="10484588"/>
          <a:ext cx="5766925" cy="5679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396240</xdr:colOff>
      <xdr:row>53</xdr:row>
      <xdr:rowOff>7620</xdr:rowOff>
    </xdr:from>
    <xdr:to>
      <xdr:col>10</xdr:col>
      <xdr:colOff>845820</xdr:colOff>
      <xdr:row>68</xdr:row>
      <xdr:rowOff>83820</xdr:rowOff>
    </xdr:to>
    <xdr:graphicFrame macro="">
      <xdr:nvGraphicFramePr>
        <xdr:cNvPr id="17"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64061</xdr:colOff>
      <xdr:row>59</xdr:row>
      <xdr:rowOff>132167</xdr:rowOff>
    </xdr:from>
    <xdr:to>
      <xdr:col>6</xdr:col>
      <xdr:colOff>341069</xdr:colOff>
      <xdr:row>61</xdr:row>
      <xdr:rowOff>314</xdr:rowOff>
    </xdr:to>
    <xdr:sp macro="" textlink="">
      <xdr:nvSpPr>
        <xdr:cNvPr id="18" name="Flecha derecha 17"/>
        <xdr:cNvSpPr/>
      </xdr:nvSpPr>
      <xdr:spPr>
        <a:xfrm>
          <a:off x="5238041" y="14480627"/>
          <a:ext cx="277008" cy="233907"/>
        </a:xfrm>
        <a:prstGeom prst="rightArrow">
          <a:avLst/>
        </a:prstGeom>
        <a:solidFill>
          <a:schemeClr val="accent5">
            <a:lumMod val="50000"/>
          </a:schemeClr>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editAs="oneCell">
    <xdr:from>
      <xdr:col>20</xdr:col>
      <xdr:colOff>452437</xdr:colOff>
      <xdr:row>22</xdr:row>
      <xdr:rowOff>166688</xdr:rowOff>
    </xdr:from>
    <xdr:to>
      <xdr:col>20</xdr:col>
      <xdr:colOff>884097</xdr:colOff>
      <xdr:row>27</xdr:row>
      <xdr:rowOff>107500</xdr:rowOff>
    </xdr:to>
    <xdr:pic>
      <xdr:nvPicPr>
        <xdr:cNvPr id="19" name="Imagen 18" descr="http://pixabay.com/static/uploads/photo/2012/04/11/16/29/woman-28789_640.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612677" y="5698808"/>
          <a:ext cx="431660" cy="855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198120</xdr:colOff>
      <xdr:row>50</xdr:row>
      <xdr:rowOff>45720</xdr:rowOff>
    </xdr:from>
    <xdr:to>
      <xdr:col>19</xdr:col>
      <xdr:colOff>167640</xdr:colOff>
      <xdr:row>65</xdr:row>
      <xdr:rowOff>190500</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xdr:colOff>
      <xdr:row>66</xdr:row>
      <xdr:rowOff>266700</xdr:rowOff>
    </xdr:from>
    <xdr:to>
      <xdr:col>27</xdr:col>
      <xdr:colOff>548640</xdr:colOff>
      <xdr:row>83</xdr:row>
      <xdr:rowOff>114300</xdr:rowOff>
    </xdr:to>
    <xdr:graphicFrame macro="">
      <xdr:nvGraphicFramePr>
        <xdr:cNvPr id="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76200</xdr:colOff>
      <xdr:row>24</xdr:row>
      <xdr:rowOff>228600</xdr:rowOff>
    </xdr:from>
    <xdr:to>
      <xdr:col>27</xdr:col>
      <xdr:colOff>0</xdr:colOff>
      <xdr:row>45</xdr:row>
      <xdr:rowOff>99060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68580</xdr:colOff>
      <xdr:row>0</xdr:row>
      <xdr:rowOff>83820</xdr:rowOff>
    </xdr:from>
    <xdr:to>
      <xdr:col>5</xdr:col>
      <xdr:colOff>30480</xdr:colOff>
      <xdr:row>4</xdr:row>
      <xdr:rowOff>220980</xdr:rowOff>
    </xdr:to>
    <xdr:pic>
      <xdr:nvPicPr>
        <xdr:cNvPr id="5"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83820"/>
          <a:ext cx="41148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5</xdr:col>
      <xdr:colOff>66675</xdr:colOff>
      <xdr:row>3</xdr:row>
      <xdr:rowOff>800</xdr:rowOff>
    </xdr:to>
    <xdr:pic>
      <xdr:nvPicPr>
        <xdr:cNvPr id="2" name="Imagen 21" descr="C:\Users\OANGUL~1.PNC\AppData\Local\Temp\Logo MIMP Altas JPG-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38100"/>
          <a:ext cx="2834639" cy="473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161924</xdr:colOff>
      <xdr:row>0</xdr:row>
      <xdr:rowOff>142876</xdr:rowOff>
    </xdr:from>
    <xdr:to>
      <xdr:col>14</xdr:col>
      <xdr:colOff>209550</xdr:colOff>
      <xdr:row>2</xdr:row>
      <xdr:rowOff>57151</xdr:rowOff>
    </xdr:to>
    <xdr:sp macro="" textlink="">
      <xdr:nvSpPr>
        <xdr:cNvPr id="3" name="Rectángulo 2"/>
        <xdr:cNvSpPr/>
      </xdr:nvSpPr>
      <xdr:spPr>
        <a:xfrm>
          <a:off x="2958464" y="142876"/>
          <a:ext cx="5412106" cy="257175"/>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1400" b="1">
              <a:solidFill>
                <a:schemeClr val="tx1"/>
              </a:solidFill>
              <a:latin typeface="Arial" panose="020B0604020202020204" pitchFamily="34" charset="0"/>
              <a:cs typeface="Arial" panose="020B0604020202020204" pitchFamily="34" charset="0"/>
            </a:rPr>
            <a:t>Programa</a:t>
          </a:r>
          <a:r>
            <a:rPr lang="es-PE" sz="1400" b="1" baseline="0">
              <a:solidFill>
                <a:schemeClr val="tx1"/>
              </a:solidFill>
              <a:latin typeface="Arial" panose="020B0604020202020204" pitchFamily="34" charset="0"/>
              <a:cs typeface="Arial" panose="020B0604020202020204" pitchFamily="34" charset="0"/>
            </a:rPr>
            <a:t> Nacional Contra la Violencia Familiar y Sexual</a:t>
          </a:r>
          <a:endParaRPr lang="es-PE" sz="1400" b="1">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114301</xdr:colOff>
      <xdr:row>47</xdr:row>
      <xdr:rowOff>57150</xdr:rowOff>
    </xdr:from>
    <xdr:to>
      <xdr:col>10</xdr:col>
      <xdr:colOff>542925</xdr:colOff>
      <xdr:row>56</xdr:row>
      <xdr:rowOff>28575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xdr:colOff>
      <xdr:row>56</xdr:row>
      <xdr:rowOff>85725</xdr:rowOff>
    </xdr:from>
    <xdr:to>
      <xdr:col>10</xdr:col>
      <xdr:colOff>590550</xdr:colOff>
      <xdr:row>64</xdr:row>
      <xdr:rowOff>76199</xdr:rowOff>
    </xdr:to>
    <xdr:sp macro="" textlink="">
      <xdr:nvSpPr>
        <xdr:cNvPr id="5" name="Rectángulo redondeado 4"/>
        <xdr:cNvSpPr/>
      </xdr:nvSpPr>
      <xdr:spPr>
        <a:xfrm>
          <a:off x="3356610" y="10067925"/>
          <a:ext cx="3108960" cy="1483994"/>
        </a:xfrm>
        <a:prstGeom prst="round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s-PE" sz="800" b="1" i="1">
              <a:solidFill>
                <a:srgbClr val="000000"/>
              </a:solidFill>
              <a:effectLst/>
              <a:latin typeface="Arial" panose="020B0604020202020204" pitchFamily="34" charset="0"/>
              <a:ea typeface="Times New Roman" panose="02020603050405020304" pitchFamily="18" charset="0"/>
            </a:rPr>
            <a:t>Se considera Intersexual: </a:t>
          </a:r>
          <a:r>
            <a:rPr lang="es-PE" sz="800" b="0" i="1">
              <a:solidFill>
                <a:srgbClr val="000000"/>
              </a:solidFill>
              <a:effectLst/>
              <a:latin typeface="Arial" panose="020B0604020202020204" pitchFamily="34" charset="0"/>
              <a:ea typeface="Times New Roman" panose="02020603050405020304" pitchFamily="18" charset="0"/>
            </a:rPr>
            <a:t>A una condición en la que un individuo no parece ajustarse con las típicas nociones biológicas de hombre y mujer. Estas condiciones puede ser evidentes al nacer, pueden aparecer en la pubertad, o puede que sólo se descubran durante un examen médico. Una persona intersexual puede identificarse como hombre o mujer, mientras que su orientación sexual puede ser lesbiana, gay, bisexual o heterosexual (Resolución de la Dirección Ejecutiva Nº 017-2016-MIMP-PNCVFS-DE, que aprueba los “Lineamientos para la atención de las personas LGTBI en los servicios del PNCVFS del MIMP”)</a:t>
          </a:r>
          <a:endParaRPr lang="es-PE" sz="1200" b="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409575</xdr:colOff>
      <xdr:row>68</xdr:row>
      <xdr:rowOff>85725</xdr:rowOff>
    </xdr:from>
    <xdr:to>
      <xdr:col>15</xdr:col>
      <xdr:colOff>533400</xdr:colOff>
      <xdr:row>79</xdr:row>
      <xdr:rowOff>85725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200025</xdr:colOff>
      <xdr:row>82</xdr:row>
      <xdr:rowOff>57151</xdr:rowOff>
    </xdr:from>
    <xdr:to>
      <xdr:col>15</xdr:col>
      <xdr:colOff>542925</xdr:colOff>
      <xdr:row>92</xdr:row>
      <xdr:rowOff>133350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123825</xdr:colOff>
      <xdr:row>13</xdr:row>
      <xdr:rowOff>38100</xdr:rowOff>
    </xdr:from>
    <xdr:to>
      <xdr:col>18</xdr:col>
      <xdr:colOff>0</xdr:colOff>
      <xdr:row>28</xdr:row>
      <xdr:rowOff>19050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161925</xdr:colOff>
      <xdr:row>30</xdr:row>
      <xdr:rowOff>152400</xdr:rowOff>
    </xdr:from>
    <xdr:to>
      <xdr:col>11</xdr:col>
      <xdr:colOff>161925</xdr:colOff>
      <xdr:row>44</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38102</xdr:colOff>
      <xdr:row>131</xdr:row>
      <xdr:rowOff>152400</xdr:rowOff>
    </xdr:from>
    <xdr:to>
      <xdr:col>11</xdr:col>
      <xdr:colOff>352426</xdr:colOff>
      <xdr:row>141</xdr:row>
      <xdr:rowOff>104775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209550</xdr:colOff>
      <xdr:row>93</xdr:row>
      <xdr:rowOff>47625</xdr:rowOff>
    </xdr:from>
    <xdr:to>
      <xdr:col>15</xdr:col>
      <xdr:colOff>571500</xdr:colOff>
      <xdr:row>95</xdr:row>
      <xdr:rowOff>28575</xdr:rowOff>
    </xdr:to>
    <xdr:sp macro="" textlink="">
      <xdr:nvSpPr>
        <xdr:cNvPr id="11" name="Rectángulo redondeado 10"/>
        <xdr:cNvSpPr/>
      </xdr:nvSpPr>
      <xdr:spPr>
        <a:xfrm>
          <a:off x="4705350" y="16834485"/>
          <a:ext cx="4674870" cy="316230"/>
        </a:xfrm>
        <a:prstGeom prst="round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s-PE" sz="800" b="1" i="1">
              <a:solidFill>
                <a:srgbClr val="000000"/>
              </a:solidFill>
              <a:effectLst/>
              <a:latin typeface="Arial" panose="020B0604020202020204" pitchFamily="34" charset="0"/>
              <a:ea typeface="Times New Roman" panose="02020603050405020304" pitchFamily="18" charset="0"/>
            </a:rPr>
            <a:t>Se considera Cisgene</a:t>
          </a:r>
          <a:r>
            <a:rPr lang="es-PE" sz="800" b="1" i="1">
              <a:solidFill>
                <a:schemeClr val="tx1"/>
              </a:solidFill>
              <a:effectLst/>
              <a:latin typeface="Arial" panose="020B0604020202020204" pitchFamily="34" charset="0"/>
              <a:ea typeface="Times New Roman" panose="02020603050405020304" pitchFamily="18" charset="0"/>
              <a:cs typeface="Arial" panose="020B0604020202020204" pitchFamily="34" charset="0"/>
            </a:rPr>
            <a:t>ro: </a:t>
          </a:r>
          <a:r>
            <a:rPr lang="es-PE" sz="800" b="0" i="0">
              <a:solidFill>
                <a:schemeClr val="tx1"/>
              </a:solidFill>
              <a:effectLst/>
              <a:latin typeface="Arial" panose="020B0604020202020204" pitchFamily="34" charset="0"/>
              <a:ea typeface="+mn-ea"/>
              <a:cs typeface="Arial" panose="020B0604020202020204" pitchFamily="34" charset="0"/>
            </a:rPr>
            <a:t>Es el término que se utiliza para referirse a aquella persona cuya identidad de género coincide con el sexo con el que nacio. </a:t>
          </a:r>
          <a:endParaRPr lang="es-PE" sz="800" b="0">
            <a:solidFill>
              <a:schemeClr val="tx1"/>
            </a:solidFill>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10</xdr:col>
      <xdr:colOff>85725</xdr:colOff>
      <xdr:row>146</xdr:row>
      <xdr:rowOff>161925</xdr:rowOff>
    </xdr:from>
    <xdr:to>
      <xdr:col>17</xdr:col>
      <xdr:colOff>47625</xdr:colOff>
      <xdr:row>154</xdr:row>
      <xdr:rowOff>28575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xdr:col>
      <xdr:colOff>47626</xdr:colOff>
      <xdr:row>98</xdr:row>
      <xdr:rowOff>47624</xdr:rowOff>
    </xdr:from>
    <xdr:to>
      <xdr:col>14</xdr:col>
      <xdr:colOff>161925</xdr:colOff>
      <xdr:row>126</xdr:row>
      <xdr:rowOff>142875</xdr:rowOff>
    </xdr:to>
    <xdr:pic>
      <xdr:nvPicPr>
        <xdr:cNvPr id="13" name="Imagen 12"/>
        <xdr:cNvPicPr>
          <a:picLocks noChangeAspect="1"/>
        </xdr:cNvPicPr>
      </xdr:nvPicPr>
      <xdr:blipFill>
        <a:blip xmlns:r="http://schemas.openxmlformats.org/officeDocument/2006/relationships" r:embed="rId9"/>
        <a:stretch>
          <a:fillRect/>
        </a:stretch>
      </xdr:blipFill>
      <xdr:spPr>
        <a:xfrm>
          <a:off x="3850006" y="17687924"/>
          <a:ext cx="4472939" cy="4667251"/>
        </a:xfrm>
        <a:prstGeom prst="rect">
          <a:avLst/>
        </a:prstGeom>
        <a:ln>
          <a:solidFill>
            <a:schemeClr val="bg2">
              <a:lumMod val="50000"/>
            </a:schemeClr>
          </a:solidFill>
        </a:ln>
      </xdr:spPr>
    </xdr:pic>
    <xdr:clientData/>
  </xdr:twoCellAnchor>
  <xdr:twoCellAnchor>
    <xdr:from>
      <xdr:col>2</xdr:col>
      <xdr:colOff>523876</xdr:colOff>
      <xdr:row>156</xdr:row>
      <xdr:rowOff>152400</xdr:rowOff>
    </xdr:from>
    <xdr:to>
      <xdr:col>12</xdr:col>
      <xdr:colOff>438150</xdr:colOff>
      <xdr:row>157</xdr:row>
      <xdr:rowOff>152400</xdr:rowOff>
    </xdr:to>
    <xdr:sp macro="" textlink="">
      <xdr:nvSpPr>
        <xdr:cNvPr id="14" name="Rectángulo 13"/>
        <xdr:cNvSpPr/>
      </xdr:nvSpPr>
      <xdr:spPr>
        <a:xfrm>
          <a:off x="1331596" y="27264360"/>
          <a:ext cx="6360794" cy="175260"/>
        </a:xfrm>
        <a:prstGeom prst="rect">
          <a:avLst/>
        </a:prstGeom>
        <a:solidFill>
          <a:srgbClr val="30549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rIns="0" rtlCol="0" anchor="ctr"/>
        <a:lstStyle/>
        <a:p>
          <a:pPr algn="ctr"/>
          <a:r>
            <a:rPr lang="es-PE" sz="1100" b="1">
              <a:solidFill>
                <a:schemeClr val="bg1"/>
              </a:solidFill>
              <a:latin typeface="Arial" panose="020B0604020202020204" pitchFamily="34" charset="0"/>
              <a:cs typeface="Arial" panose="020B0604020202020204" pitchFamily="34" charset="0"/>
            </a:rPr>
            <a:t>E  T  A  P  A</a:t>
          </a:r>
        </a:p>
      </xdr:txBody>
    </xdr:sp>
    <xdr:clientData/>
  </xdr:twoCellAnchor>
  <xdr:twoCellAnchor>
    <xdr:from>
      <xdr:col>2</xdr:col>
      <xdr:colOff>200025</xdr:colOff>
      <xdr:row>158</xdr:row>
      <xdr:rowOff>57150</xdr:rowOff>
    </xdr:from>
    <xdr:to>
      <xdr:col>5</xdr:col>
      <xdr:colOff>342900</xdr:colOff>
      <xdr:row>165</xdr:row>
      <xdr:rowOff>85725</xdr:rowOff>
    </xdr:to>
    <xdr:grpSp>
      <xdr:nvGrpSpPr>
        <xdr:cNvPr id="15" name="Grupo 14"/>
        <xdr:cNvGrpSpPr/>
      </xdr:nvGrpSpPr>
      <xdr:grpSpPr>
        <a:xfrm>
          <a:off x="1007745" y="27519630"/>
          <a:ext cx="2131695" cy="1278255"/>
          <a:chOff x="990600" y="27917775"/>
          <a:chExt cx="2076450" cy="1323975"/>
        </a:xfrm>
      </xdr:grpSpPr>
      <xdr:sp macro="" textlink="">
        <xdr:nvSpPr>
          <xdr:cNvPr id="16" name="Rectángulo 15"/>
          <xdr:cNvSpPr/>
        </xdr:nvSpPr>
        <xdr:spPr>
          <a:xfrm>
            <a:off x="990600" y="28079700"/>
            <a:ext cx="2076450" cy="1162050"/>
          </a:xfrm>
          <a:prstGeom prst="rect">
            <a:avLst/>
          </a:prstGeom>
          <a:no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nvGrpSpPr>
          <xdr:cNvPr id="17" name="Grupo 16"/>
          <xdr:cNvGrpSpPr/>
        </xdr:nvGrpSpPr>
        <xdr:grpSpPr>
          <a:xfrm>
            <a:off x="1657350" y="27917775"/>
            <a:ext cx="843236" cy="264640"/>
            <a:chOff x="2306" y="495077"/>
            <a:chExt cx="843236" cy="264640"/>
          </a:xfrm>
        </xdr:grpSpPr>
        <xdr:sp macro="" textlink="">
          <xdr:nvSpPr>
            <xdr:cNvPr id="34" name="Rectángulo redondeado 33"/>
            <xdr:cNvSpPr/>
          </xdr:nvSpPr>
          <xdr:spPr>
            <a:xfrm>
              <a:off x="2306" y="495077"/>
              <a:ext cx="843236" cy="264640"/>
            </a:xfrm>
            <a:prstGeom prst="roundRect">
              <a:avLst>
                <a:gd name="adj" fmla="val 10000"/>
              </a:avLst>
            </a:prstGeom>
            <a:solidFill>
              <a:schemeClr val="accent6">
                <a:lumMod val="5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35" name="Rectángulo 34"/>
            <xdr:cNvSpPr/>
          </xdr:nvSpPr>
          <xdr:spPr>
            <a:xfrm>
              <a:off x="10057" y="502828"/>
              <a:ext cx="827734" cy="24913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latin typeface="Arial" panose="020B0604020202020204" pitchFamily="34" charset="0"/>
                  <a:cs typeface="Arial" panose="020B0604020202020204" pitchFamily="34" charset="0"/>
                </a:rPr>
                <a:t>Atendida</a:t>
              </a:r>
            </a:p>
          </xdr:txBody>
        </xdr:sp>
      </xdr:grpSp>
      <xdr:grpSp>
        <xdr:nvGrpSpPr>
          <xdr:cNvPr id="18" name="Grupo 17"/>
          <xdr:cNvGrpSpPr/>
        </xdr:nvGrpSpPr>
        <xdr:grpSpPr>
          <a:xfrm>
            <a:off x="1057275" y="28279725"/>
            <a:ext cx="1542918" cy="256489"/>
            <a:chOff x="1244887" y="144579"/>
            <a:chExt cx="1542918" cy="256489"/>
          </a:xfrm>
        </xdr:grpSpPr>
        <xdr:sp macro="" textlink="">
          <xdr:nvSpPr>
            <xdr:cNvPr id="32" name="Rectángulo redondeado 31"/>
            <xdr:cNvSpPr/>
          </xdr:nvSpPr>
          <xdr:spPr>
            <a:xfrm>
              <a:off x="1244887" y="144579"/>
              <a:ext cx="1542918" cy="256489"/>
            </a:xfrm>
            <a:prstGeom prst="roundRect">
              <a:avLst>
                <a:gd name="adj" fmla="val 10000"/>
              </a:avLst>
            </a:prstGeom>
            <a:solidFill>
              <a:schemeClr val="accent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33" name="Rectángulo 32"/>
            <xdr:cNvSpPr/>
          </xdr:nvSpPr>
          <xdr:spPr>
            <a:xfrm>
              <a:off x="1252399" y="152091"/>
              <a:ext cx="1527894" cy="24146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715" tIns="5715" rIns="5715" bIns="5715" numCol="1" spcCol="1270" anchor="ctr" anchorCtr="0">
              <a:noAutofit/>
            </a:bodyPr>
            <a:lstStyle/>
            <a:p>
              <a:pPr lvl="0" algn="l" defTabSz="400050">
                <a:lnSpc>
                  <a:spcPct val="90000"/>
                </a:lnSpc>
                <a:spcBef>
                  <a:spcPct val="0"/>
                </a:spcBef>
                <a:spcAft>
                  <a:spcPct val="35000"/>
                </a:spcAft>
              </a:pPr>
              <a:r>
                <a:rPr lang="es-PE" sz="900" b="0" kern="1200">
                  <a:solidFill>
                    <a:schemeClr val="tx1"/>
                  </a:solidFill>
                  <a:latin typeface="Arial" panose="020B0604020202020204" pitchFamily="34" charset="0"/>
                  <a:cs typeface="Arial" panose="020B0604020202020204" pitchFamily="34" charset="0"/>
                </a:rPr>
                <a:t>No se identifica acoso virtual</a:t>
              </a:r>
            </a:p>
          </xdr:txBody>
        </xdr:sp>
      </xdr:grpSp>
      <xdr:grpSp>
        <xdr:nvGrpSpPr>
          <xdr:cNvPr id="19" name="Grupo 18"/>
          <xdr:cNvGrpSpPr/>
        </xdr:nvGrpSpPr>
        <xdr:grpSpPr>
          <a:xfrm>
            <a:off x="2657475" y="28279725"/>
            <a:ext cx="320564" cy="261006"/>
            <a:chOff x="3004250" y="142325"/>
            <a:chExt cx="320564" cy="261006"/>
          </a:xfrm>
          <a:solidFill>
            <a:schemeClr val="accent6"/>
          </a:solidFill>
        </xdr:grpSpPr>
        <xdr:sp macro="" textlink="">
          <xdr:nvSpPr>
            <xdr:cNvPr id="30" name="Rectángulo redondeado 29"/>
            <xdr:cNvSpPr/>
          </xdr:nvSpPr>
          <xdr:spPr>
            <a:xfrm>
              <a:off x="3004250" y="142325"/>
              <a:ext cx="320564" cy="261006"/>
            </a:xfrm>
            <a:prstGeom prst="roundRect">
              <a:avLst>
                <a:gd name="adj" fmla="val 10000"/>
              </a:avLst>
            </a:prstGeom>
            <a:grp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31" name="Rectángulo 30"/>
            <xdr:cNvSpPr/>
          </xdr:nvSpPr>
          <xdr:spPr>
            <a:xfrm>
              <a:off x="3011895" y="149970"/>
              <a:ext cx="305274" cy="24571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solidFill>
                    <a:schemeClr val="tx1"/>
                  </a:solidFill>
                  <a:latin typeface="Arial" panose="020B0604020202020204" pitchFamily="34" charset="0"/>
                  <a:cs typeface="Arial" panose="020B0604020202020204" pitchFamily="34" charset="0"/>
                </a:rPr>
                <a:t>1</a:t>
              </a:r>
            </a:p>
          </xdr:txBody>
        </xdr:sp>
      </xdr:grpSp>
      <xdr:grpSp>
        <xdr:nvGrpSpPr>
          <xdr:cNvPr id="20" name="Grupo 19"/>
          <xdr:cNvGrpSpPr/>
        </xdr:nvGrpSpPr>
        <xdr:grpSpPr>
          <a:xfrm>
            <a:off x="1057275" y="28575000"/>
            <a:ext cx="1547620" cy="267945"/>
            <a:chOff x="1244887" y="475945"/>
            <a:chExt cx="1547620" cy="267945"/>
          </a:xfrm>
        </xdr:grpSpPr>
        <xdr:sp macro="" textlink="">
          <xdr:nvSpPr>
            <xdr:cNvPr id="28" name="Rectángulo redondeado 27"/>
            <xdr:cNvSpPr/>
          </xdr:nvSpPr>
          <xdr:spPr>
            <a:xfrm>
              <a:off x="1244887" y="475945"/>
              <a:ext cx="1547620" cy="267945"/>
            </a:xfrm>
            <a:prstGeom prst="roundRect">
              <a:avLst>
                <a:gd name="adj" fmla="val 10000"/>
              </a:avLst>
            </a:prstGeom>
            <a:solidFill>
              <a:schemeClr val="accent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9" name="Rectángulo 28"/>
            <xdr:cNvSpPr/>
          </xdr:nvSpPr>
          <xdr:spPr>
            <a:xfrm>
              <a:off x="1252735" y="483793"/>
              <a:ext cx="1531924" cy="252249"/>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715" tIns="5715" rIns="5715" bIns="5715" numCol="1" spcCol="1270" anchor="ctr" anchorCtr="0">
              <a:noAutofit/>
            </a:bodyPr>
            <a:lstStyle/>
            <a:p>
              <a:pPr lvl="0" algn="l" defTabSz="400050">
                <a:lnSpc>
                  <a:spcPct val="90000"/>
                </a:lnSpc>
                <a:spcBef>
                  <a:spcPct val="0"/>
                </a:spcBef>
                <a:spcAft>
                  <a:spcPct val="35000"/>
                </a:spcAft>
              </a:pPr>
              <a:r>
                <a:rPr lang="es-PE" sz="900" b="0" kern="1200">
                  <a:solidFill>
                    <a:schemeClr val="tx1"/>
                  </a:solidFill>
                  <a:latin typeface="Arial" panose="020B0604020202020204" pitchFamily="34" charset="0"/>
                  <a:cs typeface="Arial" panose="020B0604020202020204" pitchFamily="34" charset="0"/>
                </a:rPr>
                <a:t>Se identifica delitos penales</a:t>
              </a:r>
            </a:p>
          </xdr:txBody>
        </xdr:sp>
      </xdr:grpSp>
      <xdr:sp macro="" textlink="">
        <xdr:nvSpPr>
          <xdr:cNvPr id="21" name="Rectángulo redondeado 20"/>
          <xdr:cNvSpPr/>
        </xdr:nvSpPr>
        <xdr:spPr>
          <a:xfrm>
            <a:off x="2667000" y="28575000"/>
            <a:ext cx="320564" cy="252500"/>
          </a:xfrm>
          <a:prstGeom prst="roundRect">
            <a:avLst>
              <a:gd name="adj" fmla="val 10000"/>
            </a:avLst>
          </a:prstGeom>
          <a:solidFill>
            <a:schemeClr val="accent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pPr algn="ctr"/>
            <a:r>
              <a:rPr lang="es-PE" b="1">
                <a:solidFill>
                  <a:schemeClr val="tx1"/>
                </a:solidFill>
              </a:rPr>
              <a:t>5</a:t>
            </a:r>
          </a:p>
        </xdr:txBody>
      </xdr:sp>
      <xdr:grpSp>
        <xdr:nvGrpSpPr>
          <xdr:cNvPr id="22" name="Grupo 21"/>
          <xdr:cNvGrpSpPr/>
        </xdr:nvGrpSpPr>
        <xdr:grpSpPr>
          <a:xfrm>
            <a:off x="1066800" y="28879800"/>
            <a:ext cx="1518159" cy="291446"/>
            <a:chOff x="1244887" y="818768"/>
            <a:chExt cx="1518159" cy="291446"/>
          </a:xfrm>
        </xdr:grpSpPr>
        <xdr:sp macro="" textlink="">
          <xdr:nvSpPr>
            <xdr:cNvPr id="26" name="Rectángulo redondeado 25"/>
            <xdr:cNvSpPr/>
          </xdr:nvSpPr>
          <xdr:spPr>
            <a:xfrm>
              <a:off x="1244887" y="818768"/>
              <a:ext cx="1518159" cy="291446"/>
            </a:xfrm>
            <a:prstGeom prst="roundRect">
              <a:avLst>
                <a:gd name="adj" fmla="val 10000"/>
              </a:avLst>
            </a:prstGeom>
            <a:solidFill>
              <a:schemeClr val="accent6">
                <a:lumMod val="5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7" name="Rectángulo 26"/>
            <xdr:cNvSpPr/>
          </xdr:nvSpPr>
          <xdr:spPr>
            <a:xfrm>
              <a:off x="1253423" y="827304"/>
              <a:ext cx="1501087" cy="274374"/>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715" tIns="5715" rIns="5715" bIns="5715" numCol="1" spcCol="1270" anchor="ctr" anchorCtr="0">
              <a:noAutofit/>
            </a:bodyPr>
            <a:lstStyle/>
            <a:p>
              <a:pPr lvl="0" algn="l" defTabSz="400050">
                <a:lnSpc>
                  <a:spcPct val="90000"/>
                </a:lnSpc>
                <a:spcBef>
                  <a:spcPct val="0"/>
                </a:spcBef>
                <a:spcAft>
                  <a:spcPct val="35000"/>
                </a:spcAft>
              </a:pPr>
              <a:r>
                <a:rPr lang="es-PE" sz="900" b="0" kern="1200">
                  <a:latin typeface="Arial" panose="020B0604020202020204" pitchFamily="34" charset="0"/>
                  <a:cs typeface="Arial" panose="020B0604020202020204" pitchFamily="34" charset="0"/>
                </a:rPr>
                <a:t>Se identifica violencia en el marco de la Ley N° 30364</a:t>
              </a:r>
            </a:p>
          </xdr:txBody>
        </xdr:sp>
      </xdr:grpSp>
      <xdr:grpSp>
        <xdr:nvGrpSpPr>
          <xdr:cNvPr id="23" name="Grupo 22"/>
          <xdr:cNvGrpSpPr/>
        </xdr:nvGrpSpPr>
        <xdr:grpSpPr>
          <a:xfrm>
            <a:off x="2667000" y="28908375"/>
            <a:ext cx="320564" cy="252500"/>
            <a:chOff x="3007255" y="838246"/>
            <a:chExt cx="320564" cy="252500"/>
          </a:xfrm>
        </xdr:grpSpPr>
        <xdr:sp macro="" textlink="">
          <xdr:nvSpPr>
            <xdr:cNvPr id="24" name="Rectángulo redondeado 23"/>
            <xdr:cNvSpPr/>
          </xdr:nvSpPr>
          <xdr:spPr>
            <a:xfrm>
              <a:off x="3007255" y="838246"/>
              <a:ext cx="320564" cy="252500"/>
            </a:xfrm>
            <a:prstGeom prst="roundRect">
              <a:avLst>
                <a:gd name="adj" fmla="val 10000"/>
              </a:avLst>
            </a:prstGeom>
            <a:solidFill>
              <a:schemeClr val="accent6">
                <a:lumMod val="50000"/>
              </a:schemeClr>
            </a:solidFill>
            <a:ln>
              <a:solidFill>
                <a:schemeClr val="accent6">
                  <a:lumMod val="50000"/>
                </a:schemeClr>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sp>
        <xdr:sp macro="" textlink="">
          <xdr:nvSpPr>
            <xdr:cNvPr id="25" name="Rectángulo 24"/>
            <xdr:cNvSpPr/>
          </xdr:nvSpPr>
          <xdr:spPr>
            <a:xfrm>
              <a:off x="3014650" y="845641"/>
              <a:ext cx="305774" cy="237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latin typeface="Arial" panose="020B0604020202020204" pitchFamily="34" charset="0"/>
                  <a:cs typeface="Arial" panose="020B0604020202020204" pitchFamily="34" charset="0"/>
                </a:rPr>
                <a:t>2</a:t>
              </a:r>
            </a:p>
          </xdr:txBody>
        </xdr:sp>
      </xdr:grpSp>
    </xdr:grpSp>
    <xdr:clientData/>
  </xdr:twoCellAnchor>
  <xdr:twoCellAnchor>
    <xdr:from>
      <xdr:col>6</xdr:col>
      <xdr:colOff>285750</xdr:colOff>
      <xdr:row>158</xdr:row>
      <xdr:rowOff>114300</xdr:rowOff>
    </xdr:from>
    <xdr:to>
      <xdr:col>9</xdr:col>
      <xdr:colOff>238125</xdr:colOff>
      <xdr:row>165</xdr:row>
      <xdr:rowOff>85725</xdr:rowOff>
    </xdr:to>
    <xdr:grpSp>
      <xdr:nvGrpSpPr>
        <xdr:cNvPr id="36" name="Grupo 35"/>
        <xdr:cNvGrpSpPr/>
      </xdr:nvGrpSpPr>
      <xdr:grpSpPr>
        <a:xfrm>
          <a:off x="3585210" y="27576780"/>
          <a:ext cx="1765935" cy="1221105"/>
          <a:chOff x="3495675" y="27974925"/>
          <a:chExt cx="1714500" cy="1266825"/>
        </a:xfrm>
      </xdr:grpSpPr>
      <xdr:sp macro="" textlink="">
        <xdr:nvSpPr>
          <xdr:cNvPr id="37" name="Rectángulo 36"/>
          <xdr:cNvSpPr/>
        </xdr:nvSpPr>
        <xdr:spPr>
          <a:xfrm>
            <a:off x="3495675" y="28079700"/>
            <a:ext cx="1714500" cy="1162050"/>
          </a:xfrm>
          <a:prstGeom prst="rect">
            <a:avLst/>
          </a:prstGeom>
          <a:no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nvGrpSpPr>
          <xdr:cNvPr id="38" name="Grupo 37"/>
          <xdr:cNvGrpSpPr/>
        </xdr:nvGrpSpPr>
        <xdr:grpSpPr>
          <a:xfrm>
            <a:off x="3924300" y="27974925"/>
            <a:ext cx="844451" cy="247650"/>
            <a:chOff x="49751" y="119901"/>
            <a:chExt cx="844451" cy="265022"/>
          </a:xfrm>
        </xdr:grpSpPr>
        <xdr:sp macro="" textlink="">
          <xdr:nvSpPr>
            <xdr:cNvPr id="45" name="Rectángulo redondeado 44"/>
            <xdr:cNvSpPr/>
          </xdr:nvSpPr>
          <xdr:spPr>
            <a:xfrm>
              <a:off x="49751" y="119901"/>
              <a:ext cx="844451" cy="265022"/>
            </a:xfrm>
            <a:prstGeom prst="roundRect">
              <a:avLst>
                <a:gd name="adj" fmla="val 10000"/>
              </a:avLst>
            </a:prstGeom>
            <a:solidFill>
              <a:schemeClr val="accent4"/>
            </a:solidFill>
            <a:ln>
              <a:solidFill>
                <a:schemeClr val="accent4"/>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sp>
        <xdr:sp macro="" textlink="">
          <xdr:nvSpPr>
            <xdr:cNvPr id="46" name="Rectángulo 45"/>
            <xdr:cNvSpPr/>
          </xdr:nvSpPr>
          <xdr:spPr>
            <a:xfrm>
              <a:off x="57513" y="127663"/>
              <a:ext cx="828927" cy="24949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solidFill>
                    <a:schemeClr val="tx1"/>
                  </a:solidFill>
                  <a:latin typeface="Arial" panose="020B0604020202020204" pitchFamily="34" charset="0"/>
                  <a:cs typeface="Arial" panose="020B0604020202020204" pitchFamily="34" charset="0"/>
                </a:rPr>
                <a:t>En proceso</a:t>
              </a:r>
            </a:p>
          </xdr:txBody>
        </xdr:sp>
      </xdr:grpSp>
      <xdr:grpSp>
        <xdr:nvGrpSpPr>
          <xdr:cNvPr id="39" name="Grupo 38"/>
          <xdr:cNvGrpSpPr/>
        </xdr:nvGrpSpPr>
        <xdr:grpSpPr>
          <a:xfrm>
            <a:off x="3562349" y="28308299"/>
            <a:ext cx="1209676" cy="695325"/>
            <a:chOff x="1246503" y="123983"/>
            <a:chExt cx="1545142" cy="256858"/>
          </a:xfrm>
        </xdr:grpSpPr>
        <xdr:sp macro="" textlink="">
          <xdr:nvSpPr>
            <xdr:cNvPr id="43" name="Rectángulo redondeado 42"/>
            <xdr:cNvSpPr/>
          </xdr:nvSpPr>
          <xdr:spPr>
            <a:xfrm>
              <a:off x="1246503" y="123983"/>
              <a:ext cx="1545142" cy="256858"/>
            </a:xfrm>
            <a:prstGeom prst="roundRect">
              <a:avLst>
                <a:gd name="adj" fmla="val 10000"/>
              </a:avLst>
            </a:prstGeom>
            <a:solidFill>
              <a:schemeClr val="accent4">
                <a:lumMod val="60000"/>
                <a:lumOff val="4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44" name="Rectángulo 43"/>
            <xdr:cNvSpPr/>
          </xdr:nvSpPr>
          <xdr:spPr>
            <a:xfrm>
              <a:off x="1254026" y="131506"/>
              <a:ext cx="1506219" cy="241812"/>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PE" sz="900" kern="1200">
                  <a:solidFill>
                    <a:schemeClr val="tx1"/>
                  </a:solidFill>
                  <a:latin typeface="Arial" panose="020B0604020202020204" pitchFamily="34" charset="0"/>
                  <a:cs typeface="Arial" panose="020B0604020202020204" pitchFamily="34" charset="0"/>
                </a:rPr>
                <a:t>La alerta esta en proceso de evaluación</a:t>
              </a:r>
            </a:p>
          </xdr:txBody>
        </xdr:sp>
      </xdr:grpSp>
      <xdr:grpSp>
        <xdr:nvGrpSpPr>
          <xdr:cNvPr id="40" name="Grupo 39"/>
          <xdr:cNvGrpSpPr/>
        </xdr:nvGrpSpPr>
        <xdr:grpSpPr>
          <a:xfrm>
            <a:off x="4838700" y="28536900"/>
            <a:ext cx="321026" cy="261382"/>
            <a:chOff x="3008402" y="121726"/>
            <a:chExt cx="321026" cy="261382"/>
          </a:xfrm>
          <a:solidFill>
            <a:schemeClr val="accent4">
              <a:lumMod val="60000"/>
              <a:lumOff val="40000"/>
            </a:schemeClr>
          </a:solidFill>
        </xdr:grpSpPr>
        <xdr:sp macro="" textlink="">
          <xdr:nvSpPr>
            <xdr:cNvPr id="41" name="Rectángulo redondeado 40"/>
            <xdr:cNvSpPr/>
          </xdr:nvSpPr>
          <xdr:spPr>
            <a:xfrm>
              <a:off x="3008402" y="121726"/>
              <a:ext cx="321026" cy="261382"/>
            </a:xfrm>
            <a:prstGeom prst="roundRect">
              <a:avLst>
                <a:gd name="adj" fmla="val 10000"/>
              </a:avLst>
            </a:prstGeom>
            <a:grp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42" name="Rectángulo 41"/>
            <xdr:cNvSpPr/>
          </xdr:nvSpPr>
          <xdr:spPr>
            <a:xfrm>
              <a:off x="3016058" y="129382"/>
              <a:ext cx="305714" cy="246070"/>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solidFill>
                    <a:schemeClr val="tx1"/>
                  </a:solidFill>
                  <a:latin typeface="Arial" panose="020B0604020202020204" pitchFamily="34" charset="0"/>
                  <a:cs typeface="Arial" panose="020B0604020202020204" pitchFamily="34" charset="0"/>
                </a:rPr>
                <a:t>4</a:t>
              </a:r>
            </a:p>
          </xdr:txBody>
        </xdr:sp>
      </xdr:grpSp>
    </xdr:grpSp>
    <xdr:clientData/>
  </xdr:twoCellAnchor>
  <xdr:twoCellAnchor>
    <xdr:from>
      <xdr:col>9</xdr:col>
      <xdr:colOff>666750</xdr:colOff>
      <xdr:row>158</xdr:row>
      <xdr:rowOff>104775</xdr:rowOff>
    </xdr:from>
    <xdr:to>
      <xdr:col>12</xdr:col>
      <xdr:colOff>371475</xdr:colOff>
      <xdr:row>165</xdr:row>
      <xdr:rowOff>85725</xdr:rowOff>
    </xdr:to>
    <xdr:grpSp>
      <xdr:nvGrpSpPr>
        <xdr:cNvPr id="47" name="Grupo 46"/>
        <xdr:cNvGrpSpPr/>
      </xdr:nvGrpSpPr>
      <xdr:grpSpPr>
        <a:xfrm>
          <a:off x="5779770" y="27567255"/>
          <a:ext cx="1845945" cy="1230630"/>
          <a:chOff x="5934075" y="27965400"/>
          <a:chExt cx="1790700" cy="1276350"/>
        </a:xfrm>
      </xdr:grpSpPr>
      <xdr:sp macro="" textlink="">
        <xdr:nvSpPr>
          <xdr:cNvPr id="48" name="Rectángulo 47"/>
          <xdr:cNvSpPr/>
        </xdr:nvSpPr>
        <xdr:spPr>
          <a:xfrm>
            <a:off x="5934075" y="28079700"/>
            <a:ext cx="1790700" cy="11620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nvGrpSpPr>
          <xdr:cNvPr id="49" name="Grupo 48"/>
          <xdr:cNvGrpSpPr/>
        </xdr:nvGrpSpPr>
        <xdr:grpSpPr>
          <a:xfrm>
            <a:off x="6438900" y="27965400"/>
            <a:ext cx="845277" cy="265281"/>
            <a:chOff x="415" y="119772"/>
            <a:chExt cx="845277" cy="265281"/>
          </a:xfrm>
        </xdr:grpSpPr>
        <xdr:sp macro="" textlink="">
          <xdr:nvSpPr>
            <xdr:cNvPr id="56" name="Rectángulo redondeado 55"/>
            <xdr:cNvSpPr/>
          </xdr:nvSpPr>
          <xdr:spPr>
            <a:xfrm>
              <a:off x="415" y="119772"/>
              <a:ext cx="845277" cy="265281"/>
            </a:xfrm>
            <a:prstGeom prst="roundRect">
              <a:avLst>
                <a:gd name="adj" fmla="val 10000"/>
              </a:avLst>
            </a:prstGeom>
            <a:solidFill>
              <a:srgbClr val="FF000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57" name="Rectángulo 56"/>
            <xdr:cNvSpPr/>
          </xdr:nvSpPr>
          <xdr:spPr>
            <a:xfrm>
              <a:off x="8185" y="127542"/>
              <a:ext cx="829737" cy="24974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latin typeface="Arial" panose="020B0604020202020204" pitchFamily="34" charset="0"/>
                  <a:cs typeface="Arial" panose="020B0604020202020204" pitchFamily="34" charset="0"/>
                </a:rPr>
                <a:t>Sin atención</a:t>
              </a:r>
            </a:p>
          </xdr:txBody>
        </xdr:sp>
      </xdr:grpSp>
      <xdr:grpSp>
        <xdr:nvGrpSpPr>
          <xdr:cNvPr id="50" name="Grupo 49"/>
          <xdr:cNvGrpSpPr/>
        </xdr:nvGrpSpPr>
        <xdr:grpSpPr>
          <a:xfrm>
            <a:off x="6019800" y="28298775"/>
            <a:ext cx="1241852" cy="704850"/>
            <a:chOff x="1246003" y="123858"/>
            <a:chExt cx="1546652" cy="257109"/>
          </a:xfrm>
          <a:solidFill>
            <a:srgbClr val="FA8686"/>
          </a:solidFill>
        </xdr:grpSpPr>
        <xdr:sp macro="" textlink="">
          <xdr:nvSpPr>
            <xdr:cNvPr id="54" name="Rectángulo redondeado 53"/>
            <xdr:cNvSpPr/>
          </xdr:nvSpPr>
          <xdr:spPr>
            <a:xfrm>
              <a:off x="1246003" y="123858"/>
              <a:ext cx="1546652" cy="257109"/>
            </a:xfrm>
            <a:prstGeom prst="roundRect">
              <a:avLst>
                <a:gd name="adj" fmla="val 10000"/>
              </a:avLst>
            </a:prstGeom>
            <a:grp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55" name="Rectángulo 54"/>
            <xdr:cNvSpPr/>
          </xdr:nvSpPr>
          <xdr:spPr>
            <a:xfrm>
              <a:off x="1253533" y="131388"/>
              <a:ext cx="1531592" cy="242049"/>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PE" sz="900" b="0" kern="1200">
                  <a:solidFill>
                    <a:schemeClr val="tx1"/>
                  </a:solidFill>
                  <a:latin typeface="Arial" panose="020B0604020202020204" pitchFamily="34" charset="0"/>
                  <a:cs typeface="Arial" panose="020B0604020202020204" pitchFamily="34" charset="0"/>
                </a:rPr>
                <a:t>La alerta aun no es atendida</a:t>
              </a:r>
            </a:p>
          </xdr:txBody>
        </xdr:sp>
      </xdr:grpSp>
      <xdr:grpSp>
        <xdr:nvGrpSpPr>
          <xdr:cNvPr id="51" name="Grupo 50"/>
          <xdr:cNvGrpSpPr/>
        </xdr:nvGrpSpPr>
        <xdr:grpSpPr>
          <a:xfrm>
            <a:off x="7353300" y="28508325"/>
            <a:ext cx="321339" cy="261638"/>
            <a:chOff x="3009625" y="121598"/>
            <a:chExt cx="321339" cy="261638"/>
          </a:xfrm>
          <a:solidFill>
            <a:srgbClr val="FA8686"/>
          </a:solidFill>
        </xdr:grpSpPr>
        <xdr:sp macro="" textlink="">
          <xdr:nvSpPr>
            <xdr:cNvPr id="52" name="Rectángulo redondeado 51"/>
            <xdr:cNvSpPr/>
          </xdr:nvSpPr>
          <xdr:spPr>
            <a:xfrm>
              <a:off x="3009625" y="121598"/>
              <a:ext cx="321339" cy="261638"/>
            </a:xfrm>
            <a:prstGeom prst="roundRect">
              <a:avLst>
                <a:gd name="adj" fmla="val 10000"/>
              </a:avLst>
            </a:prstGeom>
            <a:grp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53" name="Rectángulo 52"/>
            <xdr:cNvSpPr/>
          </xdr:nvSpPr>
          <xdr:spPr>
            <a:xfrm>
              <a:off x="3017288" y="129261"/>
              <a:ext cx="306013" cy="246312"/>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PE" sz="1000" b="1" kern="1200">
                  <a:solidFill>
                    <a:schemeClr val="tx1"/>
                  </a:solidFill>
                  <a:latin typeface="Arial" panose="020B0604020202020204" pitchFamily="34" charset="0"/>
                  <a:cs typeface="Arial" panose="020B0604020202020204" pitchFamily="34" charset="0"/>
                </a:rPr>
                <a:t>31</a:t>
              </a:r>
            </a:p>
          </xdr:txBody>
        </xdr:sp>
      </xdr:grpSp>
    </xdr:grpSp>
    <xdr:clientData/>
  </xdr:twoCellAnchor>
  <xdr:twoCellAnchor>
    <xdr:from>
      <xdr:col>1</xdr:col>
      <xdr:colOff>114300</xdr:colOff>
      <xdr:row>166</xdr:row>
      <xdr:rowOff>9524</xdr:rowOff>
    </xdr:from>
    <xdr:to>
      <xdr:col>14</xdr:col>
      <xdr:colOff>342899</xdr:colOff>
      <xdr:row>167</xdr:row>
      <xdr:rowOff>104775</xdr:rowOff>
    </xdr:to>
    <xdr:grpSp>
      <xdr:nvGrpSpPr>
        <xdr:cNvPr id="58" name="Grupo 57"/>
        <xdr:cNvGrpSpPr/>
      </xdr:nvGrpSpPr>
      <xdr:grpSpPr>
        <a:xfrm>
          <a:off x="190500" y="28904564"/>
          <a:ext cx="8313419" cy="278131"/>
          <a:chOff x="190500" y="29356049"/>
          <a:chExt cx="8096249" cy="285751"/>
        </a:xfrm>
        <a:solidFill>
          <a:srgbClr val="305496"/>
        </a:solidFill>
      </xdr:grpSpPr>
      <xdr:sp macro="" textlink="">
        <xdr:nvSpPr>
          <xdr:cNvPr id="59" name="Rectángulo 58"/>
          <xdr:cNvSpPr/>
        </xdr:nvSpPr>
        <xdr:spPr>
          <a:xfrm>
            <a:off x="190500" y="29356049"/>
            <a:ext cx="714375" cy="238126"/>
          </a:xfrm>
          <a:prstGeom prst="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rIns="0" rtlCol="0" anchor="ctr"/>
          <a:lstStyle/>
          <a:p>
            <a:pPr algn="ctr"/>
            <a:r>
              <a:rPr lang="es-PE" sz="1100" b="1">
                <a:solidFill>
                  <a:schemeClr val="bg1"/>
                </a:solidFill>
              </a:rPr>
              <a:t>TOTAL</a:t>
            </a:r>
          </a:p>
        </xdr:txBody>
      </xdr:sp>
      <xdr:sp macro="" textlink="">
        <xdr:nvSpPr>
          <xdr:cNvPr id="60" name="Rectángulo 59"/>
          <xdr:cNvSpPr/>
        </xdr:nvSpPr>
        <xdr:spPr>
          <a:xfrm>
            <a:off x="7772400" y="29356050"/>
            <a:ext cx="514349" cy="285750"/>
          </a:xfrm>
          <a:prstGeom prst="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rIns="0" rtlCol="0" anchor="ctr"/>
          <a:lstStyle/>
          <a:p>
            <a:pPr algn="ctr"/>
            <a:r>
              <a:rPr lang="es-PE" sz="1100" b="1">
                <a:solidFill>
                  <a:schemeClr val="bg1"/>
                </a:solidFill>
              </a:rPr>
              <a:t>43</a:t>
            </a:r>
          </a:p>
        </xdr:txBody>
      </xdr:sp>
      <xdr:grpSp>
        <xdr:nvGrpSpPr>
          <xdr:cNvPr id="61" name="Grupo 60"/>
          <xdr:cNvGrpSpPr/>
        </xdr:nvGrpSpPr>
        <xdr:grpSpPr>
          <a:xfrm>
            <a:off x="895350" y="29413200"/>
            <a:ext cx="6848475" cy="161925"/>
            <a:chOff x="895350" y="29413200"/>
            <a:chExt cx="6848475" cy="161925"/>
          </a:xfrm>
          <a:grpFill/>
        </xdr:grpSpPr>
        <xdr:sp macro="" textlink="">
          <xdr:nvSpPr>
            <xdr:cNvPr id="65" name="Rectángulo 64"/>
            <xdr:cNvSpPr/>
          </xdr:nvSpPr>
          <xdr:spPr>
            <a:xfrm>
              <a:off x="895350" y="29470350"/>
              <a:ext cx="6696075" cy="47625"/>
            </a:xfrm>
            <a:prstGeom prst="rect">
              <a:avLst/>
            </a:prstGeom>
            <a:grp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PE" sz="1100"/>
            </a:p>
          </xdr:txBody>
        </xdr:sp>
        <xdr:sp macro="" textlink="">
          <xdr:nvSpPr>
            <xdr:cNvPr id="66" name="Triángulo isósceles 65"/>
            <xdr:cNvSpPr/>
          </xdr:nvSpPr>
          <xdr:spPr>
            <a:xfrm rot="5400000">
              <a:off x="7591425" y="29422725"/>
              <a:ext cx="161925" cy="142875"/>
            </a:xfrm>
            <a:prstGeom prst="triangl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sp macro="" textlink="">
        <xdr:nvSpPr>
          <xdr:cNvPr id="62" name="Rectángulo 61"/>
          <xdr:cNvSpPr/>
        </xdr:nvSpPr>
        <xdr:spPr>
          <a:xfrm>
            <a:off x="1857377" y="29375100"/>
            <a:ext cx="390524" cy="238125"/>
          </a:xfrm>
          <a:prstGeom prst="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rIns="0" rtlCol="0" anchor="ctr"/>
          <a:lstStyle/>
          <a:p>
            <a:pPr algn="ctr"/>
            <a:r>
              <a:rPr lang="es-PE" sz="1100" b="1">
                <a:solidFill>
                  <a:schemeClr val="bg1"/>
                </a:solidFill>
              </a:rPr>
              <a:t>8</a:t>
            </a:r>
          </a:p>
        </xdr:txBody>
      </xdr:sp>
      <xdr:sp macro="" textlink="">
        <xdr:nvSpPr>
          <xdr:cNvPr id="63" name="Rectángulo 62"/>
          <xdr:cNvSpPr/>
        </xdr:nvSpPr>
        <xdr:spPr>
          <a:xfrm>
            <a:off x="4200525" y="29375100"/>
            <a:ext cx="390524" cy="238125"/>
          </a:xfrm>
          <a:prstGeom prst="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rIns="0" rtlCol="0" anchor="ctr"/>
          <a:lstStyle/>
          <a:p>
            <a:pPr algn="ctr"/>
            <a:r>
              <a:rPr lang="es-PE" sz="1100" b="1">
                <a:solidFill>
                  <a:schemeClr val="bg1"/>
                </a:solidFill>
              </a:rPr>
              <a:t>4</a:t>
            </a:r>
          </a:p>
        </xdr:txBody>
      </xdr:sp>
      <xdr:sp macro="" textlink="">
        <xdr:nvSpPr>
          <xdr:cNvPr id="64" name="Rectángulo 63"/>
          <xdr:cNvSpPr/>
        </xdr:nvSpPr>
        <xdr:spPr>
          <a:xfrm>
            <a:off x="6400800" y="29375100"/>
            <a:ext cx="390524" cy="238125"/>
          </a:xfrm>
          <a:prstGeom prst="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rIns="0" rtlCol="0" anchor="ctr"/>
          <a:lstStyle/>
          <a:p>
            <a:pPr algn="ctr"/>
            <a:r>
              <a:rPr lang="es-PE" sz="1100" b="1">
                <a:solidFill>
                  <a:schemeClr val="bg1"/>
                </a:solidFill>
              </a:rPr>
              <a:t>31</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cdr:x>
      <cdr:y>0.35125</cdr:y>
    </cdr:from>
    <cdr:to>
      <cdr:x>0</cdr:x>
      <cdr:y>0.34495</cdr:y>
    </cdr:to>
    <cdr:pic>
      <cdr:nvPicPr>
        <cdr:cNvPr id="2" name="Picture 3" descr="MASCULINO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1176072"/>
          <a:ext cx="436166" cy="920873"/>
        </a:xfrm>
        <a:prstGeom xmlns:a="http://schemas.openxmlformats.org/drawingml/2006/main" prst="rect">
          <a:avLst/>
        </a:prstGeom>
        <a:noFill xmlns:a="http://schemas.openxmlformats.org/drawingml/2006/main"/>
      </cdr:spPr>
    </cdr:pic>
  </cdr:relSizeAnchor>
</c:userShapes>
</file>

<file path=xl/drawings/drawing4.xml><?xml version="1.0" encoding="utf-8"?>
<xdr:wsDr xmlns:xdr="http://schemas.openxmlformats.org/drawingml/2006/spreadsheetDrawing" xmlns:a="http://schemas.openxmlformats.org/drawingml/2006/main">
  <xdr:twoCellAnchor>
    <xdr:from>
      <xdr:col>9</xdr:col>
      <xdr:colOff>76201</xdr:colOff>
      <xdr:row>113</xdr:row>
      <xdr:rowOff>104775</xdr:rowOff>
    </xdr:from>
    <xdr:to>
      <xdr:col>19</xdr:col>
      <xdr:colOff>0</xdr:colOff>
      <xdr:row>124</xdr:row>
      <xdr:rowOff>95250</xdr:rowOff>
    </xdr:to>
    <xdr:sp macro="" textlink="">
      <xdr:nvSpPr>
        <xdr:cNvPr id="2" name="Rectángulo 1"/>
        <xdr:cNvSpPr/>
      </xdr:nvSpPr>
      <xdr:spPr>
        <a:xfrm>
          <a:off x="4663441" y="20495895"/>
          <a:ext cx="5135879" cy="2032635"/>
        </a:xfrm>
        <a:prstGeom prst="rect">
          <a:avLst/>
        </a:prstGeom>
        <a:noFill/>
        <a:ln w="19050">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0</xdr:col>
      <xdr:colOff>28576</xdr:colOff>
      <xdr:row>0</xdr:row>
      <xdr:rowOff>38100</xdr:rowOff>
    </xdr:from>
    <xdr:to>
      <xdr:col>5</xdr:col>
      <xdr:colOff>190500</xdr:colOff>
      <xdr:row>3</xdr:row>
      <xdr:rowOff>800</xdr:rowOff>
    </xdr:to>
    <xdr:pic>
      <xdr:nvPicPr>
        <xdr:cNvPr id="3" name="Imagen 21" descr="C:\Users\OANGUL~1.PNC\AppData\Local\Temp\Logo MIMP Altas JPG-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38100"/>
          <a:ext cx="2836544" cy="473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438149</xdr:colOff>
      <xdr:row>0</xdr:row>
      <xdr:rowOff>171451</xdr:rowOff>
    </xdr:from>
    <xdr:to>
      <xdr:col>19</xdr:col>
      <xdr:colOff>0</xdr:colOff>
      <xdr:row>2</xdr:row>
      <xdr:rowOff>76201</xdr:rowOff>
    </xdr:to>
    <xdr:sp macro="" textlink="">
      <xdr:nvSpPr>
        <xdr:cNvPr id="4" name="Rectángulo 3"/>
        <xdr:cNvSpPr/>
      </xdr:nvSpPr>
      <xdr:spPr>
        <a:xfrm>
          <a:off x="3112769" y="156211"/>
          <a:ext cx="6686551" cy="26289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1400" b="1">
              <a:solidFill>
                <a:schemeClr val="tx1"/>
              </a:solidFill>
              <a:latin typeface="Arial" panose="020B0604020202020204" pitchFamily="34" charset="0"/>
              <a:cs typeface="Arial" panose="020B0604020202020204" pitchFamily="34" charset="0"/>
            </a:rPr>
            <a:t>Programa</a:t>
          </a:r>
          <a:r>
            <a:rPr lang="es-PE" sz="1400" b="1" baseline="0">
              <a:solidFill>
                <a:schemeClr val="tx1"/>
              </a:solidFill>
              <a:latin typeface="Arial" panose="020B0604020202020204" pitchFamily="34" charset="0"/>
              <a:cs typeface="Arial" panose="020B0604020202020204" pitchFamily="34" charset="0"/>
            </a:rPr>
            <a:t> Nacional Contra la Violencia Familiar y Sexual</a:t>
          </a:r>
          <a:endParaRPr lang="es-PE" sz="14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57151</xdr:colOff>
      <xdr:row>24</xdr:row>
      <xdr:rowOff>28575</xdr:rowOff>
    </xdr:from>
    <xdr:to>
      <xdr:col>18</xdr:col>
      <xdr:colOff>190501</xdr:colOff>
      <xdr:row>35</xdr:row>
      <xdr:rowOff>161925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39</xdr:row>
      <xdr:rowOff>28575</xdr:rowOff>
    </xdr:from>
    <xdr:to>
      <xdr:col>19</xdr:col>
      <xdr:colOff>0</xdr:colOff>
      <xdr:row>44</xdr:row>
      <xdr:rowOff>66675</xdr:rowOff>
    </xdr:to>
    <xdr:sp macro="" textlink="">
      <xdr:nvSpPr>
        <xdr:cNvPr id="6" name="27 Rectángulo"/>
        <xdr:cNvSpPr/>
      </xdr:nvSpPr>
      <xdr:spPr bwMode="auto">
        <a:xfrm>
          <a:off x="4762500" y="7031355"/>
          <a:ext cx="5036820" cy="1074420"/>
        </a:xfrm>
        <a:prstGeom prst="rect">
          <a:avLst/>
        </a:prstGeom>
        <a:solidFill>
          <a:schemeClr val="bg1">
            <a:lumMod val="95000"/>
          </a:schemeClr>
        </a:solidFill>
        <a:ln w="12700">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36000" tIns="0" rIns="0" bIns="0" rtlCol="0" anchor="ctr" anchorCtr="0" upright="1"/>
        <a:lstStyle/>
        <a:p>
          <a:pPr algn="l">
            <a:lnSpc>
              <a:spcPts val="1200"/>
            </a:lnSpc>
          </a:pPr>
          <a:r>
            <a:rPr lang="es-PE" sz="1050" b="1">
              <a:solidFill>
                <a:srgbClr val="C00000"/>
              </a:solidFill>
              <a:latin typeface="+mn-lt"/>
            </a:rPr>
            <a:t>Regiones</a:t>
          </a:r>
          <a:r>
            <a:rPr lang="es-PE" sz="1050" b="1" baseline="0">
              <a:solidFill>
                <a:srgbClr val="C00000"/>
              </a:solidFill>
              <a:latin typeface="+mn-lt"/>
            </a:rPr>
            <a:t> con mayor N° casos con características de  feminicidio:</a:t>
          </a:r>
        </a:p>
        <a:p>
          <a:pPr algn="l">
            <a:lnSpc>
              <a:spcPts val="1200"/>
            </a:lnSpc>
          </a:pPr>
          <a:r>
            <a:rPr lang="es-PE" sz="900" b="1" u="sng" baseline="0">
              <a:latin typeface="+mn-lt"/>
            </a:rPr>
            <a:t>(Igual o mayores a 3 casos) - MIMP</a:t>
          </a:r>
        </a:p>
        <a:p>
          <a:pPr marL="0" marR="0" indent="0" algn="l" defTabSz="914400" eaLnBrk="1" fontAlgn="auto" latinLnBrk="0" hangingPunct="1">
            <a:lnSpc>
              <a:spcPct val="100000"/>
            </a:lnSpc>
            <a:spcBef>
              <a:spcPts val="0"/>
            </a:spcBef>
            <a:spcAft>
              <a:spcPts val="0"/>
            </a:spcAft>
            <a:buClrTx/>
            <a:buSzTx/>
            <a:buFontTx/>
            <a:buNone/>
            <a:tabLst/>
            <a:defRPr/>
          </a:pPr>
          <a:r>
            <a:rPr lang="es-PE" sz="1050" b="1" baseline="0">
              <a:latin typeface="+mn-lt"/>
            </a:rPr>
            <a:t> Al año 2018</a:t>
          </a:r>
          <a:r>
            <a:rPr lang="es-PE" sz="1050" b="0" baseline="0">
              <a:latin typeface="+mn-lt"/>
            </a:rPr>
            <a:t>: Lima Metropolitana, Lima Provincia y Cusco</a:t>
          </a:r>
          <a:endParaRPr lang="es-PE" sz="1050">
            <a:effectLst/>
          </a:endParaRPr>
        </a:p>
        <a:p>
          <a:pPr algn="l"/>
          <a:endParaRPr lang="es-PE" sz="500" b="1" baseline="0">
            <a:latin typeface="+mn-lt"/>
          </a:endParaRPr>
        </a:p>
        <a:p>
          <a:r>
            <a:rPr lang="es-PE" sz="900" b="1" u="sng" baseline="0">
              <a:solidFill>
                <a:schemeClr val="dk1"/>
              </a:solidFill>
              <a:effectLst/>
              <a:latin typeface="+mn-lt"/>
              <a:ea typeface="+mn-ea"/>
              <a:cs typeface="+mn-cs"/>
            </a:rPr>
            <a:t>Igual o mayores a 50 casos) - MIMP</a:t>
          </a:r>
          <a:endParaRPr lang="es-PE" sz="900">
            <a:effectLst/>
          </a:endParaRPr>
        </a:p>
        <a:p>
          <a:pPr algn="l"/>
          <a:endParaRPr lang="es-PE" sz="500" b="1" baseline="0">
            <a:latin typeface="+mn-lt"/>
          </a:endParaRPr>
        </a:p>
        <a:p>
          <a:pPr algn="l">
            <a:lnSpc>
              <a:spcPts val="1200"/>
            </a:lnSpc>
          </a:pPr>
          <a:r>
            <a:rPr lang="es-PE" sz="1050" b="1" baseline="0">
              <a:latin typeface="+mn-lt"/>
            </a:rPr>
            <a:t>Acumulado (2009-2018): </a:t>
          </a:r>
          <a:r>
            <a:rPr lang="es-PE" sz="1050" b="0" baseline="0">
              <a:latin typeface="+mn-lt"/>
            </a:rPr>
            <a:t>Lima Metropolitana, Arequipa, Junín, Ayacucho y Puno.</a:t>
          </a:r>
        </a:p>
      </xdr:txBody>
    </xdr:sp>
    <xdr:clientData/>
  </xdr:twoCellAnchor>
  <xdr:twoCellAnchor>
    <xdr:from>
      <xdr:col>5</xdr:col>
      <xdr:colOff>200025</xdr:colOff>
      <xdr:row>84</xdr:row>
      <xdr:rowOff>180975</xdr:rowOff>
    </xdr:from>
    <xdr:to>
      <xdr:col>10</xdr:col>
      <xdr:colOff>85725</xdr:colOff>
      <xdr:row>96</xdr:row>
      <xdr:rowOff>23037</xdr:rowOff>
    </xdr:to>
    <xdr:grpSp>
      <xdr:nvGrpSpPr>
        <xdr:cNvPr id="7" name="Grupo 6"/>
        <xdr:cNvGrpSpPr/>
      </xdr:nvGrpSpPr>
      <xdr:grpSpPr>
        <a:xfrm>
          <a:off x="2874645" y="15199995"/>
          <a:ext cx="1973580" cy="2074722"/>
          <a:chOff x="2762250" y="15849600"/>
          <a:chExt cx="1952625" cy="2128062"/>
        </a:xfrm>
      </xdr:grpSpPr>
      <xdr:pic>
        <xdr:nvPicPr>
          <xdr:cNvPr id="8" name="Imagen 7"/>
          <xdr:cNvPicPr>
            <a:picLocks noChangeAspect="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saturation sat="400000"/>
                    </a14:imgEffect>
                  </a14:imgLayer>
                </a14:imgProps>
              </a:ext>
            </a:extLst>
          </a:blip>
          <a:stretch>
            <a:fillRect/>
          </a:stretch>
        </xdr:blipFill>
        <xdr:spPr>
          <a:xfrm>
            <a:off x="2886075" y="15935325"/>
            <a:ext cx="420660" cy="2042337"/>
          </a:xfrm>
          <a:prstGeom prst="rect">
            <a:avLst/>
          </a:prstGeom>
          <a:ln>
            <a:noFill/>
          </a:ln>
        </xdr:spPr>
      </xdr:pic>
      <xdr:sp macro="" textlink="">
        <xdr:nvSpPr>
          <xdr:cNvPr id="9" name="Rectángulo redondeado 8"/>
          <xdr:cNvSpPr/>
        </xdr:nvSpPr>
        <xdr:spPr>
          <a:xfrm>
            <a:off x="2762250" y="15849600"/>
            <a:ext cx="1952625" cy="2028825"/>
          </a:xfrm>
          <a:prstGeom prst="roundRect">
            <a:avLst/>
          </a:prstGeom>
          <a:noFill/>
          <a:ln w="1905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clientData/>
  </xdr:twoCellAnchor>
  <xdr:twoCellAnchor editAs="oneCell">
    <xdr:from>
      <xdr:col>10</xdr:col>
      <xdr:colOff>847725</xdr:colOff>
      <xdr:row>85</xdr:row>
      <xdr:rowOff>104775</xdr:rowOff>
    </xdr:from>
    <xdr:to>
      <xdr:col>11</xdr:col>
      <xdr:colOff>581024</xdr:colOff>
      <xdr:row>90</xdr:row>
      <xdr:rowOff>85726</xdr:rowOff>
    </xdr:to>
    <xdr:pic>
      <xdr:nvPicPr>
        <xdr:cNvPr id="10" name="Imagen 9" descr="Resultado de imagen para silueta de una gestante"/>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5610225" y="15314295"/>
          <a:ext cx="716279" cy="91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552451</xdr:colOff>
      <xdr:row>100</xdr:row>
      <xdr:rowOff>180975</xdr:rowOff>
    </xdr:from>
    <xdr:to>
      <xdr:col>11</xdr:col>
      <xdr:colOff>190501</xdr:colOff>
      <xdr:row>103</xdr:row>
      <xdr:rowOff>38100</xdr:rowOff>
    </xdr:to>
    <xdr:sp macro="" textlink="">
      <xdr:nvSpPr>
        <xdr:cNvPr id="11" name="Flecha a la derecha con bandas 10"/>
        <xdr:cNvSpPr/>
      </xdr:nvSpPr>
      <xdr:spPr bwMode="auto">
        <a:xfrm>
          <a:off x="4484371" y="18171795"/>
          <a:ext cx="1451610" cy="413385"/>
        </a:xfrm>
        <a:prstGeom prst="stripedRightArrow">
          <a:avLst>
            <a:gd name="adj1" fmla="val 68045"/>
            <a:gd name="adj2" fmla="val 50000"/>
          </a:avLst>
        </a:prstGeom>
        <a:solidFill>
          <a:schemeClr val="accent6">
            <a:lumMod val="60000"/>
            <a:lumOff val="40000"/>
          </a:schemeClr>
        </a:solidFill>
        <a:ln w="12700" cap="flat" cmpd="sng" algn="ctr">
          <a:solidFill>
            <a:srgbClr val="EAEAEA"/>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ctr" anchorCtr="0" upright="1"/>
        <a:lstStyle/>
        <a:p>
          <a:pPr algn="ctr">
            <a:lnSpc>
              <a:spcPts val="1200"/>
            </a:lnSpc>
          </a:pPr>
          <a:r>
            <a:rPr lang="es-PE" sz="1400"/>
            <a:t>12 </a:t>
          </a:r>
          <a:r>
            <a:rPr lang="es-PE" sz="1100" baseline="0"/>
            <a:t> </a:t>
          </a:r>
          <a:r>
            <a:rPr lang="es-PE" sz="1100" b="1" baseline="0">
              <a:solidFill>
                <a:srgbClr val="C00000"/>
              </a:solidFill>
            </a:rPr>
            <a:t>(55%)</a:t>
          </a:r>
          <a:endParaRPr lang="es-PE" sz="1100" b="1">
            <a:solidFill>
              <a:srgbClr val="C00000"/>
            </a:solidFill>
          </a:endParaRPr>
        </a:p>
      </xdr:txBody>
    </xdr:sp>
    <xdr:clientData/>
  </xdr:twoCellAnchor>
  <xdr:twoCellAnchor>
    <xdr:from>
      <xdr:col>8</xdr:col>
      <xdr:colOff>76200</xdr:colOff>
      <xdr:row>99</xdr:row>
      <xdr:rowOff>142874</xdr:rowOff>
    </xdr:from>
    <xdr:to>
      <xdr:col>8</xdr:col>
      <xdr:colOff>523876</xdr:colOff>
      <xdr:row>103</xdr:row>
      <xdr:rowOff>38099</xdr:rowOff>
    </xdr:to>
    <xdr:pic>
      <xdr:nvPicPr>
        <xdr:cNvPr id="12" name="58 Imagen" descr="siluetas-de-parejas.jpg"/>
        <xdr:cNvPicPr>
          <a:picLocks noChangeAspect="1"/>
        </xdr:cNvPicPr>
      </xdr:nvPicPr>
      <xdr:blipFill>
        <a:blip xmlns:r="http://schemas.openxmlformats.org/officeDocument/2006/relationships" r:embed="rId7" cstate="print">
          <a:duotone>
            <a:schemeClr val="accent5">
              <a:shade val="45000"/>
              <a:satMod val="135000"/>
            </a:schemeClr>
            <a:prstClr val="white"/>
          </a:duotone>
          <a:extLst>
            <a:ext uri="{28A0092B-C50C-407E-A947-70E740481C1C}">
              <a14:useLocalDpi xmlns:a14="http://schemas.microsoft.com/office/drawing/2010/main" val="0"/>
            </a:ext>
          </a:extLst>
        </a:blip>
        <a:srcRect r="70250" b="46716"/>
        <a:stretch>
          <a:fillRect/>
        </a:stretch>
      </xdr:blipFill>
      <xdr:spPr bwMode="auto">
        <a:xfrm>
          <a:off x="4008120" y="17950814"/>
          <a:ext cx="447676" cy="63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295274</xdr:colOff>
      <xdr:row>100</xdr:row>
      <xdr:rowOff>19050</xdr:rowOff>
    </xdr:from>
    <xdr:to>
      <xdr:col>19</xdr:col>
      <xdr:colOff>0</xdr:colOff>
      <xdr:row>102</xdr:row>
      <xdr:rowOff>66676</xdr:rowOff>
    </xdr:to>
    <xdr:sp macro="" textlink="">
      <xdr:nvSpPr>
        <xdr:cNvPr id="13" name="29 CuadroTexto"/>
        <xdr:cNvSpPr txBox="1"/>
      </xdr:nvSpPr>
      <xdr:spPr>
        <a:xfrm>
          <a:off x="6040754" y="18009870"/>
          <a:ext cx="3758566" cy="413386"/>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PE" sz="1050" b="1" i="1" u="sng"/>
            <a:t>Los porcentajes están</a:t>
          </a:r>
          <a:r>
            <a:rPr lang="es-PE" sz="1050" b="1" i="1" u="sng" baseline="0"/>
            <a:t> referidos  al grupo de casos vinculados</a:t>
          </a:r>
        </a:p>
        <a:p>
          <a:pPr algn="ctr"/>
          <a:r>
            <a:rPr lang="es-PE" sz="1050" b="1" i="1" u="sng" baseline="0"/>
            <a:t> a una relación de pareja</a:t>
          </a:r>
          <a:endParaRPr lang="es-PE" sz="1050" b="1" i="1" u="sng"/>
        </a:p>
      </xdr:txBody>
    </xdr:sp>
    <xdr:clientData/>
  </xdr:twoCellAnchor>
  <xdr:twoCellAnchor>
    <xdr:from>
      <xdr:col>11</xdr:col>
      <xdr:colOff>323849</xdr:colOff>
      <xdr:row>102</xdr:row>
      <xdr:rowOff>100012</xdr:rowOff>
    </xdr:from>
    <xdr:to>
      <xdr:col>18</xdr:col>
      <xdr:colOff>371474</xdr:colOff>
      <xdr:row>112</xdr:row>
      <xdr:rowOff>161925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914399</xdr:colOff>
      <xdr:row>114</xdr:row>
      <xdr:rowOff>123825</xdr:rowOff>
    </xdr:from>
    <xdr:to>
      <xdr:col>18</xdr:col>
      <xdr:colOff>123824</xdr:colOff>
      <xdr:row>123</xdr:row>
      <xdr:rowOff>133350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123825</xdr:colOff>
      <xdr:row>141</xdr:row>
      <xdr:rowOff>104775</xdr:rowOff>
    </xdr:from>
    <xdr:to>
      <xdr:col>7</xdr:col>
      <xdr:colOff>13335</xdr:colOff>
      <xdr:row>147</xdr:row>
      <xdr:rowOff>40005</xdr:rowOff>
    </xdr:to>
    <xdr:pic>
      <xdr:nvPicPr>
        <xdr:cNvPr id="16" name="Imagen 15"/>
        <xdr:cNvPicPr/>
      </xdr:nvPicPr>
      <xdr:blipFill>
        <a:blip xmlns:r="http://schemas.openxmlformats.org/officeDocument/2006/relationships" r:embed="rId10" cstate="print">
          <a:duotone>
            <a:prstClr val="black"/>
            <a:schemeClr val="accent5">
              <a:tint val="45000"/>
              <a:satMod val="400000"/>
            </a:schemeClr>
          </a:duoton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2798445" y="25677495"/>
          <a:ext cx="659130" cy="1024890"/>
        </a:xfrm>
        <a:prstGeom prst="rect">
          <a:avLst/>
        </a:prstGeom>
        <a:noFill/>
      </xdr:spPr>
    </xdr:pic>
    <xdr:clientData/>
  </xdr:twoCellAnchor>
  <xdr:twoCellAnchor>
    <xdr:from>
      <xdr:col>13</xdr:col>
      <xdr:colOff>76200</xdr:colOff>
      <xdr:row>139</xdr:row>
      <xdr:rowOff>104776</xdr:rowOff>
    </xdr:from>
    <xdr:to>
      <xdr:col>19</xdr:col>
      <xdr:colOff>0</xdr:colOff>
      <xdr:row>146</xdr:row>
      <xdr:rowOff>123825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209550</xdr:colOff>
      <xdr:row>91</xdr:row>
      <xdr:rowOff>19050</xdr:rowOff>
    </xdr:from>
    <xdr:to>
      <xdr:col>11</xdr:col>
      <xdr:colOff>485775</xdr:colOff>
      <xdr:row>98</xdr:row>
      <xdr:rowOff>85725</xdr:rowOff>
    </xdr:to>
    <xdr:sp macro="" textlink="">
      <xdr:nvSpPr>
        <xdr:cNvPr id="18" name="Multidocumento 17"/>
        <xdr:cNvSpPr/>
      </xdr:nvSpPr>
      <xdr:spPr>
        <a:xfrm>
          <a:off x="4972050" y="16348710"/>
          <a:ext cx="1259205" cy="1362075"/>
        </a:xfrm>
        <a:prstGeom prst="flowChartMultidocumen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PE" sz="1100" b="1"/>
            <a:t>El caso de  parricidio es una niña</a:t>
          </a:r>
          <a:r>
            <a:rPr lang="es-PE" sz="1100" b="1" baseline="0"/>
            <a:t> de 5 años, el agresor fue su padre</a:t>
          </a:r>
          <a:endParaRPr lang="es-PE" sz="1100" b="1"/>
        </a:p>
      </xdr:txBody>
    </xdr:sp>
    <xdr:clientData/>
  </xdr:twoCellAnchor>
  <xdr:twoCellAnchor editAs="oneCell">
    <xdr:from>
      <xdr:col>1</xdr:col>
      <xdr:colOff>66675</xdr:colOff>
      <xdr:row>16</xdr:row>
      <xdr:rowOff>123824</xdr:rowOff>
    </xdr:from>
    <xdr:to>
      <xdr:col>7</xdr:col>
      <xdr:colOff>263449</xdr:colOff>
      <xdr:row>36</xdr:row>
      <xdr:rowOff>136840</xdr:rowOff>
    </xdr:to>
    <xdr:pic>
      <xdr:nvPicPr>
        <xdr:cNvPr id="19" name="Imagen 18"/>
        <xdr:cNvPicPr>
          <a:picLocks noChangeAspect="1"/>
        </xdr:cNvPicPr>
      </xdr:nvPicPr>
      <xdr:blipFill>
        <a:blip xmlns:r="http://schemas.openxmlformats.org/officeDocument/2006/relationships" r:embed="rId13"/>
        <a:stretch>
          <a:fillRect/>
        </a:stretch>
      </xdr:blipFill>
      <xdr:spPr>
        <a:xfrm>
          <a:off x="104775" y="2882264"/>
          <a:ext cx="3602914" cy="3693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76201</xdr:colOff>
      <xdr:row>114</xdr:row>
      <xdr:rowOff>104775</xdr:rowOff>
    </xdr:from>
    <xdr:to>
      <xdr:col>19</xdr:col>
      <xdr:colOff>0</xdr:colOff>
      <xdr:row>125</xdr:row>
      <xdr:rowOff>95250</xdr:rowOff>
    </xdr:to>
    <xdr:sp macro="" textlink="">
      <xdr:nvSpPr>
        <xdr:cNvPr id="2" name="Rectángulo 1"/>
        <xdr:cNvSpPr/>
      </xdr:nvSpPr>
      <xdr:spPr>
        <a:xfrm>
          <a:off x="4663441" y="20602575"/>
          <a:ext cx="5143499" cy="2032635"/>
        </a:xfrm>
        <a:prstGeom prst="rect">
          <a:avLst/>
        </a:prstGeom>
        <a:noFill/>
        <a:ln w="19050">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oneCellAnchor>
    <xdr:from>
      <xdr:col>0</xdr:col>
      <xdr:colOff>28576</xdr:colOff>
      <xdr:row>0</xdr:row>
      <xdr:rowOff>38100</xdr:rowOff>
    </xdr:from>
    <xdr:ext cx="2762249" cy="486575"/>
    <xdr:pic>
      <xdr:nvPicPr>
        <xdr:cNvPr id="3" name="Imagen 21" descr="C:\Users\OANGUL~1.PNC\AppData\Local\Temp\Logo MIMP Altas JPG-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38100"/>
          <a:ext cx="2762249" cy="48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438149</xdr:colOff>
      <xdr:row>0</xdr:row>
      <xdr:rowOff>171451</xdr:rowOff>
    </xdr:from>
    <xdr:to>
      <xdr:col>19</xdr:col>
      <xdr:colOff>0</xdr:colOff>
      <xdr:row>2</xdr:row>
      <xdr:rowOff>76201</xdr:rowOff>
    </xdr:to>
    <xdr:sp macro="" textlink="">
      <xdr:nvSpPr>
        <xdr:cNvPr id="4" name="Rectángulo 3"/>
        <xdr:cNvSpPr/>
      </xdr:nvSpPr>
      <xdr:spPr>
        <a:xfrm>
          <a:off x="3112769" y="156211"/>
          <a:ext cx="6694171" cy="26289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1400" b="1">
              <a:solidFill>
                <a:schemeClr val="tx1"/>
              </a:solidFill>
              <a:latin typeface="Arial" panose="020B0604020202020204" pitchFamily="34" charset="0"/>
              <a:cs typeface="Arial" panose="020B0604020202020204" pitchFamily="34" charset="0"/>
            </a:rPr>
            <a:t>Programa</a:t>
          </a:r>
          <a:r>
            <a:rPr lang="es-PE" sz="1400" b="1" baseline="0">
              <a:solidFill>
                <a:schemeClr val="tx1"/>
              </a:solidFill>
              <a:latin typeface="Arial" panose="020B0604020202020204" pitchFamily="34" charset="0"/>
              <a:cs typeface="Arial" panose="020B0604020202020204" pitchFamily="34" charset="0"/>
            </a:rPr>
            <a:t> Nacional Contra la Violencia Familiar y Sexual</a:t>
          </a:r>
          <a:endParaRPr lang="es-PE" sz="14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57151</xdr:colOff>
      <xdr:row>24</xdr:row>
      <xdr:rowOff>28575</xdr:rowOff>
    </xdr:from>
    <xdr:to>
      <xdr:col>18</xdr:col>
      <xdr:colOff>190501</xdr:colOff>
      <xdr:row>35</xdr:row>
      <xdr:rowOff>161925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39</xdr:row>
      <xdr:rowOff>28574</xdr:rowOff>
    </xdr:from>
    <xdr:to>
      <xdr:col>19</xdr:col>
      <xdr:colOff>0</xdr:colOff>
      <xdr:row>45</xdr:row>
      <xdr:rowOff>19049</xdr:rowOff>
    </xdr:to>
    <xdr:sp macro="" textlink="">
      <xdr:nvSpPr>
        <xdr:cNvPr id="6" name="27 Rectángulo"/>
        <xdr:cNvSpPr/>
      </xdr:nvSpPr>
      <xdr:spPr bwMode="auto">
        <a:xfrm>
          <a:off x="4785360" y="6886574"/>
          <a:ext cx="5021580" cy="1209675"/>
        </a:xfrm>
        <a:prstGeom prst="rect">
          <a:avLst/>
        </a:prstGeom>
        <a:solidFill>
          <a:schemeClr val="bg1">
            <a:lumMod val="95000"/>
          </a:schemeClr>
        </a:solidFill>
        <a:ln w="12700">
          <a:solidFill>
            <a:srgbClr val="00206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36000" tIns="0" rIns="0" bIns="0" rtlCol="0" anchor="ctr" anchorCtr="0" upright="1"/>
        <a:lstStyle/>
        <a:p>
          <a:pPr algn="l">
            <a:lnSpc>
              <a:spcPts val="1200"/>
            </a:lnSpc>
          </a:pPr>
          <a:r>
            <a:rPr lang="es-PE" sz="1050" b="1">
              <a:solidFill>
                <a:srgbClr val="C00000"/>
              </a:solidFill>
              <a:latin typeface="+mn-lt"/>
            </a:rPr>
            <a:t>Regiones</a:t>
          </a:r>
          <a:r>
            <a:rPr lang="es-PE" sz="1050" b="1" baseline="0">
              <a:solidFill>
                <a:srgbClr val="C00000"/>
              </a:solidFill>
              <a:latin typeface="+mn-lt"/>
            </a:rPr>
            <a:t> con mayor N° casos con características de tentativa feminicidio:</a:t>
          </a:r>
        </a:p>
        <a:p>
          <a:pPr algn="l">
            <a:lnSpc>
              <a:spcPts val="1200"/>
            </a:lnSpc>
          </a:pPr>
          <a:r>
            <a:rPr lang="es-PE" sz="900" b="1" u="sng" baseline="0">
              <a:latin typeface="+mn-lt"/>
            </a:rPr>
            <a:t>(Igual o mayores a 3 casos) - MIMP</a:t>
          </a:r>
        </a:p>
        <a:p>
          <a:pPr marL="0" marR="0" indent="0" algn="l" defTabSz="914400" eaLnBrk="1" fontAlgn="auto" latinLnBrk="0" hangingPunct="1">
            <a:lnSpc>
              <a:spcPct val="100000"/>
            </a:lnSpc>
            <a:spcBef>
              <a:spcPts val="0"/>
            </a:spcBef>
            <a:spcAft>
              <a:spcPts val="0"/>
            </a:spcAft>
            <a:buClrTx/>
            <a:buSzTx/>
            <a:buFontTx/>
            <a:buNone/>
            <a:tabLst/>
            <a:defRPr/>
          </a:pPr>
          <a:r>
            <a:rPr lang="es-PE" sz="1050" b="1" baseline="0">
              <a:latin typeface="+mn-lt"/>
            </a:rPr>
            <a:t> Al año 2018</a:t>
          </a:r>
          <a:r>
            <a:rPr lang="es-PE" sz="1050" b="0" baseline="0">
              <a:latin typeface="+mn-lt"/>
            </a:rPr>
            <a:t>: Lima Metropolitana, Arequipa, Tumbes, Cusco, Ica, Junín, Ancash, Puno, Cajamarca, Lima Provincia</a:t>
          </a:r>
          <a:endParaRPr lang="es-PE" sz="1050">
            <a:effectLst/>
          </a:endParaRPr>
        </a:p>
        <a:p>
          <a:pPr algn="l"/>
          <a:endParaRPr lang="es-PE" sz="500" b="1" baseline="0">
            <a:latin typeface="+mn-lt"/>
          </a:endParaRPr>
        </a:p>
        <a:p>
          <a:r>
            <a:rPr lang="es-PE" sz="900" b="1" u="sng" baseline="0">
              <a:solidFill>
                <a:schemeClr val="dk1"/>
              </a:solidFill>
              <a:effectLst/>
              <a:latin typeface="+mn-lt"/>
              <a:ea typeface="+mn-ea"/>
              <a:cs typeface="+mn-cs"/>
            </a:rPr>
            <a:t>Igual o mayores a 50 casos) - MIMP</a:t>
          </a:r>
          <a:endParaRPr lang="es-PE" sz="900">
            <a:effectLst/>
          </a:endParaRPr>
        </a:p>
        <a:p>
          <a:pPr algn="l"/>
          <a:endParaRPr lang="es-PE" sz="500" b="1" baseline="0">
            <a:latin typeface="+mn-lt"/>
          </a:endParaRPr>
        </a:p>
        <a:p>
          <a:pPr algn="l">
            <a:lnSpc>
              <a:spcPts val="1200"/>
            </a:lnSpc>
          </a:pPr>
          <a:r>
            <a:rPr lang="es-PE" sz="1050" b="1" baseline="0">
              <a:latin typeface="+mn-lt"/>
            </a:rPr>
            <a:t>Acumulado (2009-2018): </a:t>
          </a:r>
          <a:r>
            <a:rPr lang="es-PE" sz="1050" b="0" baseline="0">
              <a:latin typeface="+mn-lt"/>
            </a:rPr>
            <a:t>Lima Metropolitana, Arequipa, Junín, Cusco, Ancash, Huanuco, La Libertad, Ayacucho. y Ica</a:t>
          </a:r>
        </a:p>
      </xdr:txBody>
    </xdr:sp>
    <xdr:clientData/>
  </xdr:twoCellAnchor>
  <xdr:twoCellAnchor>
    <xdr:from>
      <xdr:col>5</xdr:col>
      <xdr:colOff>200025</xdr:colOff>
      <xdr:row>85</xdr:row>
      <xdr:rowOff>180975</xdr:rowOff>
    </xdr:from>
    <xdr:to>
      <xdr:col>10</xdr:col>
      <xdr:colOff>85725</xdr:colOff>
      <xdr:row>97</xdr:row>
      <xdr:rowOff>23037</xdr:rowOff>
    </xdr:to>
    <xdr:grpSp>
      <xdr:nvGrpSpPr>
        <xdr:cNvPr id="7" name="Grupo 6"/>
        <xdr:cNvGrpSpPr/>
      </xdr:nvGrpSpPr>
      <xdr:grpSpPr>
        <a:xfrm>
          <a:off x="2874645" y="15207615"/>
          <a:ext cx="1996440" cy="2173782"/>
          <a:chOff x="2762250" y="15849600"/>
          <a:chExt cx="1952625" cy="2128062"/>
        </a:xfrm>
      </xdr:grpSpPr>
      <xdr:pic>
        <xdr:nvPicPr>
          <xdr:cNvPr id="8" name="Imagen 7"/>
          <xdr:cNvPicPr>
            <a:picLocks noChangeAspect="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saturation sat="400000"/>
                    </a14:imgEffect>
                  </a14:imgLayer>
                </a14:imgProps>
              </a:ext>
            </a:extLst>
          </a:blip>
          <a:stretch>
            <a:fillRect/>
          </a:stretch>
        </xdr:blipFill>
        <xdr:spPr>
          <a:xfrm>
            <a:off x="2886075" y="15935325"/>
            <a:ext cx="420660" cy="2042337"/>
          </a:xfrm>
          <a:prstGeom prst="rect">
            <a:avLst/>
          </a:prstGeom>
          <a:ln>
            <a:noFill/>
          </a:ln>
        </xdr:spPr>
      </xdr:pic>
      <xdr:sp macro="" textlink="">
        <xdr:nvSpPr>
          <xdr:cNvPr id="9" name="Rectángulo redondeado 8"/>
          <xdr:cNvSpPr/>
        </xdr:nvSpPr>
        <xdr:spPr>
          <a:xfrm>
            <a:off x="2762250" y="15849600"/>
            <a:ext cx="1952625" cy="2028825"/>
          </a:xfrm>
          <a:prstGeom prst="roundRect">
            <a:avLst/>
          </a:prstGeom>
          <a:noFill/>
          <a:ln w="1905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clientData/>
  </xdr:twoCellAnchor>
  <xdr:oneCellAnchor>
    <xdr:from>
      <xdr:col>10</xdr:col>
      <xdr:colOff>847725</xdr:colOff>
      <xdr:row>86</xdr:row>
      <xdr:rowOff>104775</xdr:rowOff>
    </xdr:from>
    <xdr:ext cx="685799" cy="942976"/>
    <xdr:pic>
      <xdr:nvPicPr>
        <xdr:cNvPr id="10" name="Imagen 9" descr="Resultado de imagen para silueta de una gestante"/>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5633085" y="15420975"/>
          <a:ext cx="685799" cy="942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552451</xdr:colOff>
      <xdr:row>101</xdr:row>
      <xdr:rowOff>180975</xdr:rowOff>
    </xdr:from>
    <xdr:to>
      <xdr:col>11</xdr:col>
      <xdr:colOff>190501</xdr:colOff>
      <xdr:row>104</xdr:row>
      <xdr:rowOff>38100</xdr:rowOff>
    </xdr:to>
    <xdr:sp macro="" textlink="">
      <xdr:nvSpPr>
        <xdr:cNvPr id="11" name="Flecha a la derecha con bandas 10"/>
        <xdr:cNvSpPr/>
      </xdr:nvSpPr>
      <xdr:spPr bwMode="auto">
        <a:xfrm>
          <a:off x="4484371" y="18278475"/>
          <a:ext cx="1550670" cy="413385"/>
        </a:xfrm>
        <a:prstGeom prst="stripedRightArrow">
          <a:avLst>
            <a:gd name="adj1" fmla="val 68045"/>
            <a:gd name="adj2" fmla="val 50000"/>
          </a:avLst>
        </a:prstGeom>
        <a:solidFill>
          <a:schemeClr val="accent6">
            <a:lumMod val="60000"/>
            <a:lumOff val="40000"/>
          </a:schemeClr>
        </a:solidFill>
        <a:ln w="12700" cap="flat" cmpd="sng" algn="ctr">
          <a:solidFill>
            <a:srgbClr val="EAEAEA"/>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ctr" anchorCtr="0" upright="1"/>
        <a:lstStyle/>
        <a:p>
          <a:pPr algn="ctr">
            <a:lnSpc>
              <a:spcPts val="1200"/>
            </a:lnSpc>
          </a:pPr>
          <a:r>
            <a:rPr lang="es-PE" sz="1400"/>
            <a:t>29 </a:t>
          </a:r>
          <a:r>
            <a:rPr lang="es-PE" sz="1100" baseline="0"/>
            <a:t> </a:t>
          </a:r>
          <a:r>
            <a:rPr lang="es-PE" sz="1100" b="1" baseline="0">
              <a:solidFill>
                <a:srgbClr val="C00000"/>
              </a:solidFill>
            </a:rPr>
            <a:t>(44%)</a:t>
          </a:r>
          <a:endParaRPr lang="es-PE" sz="1100" b="1">
            <a:solidFill>
              <a:srgbClr val="C00000"/>
            </a:solidFill>
          </a:endParaRPr>
        </a:p>
      </xdr:txBody>
    </xdr:sp>
    <xdr:clientData/>
  </xdr:twoCellAnchor>
  <xdr:twoCellAnchor>
    <xdr:from>
      <xdr:col>8</xdr:col>
      <xdr:colOff>76200</xdr:colOff>
      <xdr:row>100</xdr:row>
      <xdr:rowOff>142874</xdr:rowOff>
    </xdr:from>
    <xdr:to>
      <xdr:col>8</xdr:col>
      <xdr:colOff>523876</xdr:colOff>
      <xdr:row>104</xdr:row>
      <xdr:rowOff>38099</xdr:rowOff>
    </xdr:to>
    <xdr:pic>
      <xdr:nvPicPr>
        <xdr:cNvPr id="12" name="58 Imagen" descr="siluetas-de-parejas.jpg"/>
        <xdr:cNvPicPr>
          <a:picLocks noChangeAspect="1"/>
        </xdr:cNvPicPr>
      </xdr:nvPicPr>
      <xdr:blipFill>
        <a:blip xmlns:r="http://schemas.openxmlformats.org/officeDocument/2006/relationships" r:embed="rId7" cstate="print">
          <a:duotone>
            <a:schemeClr val="accent5">
              <a:shade val="45000"/>
              <a:satMod val="135000"/>
            </a:schemeClr>
            <a:prstClr val="white"/>
          </a:duotone>
          <a:extLst>
            <a:ext uri="{28A0092B-C50C-407E-A947-70E740481C1C}">
              <a14:useLocalDpi xmlns:a14="http://schemas.microsoft.com/office/drawing/2010/main" val="0"/>
            </a:ext>
          </a:extLst>
        </a:blip>
        <a:srcRect r="70250" b="46716"/>
        <a:stretch>
          <a:fillRect/>
        </a:stretch>
      </xdr:blipFill>
      <xdr:spPr bwMode="auto">
        <a:xfrm>
          <a:off x="4008120" y="18057494"/>
          <a:ext cx="447676" cy="63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295274</xdr:colOff>
      <xdr:row>101</xdr:row>
      <xdr:rowOff>19050</xdr:rowOff>
    </xdr:from>
    <xdr:to>
      <xdr:col>19</xdr:col>
      <xdr:colOff>0</xdr:colOff>
      <xdr:row>103</xdr:row>
      <xdr:rowOff>66676</xdr:rowOff>
    </xdr:to>
    <xdr:sp macro="" textlink="">
      <xdr:nvSpPr>
        <xdr:cNvPr id="13" name="29 CuadroTexto"/>
        <xdr:cNvSpPr txBox="1"/>
      </xdr:nvSpPr>
      <xdr:spPr>
        <a:xfrm>
          <a:off x="6139814" y="18116550"/>
          <a:ext cx="3667126" cy="413386"/>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PE" sz="1050" b="1" i="1" u="sng"/>
            <a:t>Los porcentajes están</a:t>
          </a:r>
          <a:r>
            <a:rPr lang="es-PE" sz="1050" b="1" i="1" u="sng" baseline="0"/>
            <a:t> referidos  al grupo de casos vinculados</a:t>
          </a:r>
        </a:p>
        <a:p>
          <a:pPr algn="ctr"/>
          <a:r>
            <a:rPr lang="es-PE" sz="1050" b="1" i="1" u="sng" baseline="0"/>
            <a:t> a una relación de pareja</a:t>
          </a:r>
          <a:endParaRPr lang="es-PE" sz="1050" b="1" i="1" u="sng"/>
        </a:p>
      </xdr:txBody>
    </xdr:sp>
    <xdr:clientData/>
  </xdr:twoCellAnchor>
  <xdr:twoCellAnchor>
    <xdr:from>
      <xdr:col>11</xdr:col>
      <xdr:colOff>323849</xdr:colOff>
      <xdr:row>103</xdr:row>
      <xdr:rowOff>100012</xdr:rowOff>
    </xdr:from>
    <xdr:to>
      <xdr:col>18</xdr:col>
      <xdr:colOff>371474</xdr:colOff>
      <xdr:row>113</xdr:row>
      <xdr:rowOff>161925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1</xdr:colOff>
      <xdr:row>115</xdr:row>
      <xdr:rowOff>142875</xdr:rowOff>
    </xdr:from>
    <xdr:to>
      <xdr:col>18</xdr:col>
      <xdr:colOff>152400</xdr:colOff>
      <xdr:row>124</xdr:row>
      <xdr:rowOff>152400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5</xdr:col>
      <xdr:colOff>123825</xdr:colOff>
      <xdr:row>142</xdr:row>
      <xdr:rowOff>104775</xdr:rowOff>
    </xdr:from>
    <xdr:ext cx="641985" cy="1068705"/>
    <xdr:pic>
      <xdr:nvPicPr>
        <xdr:cNvPr id="16" name="Imagen 15"/>
        <xdr:cNvPicPr/>
      </xdr:nvPicPr>
      <xdr:blipFill>
        <a:blip xmlns:r="http://schemas.openxmlformats.org/officeDocument/2006/relationships" r:embed="rId10" cstate="print">
          <a:duotone>
            <a:prstClr val="black"/>
            <a:schemeClr val="accent5">
              <a:tint val="45000"/>
              <a:satMod val="400000"/>
            </a:schemeClr>
          </a:duoton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2798445" y="25906095"/>
          <a:ext cx="641985" cy="1068705"/>
        </a:xfrm>
        <a:prstGeom prst="rect">
          <a:avLst/>
        </a:prstGeom>
        <a:noFill/>
      </xdr:spPr>
    </xdr:pic>
    <xdr:clientData/>
  </xdr:oneCellAnchor>
  <xdr:twoCellAnchor>
    <xdr:from>
      <xdr:col>14</xdr:col>
      <xdr:colOff>28574</xdr:colOff>
      <xdr:row>140</xdr:row>
      <xdr:rowOff>104776</xdr:rowOff>
    </xdr:from>
    <xdr:to>
      <xdr:col>18</xdr:col>
      <xdr:colOff>209550</xdr:colOff>
      <xdr:row>147</xdr:row>
      <xdr:rowOff>76201</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xdr:col>
      <xdr:colOff>9525</xdr:colOff>
      <xdr:row>16</xdr:row>
      <xdr:rowOff>20136</xdr:rowOff>
    </xdr:from>
    <xdr:ext cx="3468269" cy="3764780"/>
    <xdr:pic>
      <xdr:nvPicPr>
        <xdr:cNvPr id="18" name="Imagen 17"/>
        <xdr:cNvPicPr>
          <a:picLocks noChangeAspect="1"/>
        </xdr:cNvPicPr>
      </xdr:nvPicPr>
      <xdr:blipFill>
        <a:blip xmlns:r="http://schemas.openxmlformats.org/officeDocument/2006/relationships" r:embed="rId13"/>
        <a:stretch>
          <a:fillRect/>
        </a:stretch>
      </xdr:blipFill>
      <xdr:spPr>
        <a:xfrm>
          <a:off x="47625" y="2786196"/>
          <a:ext cx="3468269" cy="376478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21</xdr:col>
      <xdr:colOff>121331</xdr:colOff>
      <xdr:row>1494</xdr:row>
      <xdr:rowOff>37419</xdr:rowOff>
    </xdr:from>
    <xdr:to>
      <xdr:col>21</xdr:col>
      <xdr:colOff>500062</xdr:colOff>
      <xdr:row>1496</xdr:row>
      <xdr:rowOff>159884</xdr:rowOff>
    </xdr:to>
    <xdr:sp macro="" textlink="">
      <xdr:nvSpPr>
        <xdr:cNvPr id="2" name="10 Cheurón"/>
        <xdr:cNvSpPr/>
      </xdr:nvSpPr>
      <xdr:spPr>
        <a:xfrm>
          <a:off x="13250591" y="71337759"/>
          <a:ext cx="378731" cy="625385"/>
        </a:xfrm>
        <a:prstGeom prst="chevron">
          <a:avLst/>
        </a:prstGeom>
        <a:solidFill>
          <a:srgbClr val="305496"/>
        </a:solidFill>
        <a:ln>
          <a:noFill/>
        </a:ln>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s-PE" sz="1100">
            <a:solidFill>
              <a:schemeClr val="tx1"/>
            </a:solidFill>
          </a:endParaRPr>
        </a:p>
      </xdr:txBody>
    </xdr:sp>
    <xdr:clientData/>
  </xdr:twoCellAnchor>
  <xdr:twoCellAnchor>
    <xdr:from>
      <xdr:col>21</xdr:col>
      <xdr:colOff>148854</xdr:colOff>
      <xdr:row>1509</xdr:row>
      <xdr:rowOff>143388</xdr:rowOff>
    </xdr:from>
    <xdr:to>
      <xdr:col>21</xdr:col>
      <xdr:colOff>535782</xdr:colOff>
      <xdr:row>1512</xdr:row>
      <xdr:rowOff>40719</xdr:rowOff>
    </xdr:to>
    <xdr:sp macro="" textlink="">
      <xdr:nvSpPr>
        <xdr:cNvPr id="3" name="11 Cheurón"/>
        <xdr:cNvSpPr/>
      </xdr:nvSpPr>
      <xdr:spPr>
        <a:xfrm>
          <a:off x="13278114" y="75215628"/>
          <a:ext cx="386928" cy="651711"/>
        </a:xfrm>
        <a:prstGeom prst="chevron">
          <a:avLst/>
        </a:prstGeom>
        <a:solidFill>
          <a:srgbClr val="305496"/>
        </a:solidFill>
        <a:ln>
          <a:noFill/>
        </a:ln>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s-PE" sz="1100">
            <a:solidFill>
              <a:schemeClr val="tx1"/>
            </a:solidFill>
          </a:endParaRPr>
        </a:p>
      </xdr:txBody>
    </xdr:sp>
    <xdr:clientData/>
  </xdr:twoCellAnchor>
  <xdr:twoCellAnchor>
    <xdr:from>
      <xdr:col>17</xdr:col>
      <xdr:colOff>393604</xdr:colOff>
      <xdr:row>1252</xdr:row>
      <xdr:rowOff>96456</xdr:rowOff>
    </xdr:from>
    <xdr:to>
      <xdr:col>28</xdr:col>
      <xdr:colOff>588315</xdr:colOff>
      <xdr:row>1270</xdr:row>
      <xdr:rowOff>93306</xdr:rowOff>
    </xdr:to>
    <xdr:graphicFrame macro="">
      <xdr:nvGraphicFramePr>
        <xdr:cNvPr id="4"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16409</xdr:colOff>
      <xdr:row>1524</xdr:row>
      <xdr:rowOff>9645</xdr:rowOff>
    </xdr:from>
    <xdr:to>
      <xdr:col>28</xdr:col>
      <xdr:colOff>559443</xdr:colOff>
      <xdr:row>1554</xdr:row>
      <xdr:rowOff>183265</xdr:rowOff>
    </xdr:to>
    <xdr:graphicFrame macro="">
      <xdr:nvGraphicFramePr>
        <xdr:cNvPr id="5"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67175</xdr:colOff>
      <xdr:row>1236</xdr:row>
      <xdr:rowOff>86810</xdr:rowOff>
    </xdr:from>
    <xdr:to>
      <xdr:col>5</xdr:col>
      <xdr:colOff>360948</xdr:colOff>
      <xdr:row>1240</xdr:row>
      <xdr:rowOff>62361</xdr:rowOff>
    </xdr:to>
    <xdr:pic>
      <xdr:nvPicPr>
        <xdr:cNvPr id="6" name="16 Imagen" descr="logoMIMP "/>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175" y="86810"/>
          <a:ext cx="4035193" cy="707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705764</xdr:colOff>
      <xdr:row>1502</xdr:row>
      <xdr:rowOff>197953</xdr:rowOff>
    </xdr:from>
    <xdr:to>
      <xdr:col>28</xdr:col>
      <xdr:colOff>664351</xdr:colOff>
      <xdr:row>1521</xdr:row>
      <xdr:rowOff>150394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452522</xdr:colOff>
      <xdr:row>1560</xdr:row>
      <xdr:rowOff>44252</xdr:rowOff>
    </xdr:from>
    <xdr:to>
      <xdr:col>19</xdr:col>
      <xdr:colOff>197278</xdr:colOff>
      <xdr:row>1581</xdr:row>
      <xdr:rowOff>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144684</xdr:colOff>
      <xdr:row>1560</xdr:row>
      <xdr:rowOff>78140</xdr:rowOff>
    </xdr:from>
    <xdr:to>
      <xdr:col>28</xdr:col>
      <xdr:colOff>318385</xdr:colOff>
      <xdr:row>1581</xdr:row>
      <xdr:rowOff>41078</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68787</xdr:colOff>
      <xdr:row>1584</xdr:row>
      <xdr:rowOff>166640</xdr:rowOff>
    </xdr:from>
    <xdr:to>
      <xdr:col>28</xdr:col>
      <xdr:colOff>549797</xdr:colOff>
      <xdr:row>1601</xdr:row>
      <xdr:rowOff>64347</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9526</xdr:colOff>
      <xdr:row>0</xdr:row>
      <xdr:rowOff>95250</xdr:rowOff>
    </xdr:from>
    <xdr:ext cx="2603826" cy="486575"/>
    <xdr:pic>
      <xdr:nvPicPr>
        <xdr:cNvPr id="2" name="Imagen 21" descr="C:\Users\OANGUL~1.PNC\AppData\Local\Temp\Logo MIMP Altas JPG-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6" y="95250"/>
          <a:ext cx="2603826" cy="48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628648</xdr:colOff>
      <xdr:row>1</xdr:row>
      <xdr:rowOff>19051</xdr:rowOff>
    </xdr:from>
    <xdr:to>
      <xdr:col>15</xdr:col>
      <xdr:colOff>247650</xdr:colOff>
      <xdr:row>1</xdr:row>
      <xdr:rowOff>285751</xdr:rowOff>
    </xdr:to>
    <xdr:sp macro="" textlink="">
      <xdr:nvSpPr>
        <xdr:cNvPr id="3" name="Rectángulo 2"/>
        <xdr:cNvSpPr/>
      </xdr:nvSpPr>
      <xdr:spPr>
        <a:xfrm>
          <a:off x="3539488" y="201931"/>
          <a:ext cx="6553202" cy="2667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1400" b="1">
              <a:solidFill>
                <a:schemeClr val="tx1"/>
              </a:solidFill>
              <a:latin typeface="Arial" panose="020B0604020202020204" pitchFamily="34" charset="0"/>
              <a:cs typeface="Arial" panose="020B0604020202020204" pitchFamily="34" charset="0"/>
            </a:rPr>
            <a:t>Programa</a:t>
          </a:r>
          <a:r>
            <a:rPr lang="es-PE" sz="1400" b="1" baseline="0">
              <a:solidFill>
                <a:schemeClr val="tx1"/>
              </a:solidFill>
              <a:latin typeface="Arial" panose="020B0604020202020204" pitchFamily="34" charset="0"/>
              <a:cs typeface="Arial" panose="020B0604020202020204" pitchFamily="34" charset="0"/>
            </a:rPr>
            <a:t> Nacional Contra la Violencia Familiar y Sexual</a:t>
          </a:r>
          <a:endParaRPr lang="es-PE" sz="1400" b="1">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685799</xdr:colOff>
      <xdr:row>31</xdr:row>
      <xdr:rowOff>271462</xdr:rowOff>
    </xdr:from>
    <xdr:to>
      <xdr:col>13</xdr:col>
      <xdr:colOff>619124</xdr:colOff>
      <xdr:row>46</xdr:row>
      <xdr:rowOff>23812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123825</xdr:colOff>
      <xdr:row>33</xdr:row>
      <xdr:rowOff>95250</xdr:rowOff>
    </xdr:from>
    <xdr:to>
      <xdr:col>14</xdr:col>
      <xdr:colOff>483870</xdr:colOff>
      <xdr:row>37</xdr:row>
      <xdr:rowOff>170180</xdr:rowOff>
    </xdr:to>
    <xdr:pic>
      <xdr:nvPicPr>
        <xdr:cNvPr id="5" name="Imagen 4"/>
        <xdr:cNvPicPr/>
      </xdr:nvPicPr>
      <xdr:blipFill>
        <a:blip xmlns:r="http://schemas.openxmlformats.org/officeDocument/2006/relationships" r:embed="rId3" cstate="print">
          <a:duotone>
            <a:srgbClr val="4F81BD">
              <a:shade val="45000"/>
              <a:satMod val="135000"/>
            </a:srgbClr>
            <a:prstClr val="white"/>
          </a:duotone>
          <a:extLst>
            <a:ext uri="{28A0092B-C50C-407E-A947-70E740481C1C}">
              <a14:useLocalDpi xmlns:a14="http://schemas.microsoft.com/office/drawing/2010/main" val="0"/>
            </a:ext>
          </a:extLst>
        </a:blip>
        <a:srcRect/>
        <a:stretch>
          <a:fillRect/>
        </a:stretch>
      </xdr:blipFill>
      <xdr:spPr bwMode="auto">
        <a:xfrm>
          <a:off x="9305925" y="6899910"/>
          <a:ext cx="360045" cy="836930"/>
        </a:xfrm>
        <a:prstGeom prst="rect">
          <a:avLst/>
        </a:prstGeom>
        <a:noFill/>
        <a:ln>
          <a:noFill/>
        </a:ln>
      </xdr:spPr>
    </xdr:pic>
    <xdr:clientData/>
  </xdr:twoCellAnchor>
  <xdr:twoCellAnchor editAs="oneCell">
    <xdr:from>
      <xdr:col>15</xdr:col>
      <xdr:colOff>227330</xdr:colOff>
      <xdr:row>34</xdr:row>
      <xdr:rowOff>66675</xdr:rowOff>
    </xdr:from>
    <xdr:to>
      <xdr:col>15</xdr:col>
      <xdr:colOff>542925</xdr:colOff>
      <xdr:row>37</xdr:row>
      <xdr:rowOff>160655</xdr:rowOff>
    </xdr:to>
    <xdr:pic>
      <xdr:nvPicPr>
        <xdr:cNvPr id="6" name="Imagen 5"/>
        <xdr:cNvPicPr/>
      </xdr:nvPicPr>
      <xdr:blipFill>
        <a:blip xmlns:r="http://schemas.openxmlformats.org/officeDocument/2006/relationships" r:embed="rId4" cstate="print">
          <a:duotone>
            <a:srgbClr val="4F81BD">
              <a:shade val="45000"/>
              <a:satMod val="135000"/>
            </a:srgbClr>
            <a:prstClr val="white"/>
          </a:duotone>
          <a:extLst>
            <a:ext uri="{28A0092B-C50C-407E-A947-70E740481C1C}">
              <a14:useLocalDpi xmlns:a14="http://schemas.microsoft.com/office/drawing/2010/main" val="0"/>
            </a:ext>
          </a:extLst>
        </a:blip>
        <a:srcRect/>
        <a:stretch>
          <a:fillRect/>
        </a:stretch>
      </xdr:blipFill>
      <xdr:spPr bwMode="auto">
        <a:xfrm>
          <a:off x="10072370" y="7061835"/>
          <a:ext cx="315595" cy="665480"/>
        </a:xfrm>
        <a:prstGeom prst="rect">
          <a:avLst/>
        </a:prstGeom>
        <a:noFill/>
        <a:ln>
          <a:noFill/>
        </a:ln>
      </xdr:spPr>
    </xdr:pic>
    <xdr:clientData/>
  </xdr:twoCellAnchor>
  <xdr:twoCellAnchor>
    <xdr:from>
      <xdr:col>11</xdr:col>
      <xdr:colOff>133350</xdr:colOff>
      <xdr:row>49</xdr:row>
      <xdr:rowOff>23812</xdr:rowOff>
    </xdr:from>
    <xdr:to>
      <xdr:col>15</xdr:col>
      <xdr:colOff>647700</xdr:colOff>
      <xdr:row>63</xdr:row>
      <xdr:rowOff>123825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66674</xdr:colOff>
      <xdr:row>78</xdr:row>
      <xdr:rowOff>271462</xdr:rowOff>
    </xdr:from>
    <xdr:to>
      <xdr:col>13</xdr:col>
      <xdr:colOff>733425</xdr:colOff>
      <xdr:row>93</xdr:row>
      <xdr:rowOff>23812</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14</xdr:col>
      <xdr:colOff>133350</xdr:colOff>
      <xdr:row>80</xdr:row>
      <xdr:rowOff>76200</xdr:rowOff>
    </xdr:from>
    <xdr:ext cx="360045" cy="836930"/>
    <xdr:pic>
      <xdr:nvPicPr>
        <xdr:cNvPr id="9" name="Imagen 8"/>
        <xdr:cNvPicPr/>
      </xdr:nvPicPr>
      <xdr:blipFill>
        <a:blip xmlns:r="http://schemas.openxmlformats.org/officeDocument/2006/relationships" r:embed="rId3" cstate="print">
          <a:duotone>
            <a:srgbClr val="4F81BD">
              <a:shade val="45000"/>
              <a:satMod val="135000"/>
            </a:srgbClr>
            <a:prstClr val="white"/>
          </a:duotone>
          <a:extLst>
            <a:ext uri="{28A0092B-C50C-407E-A947-70E740481C1C}">
              <a14:useLocalDpi xmlns:a14="http://schemas.microsoft.com/office/drawing/2010/main" val="0"/>
            </a:ext>
          </a:extLst>
        </a:blip>
        <a:srcRect/>
        <a:stretch>
          <a:fillRect/>
        </a:stretch>
      </xdr:blipFill>
      <xdr:spPr bwMode="auto">
        <a:xfrm>
          <a:off x="9315450" y="15659100"/>
          <a:ext cx="360045" cy="836930"/>
        </a:xfrm>
        <a:prstGeom prst="rect">
          <a:avLst/>
        </a:prstGeom>
        <a:noFill/>
        <a:ln>
          <a:noFill/>
        </a:ln>
      </xdr:spPr>
    </xdr:pic>
    <xdr:clientData/>
  </xdr:oneCellAnchor>
  <xdr:oneCellAnchor>
    <xdr:from>
      <xdr:col>15</xdr:col>
      <xdr:colOff>227330</xdr:colOff>
      <xdr:row>81</xdr:row>
      <xdr:rowOff>57150</xdr:rowOff>
    </xdr:from>
    <xdr:ext cx="315595" cy="665480"/>
    <xdr:pic>
      <xdr:nvPicPr>
        <xdr:cNvPr id="10" name="Imagen 9"/>
        <xdr:cNvPicPr/>
      </xdr:nvPicPr>
      <xdr:blipFill>
        <a:blip xmlns:r="http://schemas.openxmlformats.org/officeDocument/2006/relationships" r:embed="rId4" cstate="print">
          <a:duotone>
            <a:srgbClr val="4F81BD">
              <a:shade val="45000"/>
              <a:satMod val="135000"/>
            </a:srgbClr>
            <a:prstClr val="white"/>
          </a:duotone>
          <a:extLst>
            <a:ext uri="{28A0092B-C50C-407E-A947-70E740481C1C}">
              <a14:useLocalDpi xmlns:a14="http://schemas.microsoft.com/office/drawing/2010/main" val="0"/>
            </a:ext>
          </a:extLst>
        </a:blip>
        <a:srcRect/>
        <a:stretch>
          <a:fillRect/>
        </a:stretch>
      </xdr:blipFill>
      <xdr:spPr bwMode="auto">
        <a:xfrm>
          <a:off x="10072370" y="15830550"/>
          <a:ext cx="315595" cy="665480"/>
        </a:xfrm>
        <a:prstGeom prst="rect">
          <a:avLst/>
        </a:prstGeom>
        <a:noFill/>
        <a:ln>
          <a:noFill/>
        </a:ln>
      </xdr:spPr>
    </xdr:pic>
    <xdr:clientData/>
  </xdr:oneCellAnchor>
  <xdr:twoCellAnchor>
    <xdr:from>
      <xdr:col>11</xdr:col>
      <xdr:colOff>47626</xdr:colOff>
      <xdr:row>96</xdr:row>
      <xdr:rowOff>42862</xdr:rowOff>
    </xdr:from>
    <xdr:to>
      <xdr:col>16</xdr:col>
      <xdr:colOff>1</xdr:colOff>
      <xdr:row>110</xdr:row>
      <xdr:rowOff>142875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428624</xdr:colOff>
      <xdr:row>65</xdr:row>
      <xdr:rowOff>142874</xdr:rowOff>
    </xdr:from>
    <xdr:to>
      <xdr:col>12</xdr:col>
      <xdr:colOff>1295399</xdr:colOff>
      <xdr:row>74</xdr:row>
      <xdr:rowOff>61911</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200025</xdr:colOff>
      <xdr:row>124</xdr:row>
      <xdr:rowOff>185737</xdr:rowOff>
    </xdr:from>
    <xdr:to>
      <xdr:col>13</xdr:col>
      <xdr:colOff>628650</xdr:colOff>
      <xdr:row>138</xdr:row>
      <xdr:rowOff>133350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14</xdr:col>
      <xdr:colOff>133350</xdr:colOff>
      <xdr:row>126</xdr:row>
      <xdr:rowOff>76200</xdr:rowOff>
    </xdr:from>
    <xdr:ext cx="360045" cy="836930"/>
    <xdr:pic>
      <xdr:nvPicPr>
        <xdr:cNvPr id="14" name="Imagen 13"/>
        <xdr:cNvPicPr/>
      </xdr:nvPicPr>
      <xdr:blipFill>
        <a:blip xmlns:r="http://schemas.openxmlformats.org/officeDocument/2006/relationships" r:embed="rId3" cstate="print">
          <a:duotone>
            <a:srgbClr val="4F81BD">
              <a:shade val="45000"/>
              <a:satMod val="135000"/>
            </a:srgbClr>
            <a:prstClr val="white"/>
          </a:duotone>
          <a:extLst>
            <a:ext uri="{28A0092B-C50C-407E-A947-70E740481C1C}">
              <a14:useLocalDpi xmlns:a14="http://schemas.microsoft.com/office/drawing/2010/main" val="0"/>
            </a:ext>
          </a:extLst>
        </a:blip>
        <a:srcRect/>
        <a:stretch>
          <a:fillRect/>
        </a:stretch>
      </xdr:blipFill>
      <xdr:spPr bwMode="auto">
        <a:xfrm>
          <a:off x="9315450" y="24292560"/>
          <a:ext cx="360045" cy="836930"/>
        </a:xfrm>
        <a:prstGeom prst="rect">
          <a:avLst/>
        </a:prstGeom>
        <a:noFill/>
        <a:ln>
          <a:noFill/>
        </a:ln>
      </xdr:spPr>
    </xdr:pic>
    <xdr:clientData/>
  </xdr:oneCellAnchor>
  <xdr:oneCellAnchor>
    <xdr:from>
      <xdr:col>15</xdr:col>
      <xdr:colOff>227330</xdr:colOff>
      <xdr:row>127</xdr:row>
      <xdr:rowOff>57150</xdr:rowOff>
    </xdr:from>
    <xdr:ext cx="315595" cy="665480"/>
    <xdr:pic>
      <xdr:nvPicPr>
        <xdr:cNvPr id="15" name="Imagen 14"/>
        <xdr:cNvPicPr/>
      </xdr:nvPicPr>
      <xdr:blipFill>
        <a:blip xmlns:r="http://schemas.openxmlformats.org/officeDocument/2006/relationships" r:embed="rId4" cstate="print">
          <a:duotone>
            <a:srgbClr val="4F81BD">
              <a:shade val="45000"/>
              <a:satMod val="135000"/>
            </a:srgbClr>
            <a:prstClr val="white"/>
          </a:duotone>
          <a:extLst>
            <a:ext uri="{28A0092B-C50C-407E-A947-70E740481C1C}">
              <a14:useLocalDpi xmlns:a14="http://schemas.microsoft.com/office/drawing/2010/main" val="0"/>
            </a:ext>
          </a:extLst>
        </a:blip>
        <a:srcRect/>
        <a:stretch>
          <a:fillRect/>
        </a:stretch>
      </xdr:blipFill>
      <xdr:spPr bwMode="auto">
        <a:xfrm>
          <a:off x="10072370" y="24464010"/>
          <a:ext cx="315595" cy="665480"/>
        </a:xfrm>
        <a:prstGeom prst="rect">
          <a:avLst/>
        </a:prstGeom>
        <a:noFill/>
        <a:ln>
          <a:noFill/>
        </a:ln>
      </xdr:spPr>
    </xdr:pic>
    <xdr:clientData/>
  </xdr:oneCellAnchor>
  <xdr:twoCellAnchor>
    <xdr:from>
      <xdr:col>11</xdr:col>
      <xdr:colOff>76200</xdr:colOff>
      <xdr:row>142</xdr:row>
      <xdr:rowOff>42862</xdr:rowOff>
    </xdr:from>
    <xdr:to>
      <xdr:col>16</xdr:col>
      <xdr:colOff>0</xdr:colOff>
      <xdr:row>156</xdr:row>
      <xdr:rowOff>142875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142875</xdr:colOff>
      <xdr:row>15</xdr:row>
      <xdr:rowOff>77037</xdr:rowOff>
    </xdr:from>
    <xdr:to>
      <xdr:col>15</xdr:col>
      <xdr:colOff>514350</xdr:colOff>
      <xdr:row>28</xdr:row>
      <xdr:rowOff>131803</xdr:rowOff>
    </xdr:to>
    <xdr:pic>
      <xdr:nvPicPr>
        <xdr:cNvPr id="17" name="Imagen 16"/>
        <xdr:cNvPicPr>
          <a:picLocks noChangeAspect="1"/>
        </xdr:cNvPicPr>
      </xdr:nvPicPr>
      <xdr:blipFill>
        <a:blip xmlns:r="http://schemas.openxmlformats.org/officeDocument/2006/relationships" r:embed="rId11"/>
        <a:stretch>
          <a:fillRect/>
        </a:stretch>
      </xdr:blipFill>
      <xdr:spPr>
        <a:xfrm>
          <a:off x="5309235" y="3490797"/>
          <a:ext cx="5050155" cy="2485546"/>
        </a:xfrm>
        <a:prstGeom prst="rect">
          <a:avLst/>
        </a:prstGeom>
        <a:ln>
          <a:solidFill>
            <a:schemeClr val="tx1"/>
          </a:solidFill>
        </a:ln>
      </xdr:spPr>
    </xdr:pic>
    <xdr:clientData/>
  </xdr:twoCellAnchor>
  <xdr:twoCellAnchor editAs="oneCell">
    <xdr:from>
      <xdr:col>7</xdr:col>
      <xdr:colOff>38100</xdr:colOff>
      <xdr:row>161</xdr:row>
      <xdr:rowOff>25964</xdr:rowOff>
    </xdr:from>
    <xdr:to>
      <xdr:col>13</xdr:col>
      <xdr:colOff>514350</xdr:colOff>
      <xdr:row>186</xdr:row>
      <xdr:rowOff>133350</xdr:rowOff>
    </xdr:to>
    <xdr:pic>
      <xdr:nvPicPr>
        <xdr:cNvPr id="18" name="Imagen 17"/>
        <xdr:cNvPicPr>
          <a:picLocks noChangeAspect="1"/>
        </xdr:cNvPicPr>
      </xdr:nvPicPr>
      <xdr:blipFill>
        <a:blip xmlns:r="http://schemas.openxmlformats.org/officeDocument/2006/relationships" r:embed="rId12"/>
        <a:stretch>
          <a:fillRect/>
        </a:stretch>
      </xdr:blipFill>
      <xdr:spPr>
        <a:xfrm>
          <a:off x="4526280" y="30726944"/>
          <a:ext cx="4507230" cy="4488886"/>
        </a:xfrm>
        <a:prstGeom prst="rect">
          <a:avLst/>
        </a:prstGeom>
        <a:ln>
          <a:solidFill>
            <a:schemeClr val="tx1"/>
          </a:solidFill>
        </a:ln>
      </xdr:spPr>
    </xdr:pic>
    <xdr:clientData/>
  </xdr:twoCellAnchor>
  <xdr:twoCellAnchor>
    <xdr:from>
      <xdr:col>5</xdr:col>
      <xdr:colOff>800100</xdr:colOff>
      <xdr:row>191</xdr:row>
      <xdr:rowOff>19051</xdr:rowOff>
    </xdr:from>
    <xdr:to>
      <xdr:col>11</xdr:col>
      <xdr:colOff>533400</xdr:colOff>
      <xdr:row>202</xdr:row>
      <xdr:rowOff>152400</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28575</xdr:colOff>
      <xdr:row>207</xdr:row>
      <xdr:rowOff>9524</xdr:rowOff>
    </xdr:from>
    <xdr:to>
      <xdr:col>15</xdr:col>
      <xdr:colOff>1467</xdr:colOff>
      <xdr:row>234</xdr:row>
      <xdr:rowOff>171449</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0.11344</cdr:x>
      <cdr:y>0.28535</cdr:y>
    </cdr:from>
    <cdr:to>
      <cdr:x>0.11344</cdr:x>
      <cdr:y>0.28535</cdr:y>
    </cdr:to>
    <cdr:pic>
      <cdr:nvPicPr>
        <cdr:cNvPr id="7169" name="Picture 1" descr="MASCULINO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80039" y="840142"/>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0.70754</cdr:x>
      <cdr:y>0.53263</cdr:y>
    </cdr:from>
    <cdr:to>
      <cdr:x>0.70754</cdr:x>
      <cdr:y>0.53263</cdr:y>
    </cdr:to>
    <cdr:pic>
      <cdr:nvPicPr>
        <cdr:cNvPr id="7170" name="Picture 2" descr="FEMENIN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596168" y="1625875"/>
          <a:ext cx="0" cy="0"/>
        </a:xfrm>
        <a:prstGeom xmlns:a="http://schemas.openxmlformats.org/drawingml/2006/main" prst="rect">
          <a:avLst/>
        </a:prstGeom>
        <a:noFill xmlns:a="http://schemas.openxmlformats.org/drawingml/2006/main"/>
      </cdr:spPr>
    </cdr:pic>
  </cdr:relSizeAnchor>
</c:userShapes>
</file>

<file path=xl/drawings/drawing9.xml><?xml version="1.0" encoding="utf-8"?>
<c:userShapes xmlns:c="http://schemas.openxmlformats.org/drawingml/2006/chart">
  <cdr:relSizeAnchor xmlns:cdr="http://schemas.openxmlformats.org/drawingml/2006/chartDrawing">
    <cdr:from>
      <cdr:x>0.27486</cdr:x>
      <cdr:y>0.03038</cdr:y>
    </cdr:from>
    <cdr:to>
      <cdr:x>0.80395</cdr:x>
      <cdr:y>0.25182</cdr:y>
    </cdr:to>
    <cdr:sp macro="" textlink="">
      <cdr:nvSpPr>
        <cdr:cNvPr id="2" name="Rectángulo 1"/>
        <cdr:cNvSpPr/>
      </cdr:nvSpPr>
      <cdr:spPr>
        <a:xfrm xmlns:a="http://schemas.openxmlformats.org/drawingml/2006/main">
          <a:off x="1243972" y="79287"/>
          <a:ext cx="2394577" cy="577938"/>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s-PE" sz="1000" b="1" u="sng">
              <a:solidFill>
                <a:sysClr val="windowText" lastClr="000000"/>
              </a:solidFill>
              <a:latin typeface="Arial" panose="020B0604020202020204" pitchFamily="34" charset="0"/>
              <a:cs typeface="Arial" panose="020B0604020202020204" pitchFamily="34" charset="0"/>
            </a:rPr>
            <a:t>Variación % (Ene - Feb)</a:t>
          </a:r>
        </a:p>
        <a:p xmlns:a="http://schemas.openxmlformats.org/drawingml/2006/main">
          <a:pPr algn="ctr"/>
          <a:endParaRPr lang="es-PE" sz="200" u="none">
            <a:solidFill>
              <a:sysClr val="windowText" lastClr="000000"/>
            </a:solidFill>
            <a:latin typeface="Arial" panose="020B0604020202020204" pitchFamily="34" charset="0"/>
            <a:cs typeface="Arial" panose="020B0604020202020204" pitchFamily="34" charset="0"/>
          </a:endParaRPr>
        </a:p>
        <a:p xmlns:a="http://schemas.openxmlformats.org/drawingml/2006/main">
          <a:pPr algn="ctr"/>
          <a:r>
            <a:rPr lang="es-PE" sz="1000" b="1" u="none">
              <a:solidFill>
                <a:schemeClr val="accent1"/>
              </a:solidFill>
              <a:latin typeface="Arial" panose="020B0604020202020204" pitchFamily="34" charset="0"/>
              <a:cs typeface="Arial" panose="020B0604020202020204" pitchFamily="34" charset="0"/>
            </a:rPr>
            <a:t>2018</a:t>
          </a:r>
          <a:r>
            <a:rPr lang="es-PE" sz="1000" u="none">
              <a:solidFill>
                <a:schemeClr val="accent1"/>
              </a:solidFill>
              <a:latin typeface="Arial" panose="020B0604020202020204" pitchFamily="34" charset="0"/>
              <a:cs typeface="Arial" panose="020B0604020202020204" pitchFamily="34" charset="0"/>
            </a:rPr>
            <a:t> </a:t>
          </a:r>
          <a:r>
            <a:rPr lang="es-PE" sz="1000" u="none">
              <a:solidFill>
                <a:sysClr val="windowText" lastClr="000000"/>
              </a:solidFill>
              <a:latin typeface="Arial" panose="020B0604020202020204" pitchFamily="34" charset="0"/>
              <a:cs typeface="Arial" panose="020B0604020202020204" pitchFamily="34" charset="0"/>
            </a:rPr>
            <a:t>/ </a:t>
          </a:r>
          <a:r>
            <a:rPr lang="es-PE" sz="1000" b="1" u="none">
              <a:solidFill>
                <a:schemeClr val="accent6"/>
              </a:solidFill>
              <a:latin typeface="Arial" panose="020B0604020202020204" pitchFamily="34" charset="0"/>
              <a:cs typeface="Arial" panose="020B0604020202020204" pitchFamily="34" charset="0"/>
            </a:rPr>
            <a:t>2017</a:t>
          </a:r>
        </a:p>
        <a:p xmlns:a="http://schemas.openxmlformats.org/drawingml/2006/main">
          <a:pPr algn="ctr"/>
          <a:r>
            <a:rPr lang="es-PE" sz="1000" b="1" u="none">
              <a:solidFill>
                <a:srgbClr val="C00000"/>
              </a:solidFill>
              <a:latin typeface="Arial" panose="020B0604020202020204" pitchFamily="34" charset="0"/>
              <a:cs typeface="Arial" panose="020B0604020202020204" pitchFamily="34" charset="0"/>
            </a:rPr>
            <a:t>-18%</a:t>
          </a:r>
        </a:p>
        <a:p xmlns:a="http://schemas.openxmlformats.org/drawingml/2006/main">
          <a:pPr algn="ctr"/>
          <a:endParaRPr lang="es-PE" sz="1000" u="none">
            <a:solidFill>
              <a:sysClr val="windowText" lastClr="000000"/>
            </a:solidFill>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ugigc-05\TRANSFER\CAI\CAI\2014\MARZO\CONSOLIDADO%20CAI%20-%20MARZO%20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ENARO/Estrategia%20Rural/Plantillas%202016%20Estrategia%20Rural/BASE%20ACCIONES%20MAYO/Para%20consolidar_acciones_may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gigc-05\TRANSFER\CAI\CAI%20-%20HUGO\2014\MARZO\ESTAD&#205;STICAS%202012\CAI%20-%20Casos%20y%20Atenciones%202011%20DICIEMBR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1\admin\CONFIG~1\Temp\NUEVO%20CONSOLIDADO%20LINEA%20100%20EN%20ACCION%202012-tablamaestr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gigc-05\TRANSFER\Users\mllanos\AppData\Local\Temp\Users\MLLANO~1.PNC\AppData\Local\Temp\CAI%20CARMEN%20DE%20LA%20LEGUA%2020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GIGC14\Carpeta%20Compartida%20ANTHONY\Users\MLLANO~1.PNC\AppData\Local\Temp\CAI%20CARMEN%20DE%20LA%20LEGUA%202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llanos\AppData\Local\Temp\RESUMEN%20CASOS%20-%20FEBRERO%20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arleny_Llanos/UGIGC/EVENTOS/Matriz%20Mensual/2018/MM%20Febrero%202018/RE%20APP%20Febrero%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llanos\AppData\Local\Temp\PLANTILLA%20SAU%202018%20CON%20ESTAD&#205;STICA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llanos\AppData\Local\Temp\Reportes%20estad&#237;sticos%20ER%20Febrero%2020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llanos\AppData\Local\Temp\RESUMEN%20ESTAD&#205;STICAS%20RITA%20FEBRE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gigc-05\TRANSFER\Users\mllanos\AppData\Local\Temp\DOCUME~1\admin\CONFIG~1\Temp\NUEVO%20CONSOLIDADO%20LINEA%20100%20EN%20ACCION%202012-tablamaestr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AI\CAI\2014\MARZO\CONSOLIDADO%20CAI%20-%20MARZO%2020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AI\CAI%20-%20HUGO\2014\MARZO\ESTAD&#205;STICAS%202012\CAI%20-%20Casos%20y%20Atenciones%202011%20DICIEMBR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llanos\AppData\Local\Temp\RESUMEN%20ESTAD&#205;STICAS%20CAI%20FEBRE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mllanos\Downloads\Reporte%20Estadistico%20enero-febrero%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GIGC14\Carpeta%20Compartida%20ANTHONY\DOCUME~1\admin\CONFIG~1\Temp\NUEVO%20CONSOLIDADO%20LINEA%20100%20EN%20ACCION%202012-tablamaest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gigc-05\TRANSFER\Users\mllanos\AppData\Local\Temp\Users\MLLANO~1.PNC\AppData\Local\Temp\CAI%20BRE&#209;A%20Y%20OTR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AI/CAI/2014/MARZO/CONSOLIDADO%20CAI%20-%20MARZO%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gigc-05\TRANSFER\Users\mllanos\AppData\Local\Temp\Users\mllanos\AppData\Local\Temp\NUEVO%20CONSOLIDADO%20LINEA%20100%20EN%20ACCION%202012-tablamaest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GIGC14\Carpeta%20Compartida%20ANTHONY\Users\mllanos\AppData\Local\Temp\NUEVO%20CONSOLIDADO%20LINEA%20100%20EN%20ACCION%202012-tablamaest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gigc-05\TRANSFER\Users\mllanos\AppData\Local\Temp\Users\ddiaz.PNCVFS\Downloads\ESTAD&#205;STICAS%202012\CAI%20-%20Casos%20y%20Atenciones%202011%20DICIEMBR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I/CAI%20-%20HUGO/2014/MARZO/ESTAD&#205;STICAS%202012/CAI%20-%20Casos%20y%20Atenciones%202011%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Historial_de_Relaciones"/>
      <sheetName val="Composición_Familiar"/>
      <sheetName val="Persona_Afectada"/>
      <sheetName val="Características_de_la_Violencia"/>
      <sheetName val="Estrategias"/>
      <sheetName val="Atenciones"/>
      <sheetName val="Estadísticas"/>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ones"/>
      <sheetName val="Participantes"/>
      <sheetName val="Estadísticas"/>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 de Relaciones"/>
      <sheetName val="Composición Familiar"/>
      <sheetName val="Persona Afectada"/>
      <sheetName val="Características de la Violencia"/>
      <sheetName val="Estratégias"/>
      <sheetName val="Atenciones"/>
      <sheetName val="LISTA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012"/>
      <sheetName val="productividad 2012"/>
      <sheetName val="Base 2012"/>
      <sheetName val="base anexa"/>
      <sheetName val="por mes y tipo violencia"/>
      <sheetName val="UBIGEO"/>
      <sheetName val="departamento"/>
      <sheetName val="Tabla dinámica 1"/>
      <sheetName val="Mapa"/>
      <sheetName val="edad"/>
      <sheetName val="derivacion"/>
      <sheetName val="intervencion"/>
      <sheetName val="resumen 2011"/>
      <sheetName val="Base 2011"/>
      <sheetName val="otros"/>
      <sheetName val="productividad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_de_Relaciones"/>
      <sheetName val="Composición_Familiar"/>
      <sheetName val="Persona_Afectada"/>
      <sheetName val="Características_de_la_Violencia"/>
      <sheetName val="Estrategias"/>
      <sheetName val="Atenciones"/>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_de_Relaciones"/>
      <sheetName val="Composición_Familiar"/>
      <sheetName val="Persona_Afectada"/>
      <sheetName val="Características_de_la_Violencia"/>
      <sheetName val="Estrategias"/>
      <sheetName val="Atenciones"/>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CEM"/>
    </sheetNames>
    <sheetDataSet>
      <sheetData sheetId="0">
        <row r="22">
          <cell r="C22" t="str">
            <v>Mujer</v>
          </cell>
          <cell r="D22" t="str">
            <v>Hombre</v>
          </cell>
        </row>
        <row r="35">
          <cell r="C35">
            <v>16549</v>
          </cell>
          <cell r="D35">
            <v>2912</v>
          </cell>
        </row>
        <row r="41">
          <cell r="I41" t="str">
            <v>Si</v>
          </cell>
          <cell r="K41">
            <v>11157</v>
          </cell>
        </row>
        <row r="42">
          <cell r="I42" t="str">
            <v>No</v>
          </cell>
          <cell r="K42">
            <v>8304</v>
          </cell>
        </row>
        <row r="63">
          <cell r="M63" t="str">
            <v>Niños y niñas</v>
          </cell>
          <cell r="N63">
            <v>3401</v>
          </cell>
        </row>
        <row r="64">
          <cell r="M64" t="str">
            <v>Adolescentes</v>
          </cell>
          <cell r="N64">
            <v>2475</v>
          </cell>
        </row>
        <row r="65">
          <cell r="M65" t="str">
            <v>Adultos/as</v>
          </cell>
          <cell r="N65">
            <v>12362</v>
          </cell>
        </row>
        <row r="66">
          <cell r="M66" t="str">
            <v>Adultos mayores</v>
          </cell>
          <cell r="N66">
            <v>1223</v>
          </cell>
        </row>
        <row r="108">
          <cell r="M108" t="str">
            <v>Niños y niñas</v>
          </cell>
          <cell r="N108" t="str">
            <v>Adolescentes</v>
          </cell>
          <cell r="O108" t="str">
            <v>Personas adultas</v>
          </cell>
          <cell r="P108" t="str">
            <v>Personas adultas mayores</v>
          </cell>
        </row>
        <row r="110">
          <cell r="L110" t="str">
            <v>Psicológica</v>
          </cell>
          <cell r="M110">
            <v>1825</v>
          </cell>
          <cell r="N110">
            <v>937</v>
          </cell>
          <cell r="O110">
            <v>6269</v>
          </cell>
          <cell r="P110">
            <v>838</v>
          </cell>
        </row>
        <row r="111">
          <cell r="L111" t="str">
            <v>Física</v>
          </cell>
          <cell r="M111">
            <v>1108</v>
          </cell>
          <cell r="N111">
            <v>803</v>
          </cell>
          <cell r="O111">
            <v>5516</v>
          </cell>
          <cell r="P111">
            <v>341</v>
          </cell>
        </row>
        <row r="112">
          <cell r="L112" t="str">
            <v>Sexual</v>
          </cell>
          <cell r="M112">
            <v>452</v>
          </cell>
          <cell r="N112">
            <v>720</v>
          </cell>
          <cell r="O112">
            <v>530</v>
          </cell>
          <cell r="P112">
            <v>20</v>
          </cell>
        </row>
        <row r="113">
          <cell r="L113" t="str">
            <v>Económica o patrimonial</v>
          </cell>
          <cell r="M113">
            <v>16</v>
          </cell>
          <cell r="N113">
            <v>15</v>
          </cell>
          <cell r="O113">
            <v>47</v>
          </cell>
          <cell r="P113">
            <v>24</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s>
    <sheetDataSet>
      <sheetData sheetId="0">
        <row r="1256">
          <cell r="A1256" t="str">
            <v>Ene</v>
          </cell>
          <cell r="B1256">
            <v>1870</v>
          </cell>
        </row>
        <row r="1257">
          <cell r="A1257" t="str">
            <v>Feb</v>
          </cell>
          <cell r="B1257">
            <v>2175</v>
          </cell>
        </row>
        <row r="1258">
          <cell r="A1258" t="str">
            <v>Mar</v>
          </cell>
          <cell r="B1258">
            <v>0</v>
          </cell>
        </row>
        <row r="1259">
          <cell r="A1259" t="str">
            <v>Abr</v>
          </cell>
          <cell r="B1259">
            <v>0</v>
          </cell>
        </row>
        <row r="1260">
          <cell r="A1260" t="str">
            <v>May</v>
          </cell>
          <cell r="B1260">
            <v>0</v>
          </cell>
        </row>
        <row r="1261">
          <cell r="A1261" t="str">
            <v>Jun</v>
          </cell>
          <cell r="B1261">
            <v>0</v>
          </cell>
        </row>
        <row r="1262">
          <cell r="A1262" t="str">
            <v>Jul</v>
          </cell>
          <cell r="B1262">
            <v>0</v>
          </cell>
        </row>
        <row r="1263">
          <cell r="A1263" t="str">
            <v>Ago</v>
          </cell>
          <cell r="B1263">
            <v>0</v>
          </cell>
        </row>
        <row r="1264">
          <cell r="A1264" t="str">
            <v>Set</v>
          </cell>
          <cell r="B1264">
            <v>0</v>
          </cell>
        </row>
        <row r="1265">
          <cell r="A1265" t="str">
            <v>Oct</v>
          </cell>
          <cell r="B1265">
            <v>0</v>
          </cell>
        </row>
        <row r="1266">
          <cell r="A1266" t="str">
            <v>Nov</v>
          </cell>
          <cell r="B1266">
            <v>0</v>
          </cell>
        </row>
        <row r="1267">
          <cell r="A1267" t="str">
            <v>Dic</v>
          </cell>
          <cell r="B1267">
            <v>0</v>
          </cell>
        </row>
        <row r="1493">
          <cell r="A1493" t="str">
            <v>Operadores/as de Justicia</v>
          </cell>
          <cell r="T1493">
            <v>183</v>
          </cell>
        </row>
        <row r="1494">
          <cell r="A1494" t="str">
            <v>Operadores/as Policiales</v>
          </cell>
          <cell r="T1494">
            <v>2541</v>
          </cell>
        </row>
        <row r="1495">
          <cell r="A1495" t="str">
            <v>Operadores/as de Salud</v>
          </cell>
          <cell r="T1495">
            <v>986</v>
          </cell>
        </row>
        <row r="1496">
          <cell r="A1496" t="str">
            <v>Autoridades/funcionariado regional</v>
          </cell>
          <cell r="T1496">
            <v>121</v>
          </cell>
        </row>
        <row r="1497">
          <cell r="A1497" t="str">
            <v>Autoridades/funcionariado local</v>
          </cell>
          <cell r="T1497">
            <v>874</v>
          </cell>
        </row>
        <row r="1498">
          <cell r="A1498" t="str">
            <v>Autoridades Comunales y Políticas</v>
          </cell>
          <cell r="T1498">
            <v>1244</v>
          </cell>
        </row>
        <row r="1499">
          <cell r="A1499" t="str">
            <v>Docentes</v>
          </cell>
          <cell r="T1499">
            <v>2962</v>
          </cell>
        </row>
        <row r="1500">
          <cell r="A1500" t="str">
            <v>Escolares</v>
          </cell>
          <cell r="T1500">
            <v>9486</v>
          </cell>
        </row>
        <row r="1501">
          <cell r="A1501" t="str">
            <v>Estudiantes de Educación Superior</v>
          </cell>
          <cell r="T1501">
            <v>2955</v>
          </cell>
        </row>
        <row r="1502">
          <cell r="A1502" t="str">
            <v>Padres/Madres de Familia y/o Cuidadores/as</v>
          </cell>
          <cell r="T1502">
            <v>5765</v>
          </cell>
        </row>
        <row r="1503">
          <cell r="A1503" t="str">
            <v>Líderes/lideresas Comunales</v>
          </cell>
          <cell r="T1503">
            <v>2465</v>
          </cell>
        </row>
        <row r="1504">
          <cell r="A1504" t="str">
            <v>Facilitadoras/es es Acción</v>
          </cell>
          <cell r="T1504">
            <v>397</v>
          </cell>
          <cell r="Y1504" t="str">
            <v>0 - 17 años</v>
          </cell>
          <cell r="Z1504">
            <v>19607</v>
          </cell>
        </row>
        <row r="1505">
          <cell r="A1505" t="str">
            <v>Promotores/as Educadores</v>
          </cell>
          <cell r="T1505">
            <v>16</v>
          </cell>
          <cell r="Y1505" t="str">
            <v>18 - 59 años</v>
          </cell>
          <cell r="Z1505">
            <v>83803</v>
          </cell>
        </row>
        <row r="1506">
          <cell r="A1506" t="str">
            <v>Integrantes de colectivos juveniles de Edu. Sup.</v>
          </cell>
          <cell r="T1506">
            <v>77</v>
          </cell>
          <cell r="Y1506" t="str">
            <v>60 a más años</v>
          </cell>
          <cell r="Z1506">
            <v>10067</v>
          </cell>
        </row>
        <row r="1507">
          <cell r="A1507" t="str">
            <v>Serenazgo</v>
          </cell>
          <cell r="T1507">
            <v>941</v>
          </cell>
        </row>
        <row r="1508">
          <cell r="A1508" t="str">
            <v>Funcionarios/as Públicos</v>
          </cell>
          <cell r="T1508">
            <v>1040</v>
          </cell>
        </row>
        <row r="1509">
          <cell r="A1509" t="str">
            <v>Representantes de la Sociedad Civil</v>
          </cell>
          <cell r="T1509">
            <v>381</v>
          </cell>
        </row>
        <row r="1510">
          <cell r="A1510" t="str">
            <v>Empresarios/as</v>
          </cell>
          <cell r="T1510">
            <v>167</v>
          </cell>
        </row>
        <row r="1511">
          <cell r="A1511" t="str">
            <v>Gerentes/as de Empresas</v>
          </cell>
          <cell r="T1511">
            <v>0</v>
          </cell>
        </row>
        <row r="1512">
          <cell r="A1512" t="str">
            <v>Trabajadores/as de Empresas</v>
          </cell>
          <cell r="T1512">
            <v>788</v>
          </cell>
        </row>
        <row r="1513">
          <cell r="A1513" t="str">
            <v>Contrayentes de Nupcias</v>
          </cell>
          <cell r="T1513">
            <v>178</v>
          </cell>
        </row>
        <row r="1514">
          <cell r="A1514" t="str">
            <v>Periodistas</v>
          </cell>
          <cell r="T1514">
            <v>19</v>
          </cell>
        </row>
        <row r="1515">
          <cell r="A1515" t="str">
            <v>Integrantes de Oraganizaciones Sociales</v>
          </cell>
          <cell r="T1515">
            <v>16601</v>
          </cell>
        </row>
        <row r="1516">
          <cell r="A1516" t="str">
            <v>Integrantes de Redes Comunales</v>
          </cell>
          <cell r="T1516">
            <v>748</v>
          </cell>
        </row>
        <row r="1517">
          <cell r="A1517" t="str">
            <v>Representantes de ONG</v>
          </cell>
          <cell r="T1517">
            <v>85</v>
          </cell>
        </row>
        <row r="1518">
          <cell r="A1518" t="str">
            <v>Integrantes de Instancia/Mesa/Cómite/Red</v>
          </cell>
          <cell r="T1518">
            <v>1382</v>
          </cell>
        </row>
        <row r="1519">
          <cell r="A1519" t="str">
            <v>Agentes Comunitarios</v>
          </cell>
          <cell r="T1519">
            <v>488</v>
          </cell>
        </row>
        <row r="1520">
          <cell r="A1520" t="str">
            <v>Población en General</v>
          </cell>
          <cell r="T1520">
            <v>48768</v>
          </cell>
        </row>
        <row r="1521">
          <cell r="A1521" t="str">
            <v>Otros</v>
          </cell>
          <cell r="T1521">
            <v>11819</v>
          </cell>
        </row>
        <row r="1566">
          <cell r="A1566" t="str">
            <v>Articulación interinstitucional</v>
          </cell>
          <cell r="I1566">
            <v>181</v>
          </cell>
        </row>
        <row r="1567">
          <cell r="A1567" t="str">
            <v>Trabajo con hombres</v>
          </cell>
          <cell r="I1567">
            <v>349</v>
          </cell>
        </row>
        <row r="1568">
          <cell r="A1568" t="str">
            <v>Incidencia con autoridades</v>
          </cell>
          <cell r="I1568">
            <v>619</v>
          </cell>
        </row>
        <row r="1569">
          <cell r="A1569" t="str">
            <v>Sensibilización en la campaña adultos</v>
          </cell>
          <cell r="I1569">
            <v>419</v>
          </cell>
        </row>
        <row r="1570">
          <cell r="A1570" t="str">
            <v>Movilización masiva</v>
          </cell>
          <cell r="I1570">
            <v>29204</v>
          </cell>
        </row>
        <row r="1571">
          <cell r="A1571" t="str">
            <v>Prevención en la comunidad educativa</v>
          </cell>
          <cell r="I1571">
            <v>4308</v>
          </cell>
        </row>
        <row r="1572">
          <cell r="A1572" t="str">
            <v>Promocion de la responsabilidad social</v>
          </cell>
          <cell r="I1572">
            <v>95</v>
          </cell>
          <cell r="R1572" t="str">
            <v>Informadas</v>
          </cell>
          <cell r="S1572" t="str">
            <v>Sensibilizadas</v>
          </cell>
        </row>
        <row r="1573">
          <cell r="A1573" t="str">
            <v>Emprendimiento económico</v>
          </cell>
          <cell r="I1573">
            <v>0</v>
          </cell>
          <cell r="R1573">
            <v>101010</v>
          </cell>
          <cell r="S1573">
            <v>12467</v>
          </cell>
        </row>
        <row r="1574">
          <cell r="A1574" t="str">
            <v>Fortalecimiento organizacional comunitario</v>
          </cell>
          <cell r="I1574">
            <v>4261</v>
          </cell>
        </row>
        <row r="1575">
          <cell r="A1575" t="str">
            <v>Desarrollo de capacidades</v>
          </cell>
          <cell r="I1575">
            <v>71227</v>
          </cell>
        </row>
        <row r="1576">
          <cell r="A1576" t="str">
            <v>Fortalecimiento de habilidades de decisión</v>
          </cell>
          <cell r="I1576">
            <v>28</v>
          </cell>
        </row>
        <row r="1577">
          <cell r="A1577" t="str">
            <v>Prácticas de crianza para el buen trato</v>
          </cell>
          <cell r="I1577">
            <v>33</v>
          </cell>
        </row>
        <row r="1578">
          <cell r="A1578" t="str">
            <v>Información y sensibilización "QSVMD"</v>
          </cell>
          <cell r="I1578">
            <v>0</v>
          </cell>
        </row>
        <row r="1579">
          <cell r="A1579" t="str">
            <v>Estrategia preventiva en Tambos</v>
          </cell>
          <cell r="I1579">
            <v>2753</v>
          </cell>
        </row>
        <row r="1587">
          <cell r="C1587" t="str">
            <v>Adolescentes y jóvenes</v>
          </cell>
          <cell r="D1587" t="str">
            <v>Adultos/as</v>
          </cell>
          <cell r="E1587" t="str">
            <v>Trata de personas</v>
          </cell>
          <cell r="F1587" t="str">
            <v>Acoso sexual en espacios públicos</v>
          </cell>
          <cell r="G1587" t="str">
            <v>DEVIDA</v>
          </cell>
          <cell r="H1587" t="str">
            <v>Ninguno</v>
          </cell>
        </row>
        <row r="1600">
          <cell r="C1600">
            <v>4113</v>
          </cell>
          <cell r="D1600">
            <v>32472</v>
          </cell>
          <cell r="E1600">
            <v>650</v>
          </cell>
          <cell r="F1600">
            <v>321</v>
          </cell>
          <cell r="G1600">
            <v>525</v>
          </cell>
          <cell r="H1600">
            <v>75396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ISTICAS"/>
    </sheetNames>
    <sheetDataSet>
      <sheetData sheetId="0">
        <row r="14">
          <cell r="A14" t="str">
            <v>Ene</v>
          </cell>
          <cell r="B14">
            <v>278</v>
          </cell>
        </row>
        <row r="15">
          <cell r="A15" t="str">
            <v>Feb</v>
          </cell>
          <cell r="B15">
            <v>374</v>
          </cell>
        </row>
        <row r="16">
          <cell r="A16" t="str">
            <v>Mar</v>
          </cell>
        </row>
        <row r="17">
          <cell r="A17" t="str">
            <v>Abr</v>
          </cell>
        </row>
        <row r="18">
          <cell r="A18" t="str">
            <v>May</v>
          </cell>
        </row>
        <row r="19">
          <cell r="A19" t="str">
            <v>Jun</v>
          </cell>
        </row>
        <row r="20">
          <cell r="A20" t="str">
            <v>Jul</v>
          </cell>
        </row>
        <row r="21">
          <cell r="A21" t="str">
            <v>Ago</v>
          </cell>
        </row>
        <row r="22">
          <cell r="A22" t="str">
            <v>Sep</v>
          </cell>
        </row>
        <row r="23">
          <cell r="A23" t="str">
            <v>Oct</v>
          </cell>
        </row>
        <row r="24">
          <cell r="A24" t="str">
            <v>Nov</v>
          </cell>
        </row>
        <row r="25">
          <cell r="A25" t="str">
            <v>Dic</v>
          </cell>
        </row>
        <row r="32">
          <cell r="C32" t="str">
            <v>Hombre</v>
          </cell>
          <cell r="D32" t="str">
            <v>Mujer</v>
          </cell>
        </row>
        <row r="33">
          <cell r="A33" t="str">
            <v>Ene</v>
          </cell>
          <cell r="C33">
            <v>71</v>
          </cell>
          <cell r="D33">
            <v>207</v>
          </cell>
        </row>
        <row r="34">
          <cell r="A34" t="str">
            <v>Feb</v>
          </cell>
          <cell r="C34">
            <v>97</v>
          </cell>
          <cell r="D34">
            <v>277</v>
          </cell>
        </row>
        <row r="35">
          <cell r="A35" t="str">
            <v>Mar</v>
          </cell>
        </row>
        <row r="36">
          <cell r="A36" t="str">
            <v>Abr</v>
          </cell>
        </row>
        <row r="37">
          <cell r="A37" t="str">
            <v>May</v>
          </cell>
        </row>
        <row r="38">
          <cell r="A38" t="str">
            <v>Jun</v>
          </cell>
        </row>
        <row r="39">
          <cell r="A39" t="str">
            <v>Jul</v>
          </cell>
        </row>
        <row r="40">
          <cell r="A40" t="str">
            <v>Ago</v>
          </cell>
        </row>
        <row r="41">
          <cell r="A41" t="str">
            <v>Sep</v>
          </cell>
        </row>
        <row r="42">
          <cell r="A42" t="str">
            <v>Oct</v>
          </cell>
        </row>
        <row r="43">
          <cell r="A43" t="str">
            <v>Nov</v>
          </cell>
        </row>
        <row r="44">
          <cell r="A44" t="str">
            <v>Dic</v>
          </cell>
        </row>
        <row r="45">
          <cell r="C45">
            <v>168</v>
          </cell>
          <cell r="D45">
            <v>484</v>
          </cell>
        </row>
        <row r="53">
          <cell r="M53" t="str">
            <v>Niños y niñas</v>
          </cell>
          <cell r="N53">
            <v>302</v>
          </cell>
        </row>
        <row r="54">
          <cell r="M54" t="str">
            <v>Adolescentes</v>
          </cell>
          <cell r="N54">
            <v>173</v>
          </cell>
        </row>
        <row r="55">
          <cell r="M55" t="str">
            <v>Adultos/as</v>
          </cell>
          <cell r="N55">
            <v>137</v>
          </cell>
        </row>
        <row r="56">
          <cell r="M56" t="str">
            <v>Adultos/as mayores</v>
          </cell>
          <cell r="N56">
            <v>40</v>
          </cell>
        </row>
        <row r="72">
          <cell r="E72" t="str">
            <v>Hombre</v>
          </cell>
          <cell r="F72" t="str">
            <v>Mujer</v>
          </cell>
        </row>
        <row r="73">
          <cell r="A73" t="str">
            <v>0 - 5 años</v>
          </cell>
          <cell r="E73">
            <v>-47</v>
          </cell>
          <cell r="F73">
            <v>81</v>
          </cell>
        </row>
        <row r="74">
          <cell r="A74" t="str">
            <v>6 - 11 años</v>
          </cell>
          <cell r="E74">
            <v>-73</v>
          </cell>
          <cell r="F74">
            <v>101</v>
          </cell>
        </row>
        <row r="75">
          <cell r="A75" t="str">
            <v>12 - 17 años</v>
          </cell>
          <cell r="E75">
            <v>-35</v>
          </cell>
          <cell r="F75">
            <v>138</v>
          </cell>
        </row>
        <row r="76">
          <cell r="A76" t="str">
            <v>18 - 25 años</v>
          </cell>
          <cell r="E76">
            <v>0</v>
          </cell>
          <cell r="F76">
            <v>55</v>
          </cell>
        </row>
        <row r="77">
          <cell r="A77" t="str">
            <v>26 - 35 años</v>
          </cell>
          <cell r="E77">
            <v>0</v>
          </cell>
          <cell r="F77">
            <v>55</v>
          </cell>
        </row>
        <row r="78">
          <cell r="A78" t="str">
            <v>36 - 45 años</v>
          </cell>
          <cell r="E78">
            <v>-1</v>
          </cell>
          <cell r="F78">
            <v>21</v>
          </cell>
        </row>
        <row r="79">
          <cell r="A79" t="str">
            <v>46 - 59 años</v>
          </cell>
          <cell r="E79">
            <v>-1</v>
          </cell>
          <cell r="F79">
            <v>4</v>
          </cell>
        </row>
        <row r="80">
          <cell r="A80" t="str">
            <v>60 a más años</v>
          </cell>
          <cell r="E80">
            <v>-11</v>
          </cell>
          <cell r="F80">
            <v>29</v>
          </cell>
        </row>
        <row r="88">
          <cell r="A88" t="str">
            <v>Violencia económica o patrimonial</v>
          </cell>
          <cell r="D88">
            <v>13</v>
          </cell>
        </row>
        <row r="89">
          <cell r="A89" t="str">
            <v>Violencia psicológica</v>
          </cell>
          <cell r="D89">
            <v>155</v>
          </cell>
        </row>
        <row r="90">
          <cell r="A90" t="str">
            <v>Violencia física</v>
          </cell>
          <cell r="D90">
            <v>349</v>
          </cell>
        </row>
        <row r="91">
          <cell r="A91" t="str">
            <v>Violencia sexual</v>
          </cell>
          <cell r="D91">
            <v>135</v>
          </cell>
        </row>
        <row r="137">
          <cell r="C137" t="str">
            <v>Lima</v>
          </cell>
          <cell r="D137" t="str">
            <v>Arequipa</v>
          </cell>
          <cell r="E137" t="str">
            <v>Madre de Dios</v>
          </cell>
        </row>
        <row r="138">
          <cell r="A138" t="str">
            <v>Ene</v>
          </cell>
          <cell r="C138">
            <v>241</v>
          </cell>
          <cell r="D138">
            <v>26</v>
          </cell>
          <cell r="E138">
            <v>11</v>
          </cell>
        </row>
        <row r="139">
          <cell r="A139" t="str">
            <v>Feb</v>
          </cell>
          <cell r="C139">
            <v>330</v>
          </cell>
          <cell r="D139">
            <v>40</v>
          </cell>
          <cell r="E139">
            <v>4</v>
          </cell>
        </row>
        <row r="140">
          <cell r="A140" t="str">
            <v>Mar</v>
          </cell>
        </row>
        <row r="141">
          <cell r="A141" t="str">
            <v>Abr</v>
          </cell>
        </row>
        <row r="142">
          <cell r="A142" t="str">
            <v>May</v>
          </cell>
        </row>
        <row r="143">
          <cell r="A143" t="str">
            <v>Jun</v>
          </cell>
        </row>
        <row r="144">
          <cell r="A144" t="str">
            <v>Jul</v>
          </cell>
        </row>
        <row r="145">
          <cell r="A145" t="str">
            <v>Ago</v>
          </cell>
        </row>
        <row r="146">
          <cell r="A146" t="str">
            <v>Sep</v>
          </cell>
        </row>
        <row r="147">
          <cell r="A147" t="str">
            <v>Oct</v>
          </cell>
        </row>
        <row r="148">
          <cell r="A148" t="str">
            <v>Nov</v>
          </cell>
        </row>
        <row r="149">
          <cell r="A149" t="str">
            <v>Dic</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Casos"/>
      <sheetName val="ER AER"/>
    </sheetNames>
    <sheetDataSet>
      <sheetData sheetId="0">
        <row r="15">
          <cell r="C15" t="str">
            <v>Casos nuevos</v>
          </cell>
          <cell r="D15" t="str">
            <v>Casos reincidentes</v>
          </cell>
          <cell r="E15" t="str">
            <v>Casos reingresos</v>
          </cell>
          <cell r="N15" t="str">
            <v xml:space="preserve">Mujer </v>
          </cell>
          <cell r="O15" t="str">
            <v>Hombre</v>
          </cell>
        </row>
        <row r="28">
          <cell r="C28">
            <v>194</v>
          </cell>
          <cell r="D28">
            <v>14</v>
          </cell>
          <cell r="E28">
            <v>6</v>
          </cell>
          <cell r="N28">
            <v>193</v>
          </cell>
          <cell r="O28">
            <v>21</v>
          </cell>
        </row>
        <row r="55">
          <cell r="C55" t="str">
            <v>Violencia económica</v>
          </cell>
          <cell r="D55" t="str">
            <v>Violencia psicológica</v>
          </cell>
          <cell r="E55" t="str">
            <v>Violencia física</v>
          </cell>
          <cell r="F55" t="str">
            <v>Violencia sexual</v>
          </cell>
        </row>
        <row r="68">
          <cell r="C68">
            <v>16</v>
          </cell>
          <cell r="D68">
            <v>93</v>
          </cell>
          <cell r="E68">
            <v>78</v>
          </cell>
          <cell r="F68">
            <v>27</v>
          </cell>
        </row>
      </sheetData>
      <sheetData sheetId="1">
        <row r="16">
          <cell r="U16" t="str">
            <v>Infancia</v>
          </cell>
          <cell r="X16">
            <v>15</v>
          </cell>
        </row>
        <row r="17">
          <cell r="U17" t="str">
            <v>Niñez</v>
          </cell>
          <cell r="X17">
            <v>174</v>
          </cell>
        </row>
        <row r="18">
          <cell r="U18" t="str">
            <v>Adolescentes</v>
          </cell>
          <cell r="X18">
            <v>192</v>
          </cell>
        </row>
        <row r="19">
          <cell r="U19" t="str">
            <v>Adolescentes Tardios</v>
          </cell>
          <cell r="X19">
            <v>251</v>
          </cell>
        </row>
        <row r="20">
          <cell r="U20" t="str">
            <v>Jóvenes</v>
          </cell>
          <cell r="X20">
            <v>1017</v>
          </cell>
        </row>
        <row r="21">
          <cell r="U21" t="str">
            <v>Adultos</v>
          </cell>
          <cell r="X21">
            <v>2918</v>
          </cell>
        </row>
        <row r="22">
          <cell r="U22" t="str">
            <v>Adultos Mayores</v>
          </cell>
          <cell r="X22">
            <v>418</v>
          </cell>
        </row>
        <row r="23">
          <cell r="U23" t="str">
            <v>Sin información</v>
          </cell>
          <cell r="X23">
            <v>0</v>
          </cell>
        </row>
        <row r="53">
          <cell r="A53" t="str">
            <v>Ene</v>
          </cell>
          <cell r="B53">
            <v>1961</v>
          </cell>
        </row>
        <row r="54">
          <cell r="A54" t="str">
            <v>Feb</v>
          </cell>
          <cell r="B54">
            <v>3024</v>
          </cell>
        </row>
        <row r="55">
          <cell r="A55" t="str">
            <v>Mar</v>
          </cell>
          <cell r="B55">
            <v>0</v>
          </cell>
        </row>
        <row r="56">
          <cell r="A56" t="str">
            <v>Abr</v>
          </cell>
          <cell r="B56">
            <v>0</v>
          </cell>
        </row>
        <row r="57">
          <cell r="A57" t="str">
            <v>May</v>
          </cell>
          <cell r="B57">
            <v>0</v>
          </cell>
        </row>
        <row r="58">
          <cell r="A58" t="str">
            <v>Jun</v>
          </cell>
          <cell r="B58">
            <v>0</v>
          </cell>
        </row>
        <row r="59">
          <cell r="A59" t="str">
            <v>Jul</v>
          </cell>
          <cell r="B59">
            <v>0</v>
          </cell>
        </row>
        <row r="60">
          <cell r="A60" t="str">
            <v>Ago</v>
          </cell>
          <cell r="B60">
            <v>0</v>
          </cell>
        </row>
        <row r="61">
          <cell r="A61" t="str">
            <v>Sep</v>
          </cell>
          <cell r="B61">
            <v>0</v>
          </cell>
        </row>
        <row r="62">
          <cell r="A62" t="str">
            <v>Oct</v>
          </cell>
          <cell r="B62">
            <v>0</v>
          </cell>
        </row>
        <row r="63">
          <cell r="A63" t="str">
            <v>Nov</v>
          </cell>
          <cell r="B63">
            <v>0</v>
          </cell>
        </row>
        <row r="64">
          <cell r="A64" t="str">
            <v>Dic</v>
          </cell>
          <cell r="B64">
            <v>0</v>
          </cell>
        </row>
        <row r="70">
          <cell r="C70" t="str">
            <v>Redes Insititucionales y Comunitarias articuladas en el marco del sistema local</v>
          </cell>
          <cell r="E70" t="str">
            <v>Movilización social para enfrentar la violencia familiar y sexual en zona rural</v>
          </cell>
          <cell r="G70" t="str">
            <v>Desarrollo de capacidades de la población frente a la VFS</v>
          </cell>
          <cell r="I70" t="str">
            <v>Fortalecimiento de las capacidades de los operadores de atención y prevención de la VFS en los niveles provinciales, distritales y comunal</v>
          </cell>
          <cell r="K70" t="str">
            <v>Rutas de atención y promoción de la VFS en las zonas rurales</v>
          </cell>
          <cell r="M70" t="str">
            <v>Fortalecer la organización comunal para la vigilancia frente a la VFS en zonas rurales</v>
          </cell>
          <cell r="O70" t="str">
            <v>Fortalecimiento del modelo de la estrategia de atención, prevención y protección frente a la VFS en zonas rurales</v>
          </cell>
        </row>
        <row r="83">
          <cell r="C83">
            <v>1505</v>
          </cell>
          <cell r="E83">
            <v>597</v>
          </cell>
          <cell r="G83">
            <v>1700</v>
          </cell>
          <cell r="I83">
            <v>667</v>
          </cell>
          <cell r="K83">
            <v>371</v>
          </cell>
          <cell r="M83">
            <v>126</v>
          </cell>
          <cell r="O83">
            <v>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TA"/>
    </sheetNames>
    <sheetDataSet>
      <sheetData sheetId="0">
        <row r="125">
          <cell r="C125" t="str">
            <v>Mujer</v>
          </cell>
          <cell r="D125" t="str">
            <v>Hombre</v>
          </cell>
        </row>
        <row r="126">
          <cell r="A126" t="str">
            <v>Ene</v>
          </cell>
          <cell r="C126">
            <v>26</v>
          </cell>
          <cell r="D126">
            <v>13</v>
          </cell>
        </row>
        <row r="127">
          <cell r="A127" t="str">
            <v>Feb</v>
          </cell>
          <cell r="C127">
            <v>21</v>
          </cell>
          <cell r="D127">
            <v>10</v>
          </cell>
        </row>
        <row r="128">
          <cell r="A128" t="str">
            <v>Mar</v>
          </cell>
        </row>
        <row r="129">
          <cell r="A129" t="str">
            <v>Abr</v>
          </cell>
        </row>
        <row r="130">
          <cell r="A130" t="str">
            <v>May</v>
          </cell>
        </row>
        <row r="131">
          <cell r="A131" t="str">
            <v>Jun</v>
          </cell>
        </row>
        <row r="132">
          <cell r="A132" t="str">
            <v>Jul</v>
          </cell>
        </row>
        <row r="133">
          <cell r="A133" t="str">
            <v>Ago</v>
          </cell>
        </row>
        <row r="134">
          <cell r="A134" t="str">
            <v>Sep</v>
          </cell>
        </row>
        <row r="135">
          <cell r="A135" t="str">
            <v>Oct</v>
          </cell>
        </row>
        <row r="136">
          <cell r="A136" t="str">
            <v>Nov</v>
          </cell>
        </row>
        <row r="137">
          <cell r="A137" t="str">
            <v>Dic</v>
          </cell>
        </row>
        <row r="138">
          <cell r="C138">
            <v>47</v>
          </cell>
          <cell r="D138">
            <v>23</v>
          </cell>
        </row>
        <row r="145">
          <cell r="C145" t="str">
            <v>0-5 años</v>
          </cell>
          <cell r="D145" t="str">
            <v>6-11 años</v>
          </cell>
          <cell r="E145" t="str">
            <v>12-17 años</v>
          </cell>
          <cell r="F145" t="str">
            <v>18-25 años</v>
          </cell>
          <cell r="G145" t="str">
            <v>26-35 años</v>
          </cell>
          <cell r="H145" t="str">
            <v>36-45 años</v>
          </cell>
          <cell r="I145" t="str">
            <v>46-59 años</v>
          </cell>
          <cell r="J145" t="str">
            <v>60 + años</v>
          </cell>
        </row>
        <row r="158">
          <cell r="C158">
            <v>1</v>
          </cell>
          <cell r="D158">
            <v>3</v>
          </cell>
          <cell r="E158">
            <v>6</v>
          </cell>
          <cell r="F158">
            <v>7</v>
          </cell>
          <cell r="G158">
            <v>14</v>
          </cell>
          <cell r="H158">
            <v>28</v>
          </cell>
          <cell r="I158">
            <v>8</v>
          </cell>
          <cell r="J158">
            <v>3</v>
          </cell>
        </row>
        <row r="168">
          <cell r="O168" t="str">
            <v>Violencia Económica o Patrimonial</v>
          </cell>
          <cell r="R168">
            <v>0</v>
          </cell>
        </row>
        <row r="169">
          <cell r="O169" t="str">
            <v>Violencia Psicológica</v>
          </cell>
          <cell r="R169">
            <v>70</v>
          </cell>
        </row>
        <row r="170">
          <cell r="O170" t="str">
            <v>Violencia Física</v>
          </cell>
          <cell r="R170">
            <v>0</v>
          </cell>
        </row>
        <row r="171">
          <cell r="O171" t="str">
            <v>Violencia Sexual</v>
          </cell>
          <cell r="R171">
            <v>0</v>
          </cell>
        </row>
        <row r="183">
          <cell r="B183" t="str">
            <v>Centro Emergencia Mujer</v>
          </cell>
          <cell r="I183">
            <v>2</v>
          </cell>
        </row>
        <row r="184">
          <cell r="B184" t="str">
            <v>Comisaría de la zona</v>
          </cell>
          <cell r="I184">
            <v>0</v>
          </cell>
        </row>
        <row r="185">
          <cell r="B185" t="str">
            <v>Casa de refugio</v>
          </cell>
          <cell r="I185">
            <v>68</v>
          </cell>
        </row>
        <row r="186">
          <cell r="B186" t="str">
            <v>Línea 100</v>
          </cell>
          <cell r="I186">
            <v>0</v>
          </cell>
        </row>
        <row r="187">
          <cell r="B187" t="str">
            <v>DEMUNA</v>
          </cell>
          <cell r="I187">
            <v>0</v>
          </cell>
        </row>
        <row r="188">
          <cell r="B188" t="str">
            <v>Fiscalía</v>
          </cell>
          <cell r="I188">
            <v>0</v>
          </cell>
        </row>
        <row r="189">
          <cell r="B189" t="str">
            <v>Modulos básicos justicia/juzgados</v>
          </cell>
          <cell r="I189">
            <v>0</v>
          </cell>
        </row>
        <row r="190">
          <cell r="B190" t="str">
            <v>Establecimientos de Salud</v>
          </cell>
          <cell r="I190">
            <v>0</v>
          </cell>
        </row>
        <row r="191">
          <cell r="B191" t="str">
            <v>MINJUS</v>
          </cell>
          <cell r="I191">
            <v>0</v>
          </cell>
        </row>
        <row r="192">
          <cell r="B192" t="str">
            <v>ONG´s</v>
          </cell>
          <cell r="I192">
            <v>0</v>
          </cell>
        </row>
        <row r="193">
          <cell r="B193" t="str">
            <v>Otros</v>
          </cell>
          <cell r="I19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012"/>
      <sheetName val="productividad 2012"/>
      <sheetName val="Base 2012"/>
      <sheetName val="base anexa"/>
      <sheetName val="por mes y tipo violencia"/>
      <sheetName val="UBIGEO"/>
      <sheetName val="departamento"/>
      <sheetName val="Tabla dinámica 1"/>
      <sheetName val="Mapa"/>
      <sheetName val="edad"/>
      <sheetName val="derivacion"/>
      <sheetName val="intervencion"/>
      <sheetName val="resumen 2011"/>
      <sheetName val="Base 2011"/>
      <sheetName val="otros"/>
      <sheetName val="productividad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Historial_de_Relaciones"/>
      <sheetName val="Composición_Familiar"/>
      <sheetName val="Persona_Afectada"/>
      <sheetName val="Características_de_la_Violencia"/>
      <sheetName val="Estrategias"/>
      <sheetName val="Atenciones"/>
      <sheetName val="Estadísticas"/>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 de Relaciones"/>
      <sheetName val="Composición Familiar"/>
      <sheetName val="Persona Afectada"/>
      <sheetName val="Características de la Violencia"/>
      <sheetName val="Estratégias"/>
      <sheetName val="Atenciones"/>
      <sheetName val="LISTA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I"/>
    </sheetNames>
    <sheetDataSet>
      <sheetData sheetId="0">
        <row r="126">
          <cell r="C126" t="str">
            <v>Breña</v>
          </cell>
          <cell r="D126" t="str">
            <v>Carmen de 
la Legua Reynoso</v>
          </cell>
          <cell r="E126" t="str">
            <v>Huamanga</v>
          </cell>
        </row>
        <row r="139">
          <cell r="C139">
            <v>112</v>
          </cell>
          <cell r="D139">
            <v>67</v>
          </cell>
          <cell r="E139">
            <v>90</v>
          </cell>
        </row>
        <row r="144">
          <cell r="C144" t="str">
            <v>0-17 años</v>
          </cell>
          <cell r="D144" t="str">
            <v>18-25 años</v>
          </cell>
          <cell r="E144" t="str">
            <v>26-35 años</v>
          </cell>
          <cell r="F144" t="str">
            <v>36-45 años</v>
          </cell>
          <cell r="G144" t="str">
            <v>46-59 años</v>
          </cell>
          <cell r="H144" t="str">
            <v>60 + años</v>
          </cell>
        </row>
        <row r="158">
          <cell r="C158">
            <v>0</v>
          </cell>
          <cell r="D158">
            <v>0.14869888475836432</v>
          </cell>
          <cell r="E158">
            <v>0.23791821561338289</v>
          </cell>
          <cell r="F158">
            <v>0.33457249070631973</v>
          </cell>
          <cell r="G158">
            <v>0.21933085501858737</v>
          </cell>
          <cell r="H158">
            <v>5.9479553903345722E-2</v>
          </cell>
        </row>
        <row r="165">
          <cell r="C165" t="str">
            <v>No Trabaja</v>
          </cell>
          <cell r="D165" t="str">
            <v>Si Trabaja</v>
          </cell>
        </row>
        <row r="178">
          <cell r="C178">
            <v>13</v>
          </cell>
          <cell r="D178">
            <v>256</v>
          </cell>
        </row>
        <row r="185">
          <cell r="C185" t="str">
            <v>Leve</v>
          </cell>
          <cell r="D185" t="str">
            <v>Moderado</v>
          </cell>
          <cell r="E185" t="str">
            <v>Alto</v>
          </cell>
        </row>
        <row r="186">
          <cell r="A186" t="str">
            <v>Ene</v>
          </cell>
          <cell r="C186">
            <v>71</v>
          </cell>
          <cell r="D186">
            <v>66</v>
          </cell>
          <cell r="E186">
            <v>0</v>
          </cell>
        </row>
        <row r="187">
          <cell r="A187" t="str">
            <v>Feb</v>
          </cell>
          <cell r="C187">
            <v>63</v>
          </cell>
          <cell r="D187">
            <v>69</v>
          </cell>
          <cell r="E187">
            <v>0</v>
          </cell>
        </row>
        <row r="188">
          <cell r="A188" t="str">
            <v>Mar</v>
          </cell>
        </row>
        <row r="189">
          <cell r="A189" t="str">
            <v>Abr</v>
          </cell>
        </row>
        <row r="190">
          <cell r="A190" t="str">
            <v>May</v>
          </cell>
        </row>
        <row r="191">
          <cell r="A191" t="str">
            <v>Jun</v>
          </cell>
        </row>
        <row r="192">
          <cell r="A192" t="str">
            <v>Jul</v>
          </cell>
        </row>
        <row r="193">
          <cell r="A193" t="str">
            <v>Ago</v>
          </cell>
        </row>
        <row r="194">
          <cell r="A194" t="str">
            <v>Set</v>
          </cell>
        </row>
        <row r="195">
          <cell r="A195" t="str">
            <v>Oct</v>
          </cell>
        </row>
        <row r="196">
          <cell r="A196" t="str">
            <v>Nov</v>
          </cell>
        </row>
        <row r="197">
          <cell r="A197" t="str">
            <v>Dic</v>
          </cell>
        </row>
        <row r="229">
          <cell r="A229" t="str">
            <v>Pareja afectada</v>
          </cell>
          <cell r="H229">
            <v>221</v>
          </cell>
        </row>
        <row r="234">
          <cell r="A234" t="str">
            <v>Otra persona afectada (*)</v>
          </cell>
          <cell r="H234">
            <v>48</v>
          </cell>
        </row>
        <row r="296">
          <cell r="F296" t="str">
            <v>Admisión</v>
          </cell>
          <cell r="G296" t="str">
            <v>Psicología</v>
          </cell>
          <cell r="H296" t="str">
            <v>Social</v>
          </cell>
          <cell r="I296" t="str">
            <v>Psicoterapia</v>
          </cell>
        </row>
        <row r="318">
          <cell r="F318">
            <v>262</v>
          </cell>
          <cell r="G318">
            <v>1282</v>
          </cell>
          <cell r="H318">
            <v>913</v>
          </cell>
          <cell r="I318">
            <v>3887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inicidio"/>
      <sheetName val="Tentativa"/>
      <sheetName val="Linea100"/>
      <sheetName val="CHAT 100"/>
      <sheetName val="REVIESFO"/>
      <sheetName val="Acoso Virtual"/>
    </sheetNames>
    <sheetDataSet>
      <sheetData sheetId="0">
        <row r="25">
          <cell r="K25" t="str">
            <v>Feminicidio</v>
          </cell>
        </row>
        <row r="26">
          <cell r="I26">
            <v>2009</v>
          </cell>
          <cell r="K26">
            <v>139</v>
          </cell>
        </row>
        <row r="27">
          <cell r="I27">
            <v>2010</v>
          </cell>
          <cell r="K27">
            <v>121</v>
          </cell>
        </row>
        <row r="28">
          <cell r="I28">
            <v>2011</v>
          </cell>
          <cell r="K28">
            <v>93</v>
          </cell>
        </row>
        <row r="29">
          <cell r="I29">
            <v>2012</v>
          </cell>
          <cell r="K29">
            <v>83</v>
          </cell>
        </row>
        <row r="30">
          <cell r="I30">
            <v>2013</v>
          </cell>
          <cell r="K30">
            <v>131</v>
          </cell>
        </row>
        <row r="31">
          <cell r="I31">
            <v>2014</v>
          </cell>
          <cell r="K31">
            <v>96</v>
          </cell>
        </row>
        <row r="32">
          <cell r="I32">
            <v>2015</v>
          </cell>
          <cell r="K32">
            <v>95</v>
          </cell>
        </row>
        <row r="33">
          <cell r="I33">
            <v>2016</v>
          </cell>
          <cell r="K33">
            <v>124</v>
          </cell>
        </row>
        <row r="34">
          <cell r="I34">
            <v>2017</v>
          </cell>
          <cell r="K34">
            <v>121</v>
          </cell>
        </row>
        <row r="35">
          <cell r="I35" t="str">
            <v>2018 *</v>
          </cell>
          <cell r="K35">
            <v>22</v>
          </cell>
        </row>
        <row r="101">
          <cell r="B101" t="str">
            <v>Esposo</v>
          </cell>
          <cell r="F101">
            <v>3</v>
          </cell>
        </row>
        <row r="102">
          <cell r="B102" t="str">
            <v>Conviviente</v>
          </cell>
          <cell r="F102">
            <v>6</v>
          </cell>
        </row>
        <row r="103">
          <cell r="B103" t="str">
            <v>Pareja sexual sin hijos</v>
          </cell>
          <cell r="F103">
            <v>2</v>
          </cell>
        </row>
        <row r="104">
          <cell r="B104" t="str">
            <v>Enamorado/novio que no es pareja sexual</v>
          </cell>
          <cell r="F104">
            <v>1</v>
          </cell>
        </row>
        <row r="118">
          <cell r="K118" t="str">
            <v>Pareja</v>
          </cell>
          <cell r="L118">
            <v>12</v>
          </cell>
        </row>
        <row r="119">
          <cell r="K119" t="str">
            <v>Ex pareja</v>
          </cell>
          <cell r="L119">
            <v>3</v>
          </cell>
        </row>
        <row r="120">
          <cell r="K120" t="str">
            <v>Familiar</v>
          </cell>
          <cell r="L120">
            <v>0</v>
          </cell>
        </row>
        <row r="121">
          <cell r="K121" t="str">
            <v>Conocido</v>
          </cell>
          <cell r="L121">
            <v>0</v>
          </cell>
        </row>
        <row r="122">
          <cell r="K122" t="str">
            <v>Desconocido</v>
          </cell>
          <cell r="L122">
            <v>3</v>
          </cell>
        </row>
        <row r="123">
          <cell r="K123" t="str">
            <v>Otro</v>
          </cell>
          <cell r="L123">
            <v>4</v>
          </cell>
        </row>
        <row r="142">
          <cell r="L142" t="str">
            <v>N°</v>
          </cell>
        </row>
        <row r="143">
          <cell r="K143" t="str">
            <v>SI</v>
          </cell>
          <cell r="L143">
            <v>2</v>
          </cell>
        </row>
        <row r="144">
          <cell r="K144" t="str">
            <v>No</v>
          </cell>
          <cell r="L144">
            <v>11</v>
          </cell>
        </row>
        <row r="145">
          <cell r="K145" t="str">
            <v>Sin datos</v>
          </cell>
          <cell r="L145">
            <v>9</v>
          </cell>
        </row>
      </sheetData>
      <sheetData sheetId="1">
        <row r="25">
          <cell r="K25" t="str">
            <v>Tentativa feminicidio</v>
          </cell>
        </row>
        <row r="26">
          <cell r="I26">
            <v>2009</v>
          </cell>
          <cell r="K26">
            <v>64</v>
          </cell>
        </row>
        <row r="27">
          <cell r="I27">
            <v>2010</v>
          </cell>
          <cell r="K27">
            <v>47</v>
          </cell>
        </row>
        <row r="28">
          <cell r="I28">
            <v>2011</v>
          </cell>
          <cell r="K28">
            <v>66</v>
          </cell>
        </row>
        <row r="29">
          <cell r="I29">
            <v>2012</v>
          </cell>
          <cell r="K29">
            <v>91</v>
          </cell>
        </row>
        <row r="30">
          <cell r="I30">
            <v>2013</v>
          </cell>
          <cell r="K30">
            <v>151</v>
          </cell>
        </row>
        <row r="31">
          <cell r="I31">
            <v>2014</v>
          </cell>
          <cell r="K31">
            <v>186</v>
          </cell>
        </row>
        <row r="32">
          <cell r="I32">
            <v>2015</v>
          </cell>
          <cell r="K32">
            <v>198</v>
          </cell>
        </row>
        <row r="33">
          <cell r="I33">
            <v>2016</v>
          </cell>
          <cell r="K33">
            <v>258</v>
          </cell>
        </row>
        <row r="34">
          <cell r="I34">
            <v>2017</v>
          </cell>
          <cell r="K34">
            <v>247</v>
          </cell>
        </row>
        <row r="35">
          <cell r="I35" t="str">
            <v>2018 *</v>
          </cell>
          <cell r="K35">
            <v>66</v>
          </cell>
        </row>
        <row r="102">
          <cell r="B102" t="str">
            <v>Esposo</v>
          </cell>
          <cell r="F102">
            <v>8</v>
          </cell>
        </row>
        <row r="103">
          <cell r="B103" t="str">
            <v>Conviviente</v>
          </cell>
          <cell r="F103">
            <v>19</v>
          </cell>
        </row>
        <row r="104">
          <cell r="B104" t="str">
            <v>Pareja sexual sin hijos</v>
          </cell>
          <cell r="F104">
            <v>0</v>
          </cell>
        </row>
        <row r="105">
          <cell r="B105" t="str">
            <v>Enamorado/novio que no es pareja sexual</v>
          </cell>
          <cell r="F105">
            <v>2</v>
          </cell>
        </row>
        <row r="119">
          <cell r="K119" t="str">
            <v>Pareja</v>
          </cell>
          <cell r="L119">
            <v>29</v>
          </cell>
        </row>
        <row r="120">
          <cell r="K120" t="str">
            <v>Ex pareja</v>
          </cell>
          <cell r="L120">
            <v>35</v>
          </cell>
        </row>
        <row r="121">
          <cell r="K121" t="str">
            <v>Familiar</v>
          </cell>
          <cell r="L121">
            <v>1</v>
          </cell>
        </row>
        <row r="122">
          <cell r="K122" t="str">
            <v>Conocido</v>
          </cell>
          <cell r="L122">
            <v>0</v>
          </cell>
        </row>
        <row r="123">
          <cell r="K123" t="str">
            <v>Desconocido</v>
          </cell>
          <cell r="L123">
            <v>0</v>
          </cell>
        </row>
        <row r="124">
          <cell r="K124" t="str">
            <v>Otro</v>
          </cell>
          <cell r="L124">
            <v>1</v>
          </cell>
        </row>
        <row r="143">
          <cell r="L143" t="str">
            <v>N°</v>
          </cell>
        </row>
        <row r="144">
          <cell r="K144" t="str">
            <v>Sobrio</v>
          </cell>
          <cell r="L144">
            <v>34</v>
          </cell>
        </row>
        <row r="145">
          <cell r="K145" t="str">
            <v>Efectos de alcohol</v>
          </cell>
          <cell r="L145">
            <v>29</v>
          </cell>
        </row>
        <row r="146">
          <cell r="K146" t="str">
            <v>Efectos de droga</v>
          </cell>
          <cell r="L146">
            <v>1</v>
          </cell>
        </row>
        <row r="147">
          <cell r="K147" t="str">
            <v>Ambos</v>
          </cell>
          <cell r="L147">
            <v>2</v>
          </cell>
        </row>
      </sheetData>
      <sheetData sheetId="2">
        <row r="33">
          <cell r="C33" t="str">
            <v>Mujer</v>
          </cell>
          <cell r="D33" t="str">
            <v>Hombre</v>
          </cell>
          <cell r="E33" t="str">
            <v>Sin dato</v>
          </cell>
        </row>
        <row r="34">
          <cell r="B34" t="str">
            <v>Enero</v>
          </cell>
          <cell r="C34">
            <v>3884</v>
          </cell>
          <cell r="D34">
            <v>659</v>
          </cell>
          <cell r="E34">
            <v>0</v>
          </cell>
        </row>
        <row r="35">
          <cell r="B35" t="str">
            <v>Febrero</v>
          </cell>
          <cell r="C35">
            <v>3053</v>
          </cell>
          <cell r="D35">
            <v>581</v>
          </cell>
          <cell r="E35">
            <v>727</v>
          </cell>
        </row>
        <row r="36">
          <cell r="B36" t="str">
            <v>Marzo</v>
          </cell>
        </row>
        <row r="37">
          <cell r="B37" t="str">
            <v>Abril</v>
          </cell>
        </row>
        <row r="38">
          <cell r="B38" t="str">
            <v>Mayo</v>
          </cell>
        </row>
        <row r="39">
          <cell r="B39" t="str">
            <v>Junio</v>
          </cell>
        </row>
        <row r="40">
          <cell r="B40" t="str">
            <v>Julio</v>
          </cell>
        </row>
        <row r="41">
          <cell r="B41" t="str">
            <v>Agosto</v>
          </cell>
        </row>
        <row r="42">
          <cell r="B42" t="str">
            <v>Septiembre</v>
          </cell>
        </row>
        <row r="43">
          <cell r="B43" t="str">
            <v>Octubre</v>
          </cell>
        </row>
        <row r="44">
          <cell r="B44" t="str">
            <v>Noviembre</v>
          </cell>
        </row>
        <row r="45">
          <cell r="B45" t="str">
            <v>Diciembre</v>
          </cell>
        </row>
        <row r="50">
          <cell r="C50" t="str">
            <v>Infancia</v>
          </cell>
          <cell r="D50" t="str">
            <v>Niñez</v>
          </cell>
          <cell r="E50" t="str">
            <v>Adolescentes</v>
          </cell>
          <cell r="F50" t="str">
            <v>Adolescentes tardios</v>
          </cell>
          <cell r="G50" t="str">
            <v>Jóvenes</v>
          </cell>
          <cell r="H50" t="str">
            <v>Adultos</v>
          </cell>
          <cell r="I50" t="str">
            <v>Adulto Mayor</v>
          </cell>
          <cell r="J50" t="str">
            <v>Sin datos</v>
          </cell>
        </row>
        <row r="64">
          <cell r="C64">
            <v>0</v>
          </cell>
          <cell r="D64">
            <v>14</v>
          </cell>
          <cell r="E64">
            <v>48</v>
          </cell>
          <cell r="F64">
            <v>111</v>
          </cell>
          <cell r="G64">
            <v>1989</v>
          </cell>
          <cell r="H64">
            <v>5177</v>
          </cell>
          <cell r="I64">
            <v>329</v>
          </cell>
          <cell r="J64">
            <v>1236</v>
          </cell>
        </row>
        <row r="69">
          <cell r="B69" t="str">
            <v>El / ella misma</v>
          </cell>
          <cell r="E69">
            <v>0.38117699910152741</v>
          </cell>
        </row>
        <row r="70">
          <cell r="B70" t="str">
            <v>Anónimo</v>
          </cell>
          <cell r="E70">
            <v>0.13993710691823899</v>
          </cell>
        </row>
        <row r="71">
          <cell r="B71" t="str">
            <v>Madre/padre/apoderado(a)</v>
          </cell>
          <cell r="E71">
            <v>0.14757412398921832</v>
          </cell>
        </row>
        <row r="72">
          <cell r="B72" t="str">
            <v>Otro familiar</v>
          </cell>
          <cell r="E72">
            <v>0.18126684636118598</v>
          </cell>
        </row>
        <row r="73">
          <cell r="B73" t="str">
            <v>Otra persona</v>
          </cell>
          <cell r="E73">
            <v>0.1376909254267745</v>
          </cell>
        </row>
        <row r="74">
          <cell r="B74" t="str">
            <v>Seudónimo</v>
          </cell>
          <cell r="E74">
            <v>1.2353998203054807E-2</v>
          </cell>
        </row>
        <row r="80">
          <cell r="C80" t="str">
            <v>Mujer</v>
          </cell>
          <cell r="D80" t="str">
            <v>Hombre</v>
          </cell>
        </row>
        <row r="81">
          <cell r="B81" t="str">
            <v>Enero</v>
          </cell>
          <cell r="C81">
            <v>3492</v>
          </cell>
          <cell r="D81">
            <v>1051</v>
          </cell>
        </row>
        <row r="82">
          <cell r="B82" t="str">
            <v>Febrero</v>
          </cell>
          <cell r="C82">
            <v>3344</v>
          </cell>
          <cell r="D82">
            <v>1017</v>
          </cell>
        </row>
        <row r="83">
          <cell r="B83" t="str">
            <v>Marzo</v>
          </cell>
        </row>
        <row r="84">
          <cell r="B84" t="str">
            <v>Abril</v>
          </cell>
        </row>
        <row r="85">
          <cell r="B85" t="str">
            <v>Mayo</v>
          </cell>
        </row>
        <row r="86">
          <cell r="B86" t="str">
            <v>Junio</v>
          </cell>
        </row>
        <row r="87">
          <cell r="B87" t="str">
            <v>Julio</v>
          </cell>
        </row>
        <row r="88">
          <cell r="B88" t="str">
            <v>Agosto</v>
          </cell>
        </row>
        <row r="89">
          <cell r="B89" t="str">
            <v>Septiembre</v>
          </cell>
        </row>
        <row r="90">
          <cell r="B90" t="str">
            <v>Octubre</v>
          </cell>
        </row>
        <row r="91">
          <cell r="B91" t="str">
            <v>Noviembre</v>
          </cell>
        </row>
        <row r="92">
          <cell r="B92" t="str">
            <v>Diciembre</v>
          </cell>
        </row>
        <row r="97">
          <cell r="C97" t="str">
            <v>Infancia</v>
          </cell>
          <cell r="D97" t="str">
            <v>Niñez</v>
          </cell>
          <cell r="E97" t="str">
            <v>Adolescentes</v>
          </cell>
          <cell r="F97" t="str">
            <v>Adolescentes tardios</v>
          </cell>
          <cell r="G97" t="str">
            <v>Jóvenes</v>
          </cell>
          <cell r="H97" t="str">
            <v>Adultos</v>
          </cell>
          <cell r="I97" t="str">
            <v>Adulto Mayor</v>
          </cell>
          <cell r="J97" t="str">
            <v>Sin datos</v>
          </cell>
        </row>
        <row r="111">
          <cell r="C111">
            <v>1285</v>
          </cell>
          <cell r="D111">
            <v>1385</v>
          </cell>
          <cell r="E111">
            <v>695</v>
          </cell>
          <cell r="F111">
            <v>502</v>
          </cell>
          <cell r="G111">
            <v>1709</v>
          </cell>
          <cell r="H111">
            <v>2825</v>
          </cell>
          <cell r="I111">
            <v>446</v>
          </cell>
          <cell r="J111">
            <v>57</v>
          </cell>
        </row>
        <row r="126">
          <cell r="D126" t="str">
            <v>Hombre</v>
          </cell>
        </row>
        <row r="127">
          <cell r="B127" t="str">
            <v>Enero</v>
          </cell>
          <cell r="C127">
            <v>977</v>
          </cell>
          <cell r="D127">
            <v>3566</v>
          </cell>
        </row>
        <row r="128">
          <cell r="B128" t="str">
            <v>Febrero</v>
          </cell>
          <cell r="C128">
            <v>861</v>
          </cell>
          <cell r="D128">
            <v>2442</v>
          </cell>
        </row>
        <row r="129">
          <cell r="B129" t="str">
            <v>Marzo</v>
          </cell>
        </row>
        <row r="130">
          <cell r="B130" t="str">
            <v>Abril</v>
          </cell>
        </row>
        <row r="131">
          <cell r="B131" t="str">
            <v>Mayo</v>
          </cell>
        </row>
        <row r="132">
          <cell r="B132" t="str">
            <v>Junio</v>
          </cell>
        </row>
        <row r="133">
          <cell r="B133" t="str">
            <v>Julio</v>
          </cell>
        </row>
        <row r="134">
          <cell r="B134" t="str">
            <v>Agosto</v>
          </cell>
        </row>
        <row r="135">
          <cell r="B135" t="str">
            <v>Septiembre</v>
          </cell>
        </row>
        <row r="136">
          <cell r="B136" t="str">
            <v>Octubre</v>
          </cell>
        </row>
        <row r="137">
          <cell r="B137" t="str">
            <v>Noviembre</v>
          </cell>
        </row>
        <row r="138">
          <cell r="B138" t="str">
            <v>Diciembre</v>
          </cell>
        </row>
        <row r="143">
          <cell r="C143" t="str">
            <v>Infancia</v>
          </cell>
          <cell r="D143" t="str">
            <v>Niñez</v>
          </cell>
          <cell r="E143" t="str">
            <v>Adolescentes</v>
          </cell>
          <cell r="F143" t="str">
            <v>Adolescentes tardios</v>
          </cell>
          <cell r="G143" t="str">
            <v>Jóvenes</v>
          </cell>
          <cell r="H143" t="str">
            <v>Adultos</v>
          </cell>
          <cell r="I143" t="str">
            <v>Adulto Mayor</v>
          </cell>
          <cell r="J143" t="str">
            <v>Sin datos</v>
          </cell>
        </row>
        <row r="157">
          <cell r="C157">
            <v>0</v>
          </cell>
          <cell r="D157">
            <v>13</v>
          </cell>
          <cell r="E157">
            <v>32</v>
          </cell>
          <cell r="F157">
            <v>73</v>
          </cell>
          <cell r="G157">
            <v>1698</v>
          </cell>
          <cell r="H157">
            <v>4916</v>
          </cell>
          <cell r="I157">
            <v>360</v>
          </cell>
          <cell r="J157">
            <v>1812</v>
          </cell>
        </row>
        <row r="205">
          <cell r="D205">
            <v>5100</v>
          </cell>
          <cell r="E205">
            <v>3804</v>
          </cell>
        </row>
        <row r="213">
          <cell r="C213">
            <v>2017</v>
          </cell>
          <cell r="D213">
            <v>2018</v>
          </cell>
        </row>
        <row r="214">
          <cell r="C214">
            <v>5742</v>
          </cell>
          <cell r="D214">
            <v>4543</v>
          </cell>
        </row>
        <row r="215">
          <cell r="C215">
            <v>5109</v>
          </cell>
          <cell r="D215">
            <v>4361</v>
          </cell>
        </row>
      </sheetData>
      <sheetData sheetId="3">
        <row r="13">
          <cell r="B13" t="str">
            <v>Ene</v>
          </cell>
          <cell r="C13">
            <v>211</v>
          </cell>
        </row>
        <row r="14">
          <cell r="B14" t="str">
            <v>Feb</v>
          </cell>
          <cell r="C14">
            <v>248</v>
          </cell>
        </row>
        <row r="15">
          <cell r="B15" t="str">
            <v>Mar</v>
          </cell>
        </row>
        <row r="16">
          <cell r="B16" t="str">
            <v>Abr</v>
          </cell>
        </row>
        <row r="17">
          <cell r="B17" t="str">
            <v>May</v>
          </cell>
        </row>
        <row r="18">
          <cell r="B18" t="str">
            <v>Jun</v>
          </cell>
        </row>
        <row r="19">
          <cell r="B19" t="str">
            <v>Jul</v>
          </cell>
        </row>
        <row r="20">
          <cell r="B20" t="str">
            <v>Ago</v>
          </cell>
        </row>
        <row r="21">
          <cell r="B21" t="str">
            <v>Sep</v>
          </cell>
        </row>
        <row r="22">
          <cell r="B22" t="str">
            <v>Oct</v>
          </cell>
        </row>
        <row r="23">
          <cell r="B23" t="str">
            <v>Nov</v>
          </cell>
        </row>
        <row r="24">
          <cell r="B24" t="str">
            <v>Dic</v>
          </cell>
        </row>
        <row r="30">
          <cell r="P30">
            <v>61</v>
          </cell>
          <cell r="S30">
            <v>398</v>
          </cell>
        </row>
        <row r="58">
          <cell r="E58" t="str">
            <v>Mujer</v>
          </cell>
          <cell r="F58" t="str">
            <v>Hombre</v>
          </cell>
          <cell r="G58" t="str">
            <v>N/E</v>
          </cell>
        </row>
        <row r="59">
          <cell r="B59" t="str">
            <v>Menos de 13 años</v>
          </cell>
          <cell r="I59">
            <v>4.3572984749455342E-3</v>
          </cell>
        </row>
        <row r="60">
          <cell r="B60" t="str">
            <v>13 a 17 años</v>
          </cell>
          <cell r="I60">
            <v>8.2788671023965144E-2</v>
          </cell>
        </row>
        <row r="61">
          <cell r="B61" t="str">
            <v>18 a 25 años</v>
          </cell>
          <cell r="I61">
            <v>0.20915032679738563</v>
          </cell>
        </row>
        <row r="62">
          <cell r="B62" t="str">
            <v>26 a 45 años</v>
          </cell>
          <cell r="I62">
            <v>0.38344226579520696</v>
          </cell>
        </row>
        <row r="63">
          <cell r="B63" t="str">
            <v>46 a + años</v>
          </cell>
          <cell r="I63">
            <v>5.2287581699346407E-2</v>
          </cell>
        </row>
        <row r="64">
          <cell r="B64" t="str">
            <v>No especifica</v>
          </cell>
          <cell r="I64">
            <v>0.26797385620915032</v>
          </cell>
        </row>
        <row r="65">
          <cell r="E65">
            <v>381</v>
          </cell>
          <cell r="F65">
            <v>78</v>
          </cell>
          <cell r="G65">
            <v>0</v>
          </cell>
        </row>
        <row r="71">
          <cell r="I71" t="str">
            <v>Derivación al CEM</v>
          </cell>
          <cell r="N71">
            <v>30</v>
          </cell>
        </row>
        <row r="72">
          <cell r="I72" t="str">
            <v>Derivación al SAU</v>
          </cell>
          <cell r="N72">
            <v>0</v>
          </cell>
        </row>
        <row r="73">
          <cell r="I73" t="str">
            <v>Orientación psicologica</v>
          </cell>
          <cell r="N73">
            <v>131</v>
          </cell>
        </row>
        <row r="74">
          <cell r="I74" t="str">
            <v>Información general</v>
          </cell>
          <cell r="N74">
            <v>148</v>
          </cell>
        </row>
        <row r="75">
          <cell r="I75" t="str">
            <v>Referencia al CEM</v>
          </cell>
          <cell r="N75">
            <v>150</v>
          </cell>
        </row>
        <row r="125">
          <cell r="D125">
            <v>2017</v>
          </cell>
          <cell r="E125">
            <v>2018</v>
          </cell>
        </row>
        <row r="126">
          <cell r="D126">
            <v>211</v>
          </cell>
          <cell r="E126">
            <v>211</v>
          </cell>
        </row>
        <row r="127">
          <cell r="D127">
            <v>254</v>
          </cell>
          <cell r="E127">
            <v>248</v>
          </cell>
        </row>
      </sheetData>
      <sheetData sheetId="4">
        <row r="9">
          <cell r="H9" t="str">
            <v>Mujer</v>
          </cell>
          <cell r="I9" t="str">
            <v>Hombre</v>
          </cell>
        </row>
        <row r="23">
          <cell r="H23">
            <v>0.97499999999999998</v>
          </cell>
          <cell r="I23">
            <v>2.5000000000000001E-2</v>
          </cell>
        </row>
        <row r="27">
          <cell r="B27" t="str">
            <v>Sin nivel</v>
          </cell>
          <cell r="G27">
            <v>0.375</v>
          </cell>
        </row>
        <row r="28">
          <cell r="B28" t="str">
            <v>Inicial</v>
          </cell>
          <cell r="G28">
            <v>0</v>
          </cell>
        </row>
        <row r="29">
          <cell r="B29" t="str">
            <v>Primaria incompleta</v>
          </cell>
          <cell r="G29">
            <v>0.25</v>
          </cell>
        </row>
        <row r="30">
          <cell r="B30" t="str">
            <v>Primaria completa</v>
          </cell>
          <cell r="G30">
            <v>0.3</v>
          </cell>
        </row>
        <row r="31">
          <cell r="B31" t="str">
            <v>Secundaria incompleta</v>
          </cell>
          <cell r="G31">
            <v>0.05</v>
          </cell>
        </row>
        <row r="32">
          <cell r="B32" t="str">
            <v>Secundaria completa</v>
          </cell>
          <cell r="G32">
            <v>0</v>
          </cell>
        </row>
        <row r="33">
          <cell r="B33" t="str">
            <v>Superior técnico incompleta</v>
          </cell>
          <cell r="G33">
            <v>0</v>
          </cell>
        </row>
        <row r="34">
          <cell r="B34" t="str">
            <v>Superior técnico completa</v>
          </cell>
          <cell r="G34">
            <v>0</v>
          </cell>
        </row>
        <row r="35">
          <cell r="B35" t="str">
            <v>Superior universitaria incompleta</v>
          </cell>
          <cell r="G35">
            <v>2.5000000000000001E-2</v>
          </cell>
        </row>
        <row r="36">
          <cell r="B36" t="str">
            <v>Superior universitaria completo</v>
          </cell>
          <cell r="G36">
            <v>0</v>
          </cell>
        </row>
        <row r="37">
          <cell r="B37" t="str">
            <v>Sin Información</v>
          </cell>
          <cell r="G37">
            <v>0</v>
          </cell>
        </row>
        <row r="41">
          <cell r="C41" t="str">
            <v>0 - 17 años</v>
          </cell>
          <cell r="D41" t="str">
            <v>18 - 25 años</v>
          </cell>
          <cell r="E41" t="str">
            <v>26 - 35 años</v>
          </cell>
          <cell r="F41" t="str">
            <v>36 - 45 años</v>
          </cell>
          <cell r="G41" t="str">
            <v>46 - 59 años</v>
          </cell>
          <cell r="H41" t="str">
            <v>60 a más años</v>
          </cell>
        </row>
        <row r="54">
          <cell r="C54">
            <v>0</v>
          </cell>
          <cell r="D54">
            <v>0</v>
          </cell>
          <cell r="E54">
            <v>0</v>
          </cell>
          <cell r="F54">
            <v>11</v>
          </cell>
          <cell r="G54">
            <v>29</v>
          </cell>
          <cell r="H54">
            <v>0</v>
          </cell>
        </row>
        <row r="59">
          <cell r="B59" t="str">
            <v>Si</v>
          </cell>
          <cell r="E59">
            <v>2.5000000000000001E-2</v>
          </cell>
        </row>
        <row r="60">
          <cell r="B60" t="str">
            <v>No</v>
          </cell>
          <cell r="E60">
            <v>0.97499999999999998</v>
          </cell>
        </row>
        <row r="61">
          <cell r="B61" t="str">
            <v>Sin información</v>
          </cell>
          <cell r="E61">
            <v>0</v>
          </cell>
        </row>
        <row r="72">
          <cell r="C72" t="str">
            <v>Admisión</v>
          </cell>
          <cell r="D72" t="str">
            <v>Psicología</v>
          </cell>
          <cell r="E72" t="str">
            <v>Social</v>
          </cell>
        </row>
        <row r="73">
          <cell r="B73" t="str">
            <v>Enero</v>
          </cell>
          <cell r="F73">
            <v>183</v>
          </cell>
        </row>
        <row r="74">
          <cell r="B74" t="str">
            <v>Febrero</v>
          </cell>
          <cell r="F74">
            <v>237</v>
          </cell>
        </row>
        <row r="75">
          <cell r="B75" t="str">
            <v>Marzo</v>
          </cell>
          <cell r="F75">
            <v>0</v>
          </cell>
        </row>
        <row r="76">
          <cell r="B76" t="str">
            <v>Abril</v>
          </cell>
          <cell r="F76">
            <v>0</v>
          </cell>
        </row>
        <row r="77">
          <cell r="B77" t="str">
            <v>Mayo</v>
          </cell>
          <cell r="F77">
            <v>0</v>
          </cell>
        </row>
        <row r="78">
          <cell r="B78" t="str">
            <v>Junio</v>
          </cell>
          <cell r="F78">
            <v>0</v>
          </cell>
        </row>
        <row r="79">
          <cell r="B79" t="str">
            <v>Julio</v>
          </cell>
          <cell r="F79">
            <v>0</v>
          </cell>
        </row>
        <row r="80">
          <cell r="B80" t="str">
            <v>Agosto</v>
          </cell>
          <cell r="F80">
            <v>0</v>
          </cell>
        </row>
        <row r="81">
          <cell r="B81" t="str">
            <v>Setiembre</v>
          </cell>
          <cell r="F81">
            <v>0</v>
          </cell>
        </row>
        <row r="82">
          <cell r="B82" t="str">
            <v>Octubre</v>
          </cell>
          <cell r="F82">
            <v>0</v>
          </cell>
        </row>
        <row r="83">
          <cell r="B83" t="str">
            <v>Noviembre</v>
          </cell>
          <cell r="F83">
            <v>0</v>
          </cell>
        </row>
        <row r="84">
          <cell r="B84" t="str">
            <v>Diciembre</v>
          </cell>
          <cell r="F84">
            <v>0</v>
          </cell>
        </row>
        <row r="86">
          <cell r="C86">
            <v>9.5238095238095233E-2</v>
          </cell>
          <cell r="D86">
            <v>0.52380952380952384</v>
          </cell>
          <cell r="E86">
            <v>0.38095238095238093</v>
          </cell>
        </row>
        <row r="109">
          <cell r="C109">
            <v>2017</v>
          </cell>
          <cell r="D109">
            <v>2018</v>
          </cell>
        </row>
        <row r="110">
          <cell r="B110" t="str">
            <v>Ene.</v>
          </cell>
          <cell r="C110">
            <v>496</v>
          </cell>
          <cell r="D110">
            <v>4</v>
          </cell>
        </row>
        <row r="111">
          <cell r="B111" t="str">
            <v>Feb.</v>
          </cell>
          <cell r="C111">
            <v>231</v>
          </cell>
          <cell r="D111">
            <v>36</v>
          </cell>
        </row>
        <row r="112">
          <cell r="B112" t="str">
            <v>Mar.</v>
          </cell>
          <cell r="C112">
            <v>265</v>
          </cell>
        </row>
        <row r="113">
          <cell r="B113" t="str">
            <v>Abr.</v>
          </cell>
          <cell r="C113">
            <v>145</v>
          </cell>
        </row>
        <row r="114">
          <cell r="B114" t="str">
            <v>May.</v>
          </cell>
          <cell r="C114">
            <v>122</v>
          </cell>
        </row>
        <row r="115">
          <cell r="B115" t="str">
            <v>Jun.</v>
          </cell>
          <cell r="C115">
            <v>158</v>
          </cell>
        </row>
        <row r="116">
          <cell r="B116" t="str">
            <v>Jul.</v>
          </cell>
          <cell r="C116">
            <v>67</v>
          </cell>
        </row>
        <row r="117">
          <cell r="B117" t="str">
            <v>Ago.</v>
          </cell>
          <cell r="C117">
            <v>111</v>
          </cell>
        </row>
        <row r="118">
          <cell r="B118" t="str">
            <v>Sep.</v>
          </cell>
          <cell r="C118">
            <v>75</v>
          </cell>
        </row>
        <row r="119">
          <cell r="B119" t="str">
            <v>Oct.</v>
          </cell>
          <cell r="C119">
            <v>231</v>
          </cell>
        </row>
        <row r="120">
          <cell r="B120" t="str">
            <v>Nov.</v>
          </cell>
          <cell r="C120">
            <v>350</v>
          </cell>
        </row>
        <row r="121">
          <cell r="B121" t="str">
            <v>Dic.</v>
          </cell>
          <cell r="C121">
            <v>147</v>
          </cell>
        </row>
      </sheetData>
      <sheetData sheetId="5">
        <row r="15">
          <cell r="G15" t="str">
            <v>Facebook</v>
          </cell>
          <cell r="I15">
            <v>23</v>
          </cell>
        </row>
        <row r="16">
          <cell r="G16" t="str">
            <v>YouTube</v>
          </cell>
          <cell r="I16">
            <v>1</v>
          </cell>
        </row>
        <row r="17">
          <cell r="G17" t="str">
            <v>Whatsapp</v>
          </cell>
          <cell r="I17">
            <v>18</v>
          </cell>
        </row>
        <row r="18">
          <cell r="G18" t="str">
            <v>Twitter</v>
          </cell>
          <cell r="I18">
            <v>2</v>
          </cell>
        </row>
        <row r="19">
          <cell r="G19" t="str">
            <v>Mensajes de texto</v>
          </cell>
          <cell r="I19">
            <v>19</v>
          </cell>
        </row>
        <row r="20">
          <cell r="G20" t="str">
            <v>Blog</v>
          </cell>
          <cell r="I20">
            <v>1</v>
          </cell>
        </row>
        <row r="21">
          <cell r="G21" t="str">
            <v>Correo</v>
          </cell>
          <cell r="I21">
            <v>9</v>
          </cell>
        </row>
        <row r="22">
          <cell r="G22" t="str">
            <v>Instagram</v>
          </cell>
          <cell r="I22">
            <v>9</v>
          </cell>
        </row>
        <row r="23">
          <cell r="G23" t="str">
            <v>Chat</v>
          </cell>
          <cell r="I23">
            <v>12</v>
          </cell>
        </row>
        <row r="24">
          <cell r="G24" t="str">
            <v>Foro</v>
          </cell>
          <cell r="I24">
            <v>1</v>
          </cell>
        </row>
        <row r="25">
          <cell r="G25" t="str">
            <v xml:space="preserve">Paginas Web </v>
          </cell>
          <cell r="I25">
            <v>2</v>
          </cell>
        </row>
        <row r="26">
          <cell r="G26" t="str">
            <v>Apps</v>
          </cell>
          <cell r="I26">
            <v>1</v>
          </cell>
        </row>
        <row r="27">
          <cell r="G27" t="str">
            <v>Otros</v>
          </cell>
          <cell r="I27">
            <v>8</v>
          </cell>
        </row>
        <row r="33">
          <cell r="B33" t="str">
            <v>Insultos electrónicos</v>
          </cell>
          <cell r="D33">
            <v>21</v>
          </cell>
        </row>
        <row r="34">
          <cell r="B34" t="str">
            <v>Ciberpersecución</v>
          </cell>
          <cell r="D34">
            <v>17</v>
          </cell>
        </row>
        <row r="35">
          <cell r="B35" t="str">
            <v>Ciberamenaza</v>
          </cell>
          <cell r="D35">
            <v>17</v>
          </cell>
        </row>
        <row r="36">
          <cell r="B36" t="str">
            <v>Suplantación</v>
          </cell>
          <cell r="D36">
            <v>0</v>
          </cell>
        </row>
        <row r="37">
          <cell r="B37" t="str">
            <v>Hostigamiento</v>
          </cell>
          <cell r="D37">
            <v>37</v>
          </cell>
        </row>
        <row r="38">
          <cell r="B38" t="str">
            <v>Happy Slapping</v>
          </cell>
          <cell r="D38">
            <v>1</v>
          </cell>
        </row>
        <row r="39">
          <cell r="B39" t="str">
            <v>Stlalking</v>
          </cell>
          <cell r="D39">
            <v>14</v>
          </cell>
        </row>
        <row r="40">
          <cell r="B40" t="str">
            <v>Sextorción</v>
          </cell>
          <cell r="D40">
            <v>0</v>
          </cell>
        </row>
        <row r="41">
          <cell r="B41" t="str">
            <v>Ciberbullying</v>
          </cell>
          <cell r="D41">
            <v>0</v>
          </cell>
        </row>
        <row r="42">
          <cell r="B42" t="str">
            <v>Grooming</v>
          </cell>
          <cell r="D42">
            <v>0</v>
          </cell>
        </row>
        <row r="49">
          <cell r="C49" t="str">
            <v>Mujer</v>
          </cell>
          <cell r="D49" t="str">
            <v>Hombre</v>
          </cell>
          <cell r="E49" t="str">
            <v>Intersexual</v>
          </cell>
        </row>
        <row r="63">
          <cell r="C63">
            <v>0.94871794871794868</v>
          </cell>
          <cell r="D63">
            <v>5.128205128205128E-2</v>
          </cell>
          <cell r="E63">
            <v>0</v>
          </cell>
        </row>
        <row r="66">
          <cell r="C66" t="str">
            <v>Lesbiana</v>
          </cell>
          <cell r="D66" t="str">
            <v>Gay</v>
          </cell>
          <cell r="E66" t="str">
            <v>Bisexual</v>
          </cell>
          <cell r="F66" t="str">
            <v>Heterosexual</v>
          </cell>
          <cell r="H66" t="str">
            <v>Sin dato</v>
          </cell>
        </row>
        <row r="80">
          <cell r="C80">
            <v>0</v>
          </cell>
          <cell r="D80">
            <v>0</v>
          </cell>
          <cell r="E80">
            <v>0</v>
          </cell>
          <cell r="F80">
            <v>0.79487179487179482</v>
          </cell>
          <cell r="H80">
            <v>0.20512820512820512</v>
          </cell>
        </row>
        <row r="83">
          <cell r="C83" t="str">
            <v>Mujeres trans</v>
          </cell>
          <cell r="D83" t="str">
            <v>Hombres trans</v>
          </cell>
          <cell r="E83" t="str">
            <v>Cisgenero</v>
          </cell>
          <cell r="G83" t="str">
            <v>Sin dato</v>
          </cell>
        </row>
        <row r="97">
          <cell r="C97">
            <v>5.128205128205128E-2</v>
          </cell>
          <cell r="D97">
            <v>0</v>
          </cell>
          <cell r="E97">
            <v>0.15384615384615385</v>
          </cell>
          <cell r="G97">
            <v>0.79487179487179482</v>
          </cell>
        </row>
        <row r="131">
          <cell r="C131" t="str">
            <v>Mujer</v>
          </cell>
          <cell r="D131" t="str">
            <v>Hombre</v>
          </cell>
          <cell r="E131" t="str">
            <v>Intersexual</v>
          </cell>
          <cell r="F131" t="str">
            <v>Sin dato</v>
          </cell>
        </row>
        <row r="145">
          <cell r="C145">
            <v>0.32558139534883723</v>
          </cell>
          <cell r="D145">
            <v>0.65116279069767447</v>
          </cell>
          <cell r="E145">
            <v>0</v>
          </cell>
          <cell r="F145">
            <v>2.3255813953488372E-2</v>
          </cell>
        </row>
        <row r="149">
          <cell r="H149" t="str">
            <v>Diario</v>
          </cell>
          <cell r="I149">
            <v>16</v>
          </cell>
        </row>
        <row r="150">
          <cell r="H150" t="str">
            <v>Semanal</v>
          </cell>
          <cell r="I150">
            <v>10</v>
          </cell>
        </row>
        <row r="151">
          <cell r="H151" t="str">
            <v>Mensual</v>
          </cell>
          <cell r="I151">
            <v>3</v>
          </cell>
        </row>
        <row r="152">
          <cell r="H152" t="str">
            <v>Intermitente</v>
          </cell>
          <cell r="I152">
            <v>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012"/>
      <sheetName val="productividad 2012"/>
      <sheetName val="Base 2012"/>
      <sheetName val="base anexa"/>
      <sheetName val="por mes y tipo violencia"/>
      <sheetName val="UBIGEO"/>
      <sheetName val="departamento"/>
      <sheetName val="Tabla dinámica 1"/>
      <sheetName val="Mapa"/>
      <sheetName val="edad"/>
      <sheetName val="derivacion"/>
      <sheetName val="intervencion"/>
      <sheetName val="resumen 2011"/>
      <sheetName val="Base 2011"/>
      <sheetName val="otros"/>
      <sheetName val="productividad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_de_Relaciones"/>
      <sheetName val="Composición_Familiar"/>
      <sheetName val="Persona_Afectada"/>
      <sheetName val="Características_de_la_Violencia"/>
      <sheetName val="Estrategias"/>
      <sheetName val="Atenciones"/>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Historial_de_Relaciones"/>
      <sheetName val="Composición_Familiar"/>
      <sheetName val="Persona_Afectada"/>
      <sheetName val="Características_de_la_Violencia"/>
      <sheetName val="Estrategias"/>
      <sheetName val="Atenciones"/>
      <sheetName val="Estadísticas"/>
      <sheetName val="Hoja1"/>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012"/>
      <sheetName val="productividad 2012"/>
      <sheetName val="Base 2012"/>
      <sheetName val="base anexa"/>
      <sheetName val="por mes y tipo violencia"/>
      <sheetName val="UBIGEO"/>
      <sheetName val="departamento"/>
      <sheetName val="Tabla dinámica 1"/>
      <sheetName val="Mapa"/>
      <sheetName val="edad"/>
      <sheetName val="derivacion"/>
      <sheetName val="intervencion"/>
      <sheetName val="resumen 2011"/>
      <sheetName val="Base 2011"/>
      <sheetName val="otros"/>
      <sheetName val="productividad 2011"/>
    </sheetNames>
    <sheetDataSet>
      <sheetData sheetId="0"/>
      <sheetData sheetId="1"/>
      <sheetData sheetId="2">
        <row r="1">
          <cell r="B1" t="str">
            <v>Marca temporal</v>
          </cell>
          <cell r="D1" t="str">
            <v>2) Indicar el día en que se reporta el caso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012"/>
      <sheetName val="productividad 2012"/>
      <sheetName val="Base 2012"/>
      <sheetName val="base anexa"/>
      <sheetName val="por mes y tipo violencia"/>
      <sheetName val="UBIGEO"/>
      <sheetName val="departamento"/>
      <sheetName val="Tabla dinámica 1"/>
      <sheetName val="Mapa"/>
      <sheetName val="edad"/>
      <sheetName val="derivacion"/>
      <sheetName val="intervencion"/>
      <sheetName val="resumen 2011"/>
      <sheetName val="Base 2011"/>
      <sheetName val="otros"/>
      <sheetName val="productividad 2011"/>
    </sheetNames>
    <sheetDataSet>
      <sheetData sheetId="0"/>
      <sheetData sheetId="1"/>
      <sheetData sheetId="2">
        <row r="1">
          <cell r="B1" t="str">
            <v>Marca temporal</v>
          </cell>
          <cell r="D1" t="str">
            <v>2) Indicar el día en que se reporta el caso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 de Relaciones"/>
      <sheetName val="Composición Familiar"/>
      <sheetName val="Persona Afectada"/>
      <sheetName val="Características de la Violencia"/>
      <sheetName val="Estratégias"/>
      <sheetName val="Atenciones"/>
      <sheetName val="LISTA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sheetName val="Casos"/>
      <sheetName val="Historial de Relaciones"/>
      <sheetName val="Composición Familiar"/>
      <sheetName val="Persona Afectada"/>
      <sheetName val="Características de la Violencia"/>
      <sheetName val="Estratégias"/>
      <sheetName val="Atenciones"/>
      <sheetName val="LISTA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AF296"/>
  <sheetViews>
    <sheetView tabSelected="1" view="pageBreakPreview" zoomScale="95" zoomScaleNormal="95" zoomScaleSheetLayoutView="95" workbookViewId="0">
      <selection activeCell="F86" sqref="F86"/>
    </sheetView>
  </sheetViews>
  <sheetFormatPr baseColWidth="10" defaultColWidth="11.44140625" defaultRowHeight="13.2" x14ac:dyDescent="0.25"/>
  <cols>
    <col min="1" max="1" width="15.6640625" style="363" customWidth="1"/>
    <col min="2" max="2" width="11.88671875" style="363" customWidth="1"/>
    <col min="3" max="3" width="13.6640625" style="363" customWidth="1"/>
    <col min="4" max="4" width="13.5546875" style="363" customWidth="1"/>
    <col min="5" max="5" width="12.44140625" style="363" customWidth="1"/>
    <col min="6" max="6" width="13.5546875" style="363" customWidth="1"/>
    <col min="7" max="7" width="13.6640625" style="363" customWidth="1"/>
    <col min="8" max="8" width="12.88671875" style="363" customWidth="1"/>
    <col min="9" max="9" width="10.6640625" style="363" customWidth="1"/>
    <col min="10" max="10" width="11.33203125" style="363" customWidth="1"/>
    <col min="11" max="11" width="15.6640625" style="363" customWidth="1"/>
    <col min="12" max="12" width="12.109375" style="363" customWidth="1"/>
    <col min="13" max="13" width="13.44140625" style="363" customWidth="1"/>
    <col min="14" max="15" width="9.6640625" style="363" customWidth="1"/>
    <col min="16" max="16" width="11.109375" style="363" customWidth="1"/>
    <col min="17" max="17" width="13.44140625" style="363" customWidth="1"/>
    <col min="18" max="112" width="11.44140625" style="363"/>
    <col min="113" max="113" width="15.6640625" style="363" customWidth="1"/>
    <col min="114" max="114" width="11.88671875" style="363" customWidth="1"/>
    <col min="115" max="115" width="12.33203125" style="363" customWidth="1"/>
    <col min="116" max="116" width="13.5546875" style="363" customWidth="1"/>
    <col min="117" max="117" width="12.44140625" style="363" customWidth="1"/>
    <col min="118" max="118" width="12" style="363" customWidth="1"/>
    <col min="119" max="119" width="13.6640625" style="363" customWidth="1"/>
    <col min="120" max="120" width="12.88671875" style="363" customWidth="1"/>
    <col min="121" max="122" width="10.6640625" style="363" customWidth="1"/>
    <col min="123" max="123" width="12" style="363" customWidth="1"/>
    <col min="124" max="124" width="12.109375" style="363" customWidth="1"/>
    <col min="125" max="125" width="13.44140625" style="363" customWidth="1"/>
    <col min="126" max="126" width="11.6640625" style="363" customWidth="1"/>
    <col min="127" max="128" width="10.6640625" style="363" customWidth="1"/>
    <col min="129" max="16384" width="11.44140625" style="363"/>
  </cols>
  <sheetData>
    <row r="1" spans="1:17" ht="9" customHeight="1" x14ac:dyDescent="0.25"/>
    <row r="2" spans="1:17" ht="9" customHeight="1" x14ac:dyDescent="0.25"/>
    <row r="3" spans="1:17" ht="9.75" customHeight="1" x14ac:dyDescent="0.25"/>
    <row r="4" spans="1:17" ht="4.5" customHeight="1" x14ac:dyDescent="0.25"/>
    <row r="5" spans="1:17" ht="4.5" customHeight="1" x14ac:dyDescent="0.25"/>
    <row r="6" spans="1:17" ht="4.5" customHeight="1" x14ac:dyDescent="0.25"/>
    <row r="7" spans="1:17" ht="4.5" customHeight="1" x14ac:dyDescent="0.25"/>
    <row r="8" spans="1:17" s="366" customFormat="1" ht="17.25" customHeight="1" x14ac:dyDescent="0.3">
      <c r="A8" s="364" t="s">
        <v>152</v>
      </c>
      <c r="B8" s="365"/>
      <c r="C8" s="365"/>
      <c r="D8" s="365"/>
      <c r="E8" s="365"/>
      <c r="F8" s="365"/>
      <c r="G8" s="365"/>
      <c r="H8" s="365"/>
      <c r="I8" s="365"/>
      <c r="J8" s="365"/>
      <c r="K8" s="365"/>
      <c r="L8" s="365"/>
      <c r="M8" s="365"/>
      <c r="N8" s="365"/>
      <c r="O8" s="365"/>
      <c r="P8" s="365"/>
    </row>
    <row r="9" spans="1:17" ht="3" customHeight="1" x14ac:dyDescent="0.25">
      <c r="A9" s="367"/>
      <c r="B9" s="368"/>
      <c r="C9" s="368"/>
      <c r="D9" s="368"/>
      <c r="E9" s="368"/>
      <c r="F9" s="368"/>
      <c r="G9" s="368"/>
      <c r="H9" s="368"/>
      <c r="I9" s="368"/>
      <c r="J9" s="368"/>
      <c r="K9" s="368"/>
      <c r="L9" s="368"/>
      <c r="M9" s="368"/>
      <c r="N9" s="368"/>
      <c r="O9" s="368"/>
      <c r="P9" s="368"/>
    </row>
    <row r="10" spans="1:17" ht="3.75" customHeight="1" x14ac:dyDescent="0.25">
      <c r="A10" s="369"/>
      <c r="B10" s="369"/>
      <c r="C10" s="369"/>
      <c r="D10" s="369"/>
      <c r="E10" s="369"/>
      <c r="F10" s="369"/>
      <c r="G10" s="369"/>
      <c r="H10" s="369"/>
      <c r="I10" s="369"/>
      <c r="J10" s="369"/>
      <c r="K10" s="369"/>
      <c r="L10" s="369"/>
      <c r="M10" s="369"/>
      <c r="N10" s="369"/>
      <c r="O10" s="369"/>
      <c r="P10" s="369"/>
      <c r="Q10" s="370"/>
    </row>
    <row r="11" spans="1:17" ht="24.9" customHeight="1" x14ac:dyDescent="0.25">
      <c r="A11" s="1234" t="s">
        <v>351</v>
      </c>
      <c r="B11" s="1234"/>
      <c r="C11" s="1234"/>
      <c r="D11" s="1234"/>
      <c r="E11" s="1234"/>
      <c r="F11" s="1234"/>
      <c r="G11" s="1234"/>
      <c r="H11" s="1234"/>
      <c r="I11" s="1234"/>
      <c r="J11" s="1234"/>
      <c r="K11" s="1234"/>
      <c r="L11" s="1234"/>
      <c r="M11" s="1234"/>
      <c r="N11" s="1234"/>
      <c r="O11" s="1234"/>
      <c r="P11" s="1234"/>
      <c r="Q11" s="1234"/>
    </row>
    <row r="12" spans="1:17" ht="24.9" customHeight="1" x14ac:dyDescent="0.25">
      <c r="A12" s="1234" t="s">
        <v>352</v>
      </c>
      <c r="B12" s="1234"/>
      <c r="C12" s="1234"/>
      <c r="D12" s="1234"/>
      <c r="E12" s="1234"/>
      <c r="F12" s="1234"/>
      <c r="G12" s="1234"/>
      <c r="H12" s="1234"/>
      <c r="I12" s="1234"/>
      <c r="J12" s="1234"/>
      <c r="K12" s="1234"/>
      <c r="L12" s="1234"/>
      <c r="M12" s="1234"/>
      <c r="N12" s="1234"/>
      <c r="O12" s="1234"/>
      <c r="P12" s="1234"/>
      <c r="Q12" s="1234"/>
    </row>
    <row r="13" spans="1:17" ht="24.9" customHeight="1" x14ac:dyDescent="0.25">
      <c r="A13" s="1235" t="s">
        <v>353</v>
      </c>
      <c r="B13" s="1235"/>
      <c r="C13" s="1235"/>
      <c r="D13" s="1235"/>
      <c r="E13" s="1235"/>
      <c r="F13" s="1235"/>
      <c r="G13" s="1235"/>
      <c r="H13" s="1235"/>
      <c r="I13" s="1235"/>
      <c r="J13" s="1235"/>
      <c r="K13" s="1235"/>
      <c r="L13" s="1235"/>
      <c r="M13" s="1235"/>
      <c r="N13" s="1235"/>
      <c r="O13" s="1235"/>
      <c r="P13" s="1235"/>
      <c r="Q13" s="1235"/>
    </row>
    <row r="14" spans="1:17" ht="17.399999999999999" x14ac:dyDescent="0.25">
      <c r="A14" s="1236" t="s">
        <v>1235</v>
      </c>
      <c r="B14" s="1236"/>
      <c r="C14" s="1236"/>
      <c r="D14" s="1236"/>
      <c r="E14" s="1236"/>
      <c r="F14" s="1236"/>
      <c r="G14" s="1236"/>
      <c r="H14" s="1236"/>
      <c r="I14" s="1236"/>
      <c r="J14" s="1236"/>
      <c r="K14" s="1236"/>
      <c r="L14" s="1236"/>
      <c r="M14" s="1236"/>
      <c r="N14" s="1236"/>
      <c r="O14" s="1236"/>
      <c r="P14" s="1236"/>
      <c r="Q14" s="1236"/>
    </row>
    <row r="15" spans="1:17" ht="3.75" customHeight="1" x14ac:dyDescent="0.25">
      <c r="A15" s="371"/>
      <c r="B15" s="372"/>
      <c r="C15" s="372"/>
      <c r="D15" s="372"/>
      <c r="E15" s="372"/>
      <c r="F15" s="372"/>
      <c r="G15" s="372"/>
      <c r="H15" s="372"/>
      <c r="I15" s="369"/>
      <c r="J15" s="369"/>
      <c r="K15" s="372"/>
      <c r="L15" s="372"/>
      <c r="M15" s="372"/>
      <c r="N15" s="372"/>
      <c r="O15" s="372"/>
      <c r="P15" s="372"/>
      <c r="Q15" s="370"/>
    </row>
    <row r="16" spans="1:17" ht="4.95" customHeight="1" x14ac:dyDescent="0.25"/>
    <row r="17" spans="1:17" ht="22.2" customHeight="1" thickBot="1" x14ac:dyDescent="0.3">
      <c r="A17" s="373" t="s">
        <v>354</v>
      </c>
      <c r="B17" s="373"/>
      <c r="C17" s="373"/>
      <c r="D17" s="373"/>
      <c r="E17" s="373"/>
      <c r="F17" s="373"/>
      <c r="G17" s="373"/>
      <c r="H17" s="373"/>
      <c r="I17" s="373"/>
      <c r="J17" s="373"/>
      <c r="K17" s="373"/>
      <c r="L17" s="373"/>
      <c r="M17" s="373"/>
      <c r="N17" s="373"/>
      <c r="O17" s="373"/>
      <c r="P17" s="373"/>
      <c r="Q17" s="373"/>
    </row>
    <row r="18" spans="1:17" ht="6.6" customHeight="1" x14ac:dyDescent="0.25"/>
    <row r="19" spans="1:17" ht="17.25" customHeight="1" thickBot="1" x14ac:dyDescent="0.35">
      <c r="A19" s="374" t="s">
        <v>355</v>
      </c>
      <c r="B19" s="374"/>
      <c r="C19" s="374"/>
      <c r="D19" s="374"/>
      <c r="E19" s="374"/>
      <c r="F19" s="374"/>
      <c r="G19" s="374"/>
      <c r="H19" s="374"/>
      <c r="I19" s="374"/>
      <c r="J19" s="374"/>
      <c r="K19" s="374"/>
      <c r="L19" s="374"/>
      <c r="M19" s="374"/>
      <c r="N19" s="374"/>
      <c r="O19" s="374"/>
      <c r="P19" s="374"/>
      <c r="Q19" s="375"/>
    </row>
    <row r="20" spans="1:17" ht="2.25" customHeight="1" x14ac:dyDescent="0.25">
      <c r="A20" s="376"/>
    </row>
    <row r="21" spans="1:17" ht="4.95" customHeight="1" x14ac:dyDescent="0.25"/>
    <row r="22" spans="1:17" ht="31.95" customHeight="1" x14ac:dyDescent="0.25">
      <c r="A22" s="1161" t="s">
        <v>0</v>
      </c>
      <c r="B22" s="1163" t="s">
        <v>1</v>
      </c>
      <c r="C22" s="1163" t="s">
        <v>21</v>
      </c>
      <c r="D22" s="1163" t="s">
        <v>22</v>
      </c>
      <c r="F22" s="377" t="s">
        <v>356</v>
      </c>
      <c r="G22" s="1162" t="s">
        <v>357</v>
      </c>
      <c r="H22" s="1163" t="s">
        <v>21</v>
      </c>
      <c r="I22" s="1163" t="s">
        <v>22</v>
      </c>
      <c r="J22" s="1163" t="s">
        <v>1</v>
      </c>
    </row>
    <row r="23" spans="1:17" s="381" customFormat="1" ht="15" customHeight="1" x14ac:dyDescent="0.3">
      <c r="A23" s="378" t="s">
        <v>7</v>
      </c>
      <c r="B23" s="379">
        <f>C23+D23</f>
        <v>9907</v>
      </c>
      <c r="C23" s="380">
        <v>8429</v>
      </c>
      <c r="D23" s="380">
        <v>1478</v>
      </c>
      <c r="F23" s="378" t="s">
        <v>358</v>
      </c>
      <c r="G23" s="380">
        <v>240</v>
      </c>
      <c r="H23" s="380">
        <v>9390</v>
      </c>
      <c r="I23" s="380">
        <v>1593</v>
      </c>
      <c r="J23" s="379">
        <f>H23+I23</f>
        <v>10983</v>
      </c>
    </row>
    <row r="24" spans="1:17" s="381" customFormat="1" ht="15" customHeight="1" x14ac:dyDescent="0.3">
      <c r="A24" s="382" t="s">
        <v>8</v>
      </c>
      <c r="B24" s="383">
        <f t="shared" ref="B24:B34" si="0">+C24+D24</f>
        <v>9554</v>
      </c>
      <c r="C24" s="380">
        <v>8120</v>
      </c>
      <c r="D24" s="380">
        <v>1434</v>
      </c>
      <c r="F24" s="382" t="s">
        <v>359</v>
      </c>
      <c r="G24" s="384">
        <v>5</v>
      </c>
      <c r="H24" s="380">
        <v>1318</v>
      </c>
      <c r="I24" s="380">
        <v>283</v>
      </c>
      <c r="J24" s="383">
        <f>+H24+I24</f>
        <v>1601</v>
      </c>
    </row>
    <row r="25" spans="1:17" s="381" customFormat="1" ht="15" customHeight="1" x14ac:dyDescent="0.3">
      <c r="A25" s="382" t="s">
        <v>9</v>
      </c>
      <c r="B25" s="383">
        <f t="shared" si="0"/>
        <v>0</v>
      </c>
      <c r="C25" s="380"/>
      <c r="D25" s="380"/>
      <c r="F25" s="385" t="s">
        <v>360</v>
      </c>
      <c r="G25" s="386">
        <v>50</v>
      </c>
      <c r="H25" s="386">
        <v>5841</v>
      </c>
      <c r="I25" s="386">
        <v>1036</v>
      </c>
      <c r="J25" s="387">
        <f>+H25+I25</f>
        <v>6877</v>
      </c>
    </row>
    <row r="26" spans="1:17" s="381" customFormat="1" ht="15" customHeight="1" x14ac:dyDescent="0.3">
      <c r="A26" s="382" t="s">
        <v>10</v>
      </c>
      <c r="B26" s="383">
        <f t="shared" si="0"/>
        <v>0</v>
      </c>
      <c r="C26" s="380"/>
      <c r="D26" s="380"/>
      <c r="F26" s="1161" t="s">
        <v>1</v>
      </c>
      <c r="G26" s="388">
        <f>SUM(G23:G25)</f>
        <v>295</v>
      </c>
      <c r="H26" s="388">
        <f>SUM(H23:H25)</f>
        <v>16549</v>
      </c>
      <c r="I26" s="388">
        <f>SUM(I23:I25)</f>
        <v>2912</v>
      </c>
      <c r="J26" s="388">
        <f>SUM(J23:J25)</f>
        <v>19461</v>
      </c>
    </row>
    <row r="27" spans="1:17" s="381" customFormat="1" ht="15" customHeight="1" x14ac:dyDescent="0.3">
      <c r="A27" s="382" t="s">
        <v>11</v>
      </c>
      <c r="B27" s="383">
        <f t="shared" si="0"/>
        <v>0</v>
      </c>
      <c r="C27" s="380"/>
      <c r="D27" s="380"/>
    </row>
    <row r="28" spans="1:17" s="381" customFormat="1" ht="15" customHeight="1" x14ac:dyDescent="0.3">
      <c r="A28" s="382" t="s">
        <v>12</v>
      </c>
      <c r="B28" s="383">
        <f t="shared" si="0"/>
        <v>0</v>
      </c>
      <c r="C28" s="380"/>
      <c r="D28" s="380"/>
    </row>
    <row r="29" spans="1:17" s="381" customFormat="1" ht="15" customHeight="1" x14ac:dyDescent="0.3">
      <c r="A29" s="382" t="s">
        <v>13</v>
      </c>
      <c r="B29" s="383">
        <f t="shared" si="0"/>
        <v>0</v>
      </c>
      <c r="C29" s="380"/>
      <c r="D29" s="380"/>
    </row>
    <row r="30" spans="1:17" s="381" customFormat="1" ht="15" customHeight="1" x14ac:dyDescent="0.3">
      <c r="A30" s="382" t="s">
        <v>14</v>
      </c>
      <c r="B30" s="383">
        <f t="shared" si="0"/>
        <v>0</v>
      </c>
      <c r="C30" s="380"/>
      <c r="D30" s="380"/>
    </row>
    <row r="31" spans="1:17" s="381" customFormat="1" ht="15" customHeight="1" x14ac:dyDescent="0.3">
      <c r="A31" s="382" t="s">
        <v>94</v>
      </c>
      <c r="B31" s="383">
        <f t="shared" si="0"/>
        <v>0</v>
      </c>
      <c r="C31" s="380"/>
      <c r="D31" s="380"/>
    </row>
    <row r="32" spans="1:17" s="381" customFormat="1" ht="15" customHeight="1" x14ac:dyDescent="0.3">
      <c r="A32" s="382" t="s">
        <v>15</v>
      </c>
      <c r="B32" s="383">
        <f t="shared" si="0"/>
        <v>0</v>
      </c>
      <c r="C32" s="380"/>
      <c r="D32" s="380"/>
    </row>
    <row r="33" spans="1:17" s="381" customFormat="1" ht="15" customHeight="1" x14ac:dyDescent="0.3">
      <c r="A33" s="382" t="s">
        <v>16</v>
      </c>
      <c r="B33" s="383">
        <f t="shared" si="0"/>
        <v>0</v>
      </c>
      <c r="C33" s="380"/>
      <c r="D33" s="380"/>
    </row>
    <row r="34" spans="1:17" s="381" customFormat="1" ht="15" customHeight="1" x14ac:dyDescent="0.3">
      <c r="A34" s="385" t="s">
        <v>17</v>
      </c>
      <c r="B34" s="387">
        <f t="shared" si="0"/>
        <v>0</v>
      </c>
      <c r="C34" s="386"/>
      <c r="D34" s="386"/>
    </row>
    <row r="35" spans="1:17" s="381" customFormat="1" ht="13.8" x14ac:dyDescent="0.3">
      <c r="A35" s="1161" t="s">
        <v>1</v>
      </c>
      <c r="B35" s="388">
        <f>SUM(B23:B34)</f>
        <v>19461</v>
      </c>
      <c r="C35" s="388">
        <f>SUM(C23:C34)</f>
        <v>16549</v>
      </c>
      <c r="D35" s="388">
        <f>SUM(D23:D34)</f>
        <v>2912</v>
      </c>
    </row>
    <row r="36" spans="1:17" ht="14.4" thickBot="1" x14ac:dyDescent="0.3">
      <c r="A36" s="390" t="s">
        <v>18</v>
      </c>
      <c r="B36" s="391">
        <f>B35/$B35</f>
        <v>1</v>
      </c>
      <c r="C36" s="391">
        <f>C35/$B35</f>
        <v>0.85036740146960588</v>
      </c>
      <c r="D36" s="391">
        <f>D35/$B35</f>
        <v>0.14963259853039412</v>
      </c>
    </row>
    <row r="37" spans="1:17" s="393" customFormat="1" ht="6" customHeight="1" x14ac:dyDescent="0.25">
      <c r="A37" s="392"/>
    </row>
    <row r="38" spans="1:17" s="394" customFormat="1" ht="16.2" thickBot="1" x14ac:dyDescent="0.35">
      <c r="A38" s="374" t="s">
        <v>361</v>
      </c>
      <c r="B38" s="375"/>
      <c r="C38" s="375"/>
      <c r="D38" s="375"/>
      <c r="E38" s="375"/>
      <c r="F38" s="375"/>
      <c r="G38" s="374"/>
      <c r="H38" s="375"/>
      <c r="I38" s="374" t="s">
        <v>362</v>
      </c>
      <c r="J38" s="375"/>
      <c r="K38" s="375"/>
      <c r="L38" s="375"/>
      <c r="M38" s="375"/>
      <c r="N38" s="375"/>
      <c r="O38" s="375"/>
      <c r="P38" s="375"/>
      <c r="Q38" s="375"/>
    </row>
    <row r="39" spans="1:17" ht="6.75" customHeight="1" x14ac:dyDescent="0.3">
      <c r="A39" s="395"/>
      <c r="B39" s="395"/>
      <c r="C39" s="395"/>
      <c r="D39" s="395"/>
      <c r="E39" s="395"/>
      <c r="F39" s="395"/>
      <c r="G39" s="395"/>
      <c r="H39" s="395"/>
      <c r="I39" s="395"/>
      <c r="J39" s="395"/>
      <c r="K39" s="395"/>
      <c r="L39" s="395"/>
      <c r="M39" s="395"/>
      <c r="N39" s="395"/>
      <c r="O39" s="395"/>
      <c r="P39" s="395"/>
    </row>
    <row r="40" spans="1:17" ht="37.5" customHeight="1" x14ac:dyDescent="0.25">
      <c r="A40" s="1161" t="s">
        <v>0</v>
      </c>
      <c r="B40" s="1163" t="s">
        <v>1</v>
      </c>
      <c r="C40" s="396" t="s">
        <v>363</v>
      </c>
      <c r="D40" s="396" t="s">
        <v>364</v>
      </c>
      <c r="E40" s="396" t="s">
        <v>365</v>
      </c>
      <c r="F40" s="396" t="s">
        <v>366</v>
      </c>
      <c r="G40" s="396" t="s">
        <v>367</v>
      </c>
      <c r="H40" s="397"/>
      <c r="I40" s="1237" t="s">
        <v>368</v>
      </c>
      <c r="J40" s="1237"/>
      <c r="K40" s="1163" t="s">
        <v>369</v>
      </c>
      <c r="L40" s="1163" t="s">
        <v>18</v>
      </c>
      <c r="M40" s="398"/>
      <c r="N40" s="399"/>
      <c r="O40" s="399"/>
      <c r="P40" s="399"/>
    </row>
    <row r="41" spans="1:17" s="381" customFormat="1" ht="16.95" customHeight="1" x14ac:dyDescent="0.3">
      <c r="A41" s="378" t="s">
        <v>7</v>
      </c>
      <c r="B41" s="379">
        <f>C41+D41+E41+F41+G41</f>
        <v>9907</v>
      </c>
      <c r="C41" s="380">
        <v>7621</v>
      </c>
      <c r="D41" s="380">
        <v>883</v>
      </c>
      <c r="E41" s="380">
        <v>1114</v>
      </c>
      <c r="F41" s="380">
        <v>257</v>
      </c>
      <c r="G41" s="380">
        <v>32</v>
      </c>
      <c r="H41" s="400"/>
      <c r="I41" s="378" t="s">
        <v>370</v>
      </c>
      <c r="J41" s="378"/>
      <c r="K41" s="380">
        <v>11157</v>
      </c>
      <c r="L41" s="401">
        <f>K41/K53</f>
        <v>0.57330044704794203</v>
      </c>
      <c r="M41" s="398"/>
      <c r="N41" s="402"/>
      <c r="O41" s="402"/>
      <c r="P41" s="402"/>
    </row>
    <row r="42" spans="1:17" s="381" customFormat="1" ht="16.95" customHeight="1" x14ac:dyDescent="0.3">
      <c r="A42" s="382" t="s">
        <v>8</v>
      </c>
      <c r="B42" s="379">
        <f t="shared" ref="B42:B52" si="1">C42+D42+E42+F42+G42</f>
        <v>9554</v>
      </c>
      <c r="C42" s="380">
        <v>7681</v>
      </c>
      <c r="D42" s="380">
        <v>744</v>
      </c>
      <c r="E42" s="380">
        <v>862</v>
      </c>
      <c r="F42" s="380">
        <v>236</v>
      </c>
      <c r="G42" s="380">
        <v>31</v>
      </c>
      <c r="H42" s="403"/>
      <c r="I42" s="382" t="s">
        <v>371</v>
      </c>
      <c r="J42" s="382"/>
      <c r="K42" s="380">
        <v>8304</v>
      </c>
      <c r="L42" s="406">
        <f>K42/K53</f>
        <v>0.42669955295205797</v>
      </c>
      <c r="M42" s="398"/>
      <c r="N42" s="402"/>
      <c r="O42" s="402"/>
      <c r="P42" s="402"/>
    </row>
    <row r="43" spans="1:17" s="381" customFormat="1" ht="16.95" hidden="1" customHeight="1" x14ac:dyDescent="0.3">
      <c r="A43" s="382" t="s">
        <v>9</v>
      </c>
      <c r="B43" s="379">
        <f t="shared" si="1"/>
        <v>0</v>
      </c>
      <c r="C43" s="380"/>
      <c r="D43" s="380"/>
      <c r="E43" s="380"/>
      <c r="F43" s="380"/>
      <c r="G43" s="380"/>
      <c r="H43" s="403"/>
      <c r="M43" s="398"/>
      <c r="N43" s="402"/>
      <c r="O43" s="402"/>
      <c r="P43" s="402"/>
    </row>
    <row r="44" spans="1:17" s="381" customFormat="1" ht="16.95" hidden="1" customHeight="1" x14ac:dyDescent="0.3">
      <c r="A44" s="382" t="s">
        <v>10</v>
      </c>
      <c r="B44" s="379">
        <f t="shared" si="1"/>
        <v>0</v>
      </c>
      <c r="C44" s="380"/>
      <c r="D44" s="380"/>
      <c r="E44" s="380"/>
      <c r="F44" s="380"/>
      <c r="G44" s="380"/>
      <c r="H44" s="403"/>
      <c r="M44" s="398"/>
      <c r="N44" s="402"/>
      <c r="O44" s="402"/>
      <c r="P44" s="402"/>
    </row>
    <row r="45" spans="1:17" s="381" customFormat="1" ht="16.95" hidden="1" customHeight="1" x14ac:dyDescent="0.3">
      <c r="A45" s="382" t="s">
        <v>11</v>
      </c>
      <c r="B45" s="379">
        <f t="shared" si="1"/>
        <v>0</v>
      </c>
      <c r="C45" s="380"/>
      <c r="D45" s="380"/>
      <c r="E45" s="380"/>
      <c r="F45" s="380"/>
      <c r="G45" s="380"/>
      <c r="H45" s="403"/>
      <c r="M45" s="398"/>
      <c r="N45" s="404"/>
      <c r="O45" s="405"/>
      <c r="P45" s="402"/>
    </row>
    <row r="46" spans="1:17" s="381" customFormat="1" ht="16.95" hidden="1" customHeight="1" x14ac:dyDescent="0.3">
      <c r="A46" s="382" t="s">
        <v>12</v>
      </c>
      <c r="B46" s="379">
        <f t="shared" si="1"/>
        <v>0</v>
      </c>
      <c r="C46" s="380"/>
      <c r="D46" s="380"/>
      <c r="E46" s="380"/>
      <c r="F46" s="380"/>
      <c r="G46" s="380"/>
      <c r="H46" s="403"/>
      <c r="M46" s="398"/>
      <c r="N46" s="404"/>
      <c r="O46" s="405"/>
      <c r="P46" s="402"/>
    </row>
    <row r="47" spans="1:17" s="381" customFormat="1" ht="16.95" hidden="1" customHeight="1" x14ac:dyDescent="0.3">
      <c r="A47" s="382" t="s">
        <v>13</v>
      </c>
      <c r="B47" s="379">
        <f t="shared" si="1"/>
        <v>0</v>
      </c>
      <c r="C47" s="380"/>
      <c r="D47" s="380"/>
      <c r="E47" s="380"/>
      <c r="F47" s="380"/>
      <c r="G47" s="380"/>
      <c r="H47" s="403"/>
      <c r="M47" s="398"/>
      <c r="N47" s="404"/>
      <c r="O47" s="405"/>
      <c r="P47" s="402"/>
    </row>
    <row r="48" spans="1:17" s="381" customFormat="1" ht="16.95" hidden="1" customHeight="1" x14ac:dyDescent="0.3">
      <c r="A48" s="382" t="s">
        <v>14</v>
      </c>
      <c r="B48" s="379">
        <f t="shared" si="1"/>
        <v>0</v>
      </c>
      <c r="C48" s="380"/>
      <c r="D48" s="380"/>
      <c r="E48" s="380"/>
      <c r="F48" s="380"/>
      <c r="G48" s="380"/>
      <c r="H48" s="403"/>
      <c r="M48" s="398"/>
      <c r="N48" s="404"/>
      <c r="O48" s="405"/>
      <c r="P48" s="402"/>
    </row>
    <row r="49" spans="1:17" s="381" customFormat="1" ht="16.95" hidden="1" customHeight="1" x14ac:dyDescent="0.3">
      <c r="A49" s="382" t="s">
        <v>94</v>
      </c>
      <c r="B49" s="379">
        <f t="shared" si="1"/>
        <v>0</v>
      </c>
      <c r="C49" s="380"/>
      <c r="D49" s="380"/>
      <c r="E49" s="380"/>
      <c r="F49" s="380"/>
      <c r="G49" s="380"/>
      <c r="H49" s="403"/>
      <c r="M49" s="398"/>
      <c r="N49" s="404"/>
      <c r="O49" s="405"/>
      <c r="P49" s="402"/>
    </row>
    <row r="50" spans="1:17" s="381" customFormat="1" ht="16.95" hidden="1" customHeight="1" x14ac:dyDescent="0.3">
      <c r="A50" s="382" t="s">
        <v>15</v>
      </c>
      <c r="B50" s="379">
        <f t="shared" si="1"/>
        <v>0</v>
      </c>
      <c r="C50" s="380"/>
      <c r="D50" s="380"/>
      <c r="E50" s="380"/>
      <c r="F50" s="380"/>
      <c r="G50" s="380"/>
      <c r="H50" s="403"/>
      <c r="M50" s="398"/>
      <c r="N50" s="404"/>
      <c r="O50" s="405"/>
      <c r="P50" s="402"/>
    </row>
    <row r="51" spans="1:17" s="381" customFormat="1" ht="16.95" hidden="1" customHeight="1" x14ac:dyDescent="0.3">
      <c r="A51" s="382" t="s">
        <v>16</v>
      </c>
      <c r="B51" s="379">
        <f t="shared" si="1"/>
        <v>0</v>
      </c>
      <c r="C51" s="380"/>
      <c r="D51" s="380"/>
      <c r="E51" s="380"/>
      <c r="F51" s="380"/>
      <c r="G51" s="380"/>
      <c r="H51" s="403"/>
      <c r="M51" s="398"/>
      <c r="N51" s="404"/>
      <c r="O51" s="405"/>
      <c r="P51" s="402"/>
    </row>
    <row r="52" spans="1:17" s="381" customFormat="1" ht="17.25" hidden="1" customHeight="1" x14ac:dyDescent="0.3">
      <c r="A52" s="385" t="s">
        <v>17</v>
      </c>
      <c r="B52" s="387">
        <f t="shared" si="1"/>
        <v>0</v>
      </c>
      <c r="C52" s="386"/>
      <c r="D52" s="386"/>
      <c r="E52" s="386"/>
      <c r="F52" s="386"/>
      <c r="G52" s="386"/>
      <c r="H52" s="403"/>
      <c r="M52" s="398"/>
      <c r="N52" s="404"/>
      <c r="O52" s="405"/>
      <c r="P52" s="402"/>
    </row>
    <row r="53" spans="1:17" s="381" customFormat="1" ht="20.25" customHeight="1" x14ac:dyDescent="0.3">
      <c r="A53" s="1161" t="s">
        <v>1</v>
      </c>
      <c r="B53" s="388">
        <f t="shared" ref="B53:G53" si="2">SUM(B41:B52)</f>
        <v>19461</v>
      </c>
      <c r="C53" s="388">
        <f t="shared" si="2"/>
        <v>15302</v>
      </c>
      <c r="D53" s="388">
        <f t="shared" si="2"/>
        <v>1627</v>
      </c>
      <c r="E53" s="388">
        <f t="shared" si="2"/>
        <v>1976</v>
      </c>
      <c r="F53" s="388">
        <f t="shared" si="2"/>
        <v>493</v>
      </c>
      <c r="G53" s="388">
        <f t="shared" si="2"/>
        <v>63</v>
      </c>
      <c r="H53" s="400"/>
      <c r="I53" s="1161" t="s">
        <v>1</v>
      </c>
      <c r="J53" s="1161"/>
      <c r="K53" s="388">
        <f>K41+K42</f>
        <v>19461</v>
      </c>
      <c r="L53" s="412">
        <f>L41+L42</f>
        <v>1</v>
      </c>
      <c r="M53" s="407"/>
      <c r="N53" s="408"/>
      <c r="O53" s="408"/>
      <c r="P53" s="402"/>
    </row>
    <row r="54" spans="1:17" ht="1.5" customHeight="1" x14ac:dyDescent="0.25">
      <c r="H54" s="409"/>
      <c r="M54" s="399"/>
      <c r="N54" s="399"/>
      <c r="O54" s="399"/>
      <c r="P54" s="399"/>
    </row>
    <row r="55" spans="1:17" ht="16.2" customHeight="1" thickBot="1" x14ac:dyDescent="0.3">
      <c r="A55" s="410" t="s">
        <v>18</v>
      </c>
      <c r="B55" s="411">
        <f t="shared" ref="B55:G55" si="3">B53/$B53</f>
        <v>1</v>
      </c>
      <c r="C55" s="411">
        <f t="shared" si="3"/>
        <v>0.78629052977750369</v>
      </c>
      <c r="D55" s="411">
        <f t="shared" si="3"/>
        <v>8.360310364318381E-2</v>
      </c>
      <c r="E55" s="411">
        <f t="shared" si="3"/>
        <v>0.10153640614562458</v>
      </c>
      <c r="F55" s="411">
        <f t="shared" si="3"/>
        <v>2.5332716715482248E-2</v>
      </c>
      <c r="G55" s="411">
        <f t="shared" si="3"/>
        <v>3.237243718205642E-3</v>
      </c>
      <c r="H55" s="400"/>
      <c r="M55" s="399"/>
      <c r="N55" s="399"/>
      <c r="O55" s="399"/>
      <c r="P55" s="408"/>
    </row>
    <row r="56" spans="1:17" ht="13.8" x14ac:dyDescent="0.25">
      <c r="A56" s="407"/>
      <c r="B56" s="413"/>
      <c r="C56" s="413"/>
      <c r="D56" s="413"/>
      <c r="E56" s="413"/>
      <c r="G56" s="414"/>
      <c r="H56" s="414"/>
      <c r="M56" s="399"/>
      <c r="N56" s="399"/>
      <c r="O56" s="399"/>
      <c r="P56" s="408"/>
    </row>
    <row r="57" spans="1:17" ht="13.8" x14ac:dyDescent="0.25">
      <c r="A57" s="407"/>
      <c r="B57" s="413"/>
      <c r="C57" s="413"/>
      <c r="D57" s="413"/>
      <c r="E57" s="413"/>
      <c r="G57" s="414"/>
      <c r="H57" s="414"/>
      <c r="M57" s="399"/>
      <c r="N57" s="399"/>
      <c r="O57" s="399"/>
      <c r="P57" s="408"/>
    </row>
    <row r="58" spans="1:17" ht="13.8" x14ac:dyDescent="0.25">
      <c r="A58" s="407"/>
      <c r="B58" s="413"/>
      <c r="C58" s="413"/>
      <c r="D58" s="413"/>
      <c r="E58" s="413"/>
      <c r="G58" s="414"/>
      <c r="H58" s="414"/>
      <c r="M58" s="399"/>
      <c r="N58" s="399"/>
      <c r="O58" s="399"/>
      <c r="P58" s="408"/>
    </row>
    <row r="59" spans="1:17" s="393" customFormat="1" ht="13.8" x14ac:dyDescent="0.3">
      <c r="A59" s="415" t="s">
        <v>372</v>
      </c>
      <c r="B59" s="779"/>
    </row>
    <row r="60" spans="1:17" ht="16.2" thickBot="1" x14ac:dyDescent="0.35">
      <c r="A60" s="1229" t="s">
        <v>373</v>
      </c>
      <c r="B60" s="1229"/>
      <c r="C60" s="1229"/>
      <c r="D60" s="1229"/>
      <c r="E60" s="1229"/>
      <c r="F60" s="1229"/>
      <c r="G60" s="1229"/>
      <c r="H60" s="1229"/>
      <c r="I60" s="1229"/>
      <c r="J60" s="1229"/>
      <c r="K60" s="1229"/>
      <c r="L60" s="1229"/>
      <c r="M60" s="1229"/>
      <c r="N60" s="1229"/>
      <c r="O60" s="1229"/>
      <c r="P60" s="1229"/>
      <c r="Q60" s="375"/>
    </row>
    <row r="61" spans="1:17" ht="4.5" customHeight="1" x14ac:dyDescent="0.25">
      <c r="M61" s="399"/>
      <c r="N61" s="399"/>
      <c r="O61" s="399"/>
      <c r="P61" s="399"/>
      <c r="Q61" s="399"/>
    </row>
    <row r="62" spans="1:17" ht="3" customHeight="1" x14ac:dyDescent="0.25">
      <c r="L62" s="416"/>
      <c r="P62" s="399"/>
      <c r="Q62" s="399"/>
    </row>
    <row r="63" spans="1:17" ht="32.4" customHeight="1" x14ac:dyDescent="0.25">
      <c r="A63" s="417" t="s">
        <v>374</v>
      </c>
      <c r="B63" s="1163" t="s">
        <v>1</v>
      </c>
      <c r="C63" s="1162" t="s">
        <v>375</v>
      </c>
      <c r="D63" s="1162" t="s">
        <v>376</v>
      </c>
      <c r="E63" s="1162" t="s">
        <v>377</v>
      </c>
      <c r="F63" s="1162" t="s">
        <v>378</v>
      </c>
      <c r="G63" s="1162" t="s">
        <v>379</v>
      </c>
      <c r="H63" s="1162" t="s">
        <v>380</v>
      </c>
      <c r="I63" s="1162" t="s">
        <v>381</v>
      </c>
      <c r="J63" s="1162" t="s">
        <v>382</v>
      </c>
      <c r="L63" s="399"/>
      <c r="M63" s="418" t="s">
        <v>175</v>
      </c>
      <c r="N63" s="419">
        <f>C76+D76</f>
        <v>3401</v>
      </c>
      <c r="O63" s="1471">
        <f>N63/N$78</f>
        <v>0.17475977596218079</v>
      </c>
      <c r="P63" s="399"/>
      <c r="Q63" s="399"/>
    </row>
    <row r="64" spans="1:17" s="381" customFormat="1" ht="13.5" customHeight="1" x14ac:dyDescent="0.3">
      <c r="A64" s="378" t="s">
        <v>7</v>
      </c>
      <c r="B64" s="379">
        <f t="shared" ref="B64:B75" si="4">SUM(C64:J64)</f>
        <v>9907</v>
      </c>
      <c r="C64" s="380">
        <v>553</v>
      </c>
      <c r="D64" s="380">
        <v>1155</v>
      </c>
      <c r="E64" s="380">
        <v>1218</v>
      </c>
      <c r="F64" s="380">
        <v>1367</v>
      </c>
      <c r="G64" s="380">
        <v>2206</v>
      </c>
      <c r="H64" s="380">
        <v>1730</v>
      </c>
      <c r="I64" s="380">
        <v>1064</v>
      </c>
      <c r="J64" s="380">
        <v>614</v>
      </c>
      <c r="L64" s="402"/>
      <c r="M64" s="418" t="s">
        <v>176</v>
      </c>
      <c r="N64" s="419">
        <f>E76</f>
        <v>2475</v>
      </c>
      <c r="O64" s="1471">
        <f>N64/N$78</f>
        <v>0.12717743178665022</v>
      </c>
      <c r="P64" s="402"/>
      <c r="Q64" s="402"/>
    </row>
    <row r="65" spans="1:17" s="381" customFormat="1" ht="12" customHeight="1" x14ac:dyDescent="0.3">
      <c r="A65" s="382" t="s">
        <v>8</v>
      </c>
      <c r="B65" s="383">
        <f t="shared" si="4"/>
        <v>9554</v>
      </c>
      <c r="C65" s="380">
        <v>528</v>
      </c>
      <c r="D65" s="380">
        <v>1165</v>
      </c>
      <c r="E65" s="380">
        <v>1257</v>
      </c>
      <c r="F65" s="380">
        <v>1410</v>
      </c>
      <c r="G65" s="380">
        <v>1939</v>
      </c>
      <c r="H65" s="380">
        <v>1648</v>
      </c>
      <c r="I65" s="380">
        <v>998</v>
      </c>
      <c r="J65" s="380">
        <v>609</v>
      </c>
      <c r="L65" s="402"/>
      <c r="M65" s="418" t="s">
        <v>177</v>
      </c>
      <c r="N65" s="419">
        <f>F76+G76+H76+I76</f>
        <v>12362</v>
      </c>
      <c r="O65" s="1471">
        <f>N65/N$78</f>
        <v>0.63521915626124048</v>
      </c>
      <c r="P65" s="402"/>
      <c r="Q65" s="402"/>
    </row>
    <row r="66" spans="1:17" s="381" customFormat="1" ht="12" customHeight="1" x14ac:dyDescent="0.3">
      <c r="A66" s="382" t="s">
        <v>9</v>
      </c>
      <c r="B66" s="383">
        <f t="shared" si="4"/>
        <v>0</v>
      </c>
      <c r="C66" s="380"/>
      <c r="D66" s="380"/>
      <c r="E66" s="380"/>
      <c r="F66" s="380"/>
      <c r="G66" s="380"/>
      <c r="H66" s="380"/>
      <c r="I66" s="380"/>
      <c r="J66" s="380"/>
      <c r="L66" s="402"/>
      <c r="M66" s="418" t="s">
        <v>383</v>
      </c>
      <c r="N66" s="419">
        <f>J76</f>
        <v>1223</v>
      </c>
      <c r="O66" s="1471">
        <f>N66/N$78</f>
        <v>6.2843635989928578E-2</v>
      </c>
      <c r="P66" s="402"/>
      <c r="Q66" s="402"/>
    </row>
    <row r="67" spans="1:17" s="381" customFormat="1" ht="12" customHeight="1" x14ac:dyDescent="0.3">
      <c r="A67" s="382" t="s">
        <v>10</v>
      </c>
      <c r="B67" s="383">
        <f t="shared" si="4"/>
        <v>0</v>
      </c>
      <c r="C67" s="380"/>
      <c r="D67" s="380"/>
      <c r="E67" s="380"/>
      <c r="F67" s="380"/>
      <c r="G67" s="380"/>
      <c r="H67" s="380"/>
      <c r="I67" s="380"/>
      <c r="J67" s="380"/>
      <c r="L67" s="402"/>
      <c r="M67" s="402"/>
      <c r="N67" s="402"/>
      <c r="O67" s="402"/>
      <c r="P67" s="402"/>
      <c r="Q67" s="402"/>
    </row>
    <row r="68" spans="1:17" s="381" customFormat="1" ht="12" customHeight="1" x14ac:dyDescent="0.3">
      <c r="A68" s="382" t="s">
        <v>11</v>
      </c>
      <c r="B68" s="383">
        <f t="shared" si="4"/>
        <v>0</v>
      </c>
      <c r="C68" s="380"/>
      <c r="D68" s="380"/>
      <c r="E68" s="380"/>
      <c r="F68" s="380"/>
      <c r="G68" s="380"/>
      <c r="H68" s="380"/>
      <c r="I68" s="380"/>
      <c r="J68" s="380"/>
      <c r="K68" s="420"/>
      <c r="L68" s="421"/>
      <c r="M68" s="402"/>
      <c r="N68" s="402"/>
      <c r="O68" s="402"/>
      <c r="P68" s="402"/>
      <c r="Q68" s="402"/>
    </row>
    <row r="69" spans="1:17" s="381" customFormat="1" ht="12" customHeight="1" x14ac:dyDescent="0.3">
      <c r="A69" s="382" t="s">
        <v>12</v>
      </c>
      <c r="B69" s="383">
        <f t="shared" si="4"/>
        <v>0</v>
      </c>
      <c r="C69" s="380"/>
      <c r="D69" s="380"/>
      <c r="E69" s="380"/>
      <c r="F69" s="380"/>
      <c r="G69" s="380"/>
      <c r="H69" s="380"/>
      <c r="I69" s="380"/>
      <c r="J69" s="380"/>
      <c r="K69" s="420"/>
      <c r="L69" s="421"/>
      <c r="M69" s="418"/>
      <c r="N69" s="422"/>
      <c r="O69" s="419"/>
      <c r="P69" s="408"/>
      <c r="Q69" s="402"/>
    </row>
    <row r="70" spans="1:17" s="381" customFormat="1" ht="12" customHeight="1" x14ac:dyDescent="0.3">
      <c r="A70" s="382" t="s">
        <v>13</v>
      </c>
      <c r="B70" s="383">
        <f t="shared" si="4"/>
        <v>0</v>
      </c>
      <c r="C70" s="380"/>
      <c r="D70" s="380"/>
      <c r="E70" s="380"/>
      <c r="F70" s="380"/>
      <c r="G70" s="380"/>
      <c r="H70" s="380"/>
      <c r="I70" s="380"/>
      <c r="J70" s="380"/>
      <c r="K70" s="420"/>
      <c r="L70" s="421"/>
      <c r="M70" s="418"/>
      <c r="N70" s="422"/>
      <c r="O70" s="419"/>
      <c r="P70" s="408"/>
      <c r="Q70" s="402"/>
    </row>
    <row r="71" spans="1:17" s="381" customFormat="1" ht="12" customHeight="1" x14ac:dyDescent="0.3">
      <c r="A71" s="382" t="s">
        <v>14</v>
      </c>
      <c r="B71" s="383">
        <f t="shared" si="4"/>
        <v>0</v>
      </c>
      <c r="C71" s="380"/>
      <c r="D71" s="380"/>
      <c r="E71" s="380"/>
      <c r="F71" s="380"/>
      <c r="G71" s="380"/>
      <c r="H71" s="380"/>
      <c r="I71" s="380"/>
      <c r="J71" s="380"/>
      <c r="K71" s="420"/>
      <c r="L71" s="421"/>
      <c r="M71" s="418"/>
      <c r="N71" s="422"/>
      <c r="O71" s="419"/>
      <c r="P71" s="408"/>
      <c r="Q71" s="402"/>
    </row>
    <row r="72" spans="1:17" s="381" customFormat="1" ht="12" customHeight="1" x14ac:dyDescent="0.3">
      <c r="A72" s="382" t="s">
        <v>94</v>
      </c>
      <c r="B72" s="383">
        <f t="shared" si="4"/>
        <v>0</v>
      </c>
      <c r="C72" s="380"/>
      <c r="D72" s="380"/>
      <c r="E72" s="380"/>
      <c r="F72" s="380"/>
      <c r="G72" s="380"/>
      <c r="H72" s="380"/>
      <c r="I72" s="380"/>
      <c r="J72" s="380"/>
      <c r="L72" s="402"/>
      <c r="M72" s="418"/>
      <c r="N72" s="422"/>
      <c r="O72" s="419"/>
      <c r="P72" s="408"/>
      <c r="Q72" s="402"/>
    </row>
    <row r="73" spans="1:17" s="381" customFormat="1" ht="12" customHeight="1" x14ac:dyDescent="0.3">
      <c r="A73" s="382" t="s">
        <v>15</v>
      </c>
      <c r="B73" s="383">
        <f t="shared" si="4"/>
        <v>0</v>
      </c>
      <c r="C73" s="380"/>
      <c r="D73" s="380"/>
      <c r="E73" s="380"/>
      <c r="F73" s="380"/>
      <c r="G73" s="380"/>
      <c r="H73" s="380"/>
      <c r="I73" s="380"/>
      <c r="J73" s="380"/>
      <c r="L73" s="402"/>
      <c r="M73" s="418"/>
      <c r="N73" s="422"/>
      <c r="O73" s="419"/>
      <c r="P73" s="408"/>
      <c r="Q73" s="402"/>
    </row>
    <row r="74" spans="1:17" s="381" customFormat="1" ht="12" customHeight="1" x14ac:dyDescent="0.3">
      <c r="A74" s="382" t="s">
        <v>16</v>
      </c>
      <c r="B74" s="383">
        <f t="shared" si="4"/>
        <v>0</v>
      </c>
      <c r="C74" s="380"/>
      <c r="D74" s="380"/>
      <c r="E74" s="380"/>
      <c r="F74" s="380"/>
      <c r="G74" s="380"/>
      <c r="H74" s="380"/>
      <c r="I74" s="380"/>
      <c r="J74" s="380"/>
      <c r="L74" s="402"/>
      <c r="M74" s="418"/>
      <c r="N74" s="422"/>
      <c r="O74" s="419"/>
      <c r="P74" s="408"/>
      <c r="Q74" s="402"/>
    </row>
    <row r="75" spans="1:17" s="381" customFormat="1" ht="12" customHeight="1" x14ac:dyDescent="0.3">
      <c r="A75" s="385" t="s">
        <v>17</v>
      </c>
      <c r="B75" s="387">
        <f t="shared" si="4"/>
        <v>0</v>
      </c>
      <c r="C75" s="386"/>
      <c r="D75" s="386"/>
      <c r="E75" s="386"/>
      <c r="F75" s="386"/>
      <c r="G75" s="386"/>
      <c r="H75" s="386"/>
      <c r="I75" s="386"/>
      <c r="J75" s="386"/>
      <c r="L75" s="402"/>
      <c r="M75" s="418"/>
      <c r="N75" s="422"/>
      <c r="O75" s="419"/>
      <c r="P75" s="408"/>
      <c r="Q75" s="402"/>
    </row>
    <row r="76" spans="1:17" s="381" customFormat="1" ht="16.95" customHeight="1" x14ac:dyDescent="0.3">
      <c r="A76" s="1161" t="s">
        <v>1</v>
      </c>
      <c r="B76" s="388">
        <f t="shared" ref="B76:J76" si="5">SUM(B64:B75)</f>
        <v>19461</v>
      </c>
      <c r="C76" s="388">
        <f t="shared" si="5"/>
        <v>1081</v>
      </c>
      <c r="D76" s="388">
        <f t="shared" si="5"/>
        <v>2320</v>
      </c>
      <c r="E76" s="388">
        <f t="shared" si="5"/>
        <v>2475</v>
      </c>
      <c r="F76" s="388">
        <f t="shared" si="5"/>
        <v>2777</v>
      </c>
      <c r="G76" s="388">
        <f t="shared" si="5"/>
        <v>4145</v>
      </c>
      <c r="H76" s="388">
        <f t="shared" si="5"/>
        <v>3378</v>
      </c>
      <c r="I76" s="388">
        <f t="shared" si="5"/>
        <v>2062</v>
      </c>
      <c r="J76" s="388">
        <f t="shared" si="5"/>
        <v>1223</v>
      </c>
      <c r="L76" s="402"/>
      <c r="M76" s="402"/>
      <c r="N76" s="402"/>
      <c r="O76" s="402"/>
      <c r="P76" s="402"/>
      <c r="Q76" s="402"/>
    </row>
    <row r="77" spans="1:17" s="381" customFormat="1" ht="16.95" customHeight="1" thickBot="1" x14ac:dyDescent="0.35">
      <c r="A77" s="390" t="s">
        <v>18</v>
      </c>
      <c r="B77" s="391">
        <f t="shared" ref="B77:J77" si="6">B76/$B76</f>
        <v>1</v>
      </c>
      <c r="C77" s="391">
        <f>C76/$B76</f>
        <v>5.5546991418734905E-2</v>
      </c>
      <c r="D77" s="391">
        <f t="shared" si="6"/>
        <v>0.11921278454344586</v>
      </c>
      <c r="E77" s="391">
        <f t="shared" si="6"/>
        <v>0.12717743178665022</v>
      </c>
      <c r="F77" s="391">
        <f t="shared" si="6"/>
        <v>0.14269564770566776</v>
      </c>
      <c r="G77" s="391">
        <f t="shared" si="6"/>
        <v>0.21299008272956169</v>
      </c>
      <c r="H77" s="391">
        <f t="shared" si="6"/>
        <v>0.17357792508093109</v>
      </c>
      <c r="I77" s="391">
        <f t="shared" si="6"/>
        <v>0.10595550074507991</v>
      </c>
      <c r="J77" s="391">
        <f t="shared" si="6"/>
        <v>6.2843635989928578E-2</v>
      </c>
      <c r="L77" s="402"/>
      <c r="M77" s="402"/>
      <c r="N77" s="402"/>
      <c r="O77" s="402"/>
      <c r="P77" s="402"/>
      <c r="Q77" s="402"/>
    </row>
    <row r="78" spans="1:17" ht="13.8" x14ac:dyDescent="0.3">
      <c r="A78" s="415"/>
      <c r="B78" s="423"/>
      <c r="F78" s="423"/>
      <c r="G78" s="423"/>
      <c r="H78" s="423"/>
      <c r="I78" s="423"/>
      <c r="L78" s="416"/>
      <c r="M78" s="424" t="s">
        <v>1</v>
      </c>
      <c r="N78" s="425">
        <f>SUM(N62:N75)</f>
        <v>19461</v>
      </c>
      <c r="O78" s="426">
        <f>N78/N$78</f>
        <v>1</v>
      </c>
      <c r="P78" s="416"/>
      <c r="Q78" s="427"/>
    </row>
    <row r="79" spans="1:17" ht="16.2" thickBot="1" x14ac:dyDescent="0.35">
      <c r="A79" s="428" t="s">
        <v>189</v>
      </c>
      <c r="B79" s="375"/>
      <c r="C79" s="375"/>
      <c r="D79" s="375"/>
      <c r="E79" s="375"/>
      <c r="F79" s="375"/>
      <c r="H79" s="374" t="s">
        <v>384</v>
      </c>
      <c r="I79" s="375"/>
      <c r="J79" s="375"/>
      <c r="K79" s="375"/>
      <c r="L79" s="429"/>
      <c r="M79" s="429"/>
      <c r="N79" s="429"/>
      <c r="O79" s="429"/>
      <c r="P79" s="429"/>
      <c r="Q79" s="374"/>
    </row>
    <row r="80" spans="1:17" ht="3.75" customHeight="1" x14ac:dyDescent="0.3">
      <c r="A80" s="430"/>
      <c r="B80" s="430"/>
      <c r="C80" s="430"/>
      <c r="D80" s="430"/>
      <c r="E80" s="430"/>
      <c r="F80" s="430"/>
      <c r="G80" s="430"/>
      <c r="H80" s="430"/>
      <c r="I80" s="430"/>
      <c r="J80" s="430"/>
      <c r="K80" s="430"/>
      <c r="L80" s="430"/>
      <c r="M80" s="430"/>
      <c r="N80" s="430"/>
      <c r="O80" s="430"/>
      <c r="P80" s="430"/>
    </row>
    <row r="81" spans="1:17" ht="2.25" customHeight="1" x14ac:dyDescent="0.25"/>
    <row r="82" spans="1:17" ht="6" hidden="1" customHeight="1" x14ac:dyDescent="0.25"/>
    <row r="83" spans="1:17" ht="28.2" customHeight="1" x14ac:dyDescent="0.25">
      <c r="A83" s="1230" t="s">
        <v>0</v>
      </c>
      <c r="B83" s="1231" t="s">
        <v>1</v>
      </c>
      <c r="C83" s="1219" t="s">
        <v>385</v>
      </c>
      <c r="D83" s="1231" t="s">
        <v>192</v>
      </c>
      <c r="E83" s="1231" t="s">
        <v>193</v>
      </c>
      <c r="F83" s="1231" t="s">
        <v>194</v>
      </c>
      <c r="G83" s="389"/>
      <c r="H83" s="1230" t="s">
        <v>0</v>
      </c>
      <c r="I83" s="1219" t="s">
        <v>386</v>
      </c>
      <c r="J83" s="1219" t="s">
        <v>1</v>
      </c>
      <c r="K83" s="1219" t="s">
        <v>195</v>
      </c>
      <c r="L83" s="1219"/>
      <c r="M83" s="1219"/>
      <c r="N83" s="1219" t="s">
        <v>1</v>
      </c>
      <c r="O83" s="1219" t="s">
        <v>387</v>
      </c>
      <c r="P83" s="1219"/>
      <c r="Q83" s="1219"/>
    </row>
    <row r="84" spans="1:17" ht="13.8" x14ac:dyDescent="0.25">
      <c r="A84" s="1230"/>
      <c r="B84" s="1231"/>
      <c r="C84" s="1219"/>
      <c r="D84" s="1231"/>
      <c r="E84" s="1231"/>
      <c r="F84" s="1231"/>
      <c r="G84" s="389"/>
      <c r="H84" s="1230"/>
      <c r="I84" s="1219"/>
      <c r="J84" s="1219"/>
      <c r="K84" s="431" t="s">
        <v>95</v>
      </c>
      <c r="L84" s="431" t="s">
        <v>388</v>
      </c>
      <c r="M84" s="431" t="s">
        <v>6</v>
      </c>
      <c r="N84" s="1219"/>
      <c r="O84" s="432" t="s">
        <v>95</v>
      </c>
      <c r="P84" s="432" t="s">
        <v>388</v>
      </c>
      <c r="Q84" s="432" t="s">
        <v>6</v>
      </c>
    </row>
    <row r="85" spans="1:17" ht="16.95" customHeight="1" x14ac:dyDescent="0.25">
      <c r="A85" s="433" t="s">
        <v>7</v>
      </c>
      <c r="B85" s="379">
        <f>SUM(C85:F85)</f>
        <v>9907</v>
      </c>
      <c r="C85" s="380">
        <v>51</v>
      </c>
      <c r="D85" s="380">
        <v>4994</v>
      </c>
      <c r="E85" s="380">
        <v>4063</v>
      </c>
      <c r="F85" s="380">
        <v>799</v>
      </c>
      <c r="G85" s="434"/>
      <c r="H85" s="433" t="s">
        <v>7</v>
      </c>
      <c r="I85" s="435">
        <v>218</v>
      </c>
      <c r="J85" s="379">
        <f t="shared" ref="J85:J96" si="7">K85+L85+M85</f>
        <v>416</v>
      </c>
      <c r="K85" s="436">
        <v>264</v>
      </c>
      <c r="L85" s="436">
        <v>145</v>
      </c>
      <c r="M85" s="436">
        <v>7</v>
      </c>
      <c r="N85" s="379">
        <f t="shared" ref="N85:N96" si="8">O85+P85+Q85</f>
        <v>3</v>
      </c>
      <c r="O85" s="436">
        <v>2</v>
      </c>
      <c r="P85" s="436">
        <v>1</v>
      </c>
      <c r="Q85" s="436">
        <v>0</v>
      </c>
    </row>
    <row r="86" spans="1:17" ht="16.95" customHeight="1" x14ac:dyDescent="0.25">
      <c r="A86" s="382" t="s">
        <v>8</v>
      </c>
      <c r="B86" s="383">
        <f>SUM(C86:F86)</f>
        <v>9554</v>
      </c>
      <c r="C86" s="380">
        <v>51</v>
      </c>
      <c r="D86" s="380">
        <v>4875</v>
      </c>
      <c r="E86" s="380">
        <v>3705</v>
      </c>
      <c r="F86" s="380">
        <v>923</v>
      </c>
      <c r="G86" s="434"/>
      <c r="H86" s="382" t="s">
        <v>8</v>
      </c>
      <c r="I86" s="435">
        <v>179</v>
      </c>
      <c r="J86" s="383">
        <f t="shared" si="7"/>
        <v>473</v>
      </c>
      <c r="K86" s="436">
        <v>336</v>
      </c>
      <c r="L86" s="436">
        <v>131</v>
      </c>
      <c r="M86" s="436">
        <v>6</v>
      </c>
      <c r="N86" s="383">
        <f t="shared" si="8"/>
        <v>1</v>
      </c>
      <c r="O86" s="436">
        <v>0</v>
      </c>
      <c r="P86" s="436">
        <v>1</v>
      </c>
      <c r="Q86" s="436">
        <v>0</v>
      </c>
    </row>
    <row r="87" spans="1:17" ht="16.95" hidden="1" customHeight="1" x14ac:dyDescent="0.25">
      <c r="A87" s="437" t="s">
        <v>9</v>
      </c>
      <c r="B87" s="383">
        <f>SUM(C87:F87)</f>
        <v>0</v>
      </c>
      <c r="C87" s="380"/>
      <c r="D87" s="380"/>
      <c r="E87" s="380"/>
      <c r="F87" s="380"/>
      <c r="G87" s="434"/>
      <c r="H87" s="437" t="s">
        <v>9</v>
      </c>
      <c r="I87" s="435"/>
      <c r="J87" s="383">
        <f>K87+L87+M87</f>
        <v>0</v>
      </c>
      <c r="K87" s="436"/>
      <c r="L87" s="436"/>
      <c r="M87" s="436"/>
      <c r="N87" s="383">
        <f>O87+P87+Q87</f>
        <v>0</v>
      </c>
      <c r="O87" s="436"/>
      <c r="P87" s="436"/>
      <c r="Q87" s="436"/>
    </row>
    <row r="88" spans="1:17" ht="16.95" hidden="1" customHeight="1" x14ac:dyDescent="0.25">
      <c r="A88" s="382" t="s">
        <v>10</v>
      </c>
      <c r="B88" s="383">
        <f>SUM(C88:F88)</f>
        <v>0</v>
      </c>
      <c r="C88" s="380"/>
      <c r="D88" s="380"/>
      <c r="E88" s="380"/>
      <c r="F88" s="380"/>
      <c r="G88" s="434"/>
      <c r="H88" s="382" t="s">
        <v>10</v>
      </c>
      <c r="I88" s="435"/>
      <c r="J88" s="383">
        <f t="shared" si="7"/>
        <v>0</v>
      </c>
      <c r="K88" s="436"/>
      <c r="L88" s="436"/>
      <c r="M88" s="436"/>
      <c r="N88" s="383">
        <f t="shared" si="8"/>
        <v>0</v>
      </c>
      <c r="O88" s="436"/>
      <c r="P88" s="436"/>
      <c r="Q88" s="436"/>
    </row>
    <row r="89" spans="1:17" ht="16.95" hidden="1" customHeight="1" x14ac:dyDescent="0.25">
      <c r="A89" s="437" t="s">
        <v>11</v>
      </c>
      <c r="B89" s="383">
        <f>SUM(C89:F89)</f>
        <v>0</v>
      </c>
      <c r="C89" s="380"/>
      <c r="D89" s="380"/>
      <c r="E89" s="380"/>
      <c r="F89" s="380"/>
      <c r="G89" s="434"/>
      <c r="H89" s="437" t="s">
        <v>11</v>
      </c>
      <c r="I89" s="435"/>
      <c r="J89" s="383">
        <f t="shared" si="7"/>
        <v>0</v>
      </c>
      <c r="K89" s="436"/>
      <c r="L89" s="436"/>
      <c r="M89" s="436"/>
      <c r="N89" s="438">
        <f t="shared" si="8"/>
        <v>0</v>
      </c>
      <c r="O89" s="436"/>
      <c r="P89" s="436"/>
      <c r="Q89" s="436"/>
    </row>
    <row r="90" spans="1:17" ht="16.95" hidden="1" customHeight="1" x14ac:dyDescent="0.25">
      <c r="A90" s="382" t="s">
        <v>12</v>
      </c>
      <c r="B90" s="383">
        <f t="shared" ref="B90:B95" si="9">SUM(C90:F90)</f>
        <v>0</v>
      </c>
      <c r="C90" s="380"/>
      <c r="D90" s="380"/>
      <c r="E90" s="380"/>
      <c r="F90" s="380"/>
      <c r="G90" s="434"/>
      <c r="H90" s="382" t="s">
        <v>12</v>
      </c>
      <c r="I90" s="435"/>
      <c r="J90" s="383">
        <f t="shared" si="7"/>
        <v>0</v>
      </c>
      <c r="K90" s="436"/>
      <c r="L90" s="436"/>
      <c r="M90" s="436"/>
      <c r="N90" s="383">
        <f t="shared" si="8"/>
        <v>0</v>
      </c>
      <c r="O90" s="436"/>
      <c r="P90" s="436"/>
      <c r="Q90" s="436"/>
    </row>
    <row r="91" spans="1:17" ht="16.95" hidden="1" customHeight="1" x14ac:dyDescent="0.25">
      <c r="A91" s="437" t="s">
        <v>13</v>
      </c>
      <c r="B91" s="383">
        <f t="shared" si="9"/>
        <v>0</v>
      </c>
      <c r="C91" s="380"/>
      <c r="D91" s="380"/>
      <c r="E91" s="380"/>
      <c r="F91" s="380"/>
      <c r="G91" s="434"/>
      <c r="H91" s="382" t="s">
        <v>13</v>
      </c>
      <c r="I91" s="435"/>
      <c r="J91" s="383">
        <f t="shared" si="7"/>
        <v>0</v>
      </c>
      <c r="K91" s="436"/>
      <c r="L91" s="436"/>
      <c r="M91" s="436"/>
      <c r="N91" s="383">
        <f t="shared" si="8"/>
        <v>0</v>
      </c>
      <c r="O91" s="436"/>
      <c r="P91" s="436"/>
      <c r="Q91" s="436"/>
    </row>
    <row r="92" spans="1:17" ht="16.95" hidden="1" customHeight="1" x14ac:dyDescent="0.25">
      <c r="A92" s="382" t="s">
        <v>14</v>
      </c>
      <c r="B92" s="383">
        <f t="shared" si="9"/>
        <v>0</v>
      </c>
      <c r="C92" s="380"/>
      <c r="D92" s="380"/>
      <c r="E92" s="380"/>
      <c r="F92" s="380"/>
      <c r="G92" s="434"/>
      <c r="H92" s="382" t="s">
        <v>14</v>
      </c>
      <c r="I92" s="435"/>
      <c r="J92" s="383">
        <f t="shared" si="7"/>
        <v>0</v>
      </c>
      <c r="K92" s="436"/>
      <c r="L92" s="436"/>
      <c r="M92" s="436"/>
      <c r="N92" s="383">
        <f t="shared" si="8"/>
        <v>0</v>
      </c>
      <c r="O92" s="436"/>
      <c r="P92" s="436"/>
      <c r="Q92" s="436"/>
    </row>
    <row r="93" spans="1:17" ht="16.95" hidden="1" customHeight="1" x14ac:dyDescent="0.25">
      <c r="A93" s="437" t="s">
        <v>94</v>
      </c>
      <c r="B93" s="383">
        <f t="shared" si="9"/>
        <v>0</v>
      </c>
      <c r="C93" s="380"/>
      <c r="D93" s="380"/>
      <c r="E93" s="380"/>
      <c r="F93" s="380"/>
      <c r="G93" s="434"/>
      <c r="H93" s="437" t="s">
        <v>94</v>
      </c>
      <c r="I93" s="435"/>
      <c r="J93" s="383">
        <f t="shared" si="7"/>
        <v>0</v>
      </c>
      <c r="K93" s="436"/>
      <c r="L93" s="436"/>
      <c r="M93" s="436"/>
      <c r="N93" s="383">
        <f t="shared" si="8"/>
        <v>0</v>
      </c>
      <c r="O93" s="436"/>
      <c r="P93" s="436"/>
      <c r="Q93" s="436"/>
    </row>
    <row r="94" spans="1:17" ht="16.95" hidden="1" customHeight="1" x14ac:dyDescent="0.25">
      <c r="A94" s="382" t="s">
        <v>15</v>
      </c>
      <c r="B94" s="383">
        <f t="shared" si="9"/>
        <v>0</v>
      </c>
      <c r="C94" s="380"/>
      <c r="D94" s="380"/>
      <c r="E94" s="380"/>
      <c r="F94" s="380"/>
      <c r="G94" s="389"/>
      <c r="H94" s="382" t="s">
        <v>15</v>
      </c>
      <c r="I94" s="435"/>
      <c r="J94" s="383">
        <f t="shared" si="7"/>
        <v>0</v>
      </c>
      <c r="K94" s="436"/>
      <c r="L94" s="436"/>
      <c r="M94" s="436"/>
      <c r="N94" s="383">
        <f t="shared" si="8"/>
        <v>0</v>
      </c>
      <c r="O94" s="436"/>
      <c r="P94" s="436"/>
      <c r="Q94" s="436"/>
    </row>
    <row r="95" spans="1:17" ht="17.25" hidden="1" customHeight="1" x14ac:dyDescent="0.25">
      <c r="A95" s="437" t="s">
        <v>16</v>
      </c>
      <c r="B95" s="383">
        <f t="shared" si="9"/>
        <v>0</v>
      </c>
      <c r="C95" s="380"/>
      <c r="D95" s="380"/>
      <c r="E95" s="380"/>
      <c r="F95" s="380"/>
      <c r="G95" s="389"/>
      <c r="H95" s="437" t="s">
        <v>16</v>
      </c>
      <c r="I95" s="435"/>
      <c r="J95" s="383">
        <f t="shared" si="7"/>
        <v>0</v>
      </c>
      <c r="K95" s="436"/>
      <c r="L95" s="436"/>
      <c r="M95" s="436"/>
      <c r="N95" s="383">
        <f t="shared" si="8"/>
        <v>0</v>
      </c>
      <c r="O95" s="436"/>
      <c r="P95" s="436"/>
      <c r="Q95" s="436"/>
    </row>
    <row r="96" spans="1:17" ht="19.95" hidden="1" customHeight="1" x14ac:dyDescent="0.25">
      <c r="A96" s="439" t="s">
        <v>17</v>
      </c>
      <c r="B96" s="440">
        <f>SUM(C96:F96)</f>
        <v>0</v>
      </c>
      <c r="C96" s="386"/>
      <c r="D96" s="386"/>
      <c r="E96" s="386"/>
      <c r="F96" s="386"/>
      <c r="G96" s="389"/>
      <c r="H96" s="385" t="s">
        <v>17</v>
      </c>
      <c r="I96" s="441"/>
      <c r="J96" s="387">
        <f t="shared" si="7"/>
        <v>0</v>
      </c>
      <c r="K96" s="442"/>
      <c r="L96" s="442"/>
      <c r="M96" s="442"/>
      <c r="N96" s="387">
        <f t="shared" si="8"/>
        <v>0</v>
      </c>
      <c r="O96" s="442"/>
      <c r="P96" s="442"/>
      <c r="Q96" s="442"/>
    </row>
    <row r="97" spans="1:17" ht="16.95" customHeight="1" x14ac:dyDescent="0.25">
      <c r="A97" s="443" t="s">
        <v>1</v>
      </c>
      <c r="B97" s="444">
        <f>SUM(B85:B96)</f>
        <v>19461</v>
      </c>
      <c r="C97" s="444">
        <f>SUM(C85:C96)</f>
        <v>102</v>
      </c>
      <c r="D97" s="444">
        <f>SUM(D85:D96)</f>
        <v>9869</v>
      </c>
      <c r="E97" s="444">
        <f>SUM(E85:E96)</f>
        <v>7768</v>
      </c>
      <c r="F97" s="444">
        <f>SUM(F85:F96)</f>
        <v>1722</v>
      </c>
      <c r="G97" s="389"/>
      <c r="H97" s="445" t="s">
        <v>1</v>
      </c>
      <c r="I97" s="388">
        <f t="shared" ref="I97:Q97" si="10">SUM(I85:I96)</f>
        <v>397</v>
      </c>
      <c r="J97" s="388">
        <f>SUM(J85:J96)</f>
        <v>889</v>
      </c>
      <c r="K97" s="388">
        <f>SUM(K85:K96)</f>
        <v>600</v>
      </c>
      <c r="L97" s="388">
        <f t="shared" si="10"/>
        <v>276</v>
      </c>
      <c r="M97" s="388">
        <f t="shared" si="10"/>
        <v>13</v>
      </c>
      <c r="N97" s="388">
        <f>SUM(N85:N96)</f>
        <v>4</v>
      </c>
      <c r="O97" s="388">
        <f t="shared" si="10"/>
        <v>2</v>
      </c>
      <c r="P97" s="388">
        <f t="shared" si="10"/>
        <v>2</v>
      </c>
      <c r="Q97" s="388">
        <f t="shared" si="10"/>
        <v>0</v>
      </c>
    </row>
    <row r="98" spans="1:17" ht="16.95" customHeight="1" thickBot="1" x14ac:dyDescent="0.3">
      <c r="A98" s="446" t="s">
        <v>18</v>
      </c>
      <c r="B98" s="447">
        <f>B97/$B97</f>
        <v>1</v>
      </c>
      <c r="C98" s="447">
        <f>C97/$B97</f>
        <v>5.2412517342377059E-3</v>
      </c>
      <c r="D98" s="447">
        <f>D97/$B97</f>
        <v>0.50711679769796003</v>
      </c>
      <c r="E98" s="447">
        <f>E97/$B97</f>
        <v>0.39915728893684804</v>
      </c>
      <c r="F98" s="447">
        <f>F97/$B97</f>
        <v>8.8484661630954212E-2</v>
      </c>
      <c r="G98" s="389"/>
      <c r="H98" s="448" t="s">
        <v>18</v>
      </c>
      <c r="I98" s="391">
        <f>I97/I97</f>
        <v>1</v>
      </c>
      <c r="J98" s="391">
        <f>J97/$J$97</f>
        <v>1</v>
      </c>
      <c r="K98" s="391">
        <f>K97/$J$97</f>
        <v>0.67491563554555678</v>
      </c>
      <c r="L98" s="391">
        <f>L97/$J$97</f>
        <v>0.31046119235095615</v>
      </c>
      <c r="M98" s="391">
        <f>M97/$J$97</f>
        <v>1.4623172103487065E-2</v>
      </c>
      <c r="N98" s="391">
        <f>N97/$N$97</f>
        <v>1</v>
      </c>
      <c r="O98" s="391">
        <f>O97/$N$97</f>
        <v>0.5</v>
      </c>
      <c r="P98" s="391">
        <f>P97/$N$97</f>
        <v>0.5</v>
      </c>
      <c r="Q98" s="391">
        <f>Q97/$N$97</f>
        <v>0</v>
      </c>
    </row>
    <row r="99" spans="1:17" ht="5.25" customHeight="1" x14ac:dyDescent="0.25">
      <c r="C99" s="423"/>
      <c r="D99" s="423"/>
      <c r="E99" s="423"/>
    </row>
    <row r="100" spans="1:17" ht="23.25" customHeight="1" x14ac:dyDescent="0.25">
      <c r="C100" s="423"/>
      <c r="D100" s="423"/>
      <c r="E100" s="423"/>
      <c r="H100" s="1232" t="s">
        <v>389</v>
      </c>
      <c r="I100" s="1232"/>
      <c r="J100" s="1232"/>
      <c r="K100" s="1232"/>
      <c r="L100" s="1232"/>
      <c r="M100" s="1232"/>
      <c r="N100" s="1232"/>
      <c r="O100" s="1232"/>
      <c r="P100" s="1232"/>
      <c r="Q100" s="1232"/>
    </row>
    <row r="101" spans="1:17" ht="42" customHeight="1" x14ac:dyDescent="0.25">
      <c r="C101" s="423"/>
      <c r="D101" s="423"/>
      <c r="E101" s="423"/>
    </row>
    <row r="102" spans="1:17" ht="6.6" customHeight="1" x14ac:dyDescent="0.25">
      <c r="C102" s="423"/>
      <c r="D102" s="423"/>
      <c r="E102" s="423"/>
    </row>
    <row r="103" spans="1:17" ht="1.95" customHeight="1" x14ac:dyDescent="0.25">
      <c r="C103" s="423"/>
      <c r="D103" s="423"/>
      <c r="E103" s="423"/>
    </row>
    <row r="104" spans="1:17" ht="15.6" x14ac:dyDescent="0.3">
      <c r="A104" s="1233" t="s">
        <v>390</v>
      </c>
      <c r="B104" s="1233"/>
      <c r="C104" s="1233"/>
      <c r="D104" s="1233"/>
      <c r="E104" s="1233"/>
      <c r="F104" s="1233"/>
      <c r="G104" s="1233"/>
      <c r="H104" s="1233"/>
      <c r="I104" s="1233"/>
      <c r="J104" s="1233"/>
      <c r="K104" s="1233"/>
      <c r="L104" s="1233"/>
      <c r="M104" s="1233"/>
      <c r="N104" s="1233"/>
      <c r="O104" s="1233"/>
      <c r="P104" s="1233"/>
    </row>
    <row r="105" spans="1:17" ht="3" customHeight="1" thickBot="1" x14ac:dyDescent="0.35">
      <c r="A105" s="1221"/>
      <c r="B105" s="1221"/>
      <c r="C105" s="1221"/>
      <c r="D105" s="1221"/>
      <c r="E105" s="1221"/>
      <c r="F105" s="1221"/>
      <c r="G105" s="1221"/>
      <c r="H105" s="1221"/>
      <c r="I105" s="1221"/>
      <c r="J105" s="1221"/>
      <c r="K105" s="1221"/>
      <c r="L105" s="1221"/>
      <c r="M105" s="1221"/>
      <c r="N105" s="1221"/>
      <c r="O105" s="1221"/>
      <c r="P105" s="1221"/>
      <c r="Q105" s="374"/>
    </row>
    <row r="106" spans="1:17" ht="3.75" customHeight="1" x14ac:dyDescent="0.25"/>
    <row r="107" spans="1:17" ht="3.75" customHeight="1" x14ac:dyDescent="0.25"/>
    <row r="108" spans="1:17" ht="36.75" customHeight="1" x14ac:dyDescent="0.25">
      <c r="A108" s="417" t="s">
        <v>51</v>
      </c>
      <c r="B108" s="1163" t="s">
        <v>1</v>
      </c>
      <c r="C108" s="1162" t="s">
        <v>375</v>
      </c>
      <c r="D108" s="1162" t="s">
        <v>376</v>
      </c>
      <c r="E108" s="1162" t="s">
        <v>377</v>
      </c>
      <c r="F108" s="1162" t="s">
        <v>378</v>
      </c>
      <c r="G108" s="1162" t="s">
        <v>379</v>
      </c>
      <c r="H108" s="1162" t="s">
        <v>380</v>
      </c>
      <c r="I108" s="1162" t="s">
        <v>381</v>
      </c>
      <c r="J108" s="1162" t="s">
        <v>382</v>
      </c>
      <c r="M108" s="449" t="s">
        <v>175</v>
      </c>
      <c r="N108" s="449" t="s">
        <v>176</v>
      </c>
      <c r="O108" s="449" t="s">
        <v>391</v>
      </c>
      <c r="P108" s="449" t="s">
        <v>392</v>
      </c>
    </row>
    <row r="109" spans="1:17" ht="16.95" customHeight="1" x14ac:dyDescent="0.25">
      <c r="A109" s="450" t="s">
        <v>393</v>
      </c>
      <c r="B109" s="451">
        <f>SUM(C109:J109)</f>
        <v>102</v>
      </c>
      <c r="C109" s="380">
        <v>7</v>
      </c>
      <c r="D109" s="380">
        <v>9</v>
      </c>
      <c r="E109" s="380">
        <v>15</v>
      </c>
      <c r="F109" s="380">
        <v>10</v>
      </c>
      <c r="G109" s="380">
        <v>18</v>
      </c>
      <c r="H109" s="380">
        <v>11</v>
      </c>
      <c r="I109" s="380">
        <v>8</v>
      </c>
      <c r="J109" s="380">
        <v>24</v>
      </c>
      <c r="M109" s="449"/>
      <c r="N109" s="449"/>
      <c r="O109" s="449"/>
      <c r="P109" s="449"/>
    </row>
    <row r="110" spans="1:17" ht="16.95" customHeight="1" x14ac:dyDescent="0.25">
      <c r="A110" s="433" t="s">
        <v>192</v>
      </c>
      <c r="B110" s="383">
        <f>SUM(C110:J110)</f>
        <v>9869</v>
      </c>
      <c r="C110" s="380">
        <v>610</v>
      </c>
      <c r="D110" s="380">
        <v>1215</v>
      </c>
      <c r="E110" s="380">
        <v>937</v>
      </c>
      <c r="F110" s="380">
        <v>1083</v>
      </c>
      <c r="G110" s="380">
        <v>2009</v>
      </c>
      <c r="H110" s="380">
        <v>1921</v>
      </c>
      <c r="I110" s="380">
        <v>1256</v>
      </c>
      <c r="J110" s="380">
        <v>838</v>
      </c>
      <c r="L110" s="363" t="s">
        <v>192</v>
      </c>
      <c r="M110" s="452">
        <f>C110+D110</f>
        <v>1825</v>
      </c>
      <c r="N110" s="452">
        <f>E110</f>
        <v>937</v>
      </c>
      <c r="O110" s="452">
        <f>F110+G110+H110+I110</f>
        <v>6269</v>
      </c>
      <c r="P110" s="453">
        <f>J110</f>
        <v>838</v>
      </c>
    </row>
    <row r="111" spans="1:17" ht="16.95" customHeight="1" x14ac:dyDescent="0.25">
      <c r="A111" s="437" t="s">
        <v>193</v>
      </c>
      <c r="B111" s="383">
        <f>SUM(C111:J111)</f>
        <v>7768</v>
      </c>
      <c r="C111" s="380">
        <v>384</v>
      </c>
      <c r="D111" s="380">
        <v>724</v>
      </c>
      <c r="E111" s="380">
        <v>803</v>
      </c>
      <c r="F111" s="380">
        <v>1432</v>
      </c>
      <c r="G111" s="380">
        <v>1968</v>
      </c>
      <c r="H111" s="380">
        <v>1365</v>
      </c>
      <c r="I111" s="380">
        <v>751</v>
      </c>
      <c r="J111" s="380">
        <v>341</v>
      </c>
      <c r="L111" s="363" t="s">
        <v>193</v>
      </c>
      <c r="M111" s="452">
        <f>C111+D111</f>
        <v>1108</v>
      </c>
      <c r="N111" s="452">
        <f>E111</f>
        <v>803</v>
      </c>
      <c r="O111" s="452">
        <f>F111+G111+H111+I111</f>
        <v>5516</v>
      </c>
      <c r="P111" s="453">
        <f>J111</f>
        <v>341</v>
      </c>
    </row>
    <row r="112" spans="1:17" s="456" customFormat="1" ht="16.95" customHeight="1" x14ac:dyDescent="0.25">
      <c r="A112" s="454" t="s">
        <v>194</v>
      </c>
      <c r="B112" s="387">
        <f>SUM(C112:J112)</f>
        <v>1722</v>
      </c>
      <c r="C112" s="455">
        <v>80</v>
      </c>
      <c r="D112" s="455">
        <v>372</v>
      </c>
      <c r="E112" s="455">
        <v>720</v>
      </c>
      <c r="F112" s="455">
        <v>252</v>
      </c>
      <c r="G112" s="455">
        <v>150</v>
      </c>
      <c r="H112" s="455">
        <v>81</v>
      </c>
      <c r="I112" s="455">
        <v>47</v>
      </c>
      <c r="J112" s="455">
        <v>20</v>
      </c>
      <c r="L112" s="456" t="s">
        <v>194</v>
      </c>
      <c r="M112" s="452">
        <f>C112+D112</f>
        <v>452</v>
      </c>
      <c r="N112" s="452">
        <f>E112</f>
        <v>720</v>
      </c>
      <c r="O112" s="452">
        <f>F112+G112+H112+I112</f>
        <v>530</v>
      </c>
      <c r="P112" s="453">
        <f>J112</f>
        <v>20</v>
      </c>
    </row>
    <row r="113" spans="1:23" ht="16.95" customHeight="1" x14ac:dyDescent="0.25">
      <c r="A113" s="1161" t="s">
        <v>1</v>
      </c>
      <c r="B113" s="388">
        <f>SUM(B109:B112)</f>
        <v>19461</v>
      </c>
      <c r="C113" s="388">
        <f>SUM(C109:C112)</f>
        <v>1081</v>
      </c>
      <c r="D113" s="388">
        <f>SUM(D109:D112)</f>
        <v>2320</v>
      </c>
      <c r="E113" s="388">
        <f t="shared" ref="E113:J113" si="11">SUM(E109:E112)</f>
        <v>2475</v>
      </c>
      <c r="F113" s="388">
        <f t="shared" si="11"/>
        <v>2777</v>
      </c>
      <c r="G113" s="388">
        <f t="shared" si="11"/>
        <v>4145</v>
      </c>
      <c r="H113" s="388">
        <f t="shared" si="11"/>
        <v>3378</v>
      </c>
      <c r="I113" s="388">
        <f t="shared" si="11"/>
        <v>2062</v>
      </c>
      <c r="J113" s="388">
        <f t="shared" si="11"/>
        <v>1223</v>
      </c>
      <c r="L113" s="363" t="s">
        <v>191</v>
      </c>
      <c r="M113" s="452">
        <f>C109+D109</f>
        <v>16</v>
      </c>
      <c r="N113" s="452">
        <f>E109</f>
        <v>15</v>
      </c>
      <c r="O113" s="452">
        <f>F109+G109+H109+I109</f>
        <v>47</v>
      </c>
      <c r="P113" s="453">
        <f>J109</f>
        <v>24</v>
      </c>
    </row>
    <row r="114" spans="1:23" s="393" customFormat="1" ht="16.95" customHeight="1" thickBot="1" x14ac:dyDescent="0.3">
      <c r="A114" s="390" t="s">
        <v>18</v>
      </c>
      <c r="B114" s="391">
        <f t="shared" ref="B114:J114" si="12">B113/$B113</f>
        <v>1</v>
      </c>
      <c r="C114" s="391">
        <f t="shared" si="12"/>
        <v>5.5546991418734905E-2</v>
      </c>
      <c r="D114" s="391">
        <f>D113/$B113</f>
        <v>0.11921278454344586</v>
      </c>
      <c r="E114" s="391">
        <f t="shared" si="12"/>
        <v>0.12717743178665022</v>
      </c>
      <c r="F114" s="391">
        <f t="shared" si="12"/>
        <v>0.14269564770566776</v>
      </c>
      <c r="G114" s="391">
        <f t="shared" si="12"/>
        <v>0.21299008272956169</v>
      </c>
      <c r="H114" s="391">
        <f t="shared" si="12"/>
        <v>0.17357792508093109</v>
      </c>
      <c r="I114" s="391">
        <f t="shared" si="12"/>
        <v>0.10595550074507991</v>
      </c>
      <c r="J114" s="391">
        <f t="shared" si="12"/>
        <v>6.2843635989928578E-2</v>
      </c>
      <c r="M114" s="405">
        <f>SUM(M110:M112)</f>
        <v>3385</v>
      </c>
      <c r="N114" s="405">
        <f>SUM(N110:N112)</f>
        <v>2460</v>
      </c>
      <c r="O114" s="405">
        <f>SUM(O110:O112)</f>
        <v>12315</v>
      </c>
      <c r="P114" s="405">
        <f>SUM(P110:P112)</f>
        <v>1199</v>
      </c>
    </row>
    <row r="115" spans="1:23" ht="4.5" customHeight="1" x14ac:dyDescent="0.25"/>
    <row r="116" spans="1:23" ht="4.5" customHeight="1" x14ac:dyDescent="0.25"/>
    <row r="117" spans="1:23" ht="39.75" customHeight="1" thickBot="1" x14ac:dyDescent="0.35">
      <c r="A117" s="1217" t="s">
        <v>394</v>
      </c>
      <c r="B117" s="1217"/>
      <c r="C117" s="1217"/>
      <c r="D117" s="1217"/>
      <c r="E117" s="1217"/>
      <c r="F117" s="374"/>
      <c r="G117" s="374"/>
      <c r="H117" s="374"/>
      <c r="I117" s="374"/>
      <c r="J117" s="374"/>
      <c r="K117" s="1217" t="s">
        <v>395</v>
      </c>
      <c r="L117" s="1217"/>
      <c r="M117" s="1217"/>
      <c r="N117" s="1217"/>
      <c r="O117" s="1217"/>
      <c r="P117" s="374"/>
      <c r="Q117" s="374"/>
      <c r="R117"/>
      <c r="S117"/>
      <c r="T117"/>
      <c r="U117"/>
      <c r="V117"/>
      <c r="W117"/>
    </row>
    <row r="118" spans="1:23" ht="4.5" customHeight="1" x14ac:dyDescent="0.3">
      <c r="R118"/>
      <c r="S118"/>
      <c r="T118"/>
      <c r="U118"/>
      <c r="V118"/>
      <c r="W118"/>
    </row>
    <row r="119" spans="1:23" ht="4.5" customHeight="1" x14ac:dyDescent="0.3">
      <c r="R119"/>
      <c r="S119"/>
      <c r="T119"/>
      <c r="U119"/>
      <c r="V119"/>
      <c r="W119"/>
    </row>
    <row r="120" spans="1:23" ht="32.4" customHeight="1" x14ac:dyDescent="0.3">
      <c r="A120" s="1162" t="s">
        <v>396</v>
      </c>
      <c r="B120" s="1162" t="s">
        <v>212</v>
      </c>
      <c r="C120" s="1162" t="s">
        <v>21</v>
      </c>
      <c r="D120" s="1162" t="s">
        <v>22</v>
      </c>
      <c r="E120" s="457"/>
      <c r="K120" s="1162" t="s">
        <v>396</v>
      </c>
      <c r="L120" s="1162" t="s">
        <v>212</v>
      </c>
      <c r="M120" s="1162" t="s">
        <v>21</v>
      </c>
      <c r="N120" s="1162" t="s">
        <v>22</v>
      </c>
      <c r="R120"/>
      <c r="S120"/>
      <c r="T120"/>
      <c r="U120"/>
      <c r="V120"/>
      <c r="W120"/>
    </row>
    <row r="121" spans="1:23" ht="26.4" customHeight="1" x14ac:dyDescent="0.3">
      <c r="A121" s="458" t="s">
        <v>397</v>
      </c>
      <c r="B121" s="380">
        <f>SUM(C121:D121)</f>
        <v>18891</v>
      </c>
      <c r="C121" s="380">
        <v>2620</v>
      </c>
      <c r="D121" s="380">
        <v>16271</v>
      </c>
      <c r="E121" s="457"/>
      <c r="K121" s="458" t="s">
        <v>397</v>
      </c>
      <c r="L121" s="380">
        <f>SUM(M121:N121)</f>
        <v>18891</v>
      </c>
      <c r="M121" s="380">
        <v>16026</v>
      </c>
      <c r="N121" s="380">
        <v>2865</v>
      </c>
      <c r="R121"/>
      <c r="S121"/>
      <c r="T121"/>
      <c r="U121"/>
      <c r="V121"/>
      <c r="W121"/>
    </row>
    <row r="122" spans="1:23" ht="26.4" customHeight="1" x14ac:dyDescent="0.3">
      <c r="A122" s="458" t="s">
        <v>398</v>
      </c>
      <c r="B122" s="380">
        <f>SUM(C122:D122)</f>
        <v>539</v>
      </c>
      <c r="C122" s="380">
        <v>25</v>
      </c>
      <c r="D122" s="380">
        <v>514</v>
      </c>
      <c r="E122" s="459"/>
      <c r="K122" s="458" t="s">
        <v>398</v>
      </c>
      <c r="L122" s="380">
        <f>SUM(M122:N122)</f>
        <v>539</v>
      </c>
      <c r="M122" s="380">
        <v>493</v>
      </c>
      <c r="N122" s="380">
        <v>46</v>
      </c>
      <c r="R122"/>
      <c r="S122"/>
      <c r="T122"/>
      <c r="U122"/>
      <c r="V122"/>
      <c r="W122"/>
    </row>
    <row r="123" spans="1:23" ht="29.25" customHeight="1" x14ac:dyDescent="0.3">
      <c r="A123" s="458" t="s">
        <v>399</v>
      </c>
      <c r="B123" s="380">
        <f>SUM(C123:D123)</f>
        <v>13</v>
      </c>
      <c r="C123" s="380">
        <v>0</v>
      </c>
      <c r="D123" s="380">
        <v>13</v>
      </c>
      <c r="E123" s="459"/>
      <c r="K123" s="458" t="s">
        <v>399</v>
      </c>
      <c r="L123" s="380">
        <f>SUM(M123:N123)</f>
        <v>13</v>
      </c>
      <c r="M123" s="380">
        <v>12</v>
      </c>
      <c r="N123" s="380">
        <v>1</v>
      </c>
      <c r="R123"/>
      <c r="S123"/>
      <c r="T123"/>
      <c r="U123"/>
      <c r="V123"/>
      <c r="W123"/>
    </row>
    <row r="124" spans="1:23" s="456" customFormat="1" ht="29.25" customHeight="1" x14ac:dyDescent="0.3">
      <c r="A124" s="460" t="s">
        <v>400</v>
      </c>
      <c r="B124" s="455">
        <f>SUM(C124:D124)</f>
        <v>18</v>
      </c>
      <c r="C124" s="455">
        <v>1</v>
      </c>
      <c r="D124" s="455">
        <v>17</v>
      </c>
      <c r="E124" s="459"/>
      <c r="K124" s="461" t="s">
        <v>400</v>
      </c>
      <c r="L124" s="455">
        <f>SUM(M124:N124)</f>
        <v>18</v>
      </c>
      <c r="M124" s="455">
        <v>18</v>
      </c>
      <c r="N124" s="455">
        <v>0</v>
      </c>
      <c r="R124"/>
      <c r="S124"/>
      <c r="T124"/>
      <c r="U124"/>
      <c r="V124"/>
      <c r="W124"/>
    </row>
    <row r="125" spans="1:23" ht="25.5" customHeight="1" x14ac:dyDescent="0.3">
      <c r="A125" s="445" t="s">
        <v>1</v>
      </c>
      <c r="B125" s="388">
        <f>SUM(B121:B124)</f>
        <v>19461</v>
      </c>
      <c r="C125" s="388">
        <f>SUM(C121:C124)</f>
        <v>2646</v>
      </c>
      <c r="D125" s="388">
        <f>SUM(D121:D124)</f>
        <v>16815</v>
      </c>
      <c r="E125" s="462"/>
      <c r="K125" s="445" t="s">
        <v>1</v>
      </c>
      <c r="L125" s="388">
        <f>SUM(L121:L124)</f>
        <v>19461</v>
      </c>
      <c r="M125" s="388">
        <f>SUM(M121:M124)</f>
        <v>16549</v>
      </c>
      <c r="N125" s="388">
        <f>SUM(N121:N124)</f>
        <v>2912</v>
      </c>
      <c r="R125"/>
      <c r="S125"/>
      <c r="T125"/>
      <c r="U125"/>
      <c r="V125"/>
      <c r="W125"/>
    </row>
    <row r="126" spans="1:23" s="393" customFormat="1" ht="25.5" customHeight="1" x14ac:dyDescent="0.3">
      <c r="A126" s="463" t="s">
        <v>18</v>
      </c>
      <c r="B126" s="464">
        <f>SUM(C126:D126)</f>
        <v>1</v>
      </c>
      <c r="C126" s="464">
        <f>+C125/$B$125</f>
        <v>0.13596423616463696</v>
      </c>
      <c r="D126" s="464">
        <f>+D125/$B$125</f>
        <v>0.86403576383536307</v>
      </c>
      <c r="E126" s="465"/>
      <c r="K126" s="463" t="s">
        <v>18</v>
      </c>
      <c r="L126" s="464">
        <f>SUM(M126:N126)</f>
        <v>1</v>
      </c>
      <c r="M126" s="464">
        <f>+M125/$L$125</f>
        <v>0.85036740146960588</v>
      </c>
      <c r="N126" s="464">
        <f>+N125/$L$125</f>
        <v>0.14963259853039412</v>
      </c>
      <c r="R126"/>
      <c r="S126"/>
      <c r="T126"/>
      <c r="U126"/>
      <c r="V126"/>
      <c r="W126"/>
    </row>
    <row r="127" spans="1:23" ht="15" customHeight="1" x14ac:dyDescent="0.25">
      <c r="A127" s="466"/>
    </row>
    <row r="128" spans="1:23" ht="15" customHeight="1" thickBot="1" x14ac:dyDescent="0.35">
      <c r="A128" s="1229" t="s">
        <v>401</v>
      </c>
      <c r="B128" s="1229"/>
      <c r="C128" s="1229"/>
      <c r="D128" s="1229"/>
      <c r="E128" s="1229"/>
      <c r="F128" s="1229"/>
      <c r="G128" s="1229"/>
      <c r="H128" s="1229"/>
      <c r="I128" s="1229"/>
      <c r="J128" s="1229"/>
      <c r="K128" s="1229"/>
      <c r="L128" s="1229"/>
      <c r="M128" s="1229"/>
      <c r="N128" s="1229"/>
      <c r="O128" s="1229"/>
      <c r="P128" s="1229"/>
      <c r="Q128" s="374"/>
    </row>
    <row r="129" spans="1:17" ht="7.2" customHeight="1" x14ac:dyDescent="0.25"/>
    <row r="130" spans="1:17" ht="7.2" customHeight="1" x14ac:dyDescent="0.25"/>
    <row r="131" spans="1:17" ht="46.2" customHeight="1" x14ac:dyDescent="0.25">
      <c r="A131" s="1162" t="s">
        <v>51</v>
      </c>
      <c r="B131" s="1163" t="s">
        <v>1</v>
      </c>
      <c r="C131" s="1162" t="s">
        <v>402</v>
      </c>
      <c r="D131" s="1162" t="s">
        <v>403</v>
      </c>
      <c r="E131" s="467" t="s">
        <v>404</v>
      </c>
      <c r="F131" s="467" t="s">
        <v>405</v>
      </c>
      <c r="G131" s="1162" t="s">
        <v>406</v>
      </c>
      <c r="H131" s="1162" t="s">
        <v>407</v>
      </c>
      <c r="I131" s="1162" t="s">
        <v>408</v>
      </c>
      <c r="J131" s="1162" t="s">
        <v>409</v>
      </c>
      <c r="Q131" s="468"/>
    </row>
    <row r="132" spans="1:17" ht="25.5" customHeight="1" x14ac:dyDescent="0.25">
      <c r="A132" s="450" t="s">
        <v>385</v>
      </c>
      <c r="B132" s="379">
        <f>SUM(C132:J132)</f>
        <v>102</v>
      </c>
      <c r="C132" s="380">
        <v>21</v>
      </c>
      <c r="D132" s="380">
        <v>2</v>
      </c>
      <c r="E132" s="380">
        <v>5</v>
      </c>
      <c r="F132" s="380">
        <v>0</v>
      </c>
      <c r="G132" s="380">
        <v>0</v>
      </c>
      <c r="H132" s="380">
        <v>73</v>
      </c>
      <c r="I132" s="380">
        <v>0</v>
      </c>
      <c r="J132" s="380">
        <v>1</v>
      </c>
      <c r="Q132" s="468"/>
    </row>
    <row r="133" spans="1:17" ht="25.5" customHeight="1" x14ac:dyDescent="0.25">
      <c r="A133" s="433" t="s">
        <v>192</v>
      </c>
      <c r="B133" s="379">
        <f>SUM(C133:J133)</f>
        <v>9869</v>
      </c>
      <c r="C133" s="380">
        <v>1010</v>
      </c>
      <c r="D133" s="380">
        <v>152</v>
      </c>
      <c r="E133" s="380">
        <v>92</v>
      </c>
      <c r="F133" s="380">
        <v>13</v>
      </c>
      <c r="G133" s="380">
        <v>211</v>
      </c>
      <c r="H133" s="380">
        <v>7843</v>
      </c>
      <c r="I133" s="380">
        <v>7</v>
      </c>
      <c r="J133" s="380">
        <v>541</v>
      </c>
      <c r="Q133" s="468"/>
    </row>
    <row r="134" spans="1:17" ht="25.5" customHeight="1" x14ac:dyDescent="0.25">
      <c r="A134" s="437" t="s">
        <v>193</v>
      </c>
      <c r="B134" s="379">
        <f>SUM(C134:J134)</f>
        <v>7768</v>
      </c>
      <c r="C134" s="380">
        <v>876</v>
      </c>
      <c r="D134" s="380">
        <v>148</v>
      </c>
      <c r="E134" s="380">
        <v>79</v>
      </c>
      <c r="F134" s="380">
        <v>11</v>
      </c>
      <c r="G134" s="380">
        <v>157</v>
      </c>
      <c r="H134" s="380">
        <v>6115</v>
      </c>
      <c r="I134" s="380">
        <v>5</v>
      </c>
      <c r="J134" s="380">
        <v>377</v>
      </c>
      <c r="Q134" s="468"/>
    </row>
    <row r="135" spans="1:17" ht="25.5" customHeight="1" x14ac:dyDescent="0.25">
      <c r="A135" s="454" t="s">
        <v>194</v>
      </c>
      <c r="B135" s="469">
        <f>SUM(C135:J135)</f>
        <v>1722</v>
      </c>
      <c r="C135" s="455">
        <v>153</v>
      </c>
      <c r="D135" s="455">
        <v>14</v>
      </c>
      <c r="E135" s="455">
        <v>36</v>
      </c>
      <c r="F135" s="455">
        <v>2</v>
      </c>
      <c r="G135" s="455">
        <v>30</v>
      </c>
      <c r="H135" s="455">
        <v>1411</v>
      </c>
      <c r="I135" s="455">
        <v>10</v>
      </c>
      <c r="J135" s="455">
        <v>66</v>
      </c>
      <c r="Q135" s="468"/>
    </row>
    <row r="136" spans="1:17" ht="25.5" customHeight="1" x14ac:dyDescent="0.25">
      <c r="A136" s="470" t="s">
        <v>1</v>
      </c>
      <c r="B136" s="471">
        <f t="shared" ref="B136:J136" si="13">SUM(B132:B135)</f>
        <v>19461</v>
      </c>
      <c r="C136" s="471">
        <f t="shared" si="13"/>
        <v>2060</v>
      </c>
      <c r="D136" s="471">
        <f t="shared" si="13"/>
        <v>316</v>
      </c>
      <c r="E136" s="471">
        <f t="shared" si="13"/>
        <v>212</v>
      </c>
      <c r="F136" s="471">
        <f t="shared" si="13"/>
        <v>26</v>
      </c>
      <c r="G136" s="471">
        <f t="shared" si="13"/>
        <v>398</v>
      </c>
      <c r="H136" s="471">
        <f t="shared" si="13"/>
        <v>15442</v>
      </c>
      <c r="I136" s="471">
        <f t="shared" si="13"/>
        <v>22</v>
      </c>
      <c r="J136" s="471">
        <f t="shared" si="13"/>
        <v>985</v>
      </c>
      <c r="Q136" s="468"/>
    </row>
    <row r="137" spans="1:17" ht="25.5" customHeight="1" thickBot="1" x14ac:dyDescent="0.3">
      <c r="A137" s="390" t="s">
        <v>18</v>
      </c>
      <c r="B137" s="391">
        <f>B136/$B136</f>
        <v>1</v>
      </c>
      <c r="C137" s="391">
        <f t="shared" ref="C137:J137" si="14">C136/$B$136</f>
        <v>0.10585273110323211</v>
      </c>
      <c r="D137" s="391">
        <f t="shared" si="14"/>
        <v>1.6237603411952111E-2</v>
      </c>
      <c r="E137" s="391">
        <f t="shared" si="14"/>
        <v>1.0893582035866605E-2</v>
      </c>
      <c r="F137" s="391">
        <f t="shared" si="14"/>
        <v>1.3360053440213762E-3</v>
      </c>
      <c r="G137" s="391">
        <f t="shared" si="14"/>
        <v>2.0451158727711832E-2</v>
      </c>
      <c r="H137" s="391">
        <f t="shared" si="14"/>
        <v>0.79348440470684956</v>
      </c>
      <c r="I137" s="391">
        <f t="shared" si="14"/>
        <v>1.1304660603257799E-3</v>
      </c>
      <c r="J137" s="391">
        <f t="shared" si="14"/>
        <v>5.0614048610040596E-2</v>
      </c>
      <c r="Q137" s="468"/>
    </row>
    <row r="138" spans="1:17" x14ac:dyDescent="0.25">
      <c r="A138" s="466"/>
    </row>
    <row r="140" spans="1:17" ht="16.2" thickBot="1" x14ac:dyDescent="0.35">
      <c r="A140" s="1221" t="s">
        <v>410</v>
      </c>
      <c r="B140" s="1221"/>
      <c r="C140" s="1221"/>
      <c r="D140" s="1221"/>
      <c r="E140" s="1221"/>
      <c r="F140" s="1221"/>
      <c r="G140" s="1221"/>
      <c r="H140" s="1221"/>
      <c r="I140" s="1221"/>
      <c r="J140" s="1221"/>
      <c r="K140" s="1221"/>
      <c r="L140" s="1221"/>
      <c r="M140" s="1221"/>
      <c r="N140" s="1221"/>
      <c r="O140" s="1221"/>
      <c r="P140" s="1221"/>
      <c r="Q140" s="374"/>
    </row>
    <row r="142" spans="1:17" ht="22.5" customHeight="1" x14ac:dyDescent="0.25">
      <c r="A142" s="1162" t="s">
        <v>0</v>
      </c>
      <c r="B142" s="1162">
        <v>2017</v>
      </c>
      <c r="C142" s="1162">
        <v>2018</v>
      </c>
      <c r="D142" s="472" t="s">
        <v>23</v>
      </c>
      <c r="G142" s="416"/>
      <c r="H142" s="399"/>
      <c r="I142" s="399"/>
      <c r="J142" s="399"/>
      <c r="K142" s="473"/>
    </row>
    <row r="143" spans="1:17" ht="15" customHeight="1" x14ac:dyDescent="0.25">
      <c r="A143" s="378" t="s">
        <v>7</v>
      </c>
      <c r="B143" s="380">
        <v>6663</v>
      </c>
      <c r="C143" s="380">
        <v>9907</v>
      </c>
      <c r="D143" s="474">
        <f>C143/B143-1</f>
        <v>0.48686777727750252</v>
      </c>
      <c r="G143" s="416"/>
      <c r="H143" s="416" t="s">
        <v>277</v>
      </c>
      <c r="I143" s="475">
        <f>D143</f>
        <v>0.48686777727750252</v>
      </c>
      <c r="J143" s="399"/>
      <c r="K143" s="473"/>
    </row>
    <row r="144" spans="1:17" ht="15" customHeight="1" x14ac:dyDescent="0.25">
      <c r="A144" s="382" t="s">
        <v>8</v>
      </c>
      <c r="B144" s="384">
        <v>6316</v>
      </c>
      <c r="C144" s="384">
        <v>9554</v>
      </c>
      <c r="D144" s="474">
        <f t="shared" ref="D144:D155" si="15">C144/B144-1</f>
        <v>0.51266624445851794</v>
      </c>
      <c r="G144" s="416"/>
      <c r="H144" s="416" t="s">
        <v>278</v>
      </c>
      <c r="I144" s="475"/>
      <c r="J144" s="399"/>
      <c r="K144" s="473"/>
    </row>
    <row r="145" spans="1:32" ht="15" hidden="1" customHeight="1" x14ac:dyDescent="0.25">
      <c r="A145" s="382" t="s">
        <v>9</v>
      </c>
      <c r="B145" s="384"/>
      <c r="C145" s="384"/>
      <c r="D145" s="474" t="e">
        <f t="shared" si="15"/>
        <v>#DIV/0!</v>
      </c>
      <c r="G145" s="416"/>
      <c r="H145" s="416" t="s">
        <v>279</v>
      </c>
      <c r="I145" s="475"/>
      <c r="J145" s="399"/>
      <c r="K145" s="473"/>
    </row>
    <row r="146" spans="1:32" ht="15" hidden="1" customHeight="1" x14ac:dyDescent="0.25">
      <c r="A146" s="382" t="s">
        <v>10</v>
      </c>
      <c r="B146" s="384"/>
      <c r="C146" s="384"/>
      <c r="D146" s="474" t="e">
        <f t="shared" si="15"/>
        <v>#DIV/0!</v>
      </c>
      <c r="G146" s="416"/>
      <c r="H146" s="416" t="s">
        <v>280</v>
      </c>
      <c r="I146" s="475"/>
      <c r="J146" s="399"/>
      <c r="K146" s="473"/>
      <c r="L146" s="473"/>
      <c r="M146" s="473"/>
    </row>
    <row r="147" spans="1:32" ht="15" hidden="1" customHeight="1" x14ac:dyDescent="0.25">
      <c r="A147" s="382" t="s">
        <v>11</v>
      </c>
      <c r="B147" s="384"/>
      <c r="C147" s="384"/>
      <c r="D147" s="474" t="e">
        <f t="shared" si="15"/>
        <v>#DIV/0!</v>
      </c>
      <c r="G147" s="416"/>
      <c r="H147" s="416" t="s">
        <v>281</v>
      </c>
      <c r="I147" s="475"/>
      <c r="J147" s="399"/>
      <c r="K147" s="473"/>
      <c r="L147" s="473"/>
      <c r="M147" s="473"/>
    </row>
    <row r="148" spans="1:32" ht="15" hidden="1" customHeight="1" x14ac:dyDescent="0.25">
      <c r="A148" s="382" t="s">
        <v>12</v>
      </c>
      <c r="B148" s="384"/>
      <c r="C148" s="384"/>
      <c r="D148" s="474" t="e">
        <f t="shared" si="15"/>
        <v>#DIV/0!</v>
      </c>
      <c r="G148" s="416"/>
      <c r="H148" s="416" t="s">
        <v>282</v>
      </c>
      <c r="I148" s="475"/>
      <c r="J148" s="399"/>
      <c r="K148" s="473"/>
      <c r="L148" s="473"/>
      <c r="M148" s="473"/>
    </row>
    <row r="149" spans="1:32" ht="13.8" hidden="1" x14ac:dyDescent="0.25">
      <c r="A149" s="382" t="s">
        <v>13</v>
      </c>
      <c r="B149" s="384"/>
      <c r="C149" s="384"/>
      <c r="D149" s="474" t="e">
        <f t="shared" si="15"/>
        <v>#DIV/0!</v>
      </c>
      <c r="G149" s="416"/>
      <c r="H149" s="416" t="s">
        <v>283</v>
      </c>
      <c r="I149" s="475"/>
      <c r="J149" s="399"/>
      <c r="K149" s="473"/>
      <c r="L149" s="473"/>
      <c r="M149" s="473"/>
    </row>
    <row r="150" spans="1:32" ht="13.8" hidden="1" x14ac:dyDescent="0.25">
      <c r="A150" s="382" t="s">
        <v>14</v>
      </c>
      <c r="B150" s="384"/>
      <c r="C150" s="384"/>
      <c r="D150" s="474" t="e">
        <f t="shared" si="15"/>
        <v>#DIV/0!</v>
      </c>
      <c r="G150" s="416"/>
      <c r="H150" s="416" t="s">
        <v>284</v>
      </c>
      <c r="I150" s="475"/>
      <c r="J150" s="399"/>
      <c r="K150" s="473"/>
      <c r="L150" s="473"/>
      <c r="M150" s="473"/>
    </row>
    <row r="151" spans="1:32" ht="13.8" hidden="1" x14ac:dyDescent="0.25">
      <c r="A151" s="382" t="s">
        <v>94</v>
      </c>
      <c r="B151" s="384"/>
      <c r="C151" s="384"/>
      <c r="D151" s="474" t="e">
        <f t="shared" si="15"/>
        <v>#DIV/0!</v>
      </c>
      <c r="G151" s="416"/>
      <c r="H151" s="416" t="s">
        <v>411</v>
      </c>
      <c r="I151" s="475"/>
      <c r="J151" s="399"/>
      <c r="K151" s="473"/>
      <c r="L151" s="473"/>
      <c r="M151" s="473"/>
    </row>
    <row r="152" spans="1:32" ht="13.8" hidden="1" x14ac:dyDescent="0.25">
      <c r="A152" s="382" t="s">
        <v>15</v>
      </c>
      <c r="B152" s="384"/>
      <c r="C152" s="384"/>
      <c r="D152" s="474" t="e">
        <f t="shared" si="15"/>
        <v>#DIV/0!</v>
      </c>
      <c r="G152" s="416"/>
      <c r="H152" s="416" t="s">
        <v>286</v>
      </c>
      <c r="I152" s="475"/>
      <c r="J152" s="399"/>
      <c r="K152" s="473"/>
      <c r="L152" s="473"/>
      <c r="M152" s="473"/>
    </row>
    <row r="153" spans="1:32" ht="13.8" hidden="1" x14ac:dyDescent="0.25">
      <c r="A153" s="382" t="s">
        <v>16</v>
      </c>
      <c r="B153" s="384"/>
      <c r="C153" s="384"/>
      <c r="D153" s="474" t="e">
        <f t="shared" si="15"/>
        <v>#DIV/0!</v>
      </c>
      <c r="G153" s="416"/>
      <c r="H153" s="416" t="s">
        <v>287</v>
      </c>
      <c r="I153" s="475"/>
      <c r="J153" s="399"/>
      <c r="K153" s="473"/>
    </row>
    <row r="154" spans="1:32" ht="13.8" hidden="1" x14ac:dyDescent="0.25">
      <c r="A154" s="385" t="s">
        <v>17</v>
      </c>
      <c r="B154" s="386"/>
      <c r="C154" s="386"/>
      <c r="D154" s="476" t="e">
        <f t="shared" si="15"/>
        <v>#DIV/0!</v>
      </c>
      <c r="G154" s="416"/>
      <c r="H154" s="416" t="s">
        <v>288</v>
      </c>
      <c r="I154" s="475"/>
      <c r="J154" s="399"/>
      <c r="K154" s="473"/>
    </row>
    <row r="155" spans="1:32" ht="20.25" customHeight="1" x14ac:dyDescent="0.25">
      <c r="A155" s="1161" t="s">
        <v>1</v>
      </c>
      <c r="B155" s="388">
        <f>SUM(B143:B154)</f>
        <v>12979</v>
      </c>
      <c r="C155" s="388">
        <f>SUM(C143:C154)</f>
        <v>19461</v>
      </c>
      <c r="D155" s="477">
        <f t="shared" si="15"/>
        <v>0.49942214346251634</v>
      </c>
      <c r="G155" s="416"/>
      <c r="H155" s="478" t="s">
        <v>412</v>
      </c>
      <c r="I155" s="475">
        <f>D155</f>
        <v>0.49942214346251634</v>
      </c>
      <c r="J155" s="399"/>
      <c r="K155" s="473"/>
    </row>
    <row r="156" spans="1:32" x14ac:dyDescent="0.25">
      <c r="G156" s="416"/>
      <c r="H156" s="416"/>
      <c r="I156" s="416"/>
      <c r="J156" s="399"/>
    </row>
    <row r="158" spans="1:32" ht="16.2" thickBot="1" x14ac:dyDescent="0.35">
      <c r="A158" s="1221" t="s">
        <v>413</v>
      </c>
      <c r="B158" s="1221"/>
      <c r="C158" s="1221"/>
      <c r="D158" s="1221"/>
      <c r="E158" s="1221"/>
      <c r="F158" s="1221"/>
      <c r="G158" s="1221"/>
      <c r="H158" s="1221"/>
      <c r="I158" s="1221"/>
      <c r="J158" s="1221"/>
      <c r="K158" s="1221"/>
      <c r="L158" s="1221"/>
      <c r="M158" s="1221"/>
      <c r="N158" s="1221"/>
      <c r="O158" s="1221"/>
      <c r="P158" s="1221"/>
      <c r="Q158" s="1164"/>
    </row>
    <row r="159" spans="1:32" ht="14.4" x14ac:dyDescent="0.3">
      <c r="R159"/>
      <c r="S159"/>
      <c r="T159"/>
      <c r="U159"/>
      <c r="V159"/>
      <c r="W159"/>
      <c r="X159"/>
      <c r="Y159"/>
      <c r="Z159"/>
      <c r="AA159"/>
      <c r="AB159"/>
      <c r="AC159"/>
      <c r="AD159"/>
      <c r="AE159"/>
      <c r="AF159" s="479"/>
    </row>
    <row r="160" spans="1:32" ht="71.25" customHeight="1" thickBot="1" x14ac:dyDescent="0.35">
      <c r="A160" s="1219" t="s">
        <v>414</v>
      </c>
      <c r="B160" s="1219" t="s">
        <v>214</v>
      </c>
      <c r="C160" s="1219" t="s">
        <v>415</v>
      </c>
      <c r="D160" s="1219"/>
      <c r="E160" s="1222"/>
      <c r="F160" s="1219" t="s">
        <v>416</v>
      </c>
      <c r="G160" s="1222"/>
      <c r="H160" s="1219" t="s">
        <v>417</v>
      </c>
      <c r="I160" s="1222"/>
      <c r="J160" s="1219" t="s">
        <v>418</v>
      </c>
      <c r="K160" s="1219"/>
      <c r="L160" s="1219"/>
      <c r="M160" s="1219"/>
      <c r="N160" s="1219"/>
      <c r="O160" s="480"/>
      <c r="P160" s="480"/>
      <c r="Q160" s="409"/>
      <c r="R160"/>
      <c r="S160"/>
      <c r="T160"/>
      <c r="U160"/>
      <c r="V160"/>
      <c r="W160"/>
      <c r="X160"/>
      <c r="Y160"/>
      <c r="Z160"/>
      <c r="AA160"/>
      <c r="AB160"/>
      <c r="AC160"/>
      <c r="AD160"/>
      <c r="AE160"/>
      <c r="AF160" s="479"/>
    </row>
    <row r="161" spans="1:32" ht="44.25" customHeight="1" thickTop="1" x14ac:dyDescent="0.3">
      <c r="A161" s="1219"/>
      <c r="B161" s="1219"/>
      <c r="C161" s="481" t="s">
        <v>101</v>
      </c>
      <c r="D161" s="481" t="s">
        <v>102</v>
      </c>
      <c r="E161" s="482" t="s">
        <v>419</v>
      </c>
      <c r="F161" s="481" t="s">
        <v>371</v>
      </c>
      <c r="G161" s="482" t="s">
        <v>370</v>
      </c>
      <c r="H161" s="481" t="s">
        <v>371</v>
      </c>
      <c r="I161" s="482" t="s">
        <v>370</v>
      </c>
      <c r="J161" s="481" t="s">
        <v>420</v>
      </c>
      <c r="K161" s="481" t="s">
        <v>421</v>
      </c>
      <c r="L161" s="481" t="s">
        <v>422</v>
      </c>
      <c r="M161" s="483" t="s">
        <v>423</v>
      </c>
      <c r="N161" s="483" t="s">
        <v>424</v>
      </c>
      <c r="O161" s="409"/>
      <c r="P161" s="484"/>
      <c r="Q161" s="409"/>
      <c r="R161"/>
      <c r="S161"/>
      <c r="T161"/>
      <c r="U161"/>
      <c r="V161"/>
      <c r="W161"/>
      <c r="X161"/>
      <c r="Y161"/>
      <c r="Z161"/>
      <c r="AA161"/>
      <c r="AB161"/>
      <c r="AC161"/>
      <c r="AD161"/>
      <c r="AE161"/>
      <c r="AF161" s="479"/>
    </row>
    <row r="162" spans="1:32" ht="13.95" customHeight="1" x14ac:dyDescent="0.3">
      <c r="A162" s="485" t="s">
        <v>425</v>
      </c>
      <c r="B162" s="486">
        <f>C162+D162+E162</f>
        <v>228</v>
      </c>
      <c r="C162" s="380">
        <v>39</v>
      </c>
      <c r="D162" s="380">
        <v>131</v>
      </c>
      <c r="E162" s="487">
        <v>58</v>
      </c>
      <c r="F162" s="1472">
        <v>86</v>
      </c>
      <c r="G162" s="1473">
        <v>142</v>
      </c>
      <c r="H162" s="1472">
        <v>21</v>
      </c>
      <c r="I162" s="1473">
        <v>207</v>
      </c>
      <c r="J162" s="380">
        <v>193</v>
      </c>
      <c r="K162" s="380">
        <v>87</v>
      </c>
      <c r="L162" s="380">
        <v>50</v>
      </c>
      <c r="M162" s="380">
        <v>5</v>
      </c>
      <c r="N162" s="380">
        <v>0</v>
      </c>
      <c r="O162" s="488"/>
      <c r="P162" s="488"/>
      <c r="Q162" s="409"/>
      <c r="R162"/>
      <c r="S162"/>
      <c r="T162"/>
      <c r="U162"/>
      <c r="V162"/>
      <c r="W162"/>
      <c r="X162"/>
      <c r="Y162"/>
      <c r="Z162"/>
      <c r="AA162"/>
      <c r="AB162"/>
      <c r="AC162"/>
      <c r="AD162"/>
      <c r="AE162"/>
      <c r="AF162" s="479"/>
    </row>
    <row r="163" spans="1:32" ht="13.95" customHeight="1" x14ac:dyDescent="0.3">
      <c r="A163" s="485" t="s">
        <v>426</v>
      </c>
      <c r="B163" s="486">
        <f t="shared" ref="B163:B186" si="16">C163+D163+E163</f>
        <v>657</v>
      </c>
      <c r="C163" s="380">
        <v>224</v>
      </c>
      <c r="D163" s="380">
        <v>339</v>
      </c>
      <c r="E163" s="487">
        <v>94</v>
      </c>
      <c r="F163" s="1472">
        <v>155</v>
      </c>
      <c r="G163" s="1473">
        <v>502</v>
      </c>
      <c r="H163" s="1472">
        <v>51</v>
      </c>
      <c r="I163" s="1473">
        <v>606</v>
      </c>
      <c r="J163" s="380">
        <v>499</v>
      </c>
      <c r="K163" s="380">
        <v>299</v>
      </c>
      <c r="L163" s="380">
        <v>68</v>
      </c>
      <c r="M163" s="380">
        <v>2</v>
      </c>
      <c r="N163" s="380">
        <v>0</v>
      </c>
      <c r="O163" s="488"/>
      <c r="P163" s="488"/>
      <c r="Q163" s="409"/>
      <c r="R163"/>
      <c r="S163"/>
      <c r="T163"/>
      <c r="U163"/>
      <c r="V163"/>
      <c r="W163"/>
      <c r="X163"/>
      <c r="Y163"/>
      <c r="Z163"/>
      <c r="AA163"/>
      <c r="AB163"/>
      <c r="AC163"/>
      <c r="AD163"/>
      <c r="AE163"/>
      <c r="AF163" s="479"/>
    </row>
    <row r="164" spans="1:32" ht="13.95" customHeight="1" x14ac:dyDescent="0.3">
      <c r="A164" s="485" t="s">
        <v>427</v>
      </c>
      <c r="B164" s="486">
        <f t="shared" si="16"/>
        <v>301</v>
      </c>
      <c r="C164" s="380">
        <v>111</v>
      </c>
      <c r="D164" s="380">
        <v>143</v>
      </c>
      <c r="E164" s="487">
        <v>47</v>
      </c>
      <c r="F164" s="1472">
        <v>183</v>
      </c>
      <c r="G164" s="1473">
        <v>118</v>
      </c>
      <c r="H164" s="1472">
        <v>6</v>
      </c>
      <c r="I164" s="1473">
        <v>295</v>
      </c>
      <c r="J164" s="380">
        <v>253</v>
      </c>
      <c r="K164" s="380">
        <v>142</v>
      </c>
      <c r="L164" s="380">
        <v>121</v>
      </c>
      <c r="M164" s="380">
        <v>21</v>
      </c>
      <c r="N164" s="380">
        <v>0</v>
      </c>
      <c r="O164" s="488"/>
      <c r="P164" s="488"/>
      <c r="Q164" s="409"/>
      <c r="R164"/>
      <c r="S164"/>
      <c r="T164"/>
      <c r="U164"/>
      <c r="V164"/>
      <c r="W164"/>
      <c r="X164"/>
      <c r="Y164"/>
      <c r="Z164"/>
      <c r="AA164"/>
      <c r="AB164"/>
      <c r="AC164"/>
      <c r="AD164"/>
      <c r="AE164"/>
      <c r="AF164" s="479"/>
    </row>
    <row r="165" spans="1:32" ht="13.95" customHeight="1" x14ac:dyDescent="0.3">
      <c r="A165" s="485" t="s">
        <v>203</v>
      </c>
      <c r="B165" s="486">
        <f t="shared" si="16"/>
        <v>1988</v>
      </c>
      <c r="C165" s="380">
        <v>1034</v>
      </c>
      <c r="D165" s="380">
        <v>819</v>
      </c>
      <c r="E165" s="487">
        <v>135</v>
      </c>
      <c r="F165" s="1472">
        <v>352</v>
      </c>
      <c r="G165" s="1473">
        <v>1636</v>
      </c>
      <c r="H165" s="1472">
        <v>60</v>
      </c>
      <c r="I165" s="1473">
        <v>1928</v>
      </c>
      <c r="J165" s="380">
        <v>1461</v>
      </c>
      <c r="K165" s="380">
        <v>726</v>
      </c>
      <c r="L165" s="380">
        <v>236</v>
      </c>
      <c r="M165" s="380">
        <v>27</v>
      </c>
      <c r="N165" s="380">
        <v>0</v>
      </c>
      <c r="O165" s="488"/>
      <c r="P165" s="488"/>
      <c r="Q165" s="409"/>
      <c r="R165"/>
      <c r="S165"/>
      <c r="T165"/>
      <c r="U165"/>
      <c r="V165"/>
      <c r="W165"/>
      <c r="X165"/>
      <c r="Y165"/>
      <c r="Z165"/>
      <c r="AA165"/>
      <c r="AB165"/>
      <c r="AC165"/>
      <c r="AD165"/>
      <c r="AE165"/>
      <c r="AF165" s="479"/>
    </row>
    <row r="166" spans="1:32" ht="13.95" customHeight="1" x14ac:dyDescent="0.3">
      <c r="A166" s="485" t="s">
        <v>428</v>
      </c>
      <c r="B166" s="486">
        <f t="shared" si="16"/>
        <v>494</v>
      </c>
      <c r="C166" s="380">
        <v>90</v>
      </c>
      <c r="D166" s="380">
        <v>308</v>
      </c>
      <c r="E166" s="487">
        <v>96</v>
      </c>
      <c r="F166" s="1472">
        <v>307</v>
      </c>
      <c r="G166" s="1473">
        <v>187</v>
      </c>
      <c r="H166" s="1472">
        <v>19</v>
      </c>
      <c r="I166" s="1473">
        <v>475</v>
      </c>
      <c r="J166" s="380">
        <v>402</v>
      </c>
      <c r="K166" s="380">
        <v>325</v>
      </c>
      <c r="L166" s="380">
        <v>267</v>
      </c>
      <c r="M166" s="380">
        <v>5</v>
      </c>
      <c r="N166" s="380">
        <v>2</v>
      </c>
      <c r="O166" s="488"/>
      <c r="P166" s="488"/>
      <c r="Q166" s="409"/>
      <c r="R166"/>
      <c r="S166"/>
      <c r="T166"/>
      <c r="U166"/>
      <c r="V166"/>
      <c r="W166"/>
      <c r="X166"/>
      <c r="Y166"/>
      <c r="Z166"/>
      <c r="AA166"/>
      <c r="AB166"/>
      <c r="AC166"/>
      <c r="AD166"/>
      <c r="AE166"/>
      <c r="AF166" s="479"/>
    </row>
    <row r="167" spans="1:32" ht="13.95" customHeight="1" x14ac:dyDescent="0.3">
      <c r="A167" s="485" t="s">
        <v>429</v>
      </c>
      <c r="B167" s="486">
        <f t="shared" si="16"/>
        <v>536</v>
      </c>
      <c r="C167" s="380">
        <v>253</v>
      </c>
      <c r="D167" s="380">
        <v>230</v>
      </c>
      <c r="E167" s="487">
        <v>53</v>
      </c>
      <c r="F167" s="1472">
        <v>210</v>
      </c>
      <c r="G167" s="1473">
        <v>326</v>
      </c>
      <c r="H167" s="1472">
        <v>26</v>
      </c>
      <c r="I167" s="1473">
        <v>510</v>
      </c>
      <c r="J167" s="380">
        <v>477</v>
      </c>
      <c r="K167" s="380">
        <v>293</v>
      </c>
      <c r="L167" s="380">
        <v>171</v>
      </c>
      <c r="M167" s="380">
        <v>4</v>
      </c>
      <c r="N167" s="380">
        <v>0</v>
      </c>
      <c r="O167" s="488"/>
      <c r="P167" s="488"/>
      <c r="Q167" s="409"/>
      <c r="R167"/>
      <c r="S167"/>
      <c r="T167"/>
      <c r="U167"/>
      <c r="V167"/>
      <c r="W167"/>
      <c r="X167"/>
      <c r="Y167"/>
      <c r="Z167"/>
      <c r="AA167"/>
      <c r="AB167"/>
      <c r="AC167"/>
      <c r="AD167"/>
      <c r="AE167"/>
      <c r="AF167" s="479"/>
    </row>
    <row r="168" spans="1:32" ht="13.95" customHeight="1" x14ac:dyDescent="0.3">
      <c r="A168" s="485" t="s">
        <v>430</v>
      </c>
      <c r="B168" s="486">
        <f t="shared" si="16"/>
        <v>472</v>
      </c>
      <c r="C168" s="380">
        <v>111</v>
      </c>
      <c r="D168" s="380">
        <v>302</v>
      </c>
      <c r="E168" s="487">
        <v>59</v>
      </c>
      <c r="F168" s="1472">
        <v>145</v>
      </c>
      <c r="G168" s="1473">
        <v>327</v>
      </c>
      <c r="H168" s="1472">
        <v>4</v>
      </c>
      <c r="I168" s="1473">
        <v>468</v>
      </c>
      <c r="J168" s="380">
        <v>379</v>
      </c>
      <c r="K168" s="380">
        <v>216</v>
      </c>
      <c r="L168" s="380">
        <v>96</v>
      </c>
      <c r="M168" s="380">
        <v>7</v>
      </c>
      <c r="N168" s="380">
        <v>0</v>
      </c>
      <c r="O168" s="488"/>
      <c r="P168" s="488"/>
      <c r="Q168" s="409"/>
      <c r="R168"/>
      <c r="S168"/>
      <c r="T168"/>
      <c r="U168"/>
      <c r="V168"/>
      <c r="W168"/>
      <c r="X168"/>
      <c r="Y168"/>
      <c r="Z168"/>
      <c r="AA168"/>
      <c r="AB168"/>
      <c r="AC168"/>
      <c r="AD168"/>
      <c r="AE168"/>
      <c r="AF168" s="479"/>
    </row>
    <row r="169" spans="1:32" ht="13.95" customHeight="1" x14ac:dyDescent="0.3">
      <c r="A169" s="485" t="s">
        <v>431</v>
      </c>
      <c r="B169" s="486">
        <f t="shared" si="16"/>
        <v>1166</v>
      </c>
      <c r="C169" s="380">
        <v>319</v>
      </c>
      <c r="D169" s="380">
        <v>684</v>
      </c>
      <c r="E169" s="487">
        <v>163</v>
      </c>
      <c r="F169" s="1472">
        <v>424</v>
      </c>
      <c r="G169" s="1473">
        <v>742</v>
      </c>
      <c r="H169" s="1472">
        <v>94</v>
      </c>
      <c r="I169" s="1473">
        <v>1072</v>
      </c>
      <c r="J169" s="380">
        <v>973</v>
      </c>
      <c r="K169" s="380">
        <v>769</v>
      </c>
      <c r="L169" s="380">
        <v>265</v>
      </c>
      <c r="M169" s="380">
        <v>6</v>
      </c>
      <c r="N169" s="380">
        <v>2</v>
      </c>
      <c r="O169" s="488"/>
      <c r="P169" s="488"/>
      <c r="Q169" s="409"/>
      <c r="R169"/>
      <c r="S169"/>
      <c r="T169"/>
      <c r="U169"/>
      <c r="V169"/>
      <c r="W169"/>
      <c r="X169"/>
      <c r="Y169"/>
      <c r="Z169"/>
      <c r="AA169"/>
      <c r="AB169"/>
      <c r="AC169"/>
      <c r="AD169"/>
      <c r="AE169"/>
      <c r="AF169" s="479"/>
    </row>
    <row r="170" spans="1:32" ht="13.95" customHeight="1" x14ac:dyDescent="0.3">
      <c r="A170" s="485" t="s">
        <v>432</v>
      </c>
      <c r="B170" s="486">
        <f t="shared" si="16"/>
        <v>248</v>
      </c>
      <c r="C170" s="380">
        <v>36</v>
      </c>
      <c r="D170" s="380">
        <v>146</v>
      </c>
      <c r="E170" s="487">
        <v>66</v>
      </c>
      <c r="F170" s="1472">
        <v>134</v>
      </c>
      <c r="G170" s="1473">
        <v>114</v>
      </c>
      <c r="H170" s="1472">
        <v>18</v>
      </c>
      <c r="I170" s="1473">
        <v>230</v>
      </c>
      <c r="J170" s="380">
        <v>197</v>
      </c>
      <c r="K170" s="380">
        <v>167</v>
      </c>
      <c r="L170" s="380">
        <v>101</v>
      </c>
      <c r="M170" s="380">
        <v>10</v>
      </c>
      <c r="N170" s="380">
        <v>0</v>
      </c>
      <c r="O170" s="488"/>
      <c r="P170" s="488"/>
      <c r="Q170" s="409"/>
      <c r="R170"/>
      <c r="S170"/>
      <c r="T170"/>
      <c r="U170"/>
      <c r="V170"/>
      <c r="W170"/>
      <c r="X170"/>
      <c r="Y170"/>
      <c r="Z170"/>
      <c r="AA170"/>
      <c r="AB170"/>
      <c r="AC170"/>
      <c r="AD170"/>
      <c r="AE170"/>
      <c r="AF170" s="479"/>
    </row>
    <row r="171" spans="1:32" ht="13.95" customHeight="1" x14ac:dyDescent="0.3">
      <c r="A171" s="485" t="s">
        <v>433</v>
      </c>
      <c r="B171" s="486">
        <f t="shared" si="16"/>
        <v>509</v>
      </c>
      <c r="C171" s="380">
        <v>192</v>
      </c>
      <c r="D171" s="380">
        <v>235</v>
      </c>
      <c r="E171" s="487">
        <v>82</v>
      </c>
      <c r="F171" s="1472">
        <v>319</v>
      </c>
      <c r="G171" s="1473">
        <v>190</v>
      </c>
      <c r="H171" s="1472">
        <v>24</v>
      </c>
      <c r="I171" s="1473">
        <v>485</v>
      </c>
      <c r="J171" s="380">
        <v>389</v>
      </c>
      <c r="K171" s="380">
        <v>163</v>
      </c>
      <c r="L171" s="380">
        <v>269</v>
      </c>
      <c r="M171" s="380">
        <v>4</v>
      </c>
      <c r="N171" s="380">
        <v>1</v>
      </c>
      <c r="O171" s="488"/>
      <c r="P171" s="488"/>
      <c r="Q171" s="409"/>
      <c r="R171"/>
      <c r="S171"/>
      <c r="T171"/>
      <c r="U171"/>
      <c r="V171"/>
      <c r="W171"/>
      <c r="X171"/>
      <c r="Y171"/>
      <c r="Z171"/>
      <c r="AA171"/>
      <c r="AB171"/>
      <c r="AC171"/>
      <c r="AD171"/>
      <c r="AE171"/>
      <c r="AF171" s="479"/>
    </row>
    <row r="172" spans="1:32" ht="13.95" customHeight="1" x14ac:dyDescent="0.3">
      <c r="A172" s="485" t="s">
        <v>434</v>
      </c>
      <c r="B172" s="486">
        <f t="shared" si="16"/>
        <v>727</v>
      </c>
      <c r="C172" s="380">
        <v>291</v>
      </c>
      <c r="D172" s="380">
        <v>302</v>
      </c>
      <c r="E172" s="487">
        <v>134</v>
      </c>
      <c r="F172" s="1472">
        <v>398</v>
      </c>
      <c r="G172" s="1473">
        <v>329</v>
      </c>
      <c r="H172" s="1472">
        <v>23</v>
      </c>
      <c r="I172" s="1473">
        <v>704</v>
      </c>
      <c r="J172" s="380">
        <v>587</v>
      </c>
      <c r="K172" s="380">
        <v>543</v>
      </c>
      <c r="L172" s="380">
        <v>302</v>
      </c>
      <c r="M172" s="380">
        <v>2</v>
      </c>
      <c r="N172" s="380">
        <v>0</v>
      </c>
      <c r="O172" s="488"/>
      <c r="P172" s="488"/>
      <c r="Q172" s="409"/>
      <c r="R172"/>
      <c r="S172"/>
      <c r="T172"/>
      <c r="U172"/>
      <c r="V172"/>
      <c r="W172"/>
      <c r="X172"/>
      <c r="Y172"/>
      <c r="Z172"/>
      <c r="AA172"/>
      <c r="AB172"/>
      <c r="AC172"/>
      <c r="AD172"/>
      <c r="AE172"/>
      <c r="AF172" s="479"/>
    </row>
    <row r="173" spans="1:32" ht="13.95" customHeight="1" x14ac:dyDescent="0.3">
      <c r="A173" s="485" t="s">
        <v>435</v>
      </c>
      <c r="B173" s="486">
        <f t="shared" si="16"/>
        <v>942</v>
      </c>
      <c r="C173" s="380">
        <v>344</v>
      </c>
      <c r="D173" s="380">
        <v>501</v>
      </c>
      <c r="E173" s="487">
        <v>97</v>
      </c>
      <c r="F173" s="1472">
        <v>607</v>
      </c>
      <c r="G173" s="1473">
        <v>335</v>
      </c>
      <c r="H173" s="1472">
        <v>55</v>
      </c>
      <c r="I173" s="1473">
        <v>887</v>
      </c>
      <c r="J173" s="380">
        <v>694</v>
      </c>
      <c r="K173" s="380">
        <v>438</v>
      </c>
      <c r="L173" s="380">
        <v>415</v>
      </c>
      <c r="M173" s="380">
        <v>25</v>
      </c>
      <c r="N173" s="380">
        <v>0</v>
      </c>
      <c r="O173" s="488"/>
      <c r="P173" s="488"/>
      <c r="Q173" s="409"/>
      <c r="R173"/>
      <c r="S173"/>
      <c r="T173"/>
      <c r="U173"/>
      <c r="V173"/>
      <c r="W173"/>
      <c r="X173"/>
      <c r="Y173"/>
      <c r="Z173"/>
      <c r="AA173"/>
      <c r="AB173"/>
      <c r="AC173"/>
      <c r="AD173"/>
      <c r="AE173"/>
      <c r="AF173" s="479"/>
    </row>
    <row r="174" spans="1:32" ht="13.95" customHeight="1" x14ac:dyDescent="0.3">
      <c r="A174" s="485" t="s">
        <v>436</v>
      </c>
      <c r="B174" s="486">
        <f t="shared" si="16"/>
        <v>786</v>
      </c>
      <c r="C174" s="380">
        <v>298</v>
      </c>
      <c r="D174" s="380">
        <v>322</v>
      </c>
      <c r="E174" s="487">
        <v>166</v>
      </c>
      <c r="F174" s="1472">
        <v>554</v>
      </c>
      <c r="G174" s="1473">
        <v>232</v>
      </c>
      <c r="H174" s="1472">
        <v>55</v>
      </c>
      <c r="I174" s="1473">
        <v>731</v>
      </c>
      <c r="J174" s="380">
        <v>626</v>
      </c>
      <c r="K174" s="380">
        <v>573</v>
      </c>
      <c r="L174" s="380">
        <v>401</v>
      </c>
      <c r="M174" s="380">
        <v>14</v>
      </c>
      <c r="N174" s="380">
        <v>0</v>
      </c>
      <c r="O174" s="488"/>
      <c r="P174" s="488"/>
      <c r="Q174" s="409"/>
      <c r="R174"/>
      <c r="S174"/>
      <c r="T174"/>
      <c r="U174"/>
      <c r="V174"/>
      <c r="W174"/>
      <c r="X174"/>
      <c r="Y174"/>
      <c r="Z174"/>
      <c r="AA174"/>
      <c r="AB174"/>
      <c r="AC174"/>
      <c r="AD174"/>
      <c r="AE174"/>
      <c r="AF174" s="479"/>
    </row>
    <row r="175" spans="1:32" ht="13.95" customHeight="1" x14ac:dyDescent="0.3">
      <c r="A175" s="485" t="s">
        <v>437</v>
      </c>
      <c r="B175" s="486">
        <f t="shared" si="16"/>
        <v>354</v>
      </c>
      <c r="C175" s="380">
        <v>212</v>
      </c>
      <c r="D175" s="380">
        <v>102</v>
      </c>
      <c r="E175" s="487">
        <v>40</v>
      </c>
      <c r="F175" s="1472">
        <v>23</v>
      </c>
      <c r="G175" s="1473">
        <v>331</v>
      </c>
      <c r="H175" s="1472">
        <v>13</v>
      </c>
      <c r="I175" s="1473">
        <v>341</v>
      </c>
      <c r="J175" s="380">
        <v>126</v>
      </c>
      <c r="K175" s="380">
        <v>62</v>
      </c>
      <c r="L175" s="380">
        <v>12</v>
      </c>
      <c r="M175" s="380">
        <v>5</v>
      </c>
      <c r="N175" s="380">
        <v>0</v>
      </c>
      <c r="O175" s="488"/>
      <c r="P175" s="488"/>
      <c r="Q175" s="409"/>
      <c r="R175"/>
      <c r="S175"/>
      <c r="T175"/>
      <c r="U175"/>
      <c r="V175"/>
      <c r="W175"/>
      <c r="X175"/>
      <c r="Y175"/>
      <c r="Z175"/>
      <c r="AA175"/>
      <c r="AB175"/>
      <c r="AC175"/>
      <c r="AD175"/>
      <c r="AE175"/>
      <c r="AF175" s="479"/>
    </row>
    <row r="176" spans="1:32" ht="13.95" customHeight="1" x14ac:dyDescent="0.3">
      <c r="A176" s="485" t="s">
        <v>202</v>
      </c>
      <c r="B176" s="486">
        <f t="shared" si="16"/>
        <v>6450</v>
      </c>
      <c r="C176" s="380">
        <v>2143</v>
      </c>
      <c r="D176" s="380">
        <v>3290</v>
      </c>
      <c r="E176" s="487">
        <v>1017</v>
      </c>
      <c r="F176" s="1472">
        <v>2514</v>
      </c>
      <c r="G176" s="1473">
        <v>3936</v>
      </c>
      <c r="H176" s="1472">
        <v>245</v>
      </c>
      <c r="I176" s="1473">
        <v>6205</v>
      </c>
      <c r="J176" s="380">
        <v>4230</v>
      </c>
      <c r="K176" s="380">
        <v>2670</v>
      </c>
      <c r="L176" s="380">
        <v>1344</v>
      </c>
      <c r="M176" s="380">
        <v>78</v>
      </c>
      <c r="N176" s="380">
        <v>10</v>
      </c>
      <c r="O176" s="488"/>
      <c r="P176" s="488"/>
      <c r="Q176" s="409"/>
      <c r="R176"/>
      <c r="S176"/>
      <c r="T176"/>
      <c r="U176"/>
      <c r="V176"/>
      <c r="W176"/>
      <c r="X176"/>
      <c r="Y176"/>
      <c r="Z176"/>
      <c r="AA176"/>
      <c r="AB176"/>
      <c r="AC176"/>
      <c r="AD176"/>
      <c r="AE176"/>
      <c r="AF176" s="479"/>
    </row>
    <row r="177" spans="1:32" ht="13.95" customHeight="1" x14ac:dyDescent="0.3">
      <c r="A177" s="485" t="s">
        <v>438</v>
      </c>
      <c r="B177" s="486">
        <f t="shared" si="16"/>
        <v>413</v>
      </c>
      <c r="C177" s="380">
        <v>164</v>
      </c>
      <c r="D177" s="380">
        <v>186</v>
      </c>
      <c r="E177" s="487">
        <v>63</v>
      </c>
      <c r="F177" s="1472">
        <v>234</v>
      </c>
      <c r="G177" s="1473">
        <v>179</v>
      </c>
      <c r="H177" s="1472">
        <v>30</v>
      </c>
      <c r="I177" s="1473">
        <v>383</v>
      </c>
      <c r="J177" s="380">
        <v>282</v>
      </c>
      <c r="K177" s="380">
        <v>115</v>
      </c>
      <c r="L177" s="380">
        <v>153</v>
      </c>
      <c r="M177" s="380">
        <v>2</v>
      </c>
      <c r="N177" s="380">
        <v>1</v>
      </c>
      <c r="O177" s="488"/>
      <c r="P177" s="488"/>
      <c r="Q177" s="409"/>
      <c r="R177"/>
      <c r="S177"/>
      <c r="T177"/>
      <c r="U177"/>
      <c r="V177"/>
      <c r="W177"/>
      <c r="X177"/>
      <c r="Y177"/>
      <c r="Z177"/>
      <c r="AA177"/>
      <c r="AB177"/>
      <c r="AC177"/>
      <c r="AD177"/>
      <c r="AE177"/>
      <c r="AF177" s="479"/>
    </row>
    <row r="178" spans="1:32" ht="13.95" customHeight="1" x14ac:dyDescent="0.3">
      <c r="A178" s="485" t="s">
        <v>439</v>
      </c>
      <c r="B178" s="486">
        <f t="shared" si="16"/>
        <v>99</v>
      </c>
      <c r="C178" s="380">
        <v>10</v>
      </c>
      <c r="D178" s="380">
        <v>69</v>
      </c>
      <c r="E178" s="487">
        <v>20</v>
      </c>
      <c r="F178" s="1472">
        <v>60</v>
      </c>
      <c r="G178" s="1473">
        <v>39</v>
      </c>
      <c r="H178" s="1472">
        <v>1</v>
      </c>
      <c r="I178" s="1473">
        <v>98</v>
      </c>
      <c r="J178" s="380">
        <v>64</v>
      </c>
      <c r="K178" s="380">
        <v>58</v>
      </c>
      <c r="L178" s="380">
        <v>55</v>
      </c>
      <c r="M178" s="380">
        <v>3</v>
      </c>
      <c r="N178" s="380">
        <v>0</v>
      </c>
      <c r="O178" s="488"/>
      <c r="P178" s="488"/>
      <c r="Q178" s="409"/>
      <c r="R178"/>
      <c r="S178"/>
      <c r="T178"/>
      <c r="U178"/>
      <c r="V178"/>
      <c r="W178"/>
      <c r="X178"/>
      <c r="Y178"/>
      <c r="Z178"/>
      <c r="AA178"/>
      <c r="AB178"/>
      <c r="AC178"/>
      <c r="AD178"/>
      <c r="AE178"/>
      <c r="AF178" s="479"/>
    </row>
    <row r="179" spans="1:32" ht="13.95" customHeight="1" x14ac:dyDescent="0.3">
      <c r="A179" s="485" t="s">
        <v>440</v>
      </c>
      <c r="B179" s="486">
        <f t="shared" si="16"/>
        <v>118</v>
      </c>
      <c r="C179" s="380">
        <v>47</v>
      </c>
      <c r="D179" s="380">
        <v>43</v>
      </c>
      <c r="E179" s="487">
        <v>28</v>
      </c>
      <c r="F179" s="1472">
        <v>42</v>
      </c>
      <c r="G179" s="1473">
        <v>76</v>
      </c>
      <c r="H179" s="1472">
        <v>11</v>
      </c>
      <c r="I179" s="1473">
        <v>107</v>
      </c>
      <c r="J179" s="380">
        <v>90</v>
      </c>
      <c r="K179" s="380">
        <v>54</v>
      </c>
      <c r="L179" s="380">
        <v>14</v>
      </c>
      <c r="M179" s="380">
        <v>1</v>
      </c>
      <c r="N179" s="380">
        <v>0</v>
      </c>
      <c r="O179" s="488"/>
      <c r="P179" s="488"/>
      <c r="Q179" s="409"/>
      <c r="R179"/>
      <c r="S179"/>
      <c r="T179"/>
      <c r="U179"/>
      <c r="V179"/>
      <c r="W179"/>
      <c r="X179"/>
      <c r="Y179"/>
      <c r="Z179"/>
      <c r="AA179"/>
      <c r="AB179"/>
      <c r="AC179"/>
      <c r="AD179"/>
      <c r="AE179"/>
      <c r="AF179" s="479"/>
    </row>
    <row r="180" spans="1:32" ht="13.95" customHeight="1" x14ac:dyDescent="0.3">
      <c r="A180" s="485" t="s">
        <v>441</v>
      </c>
      <c r="B180" s="486">
        <f t="shared" si="16"/>
        <v>136</v>
      </c>
      <c r="C180" s="380">
        <v>35</v>
      </c>
      <c r="D180" s="380">
        <v>77</v>
      </c>
      <c r="E180" s="487">
        <v>24</v>
      </c>
      <c r="F180" s="1472">
        <v>89</v>
      </c>
      <c r="G180" s="1473">
        <v>47</v>
      </c>
      <c r="H180" s="1472">
        <v>23</v>
      </c>
      <c r="I180" s="1473">
        <v>113</v>
      </c>
      <c r="J180" s="380">
        <v>85</v>
      </c>
      <c r="K180" s="380">
        <v>77</v>
      </c>
      <c r="L180" s="380">
        <v>65</v>
      </c>
      <c r="M180" s="380">
        <v>3</v>
      </c>
      <c r="N180" s="380">
        <v>0</v>
      </c>
      <c r="O180" s="488"/>
      <c r="P180" s="488"/>
      <c r="Q180" s="409"/>
      <c r="R180"/>
      <c r="S180"/>
      <c r="T180"/>
      <c r="U180"/>
      <c r="V180"/>
      <c r="W180"/>
      <c r="X180"/>
      <c r="Y180"/>
      <c r="Z180"/>
      <c r="AA180"/>
      <c r="AB180"/>
      <c r="AC180"/>
      <c r="AD180"/>
      <c r="AE180"/>
      <c r="AF180" s="479"/>
    </row>
    <row r="181" spans="1:32" ht="13.95" customHeight="1" x14ac:dyDescent="0.3">
      <c r="A181" s="485" t="s">
        <v>442</v>
      </c>
      <c r="B181" s="486">
        <f t="shared" si="16"/>
        <v>579</v>
      </c>
      <c r="C181" s="380">
        <v>186</v>
      </c>
      <c r="D181" s="380">
        <v>271</v>
      </c>
      <c r="E181" s="487">
        <v>122</v>
      </c>
      <c r="F181" s="1472">
        <v>283</v>
      </c>
      <c r="G181" s="1473">
        <v>296</v>
      </c>
      <c r="H181" s="1472">
        <v>31</v>
      </c>
      <c r="I181" s="1473">
        <v>548</v>
      </c>
      <c r="J181" s="380">
        <v>442</v>
      </c>
      <c r="K181" s="380">
        <v>342</v>
      </c>
      <c r="L181" s="380">
        <v>208</v>
      </c>
      <c r="M181" s="380">
        <v>7</v>
      </c>
      <c r="N181" s="380">
        <v>0</v>
      </c>
      <c r="O181" s="488"/>
      <c r="P181" s="488"/>
      <c r="Q181" s="409"/>
      <c r="R181"/>
      <c r="S181"/>
      <c r="T181"/>
      <c r="U181"/>
      <c r="V181"/>
      <c r="W181"/>
      <c r="X181"/>
      <c r="Y181"/>
      <c r="Z181"/>
      <c r="AA181"/>
      <c r="AB181"/>
      <c r="AC181"/>
      <c r="AD181"/>
      <c r="AE181"/>
      <c r="AF181" s="479"/>
    </row>
    <row r="182" spans="1:32" ht="13.95" customHeight="1" x14ac:dyDescent="0.3">
      <c r="A182" s="485" t="s">
        <v>443</v>
      </c>
      <c r="B182" s="486">
        <f t="shared" si="16"/>
        <v>841</v>
      </c>
      <c r="C182" s="380">
        <v>342</v>
      </c>
      <c r="D182" s="380">
        <v>420</v>
      </c>
      <c r="E182" s="487">
        <v>79</v>
      </c>
      <c r="F182" s="1472">
        <v>444</v>
      </c>
      <c r="G182" s="1473">
        <v>397</v>
      </c>
      <c r="H182" s="1472">
        <v>171</v>
      </c>
      <c r="I182" s="1473">
        <v>670</v>
      </c>
      <c r="J182" s="380">
        <v>531</v>
      </c>
      <c r="K182" s="380">
        <v>344</v>
      </c>
      <c r="L182" s="380">
        <v>209</v>
      </c>
      <c r="M182" s="380">
        <v>9</v>
      </c>
      <c r="N182" s="380">
        <v>0</v>
      </c>
      <c r="O182" s="488"/>
      <c r="P182" s="488"/>
      <c r="Q182" s="409"/>
      <c r="R182"/>
      <c r="S182"/>
      <c r="T182"/>
      <c r="U182"/>
      <c r="V182"/>
      <c r="W182"/>
      <c r="X182"/>
      <c r="Y182"/>
      <c r="Z182"/>
      <c r="AA182"/>
      <c r="AB182"/>
      <c r="AC182"/>
      <c r="AD182"/>
      <c r="AE182"/>
      <c r="AF182" s="479"/>
    </row>
    <row r="183" spans="1:32" ht="13.95" customHeight="1" x14ac:dyDescent="0.3">
      <c r="A183" s="485" t="s">
        <v>444</v>
      </c>
      <c r="B183" s="486">
        <f t="shared" si="16"/>
        <v>503</v>
      </c>
      <c r="C183" s="380">
        <v>223</v>
      </c>
      <c r="D183" s="380">
        <v>189</v>
      </c>
      <c r="E183" s="487">
        <v>91</v>
      </c>
      <c r="F183" s="1472">
        <v>207</v>
      </c>
      <c r="G183" s="1473">
        <v>296</v>
      </c>
      <c r="H183" s="1472">
        <v>28</v>
      </c>
      <c r="I183" s="1473">
        <v>475</v>
      </c>
      <c r="J183" s="380">
        <v>332</v>
      </c>
      <c r="K183" s="380">
        <v>326</v>
      </c>
      <c r="L183" s="380">
        <v>148</v>
      </c>
      <c r="M183" s="380">
        <v>8</v>
      </c>
      <c r="N183" s="380">
        <v>0</v>
      </c>
      <c r="O183" s="488"/>
      <c r="P183" s="488"/>
      <c r="Q183" s="409"/>
      <c r="R183"/>
      <c r="S183"/>
      <c r="T183"/>
      <c r="U183"/>
      <c r="V183"/>
      <c r="W183"/>
      <c r="X183"/>
      <c r="Y183"/>
      <c r="Z183"/>
      <c r="AA183"/>
      <c r="AB183"/>
      <c r="AC183"/>
      <c r="AD183"/>
      <c r="AE183"/>
      <c r="AF183" s="479"/>
    </row>
    <row r="184" spans="1:32" ht="13.95" customHeight="1" x14ac:dyDescent="0.3">
      <c r="A184" s="485" t="s">
        <v>445</v>
      </c>
      <c r="B184" s="486">
        <f t="shared" si="16"/>
        <v>401</v>
      </c>
      <c r="C184" s="380">
        <v>195</v>
      </c>
      <c r="D184" s="380">
        <v>178</v>
      </c>
      <c r="E184" s="487">
        <v>28</v>
      </c>
      <c r="F184" s="1472">
        <v>288</v>
      </c>
      <c r="G184" s="1473">
        <v>113</v>
      </c>
      <c r="H184" s="1472">
        <v>34</v>
      </c>
      <c r="I184" s="1473">
        <v>367</v>
      </c>
      <c r="J184" s="380">
        <v>274</v>
      </c>
      <c r="K184" s="380">
        <v>134</v>
      </c>
      <c r="L184" s="380">
        <v>167</v>
      </c>
      <c r="M184" s="380">
        <v>12</v>
      </c>
      <c r="N184" s="380">
        <v>0</v>
      </c>
      <c r="O184" s="488"/>
      <c r="P184" s="488"/>
      <c r="Q184" s="409"/>
      <c r="R184"/>
      <c r="S184"/>
      <c r="T184"/>
      <c r="U184"/>
      <c r="V184"/>
      <c r="W184"/>
      <c r="X184"/>
      <c r="Y184"/>
      <c r="Z184"/>
      <c r="AA184"/>
      <c r="AB184"/>
      <c r="AC184"/>
      <c r="AD184"/>
      <c r="AE184"/>
      <c r="AF184" s="479"/>
    </row>
    <row r="185" spans="1:32" ht="13.95" customHeight="1" x14ac:dyDescent="0.3">
      <c r="A185" s="485" t="s">
        <v>446</v>
      </c>
      <c r="B185" s="486">
        <f t="shared" si="16"/>
        <v>369</v>
      </c>
      <c r="C185" s="380">
        <v>86</v>
      </c>
      <c r="D185" s="380">
        <v>175</v>
      </c>
      <c r="E185" s="487">
        <v>108</v>
      </c>
      <c r="F185" s="1472">
        <v>184</v>
      </c>
      <c r="G185" s="1473">
        <v>185</v>
      </c>
      <c r="H185" s="1472">
        <v>19</v>
      </c>
      <c r="I185" s="1473">
        <v>350</v>
      </c>
      <c r="J185" s="380">
        <v>294</v>
      </c>
      <c r="K185" s="380">
        <v>243</v>
      </c>
      <c r="L185" s="380">
        <v>168</v>
      </c>
      <c r="M185" s="380">
        <v>4</v>
      </c>
      <c r="N185" s="380">
        <v>0</v>
      </c>
      <c r="O185" s="488"/>
      <c r="P185" s="488"/>
      <c r="Q185" s="409"/>
      <c r="R185"/>
      <c r="S185"/>
      <c r="T185"/>
      <c r="U185"/>
      <c r="V185"/>
      <c r="W185"/>
      <c r="X185"/>
      <c r="Y185"/>
      <c r="Z185"/>
      <c r="AA185"/>
      <c r="AB185"/>
      <c r="AC185"/>
      <c r="AD185"/>
      <c r="AE185"/>
      <c r="AF185" s="479"/>
    </row>
    <row r="186" spans="1:32" s="456" customFormat="1" ht="13.95" customHeight="1" x14ac:dyDescent="0.3">
      <c r="A186" s="489" t="s">
        <v>447</v>
      </c>
      <c r="B186" s="490">
        <f t="shared" si="16"/>
        <v>144</v>
      </c>
      <c r="C186" s="455">
        <v>42</v>
      </c>
      <c r="D186" s="455">
        <v>94</v>
      </c>
      <c r="E186" s="491">
        <v>8</v>
      </c>
      <c r="F186" s="1474">
        <v>62</v>
      </c>
      <c r="G186" s="1475">
        <v>82</v>
      </c>
      <c r="H186" s="1474">
        <v>4</v>
      </c>
      <c r="I186" s="1475">
        <v>140</v>
      </c>
      <c r="J186" s="455">
        <v>83</v>
      </c>
      <c r="K186" s="455">
        <v>38</v>
      </c>
      <c r="L186" s="455">
        <v>47</v>
      </c>
      <c r="M186" s="455">
        <v>1</v>
      </c>
      <c r="N186" s="455">
        <v>0</v>
      </c>
      <c r="O186" s="488"/>
      <c r="P186" s="488"/>
      <c r="Q186" s="409"/>
      <c r="R186"/>
      <c r="S186"/>
      <c r="T186"/>
      <c r="U186"/>
      <c r="V186"/>
      <c r="W186"/>
      <c r="X186"/>
      <c r="Y186"/>
      <c r="Z186"/>
      <c r="AA186"/>
      <c r="AB186"/>
      <c r="AC186"/>
      <c r="AD186"/>
      <c r="AE186"/>
      <c r="AF186" s="479"/>
    </row>
    <row r="187" spans="1:32" ht="13.95" customHeight="1" x14ac:dyDescent="0.25">
      <c r="A187" s="1161" t="s">
        <v>1</v>
      </c>
      <c r="B187" s="492">
        <f>SUM(B162:B186)</f>
        <v>19461</v>
      </c>
      <c r="C187" s="388">
        <f t="shared" ref="C187:N187" si="17">SUM(C162:C186)</f>
        <v>7027</v>
      </c>
      <c r="D187" s="388">
        <f t="shared" si="17"/>
        <v>9556</v>
      </c>
      <c r="E187" s="388">
        <f t="shared" si="17"/>
        <v>2878</v>
      </c>
      <c r="F187" s="388">
        <f t="shared" si="17"/>
        <v>8304</v>
      </c>
      <c r="G187" s="388">
        <f t="shared" si="17"/>
        <v>11157</v>
      </c>
      <c r="H187" s="388">
        <f t="shared" si="17"/>
        <v>1066</v>
      </c>
      <c r="I187" s="388">
        <f t="shared" si="17"/>
        <v>18395</v>
      </c>
      <c r="J187" s="388">
        <f t="shared" si="17"/>
        <v>13963</v>
      </c>
      <c r="K187" s="388">
        <f t="shared" si="17"/>
        <v>9204</v>
      </c>
      <c r="L187" s="388">
        <f t="shared" si="17"/>
        <v>5352</v>
      </c>
      <c r="M187" s="388">
        <f t="shared" si="17"/>
        <v>265</v>
      </c>
      <c r="N187" s="388">
        <f t="shared" si="17"/>
        <v>16</v>
      </c>
      <c r="O187" s="488"/>
      <c r="P187" s="488"/>
      <c r="Q187" s="488"/>
    </row>
    <row r="188" spans="1:32" ht="13.95" customHeight="1" x14ac:dyDescent="0.25">
      <c r="A188" s="379" t="s">
        <v>18</v>
      </c>
      <c r="B188" s="493">
        <f>B187/$B$187</f>
        <v>1</v>
      </c>
      <c r="C188" s="493">
        <f t="shared" ref="C188:N188" si="18">C187/$B$187</f>
        <v>0.36108113663223884</v>
      </c>
      <c r="D188" s="493">
        <f t="shared" si="18"/>
        <v>0.49103334874877963</v>
      </c>
      <c r="E188" s="493">
        <f t="shared" si="18"/>
        <v>0.14788551461898156</v>
      </c>
      <c r="F188" s="493">
        <f t="shared" si="18"/>
        <v>0.42669955295205797</v>
      </c>
      <c r="G188" s="493">
        <f t="shared" si="18"/>
        <v>0.57330044704794203</v>
      </c>
      <c r="H188" s="493">
        <f t="shared" si="18"/>
        <v>5.4776219104876421E-2</v>
      </c>
      <c r="I188" s="493">
        <f>I187/$B$187</f>
        <v>0.9452237808951236</v>
      </c>
      <c r="J188" s="493">
        <f t="shared" si="18"/>
        <v>0.71748625456040283</v>
      </c>
      <c r="K188" s="493">
        <f t="shared" si="18"/>
        <v>0.47294589178356711</v>
      </c>
      <c r="L188" s="493">
        <f t="shared" si="18"/>
        <v>0.27501156158470785</v>
      </c>
      <c r="M188" s="493">
        <f t="shared" si="18"/>
        <v>1.3616977544833255E-2</v>
      </c>
      <c r="N188" s="493">
        <f t="shared" si="18"/>
        <v>8.2215713478238524E-4</v>
      </c>
      <c r="O188" s="494"/>
      <c r="P188" s="488"/>
      <c r="Q188" s="488"/>
    </row>
    <row r="189" spans="1:32" ht="4.5" customHeight="1" x14ac:dyDescent="0.25"/>
    <row r="190" spans="1:32" ht="12.75" customHeight="1" x14ac:dyDescent="0.25">
      <c r="A190" s="1223" t="s">
        <v>448</v>
      </c>
      <c r="B190" s="1223"/>
      <c r="C190" s="1223"/>
      <c r="D190" s="1223"/>
      <c r="E190" s="1223"/>
      <c r="F190" s="1223"/>
      <c r="G190" s="1223"/>
      <c r="H190" s="1223"/>
      <c r="I190" s="1223"/>
      <c r="J190" s="1223"/>
      <c r="K190" s="1223"/>
      <c r="L190" s="1223"/>
      <c r="M190" s="1223"/>
      <c r="N190" s="1223"/>
      <c r="O190" s="495"/>
    </row>
    <row r="191" spans="1:32" ht="6.75" customHeight="1" x14ac:dyDescent="0.25"/>
    <row r="192" spans="1:32" ht="18" thickBot="1" x14ac:dyDescent="0.3">
      <c r="A192" s="373" t="s">
        <v>449</v>
      </c>
      <c r="B192" s="373"/>
      <c r="C192" s="373"/>
      <c r="D192" s="373"/>
      <c r="E192" s="373"/>
      <c r="F192" s="373"/>
      <c r="G192" s="373"/>
      <c r="H192" s="373"/>
      <c r="I192" s="373"/>
      <c r="J192" s="373"/>
      <c r="K192" s="373"/>
      <c r="L192" s="373"/>
      <c r="M192" s="373"/>
      <c r="N192" s="373"/>
      <c r="O192" s="373"/>
      <c r="P192" s="373"/>
      <c r="Q192" s="373"/>
    </row>
    <row r="193" spans="1:24" ht="14.4" x14ac:dyDescent="0.3">
      <c r="R193"/>
      <c r="S193"/>
      <c r="T193"/>
      <c r="U193"/>
      <c r="V193"/>
      <c r="W193"/>
      <c r="X193" s="479"/>
    </row>
    <row r="194" spans="1:24" ht="17.25" customHeight="1" thickBot="1" x14ac:dyDescent="0.35">
      <c r="A194" s="374" t="s">
        <v>450</v>
      </c>
      <c r="B194" s="374"/>
      <c r="C194" s="374"/>
      <c r="D194" s="374"/>
      <c r="E194" s="374"/>
      <c r="F194" s="374"/>
      <c r="G194" s="374"/>
      <c r="H194" s="374"/>
      <c r="I194" s="374"/>
      <c r="J194" s="374"/>
      <c r="K194" s="496"/>
      <c r="O194" s="496"/>
      <c r="P194" s="496"/>
      <c r="R194"/>
      <c r="S194"/>
      <c r="T194"/>
      <c r="U194"/>
      <c r="V194"/>
      <c r="W194"/>
      <c r="X194" s="479"/>
    </row>
    <row r="195" spans="1:24" ht="14.4" x14ac:dyDescent="0.3">
      <c r="O195" s="456"/>
      <c r="P195" s="456"/>
      <c r="R195"/>
      <c r="S195"/>
      <c r="T195"/>
      <c r="U195"/>
      <c r="V195"/>
      <c r="W195"/>
      <c r="X195" s="479"/>
    </row>
    <row r="196" spans="1:24" ht="22.5" customHeight="1" x14ac:dyDescent="0.3">
      <c r="A196" s="1219" t="s">
        <v>451</v>
      </c>
      <c r="B196" s="1219"/>
      <c r="C196" s="1219"/>
      <c r="D196" s="1219"/>
      <c r="E196" s="1220"/>
      <c r="F196" s="497" t="s">
        <v>1</v>
      </c>
      <c r="G196" s="497" t="s">
        <v>126</v>
      </c>
      <c r="H196" s="497" t="s">
        <v>452</v>
      </c>
      <c r="I196" s="497" t="s">
        <v>128</v>
      </c>
      <c r="J196" s="497" t="s">
        <v>453</v>
      </c>
      <c r="N196" s="498"/>
      <c r="R196"/>
      <c r="S196"/>
      <c r="T196"/>
      <c r="U196"/>
      <c r="V196"/>
      <c r="W196"/>
      <c r="X196" s="479"/>
    </row>
    <row r="197" spans="1:24" ht="13.5" customHeight="1" x14ac:dyDescent="0.3">
      <c r="A197" s="499" t="s">
        <v>454</v>
      </c>
      <c r="B197" s="499"/>
      <c r="C197" s="499"/>
      <c r="D197" s="499"/>
      <c r="E197" s="499"/>
      <c r="F197" s="500">
        <f t="shared" ref="F197:F226" si="19">+SUM(G197:J197)</f>
        <v>19461</v>
      </c>
      <c r="G197" s="501">
        <v>14039</v>
      </c>
      <c r="H197" s="501">
        <v>3325</v>
      </c>
      <c r="I197" s="501">
        <v>1227</v>
      </c>
      <c r="J197" s="501">
        <v>870</v>
      </c>
      <c r="R197"/>
      <c r="S197"/>
      <c r="T197"/>
      <c r="U197"/>
      <c r="V197"/>
      <c r="W197"/>
      <c r="X197" s="479"/>
    </row>
    <row r="198" spans="1:24" ht="13.5" customHeight="1" x14ac:dyDescent="0.3">
      <c r="A198" s="502" t="s">
        <v>455</v>
      </c>
      <c r="B198" s="502"/>
      <c r="C198" s="502"/>
      <c r="D198" s="502"/>
      <c r="E198" s="502"/>
      <c r="F198" s="503">
        <f t="shared" si="19"/>
        <v>18991</v>
      </c>
      <c r="G198" s="504">
        <v>0</v>
      </c>
      <c r="H198" s="504">
        <v>15849</v>
      </c>
      <c r="I198" s="504">
        <v>2223</v>
      </c>
      <c r="J198" s="504">
        <v>919</v>
      </c>
      <c r="R198"/>
      <c r="S198"/>
      <c r="T198"/>
      <c r="U198"/>
      <c r="V198"/>
      <c r="W198"/>
      <c r="X198" s="479"/>
    </row>
    <row r="199" spans="1:24" ht="13.5" customHeight="1" x14ac:dyDescent="0.3">
      <c r="A199" s="502" t="s">
        <v>456</v>
      </c>
      <c r="B199" s="502"/>
      <c r="C199" s="502"/>
      <c r="D199" s="502"/>
      <c r="E199" s="502"/>
      <c r="F199" s="503">
        <f t="shared" si="19"/>
        <v>58851</v>
      </c>
      <c r="G199" s="504">
        <v>0</v>
      </c>
      <c r="H199" s="504">
        <v>11859</v>
      </c>
      <c r="I199" s="504">
        <v>20028</v>
      </c>
      <c r="J199" s="504">
        <v>26964</v>
      </c>
      <c r="R199"/>
      <c r="S199"/>
      <c r="T199"/>
      <c r="U199"/>
      <c r="V199"/>
      <c r="W199"/>
      <c r="X199" s="479"/>
    </row>
    <row r="200" spans="1:24" ht="13.5" customHeight="1" x14ac:dyDescent="0.3">
      <c r="A200" s="502" t="s">
        <v>457</v>
      </c>
      <c r="B200" s="502"/>
      <c r="C200" s="502"/>
      <c r="D200" s="502"/>
      <c r="E200" s="502"/>
      <c r="F200" s="503">
        <f t="shared" si="19"/>
        <v>3425</v>
      </c>
      <c r="G200" s="504">
        <v>0</v>
      </c>
      <c r="H200" s="504">
        <v>3186</v>
      </c>
      <c r="I200" s="504">
        <v>110</v>
      </c>
      <c r="J200" s="504">
        <v>129</v>
      </c>
      <c r="R200"/>
      <c r="S200"/>
      <c r="T200"/>
      <c r="U200"/>
      <c r="V200"/>
      <c r="W200"/>
      <c r="X200" s="479"/>
    </row>
    <row r="201" spans="1:24" ht="13.5" customHeight="1" x14ac:dyDescent="0.3">
      <c r="A201" s="502" t="s">
        <v>458</v>
      </c>
      <c r="B201" s="502"/>
      <c r="C201" s="502"/>
      <c r="D201" s="502"/>
      <c r="E201" s="502"/>
      <c r="F201" s="503">
        <f t="shared" si="19"/>
        <v>19249</v>
      </c>
      <c r="G201" s="504">
        <v>0</v>
      </c>
      <c r="H201" s="504">
        <v>4317</v>
      </c>
      <c r="I201" s="504">
        <v>14296</v>
      </c>
      <c r="J201" s="504">
        <v>636</v>
      </c>
      <c r="R201"/>
      <c r="S201"/>
      <c r="T201"/>
      <c r="U201"/>
      <c r="V201"/>
      <c r="W201"/>
      <c r="X201" s="479"/>
    </row>
    <row r="202" spans="1:24" ht="13.5" customHeight="1" x14ac:dyDescent="0.3">
      <c r="A202" s="502" t="s">
        <v>459</v>
      </c>
      <c r="B202" s="502"/>
      <c r="C202" s="502"/>
      <c r="D202" s="502"/>
      <c r="E202" s="502"/>
      <c r="F202" s="503">
        <f t="shared" si="19"/>
        <v>11645</v>
      </c>
      <c r="G202" s="504">
        <v>0</v>
      </c>
      <c r="H202" s="504">
        <v>1761</v>
      </c>
      <c r="I202" s="504">
        <v>8516</v>
      </c>
      <c r="J202" s="504">
        <v>1368</v>
      </c>
      <c r="R202"/>
      <c r="S202"/>
      <c r="T202"/>
      <c r="U202"/>
      <c r="V202"/>
      <c r="W202"/>
      <c r="X202" s="479"/>
    </row>
    <row r="203" spans="1:24" ht="13.5" customHeight="1" x14ac:dyDescent="0.3">
      <c r="A203" s="502" t="s">
        <v>460</v>
      </c>
      <c r="B203" s="502"/>
      <c r="C203" s="502"/>
      <c r="D203" s="502"/>
      <c r="E203" s="502"/>
      <c r="F203" s="503">
        <f t="shared" si="19"/>
        <v>1505</v>
      </c>
      <c r="G203" s="504">
        <v>0</v>
      </c>
      <c r="H203" s="504">
        <v>125</v>
      </c>
      <c r="I203" s="504">
        <v>1336</v>
      </c>
      <c r="J203" s="504">
        <v>44</v>
      </c>
      <c r="R203"/>
      <c r="S203"/>
      <c r="T203"/>
      <c r="U203"/>
      <c r="V203"/>
      <c r="W203"/>
      <c r="X203" s="479"/>
    </row>
    <row r="204" spans="1:24" ht="13.5" customHeight="1" x14ac:dyDescent="0.3">
      <c r="A204" s="502" t="s">
        <v>461</v>
      </c>
      <c r="B204" s="502"/>
      <c r="C204" s="502"/>
      <c r="D204" s="502"/>
      <c r="E204" s="502"/>
      <c r="F204" s="503">
        <f t="shared" si="19"/>
        <v>299</v>
      </c>
      <c r="G204" s="504">
        <v>0</v>
      </c>
      <c r="H204" s="504">
        <v>30</v>
      </c>
      <c r="I204" s="504">
        <v>230</v>
      </c>
      <c r="J204" s="504">
        <v>39</v>
      </c>
      <c r="R204"/>
      <c r="S204"/>
      <c r="T204"/>
      <c r="U204"/>
      <c r="V204"/>
      <c r="W204"/>
      <c r="X204" s="479"/>
    </row>
    <row r="205" spans="1:24" ht="13.5" customHeight="1" x14ac:dyDescent="0.3">
      <c r="A205" s="502" t="s">
        <v>462</v>
      </c>
      <c r="B205" s="502"/>
      <c r="C205" s="502"/>
      <c r="D205" s="502"/>
      <c r="E205" s="502"/>
      <c r="F205" s="503">
        <f t="shared" si="19"/>
        <v>14687</v>
      </c>
      <c r="G205" s="504">
        <v>0</v>
      </c>
      <c r="H205" s="504">
        <v>5120</v>
      </c>
      <c r="I205" s="504">
        <v>7488</v>
      </c>
      <c r="J205" s="504">
        <v>2079</v>
      </c>
      <c r="R205"/>
      <c r="S205"/>
      <c r="T205"/>
      <c r="U205"/>
      <c r="V205"/>
      <c r="W205"/>
      <c r="X205" s="479"/>
    </row>
    <row r="206" spans="1:24" ht="13.5" customHeight="1" x14ac:dyDescent="0.3">
      <c r="A206" s="502" t="s">
        <v>463</v>
      </c>
      <c r="B206" s="502"/>
      <c r="C206" s="502"/>
      <c r="D206" s="502"/>
      <c r="E206" s="502"/>
      <c r="F206" s="503">
        <f t="shared" si="19"/>
        <v>3283</v>
      </c>
      <c r="G206" s="504">
        <v>0</v>
      </c>
      <c r="H206" s="504">
        <v>366</v>
      </c>
      <c r="I206" s="504">
        <v>2776</v>
      </c>
      <c r="J206" s="504">
        <v>141</v>
      </c>
      <c r="R206"/>
      <c r="S206"/>
      <c r="T206"/>
      <c r="U206"/>
      <c r="V206"/>
      <c r="W206"/>
      <c r="X206" s="479"/>
    </row>
    <row r="207" spans="1:24" ht="13.5" customHeight="1" x14ac:dyDescent="0.3">
      <c r="A207" s="502" t="s">
        <v>464</v>
      </c>
      <c r="B207" s="502"/>
      <c r="C207" s="502"/>
      <c r="D207" s="502"/>
      <c r="E207" s="502"/>
      <c r="F207" s="503">
        <f t="shared" si="19"/>
        <v>168</v>
      </c>
      <c r="G207" s="504">
        <v>0</v>
      </c>
      <c r="H207" s="504">
        <v>17</v>
      </c>
      <c r="I207" s="504">
        <v>134</v>
      </c>
      <c r="J207" s="504">
        <v>17</v>
      </c>
      <c r="R207"/>
      <c r="S207"/>
      <c r="T207"/>
      <c r="U207"/>
      <c r="V207"/>
      <c r="W207"/>
      <c r="X207" s="479"/>
    </row>
    <row r="208" spans="1:24" ht="13.5" customHeight="1" x14ac:dyDescent="0.3">
      <c r="A208" s="502" t="s">
        <v>465</v>
      </c>
      <c r="B208" s="502"/>
      <c r="C208" s="502"/>
      <c r="D208" s="502"/>
      <c r="E208" s="502"/>
      <c r="F208" s="503">
        <f t="shared" si="19"/>
        <v>6771</v>
      </c>
      <c r="G208" s="504">
        <v>0</v>
      </c>
      <c r="H208" s="504">
        <v>5940</v>
      </c>
      <c r="I208" s="504">
        <v>743</v>
      </c>
      <c r="J208" s="504">
        <v>88</v>
      </c>
      <c r="R208"/>
      <c r="S208"/>
      <c r="T208"/>
      <c r="U208"/>
      <c r="V208"/>
      <c r="W208"/>
      <c r="X208" s="479"/>
    </row>
    <row r="209" spans="1:24" ht="13.5" customHeight="1" x14ac:dyDescent="0.3">
      <c r="A209" s="502" t="s">
        <v>466</v>
      </c>
      <c r="B209" s="502"/>
      <c r="C209" s="502"/>
      <c r="D209" s="502"/>
      <c r="E209" s="502"/>
      <c r="F209" s="503">
        <f t="shared" si="19"/>
        <v>5103</v>
      </c>
      <c r="G209" s="504">
        <v>0</v>
      </c>
      <c r="H209" s="504">
        <v>1868</v>
      </c>
      <c r="I209" s="504">
        <v>1517</v>
      </c>
      <c r="J209" s="504">
        <v>1718</v>
      </c>
      <c r="R209"/>
      <c r="S209"/>
      <c r="T209"/>
      <c r="U209"/>
      <c r="V209"/>
      <c r="W209"/>
      <c r="X209" s="479"/>
    </row>
    <row r="210" spans="1:24" ht="13.5" customHeight="1" x14ac:dyDescent="0.3">
      <c r="A210" s="502" t="s">
        <v>467</v>
      </c>
      <c r="B210" s="502"/>
      <c r="C210" s="502"/>
      <c r="D210" s="502"/>
      <c r="E210" s="502"/>
      <c r="F210" s="503">
        <f t="shared" si="19"/>
        <v>179</v>
      </c>
      <c r="G210" s="504">
        <v>0</v>
      </c>
      <c r="H210" s="504">
        <v>77</v>
      </c>
      <c r="I210" s="504">
        <v>102</v>
      </c>
      <c r="J210" s="504">
        <v>0</v>
      </c>
      <c r="R210"/>
      <c r="S210"/>
      <c r="T210"/>
      <c r="U210"/>
      <c r="V210"/>
      <c r="W210"/>
      <c r="X210" s="479"/>
    </row>
    <row r="211" spans="1:24" ht="13.5" customHeight="1" x14ac:dyDescent="0.3">
      <c r="A211" s="502" t="s">
        <v>468</v>
      </c>
      <c r="B211" s="502"/>
      <c r="C211" s="502"/>
      <c r="D211" s="502"/>
      <c r="E211" s="502"/>
      <c r="F211" s="503">
        <f t="shared" si="19"/>
        <v>9727</v>
      </c>
      <c r="G211" s="504">
        <v>0</v>
      </c>
      <c r="H211" s="504">
        <v>201</v>
      </c>
      <c r="I211" s="504">
        <v>139</v>
      </c>
      <c r="J211" s="504">
        <v>9387</v>
      </c>
      <c r="R211"/>
      <c r="S211"/>
      <c r="T211"/>
      <c r="U211"/>
      <c r="V211"/>
      <c r="W211"/>
      <c r="X211" s="479"/>
    </row>
    <row r="212" spans="1:24" ht="13.5" customHeight="1" x14ac:dyDescent="0.3">
      <c r="A212" s="502" t="s">
        <v>469</v>
      </c>
      <c r="B212" s="502"/>
      <c r="C212" s="502"/>
      <c r="D212" s="502"/>
      <c r="E212" s="502"/>
      <c r="F212" s="503">
        <f t="shared" si="19"/>
        <v>1751</v>
      </c>
      <c r="G212" s="504">
        <v>0</v>
      </c>
      <c r="H212" s="504">
        <v>8</v>
      </c>
      <c r="I212" s="504">
        <v>16</v>
      </c>
      <c r="J212" s="504">
        <v>1727</v>
      </c>
      <c r="R212"/>
      <c r="S212"/>
      <c r="T212"/>
      <c r="U212"/>
      <c r="V212"/>
      <c r="W212"/>
      <c r="X212" s="479"/>
    </row>
    <row r="213" spans="1:24" ht="13.5" customHeight="1" x14ac:dyDescent="0.3">
      <c r="A213" s="502" t="s">
        <v>470</v>
      </c>
      <c r="B213" s="502"/>
      <c r="C213" s="502"/>
      <c r="D213" s="502"/>
      <c r="E213" s="502"/>
      <c r="F213" s="503">
        <f t="shared" si="19"/>
        <v>175</v>
      </c>
      <c r="G213" s="504">
        <v>0</v>
      </c>
      <c r="H213" s="504">
        <v>2</v>
      </c>
      <c r="I213" s="504">
        <v>1</v>
      </c>
      <c r="J213" s="504">
        <v>172</v>
      </c>
      <c r="R213"/>
      <c r="S213"/>
      <c r="T213"/>
      <c r="U213"/>
      <c r="V213"/>
      <c r="W213"/>
      <c r="X213" s="479"/>
    </row>
    <row r="214" spans="1:24" ht="13.5" customHeight="1" x14ac:dyDescent="0.3">
      <c r="A214" s="502" t="s">
        <v>471</v>
      </c>
      <c r="B214" s="502"/>
      <c r="C214" s="502"/>
      <c r="D214" s="502"/>
      <c r="E214" s="502"/>
      <c r="F214" s="503">
        <f t="shared" si="19"/>
        <v>327</v>
      </c>
      <c r="G214" s="504">
        <v>0</v>
      </c>
      <c r="H214" s="504">
        <v>81</v>
      </c>
      <c r="I214" s="504">
        <v>5</v>
      </c>
      <c r="J214" s="504">
        <v>241</v>
      </c>
      <c r="R214"/>
      <c r="S214"/>
      <c r="T214"/>
      <c r="U214"/>
      <c r="V214"/>
      <c r="W214"/>
      <c r="X214" s="479"/>
    </row>
    <row r="215" spans="1:24" ht="13.5" customHeight="1" x14ac:dyDescent="0.3">
      <c r="A215" s="502" t="s">
        <v>472</v>
      </c>
      <c r="B215" s="502"/>
      <c r="C215" s="502"/>
      <c r="D215" s="502"/>
      <c r="E215" s="502"/>
      <c r="F215" s="503">
        <f t="shared" si="19"/>
        <v>424</v>
      </c>
      <c r="G215" s="504">
        <v>0</v>
      </c>
      <c r="H215" s="504">
        <v>74</v>
      </c>
      <c r="I215" s="504">
        <v>15</v>
      </c>
      <c r="J215" s="504">
        <v>335</v>
      </c>
      <c r="R215"/>
      <c r="S215"/>
      <c r="T215"/>
      <c r="U215"/>
      <c r="V215"/>
      <c r="W215"/>
      <c r="X215" s="479"/>
    </row>
    <row r="216" spans="1:24" ht="13.5" customHeight="1" x14ac:dyDescent="0.3">
      <c r="A216" s="502" t="s">
        <v>473</v>
      </c>
      <c r="B216" s="502"/>
      <c r="C216" s="502"/>
      <c r="D216" s="502"/>
      <c r="E216" s="502"/>
      <c r="F216" s="503">
        <f t="shared" si="19"/>
        <v>9103</v>
      </c>
      <c r="G216" s="504">
        <v>0</v>
      </c>
      <c r="H216" s="504">
        <v>9103</v>
      </c>
      <c r="I216" s="504">
        <v>0</v>
      </c>
      <c r="J216" s="504">
        <v>0</v>
      </c>
      <c r="R216"/>
      <c r="S216"/>
      <c r="T216"/>
      <c r="U216"/>
      <c r="V216"/>
      <c r="W216"/>
      <c r="X216" s="479"/>
    </row>
    <row r="217" spans="1:24" ht="13.5" customHeight="1" x14ac:dyDescent="0.3">
      <c r="A217" s="502" t="s">
        <v>474</v>
      </c>
      <c r="B217" s="502"/>
      <c r="C217" s="502"/>
      <c r="D217" s="502"/>
      <c r="E217" s="502"/>
      <c r="F217" s="503">
        <f t="shared" si="19"/>
        <v>15567</v>
      </c>
      <c r="G217" s="504">
        <v>0</v>
      </c>
      <c r="H217" s="504">
        <v>15567</v>
      </c>
      <c r="I217" s="504">
        <v>0</v>
      </c>
      <c r="J217" s="504">
        <v>0</v>
      </c>
      <c r="R217"/>
      <c r="S217"/>
      <c r="T217"/>
      <c r="U217"/>
      <c r="V217"/>
      <c r="W217"/>
      <c r="X217" s="479"/>
    </row>
    <row r="218" spans="1:24" ht="13.5" customHeight="1" x14ac:dyDescent="0.3">
      <c r="A218" s="502" t="s">
        <v>475</v>
      </c>
      <c r="B218" s="502"/>
      <c r="C218" s="502"/>
      <c r="D218" s="502"/>
      <c r="E218" s="502"/>
      <c r="F218" s="503">
        <f>+SUM(G218:J218)</f>
        <v>14504</v>
      </c>
      <c r="G218" s="504">
        <v>0</v>
      </c>
      <c r="H218" s="504">
        <v>14504</v>
      </c>
      <c r="I218" s="504">
        <v>0</v>
      </c>
      <c r="J218" s="504">
        <v>0</v>
      </c>
      <c r="R218"/>
      <c r="S218"/>
      <c r="T218"/>
      <c r="U218"/>
      <c r="V218"/>
      <c r="W218"/>
      <c r="X218" s="479"/>
    </row>
    <row r="219" spans="1:24" ht="13.5" customHeight="1" x14ac:dyDescent="0.3">
      <c r="A219" s="502" t="s">
        <v>476</v>
      </c>
      <c r="B219" s="502"/>
      <c r="C219" s="502"/>
      <c r="D219" s="502"/>
      <c r="E219" s="502"/>
      <c r="F219" s="503">
        <f t="shared" si="19"/>
        <v>31781</v>
      </c>
      <c r="G219" s="504">
        <v>0</v>
      </c>
      <c r="H219" s="504">
        <v>9853</v>
      </c>
      <c r="I219" s="504">
        <v>13977</v>
      </c>
      <c r="J219" s="504">
        <v>7951</v>
      </c>
      <c r="R219"/>
      <c r="S219"/>
      <c r="T219"/>
      <c r="U219"/>
      <c r="V219"/>
      <c r="W219"/>
      <c r="X219" s="479"/>
    </row>
    <row r="220" spans="1:24" ht="13.5" customHeight="1" x14ac:dyDescent="0.3">
      <c r="A220" s="502" t="s">
        <v>477</v>
      </c>
      <c r="B220" s="502"/>
      <c r="C220" s="502"/>
      <c r="D220" s="502"/>
      <c r="E220" s="502"/>
      <c r="F220" s="503">
        <f t="shared" si="19"/>
        <v>11662</v>
      </c>
      <c r="G220" s="504">
        <v>0</v>
      </c>
      <c r="H220" s="504">
        <v>2853</v>
      </c>
      <c r="I220" s="504">
        <v>7362</v>
      </c>
      <c r="J220" s="504">
        <v>1447</v>
      </c>
      <c r="R220"/>
      <c r="S220"/>
      <c r="T220"/>
      <c r="U220"/>
      <c r="V220"/>
      <c r="W220"/>
      <c r="X220" s="479"/>
    </row>
    <row r="221" spans="1:24" ht="13.5" customHeight="1" x14ac:dyDescent="0.3">
      <c r="A221" s="502" t="s">
        <v>478</v>
      </c>
      <c r="B221" s="502"/>
      <c r="C221" s="502"/>
      <c r="D221" s="502"/>
      <c r="E221" s="502"/>
      <c r="F221" s="503">
        <f t="shared" si="19"/>
        <v>2047</v>
      </c>
      <c r="G221" s="504">
        <v>0</v>
      </c>
      <c r="H221" s="504">
        <v>151</v>
      </c>
      <c r="I221" s="504">
        <v>1832</v>
      </c>
      <c r="J221" s="504">
        <v>64</v>
      </c>
      <c r="R221"/>
      <c r="S221"/>
      <c r="T221"/>
      <c r="U221"/>
      <c r="V221"/>
      <c r="W221"/>
      <c r="X221" s="479"/>
    </row>
    <row r="222" spans="1:24" ht="13.5" customHeight="1" x14ac:dyDescent="0.3">
      <c r="A222" s="502" t="s">
        <v>479</v>
      </c>
      <c r="B222" s="502"/>
      <c r="C222" s="502"/>
      <c r="D222" s="502"/>
      <c r="E222" s="502"/>
      <c r="F222" s="503">
        <f t="shared" si="19"/>
        <v>11789</v>
      </c>
      <c r="G222" s="504">
        <v>0</v>
      </c>
      <c r="H222" s="504">
        <v>0</v>
      </c>
      <c r="I222" s="504">
        <v>11789</v>
      </c>
      <c r="J222" s="504">
        <v>0</v>
      </c>
      <c r="R222"/>
      <c r="S222"/>
      <c r="T222"/>
      <c r="U222"/>
      <c r="V222"/>
      <c r="W222"/>
      <c r="X222" s="479"/>
    </row>
    <row r="223" spans="1:24" ht="13.5" customHeight="1" x14ac:dyDescent="0.3">
      <c r="A223" s="502" t="s">
        <v>480</v>
      </c>
      <c r="B223" s="502"/>
      <c r="C223" s="502"/>
      <c r="D223" s="502"/>
      <c r="E223" s="502"/>
      <c r="F223" s="503">
        <f t="shared" si="19"/>
        <v>646</v>
      </c>
      <c r="G223" s="504">
        <v>0</v>
      </c>
      <c r="H223" s="504">
        <v>0</v>
      </c>
      <c r="I223" s="504">
        <v>646</v>
      </c>
      <c r="J223" s="504">
        <v>0</v>
      </c>
      <c r="R223"/>
      <c r="S223"/>
      <c r="T223"/>
      <c r="U223"/>
      <c r="V223"/>
      <c r="W223"/>
      <c r="X223" s="479"/>
    </row>
    <row r="224" spans="1:24" ht="13.5" customHeight="1" x14ac:dyDescent="0.3">
      <c r="A224" s="502" t="s">
        <v>481</v>
      </c>
      <c r="B224" s="502"/>
      <c r="C224" s="502"/>
      <c r="D224" s="502"/>
      <c r="E224" s="502"/>
      <c r="F224" s="503">
        <f t="shared" si="19"/>
        <v>10901</v>
      </c>
      <c r="G224" s="504">
        <v>0</v>
      </c>
      <c r="H224" s="504">
        <v>0</v>
      </c>
      <c r="I224" s="504">
        <v>10901</v>
      </c>
      <c r="J224" s="504">
        <v>0</v>
      </c>
      <c r="R224"/>
      <c r="S224"/>
      <c r="T224"/>
      <c r="U224"/>
      <c r="V224"/>
      <c r="W224"/>
      <c r="X224" s="479"/>
    </row>
    <row r="225" spans="1:24" ht="13.5" customHeight="1" x14ac:dyDescent="0.3">
      <c r="A225" s="502" t="s">
        <v>482</v>
      </c>
      <c r="B225" s="502"/>
      <c r="C225" s="502"/>
      <c r="D225" s="502"/>
      <c r="E225" s="502"/>
      <c r="F225" s="503">
        <f t="shared" si="19"/>
        <v>26581</v>
      </c>
      <c r="G225" s="504">
        <v>0</v>
      </c>
      <c r="H225" s="504">
        <v>9611</v>
      </c>
      <c r="I225" s="504">
        <v>8674</v>
      </c>
      <c r="J225" s="504">
        <v>8296</v>
      </c>
      <c r="R225"/>
      <c r="S225"/>
      <c r="T225"/>
      <c r="U225"/>
      <c r="V225"/>
      <c r="W225"/>
      <c r="X225" s="479"/>
    </row>
    <row r="226" spans="1:24" ht="13.5" customHeight="1" x14ac:dyDescent="0.25">
      <c r="A226" s="505" t="s">
        <v>483</v>
      </c>
      <c r="B226" s="505"/>
      <c r="C226" s="505"/>
      <c r="D226" s="505"/>
      <c r="E226" s="505"/>
      <c r="F226" s="506">
        <f t="shared" si="19"/>
        <v>66119</v>
      </c>
      <c r="G226" s="507">
        <v>0</v>
      </c>
      <c r="H226" s="507">
        <v>17437</v>
      </c>
      <c r="I226" s="507">
        <v>14851</v>
      </c>
      <c r="J226" s="507">
        <v>33831</v>
      </c>
    </row>
    <row r="227" spans="1:24" ht="13.8" x14ac:dyDescent="0.25">
      <c r="A227" s="1224" t="s">
        <v>1</v>
      </c>
      <c r="B227" s="1224"/>
      <c r="C227" s="1224"/>
      <c r="D227" s="1224"/>
      <c r="E227" s="1224"/>
      <c r="F227" s="508">
        <f>SUM(F197:F226)</f>
        <v>376721</v>
      </c>
      <c r="G227" s="508">
        <f>SUM(G197:G226)</f>
        <v>14039</v>
      </c>
      <c r="H227" s="508">
        <f>SUM(H197:H226)</f>
        <v>133285</v>
      </c>
      <c r="I227" s="508">
        <f>SUM(I197:I226)</f>
        <v>130934</v>
      </c>
      <c r="J227" s="508">
        <f>SUM(J197:J226)</f>
        <v>98463</v>
      </c>
    </row>
    <row r="228" spans="1:24" s="399" customFormat="1" ht="13.8" x14ac:dyDescent="0.25">
      <c r="A228" s="1225" t="s">
        <v>18</v>
      </c>
      <c r="B228" s="1225"/>
      <c r="C228" s="1225"/>
      <c r="D228" s="1225"/>
      <c r="E228" s="1225"/>
      <c r="F228" s="509">
        <f>SUM(G228:J228)</f>
        <v>1</v>
      </c>
      <c r="G228" s="509">
        <f>+G227/$F$227</f>
        <v>3.7266305833760262E-2</v>
      </c>
      <c r="H228" s="509">
        <f>+H227/$F$227</f>
        <v>0.35380294700852888</v>
      </c>
      <c r="I228" s="509">
        <f>+I227/$F$227</f>
        <v>0.34756225429429205</v>
      </c>
      <c r="J228" s="509">
        <f>+J227/$F$227</f>
        <v>0.26136849286341884</v>
      </c>
    </row>
    <row r="229" spans="1:24" x14ac:dyDescent="0.25">
      <c r="A229" s="510" t="s">
        <v>484</v>
      </c>
    </row>
    <row r="230" spans="1:24" ht="16.2" thickBot="1" x14ac:dyDescent="0.35">
      <c r="A230" s="374" t="s">
        <v>485</v>
      </c>
      <c r="B230" s="374"/>
      <c r="C230" s="374"/>
      <c r="D230" s="374"/>
      <c r="E230" s="374"/>
      <c r="F230" s="374"/>
      <c r="R230"/>
      <c r="S230"/>
      <c r="T230"/>
      <c r="U230"/>
      <c r="V230"/>
      <c r="W230"/>
      <c r="X230"/>
    </row>
    <row r="231" spans="1:24" ht="4.95" customHeight="1" x14ac:dyDescent="0.3">
      <c r="R231"/>
      <c r="S231"/>
      <c r="T231"/>
      <c r="U231"/>
      <c r="V231"/>
      <c r="W231"/>
      <c r="X231"/>
    </row>
    <row r="232" spans="1:24" ht="21" customHeight="1" x14ac:dyDescent="0.3">
      <c r="A232" s="1226" t="s">
        <v>451</v>
      </c>
      <c r="B232" s="1227"/>
      <c r="C232" s="1227"/>
      <c r="D232" s="1227"/>
      <c r="E232" s="1228"/>
      <c r="F232" s="511" t="s">
        <v>1</v>
      </c>
      <c r="R232"/>
      <c r="S232"/>
      <c r="T232"/>
      <c r="U232"/>
      <c r="V232"/>
      <c r="W232"/>
      <c r="X232"/>
    </row>
    <row r="233" spans="1:24" ht="13.5" customHeight="1" x14ac:dyDescent="0.3">
      <c r="A233" s="499" t="s">
        <v>486</v>
      </c>
      <c r="B233" s="499"/>
      <c r="C233" s="499"/>
      <c r="D233" s="499"/>
      <c r="E233" s="499"/>
      <c r="F233" s="500">
        <v>1641</v>
      </c>
      <c r="R233"/>
      <c r="S233"/>
      <c r="T233"/>
      <c r="U233"/>
      <c r="V233"/>
      <c r="W233"/>
      <c r="X233"/>
    </row>
    <row r="234" spans="1:24" ht="13.5" customHeight="1" x14ac:dyDescent="0.3">
      <c r="A234" s="499" t="s">
        <v>487</v>
      </c>
      <c r="B234" s="499"/>
      <c r="C234" s="499"/>
      <c r="D234" s="499"/>
      <c r="E234" s="499"/>
      <c r="F234" s="500">
        <v>3622</v>
      </c>
      <c r="R234"/>
      <c r="S234"/>
      <c r="T234"/>
      <c r="U234"/>
      <c r="V234"/>
      <c r="W234"/>
      <c r="X234"/>
    </row>
    <row r="235" spans="1:24" ht="13.5" customHeight="1" x14ac:dyDescent="0.3">
      <c r="A235" s="499" t="s">
        <v>488</v>
      </c>
      <c r="B235" s="499"/>
      <c r="C235" s="499"/>
      <c r="D235" s="499"/>
      <c r="E235" s="499"/>
      <c r="F235" s="500">
        <v>9212</v>
      </c>
      <c r="R235"/>
      <c r="S235"/>
      <c r="T235"/>
      <c r="U235"/>
      <c r="V235"/>
      <c r="W235"/>
      <c r="X235"/>
    </row>
    <row r="236" spans="1:24" ht="13.5" customHeight="1" x14ac:dyDescent="0.3">
      <c r="A236" s="499" t="s">
        <v>489</v>
      </c>
      <c r="B236" s="499"/>
      <c r="C236" s="499"/>
      <c r="D236" s="499"/>
      <c r="E236" s="499"/>
      <c r="F236" s="500">
        <v>152</v>
      </c>
      <c r="R236"/>
      <c r="S236"/>
      <c r="T236"/>
      <c r="U236"/>
      <c r="V236"/>
      <c r="W236"/>
      <c r="X236"/>
    </row>
    <row r="237" spans="1:24" ht="13.5" customHeight="1" x14ac:dyDescent="0.3">
      <c r="A237" s="499" t="s">
        <v>490</v>
      </c>
      <c r="B237" s="499"/>
      <c r="C237" s="499"/>
      <c r="D237" s="499"/>
      <c r="E237" s="499"/>
      <c r="F237" s="500">
        <v>5655</v>
      </c>
      <c r="R237"/>
      <c r="S237"/>
      <c r="T237"/>
      <c r="U237"/>
      <c r="V237"/>
      <c r="W237"/>
      <c r="X237"/>
    </row>
    <row r="238" spans="1:24" ht="13.5" customHeight="1" x14ac:dyDescent="0.3">
      <c r="A238" s="499" t="s">
        <v>491</v>
      </c>
      <c r="B238" s="499"/>
      <c r="C238" s="499"/>
      <c r="D238" s="499"/>
      <c r="E238" s="499"/>
      <c r="F238" s="500">
        <v>136</v>
      </c>
      <c r="R238"/>
      <c r="S238"/>
      <c r="T238"/>
      <c r="U238"/>
      <c r="V238"/>
      <c r="W238"/>
      <c r="X238"/>
    </row>
    <row r="239" spans="1:24" ht="13.5" customHeight="1" x14ac:dyDescent="0.3">
      <c r="A239" s="499" t="s">
        <v>492</v>
      </c>
      <c r="B239" s="499"/>
      <c r="C239" s="499"/>
      <c r="D239" s="499"/>
      <c r="E239" s="499"/>
      <c r="F239" s="500">
        <v>3670</v>
      </c>
      <c r="R239"/>
      <c r="S239"/>
      <c r="T239"/>
      <c r="U239"/>
      <c r="V239"/>
      <c r="W239"/>
      <c r="X239"/>
    </row>
    <row r="240" spans="1:24" ht="13.5" customHeight="1" x14ac:dyDescent="0.3">
      <c r="A240" s="499" t="s">
        <v>493</v>
      </c>
      <c r="B240" s="499"/>
      <c r="C240" s="499"/>
      <c r="D240" s="499"/>
      <c r="E240" s="499"/>
      <c r="F240" s="500">
        <v>4791</v>
      </c>
      <c r="R240"/>
      <c r="S240"/>
      <c r="T240"/>
      <c r="U240"/>
      <c r="V240"/>
      <c r="W240"/>
      <c r="X240"/>
    </row>
    <row r="241" spans="1:24" ht="13.5" customHeight="1" x14ac:dyDescent="0.3">
      <c r="A241" s="499" t="s">
        <v>494</v>
      </c>
      <c r="B241" s="499"/>
      <c r="C241" s="499"/>
      <c r="D241" s="499"/>
      <c r="E241" s="499"/>
      <c r="F241" s="500">
        <v>60</v>
      </c>
      <c r="R241"/>
      <c r="S241"/>
      <c r="T241"/>
      <c r="U241"/>
      <c r="V241"/>
      <c r="W241"/>
      <c r="X241"/>
    </row>
    <row r="242" spans="1:24" ht="13.5" customHeight="1" x14ac:dyDescent="0.3">
      <c r="A242" s="499" t="s">
        <v>495</v>
      </c>
      <c r="B242" s="499"/>
      <c r="C242" s="499"/>
      <c r="D242" s="499"/>
      <c r="E242" s="499"/>
      <c r="F242" s="500">
        <v>114</v>
      </c>
      <c r="R242"/>
      <c r="S242"/>
      <c r="T242"/>
      <c r="U242"/>
      <c r="V242"/>
      <c r="W242"/>
      <c r="X242"/>
    </row>
    <row r="243" spans="1:24" ht="13.5" customHeight="1" x14ac:dyDescent="0.3">
      <c r="A243" s="499" t="s">
        <v>496</v>
      </c>
      <c r="B243" s="499"/>
      <c r="C243" s="499"/>
      <c r="D243" s="499"/>
      <c r="E243" s="499"/>
      <c r="F243" s="500">
        <v>7473</v>
      </c>
      <c r="R243"/>
      <c r="S243"/>
      <c r="T243"/>
      <c r="U243"/>
      <c r="V243"/>
      <c r="W243"/>
      <c r="X243"/>
    </row>
    <row r="244" spans="1:24" ht="13.5" customHeight="1" x14ac:dyDescent="0.3">
      <c r="A244" s="499" t="s">
        <v>497</v>
      </c>
      <c r="B244" s="499"/>
      <c r="C244" s="499"/>
      <c r="D244" s="499"/>
      <c r="E244" s="499"/>
      <c r="F244" s="500">
        <v>216</v>
      </c>
      <c r="R244"/>
      <c r="S244"/>
      <c r="T244"/>
      <c r="U244"/>
      <c r="V244"/>
      <c r="W244"/>
      <c r="X244"/>
    </row>
    <row r="245" spans="1:24" ht="13.5" customHeight="1" x14ac:dyDescent="0.3">
      <c r="A245" s="499" t="s">
        <v>498</v>
      </c>
      <c r="B245" s="499"/>
      <c r="C245" s="499"/>
      <c r="D245" s="499"/>
      <c r="E245" s="499"/>
      <c r="F245" s="500">
        <v>1119</v>
      </c>
      <c r="R245"/>
      <c r="S245"/>
      <c r="T245"/>
      <c r="U245"/>
      <c r="V245"/>
      <c r="W245"/>
      <c r="X245"/>
    </row>
    <row r="246" spans="1:24" ht="13.5" customHeight="1" x14ac:dyDescent="0.3">
      <c r="A246" s="499" t="s">
        <v>499</v>
      </c>
      <c r="B246" s="499"/>
      <c r="C246" s="499"/>
      <c r="D246" s="499"/>
      <c r="E246" s="499"/>
      <c r="F246" s="500">
        <v>2976</v>
      </c>
      <c r="R246"/>
      <c r="S246"/>
      <c r="T246"/>
      <c r="U246"/>
      <c r="V246"/>
      <c r="W246"/>
      <c r="X246"/>
    </row>
    <row r="247" spans="1:24" ht="13.5" customHeight="1" x14ac:dyDescent="0.3">
      <c r="A247" s="499" t="s">
        <v>500</v>
      </c>
      <c r="B247" s="499"/>
      <c r="C247" s="499"/>
      <c r="D247" s="499"/>
      <c r="E247" s="499"/>
      <c r="F247" s="500">
        <v>271</v>
      </c>
      <c r="R247"/>
      <c r="S247"/>
      <c r="T247"/>
      <c r="U247"/>
      <c r="V247"/>
      <c r="W247"/>
      <c r="X247"/>
    </row>
    <row r="248" spans="1:24" ht="13.5" customHeight="1" x14ac:dyDescent="0.3">
      <c r="A248" s="499" t="s">
        <v>501</v>
      </c>
      <c r="B248" s="499"/>
      <c r="C248" s="499"/>
      <c r="D248" s="499"/>
      <c r="E248" s="499"/>
      <c r="F248" s="500">
        <v>171</v>
      </c>
      <c r="R248"/>
      <c r="S248"/>
      <c r="T248"/>
      <c r="U248"/>
      <c r="V248"/>
      <c r="W248"/>
      <c r="X248"/>
    </row>
    <row r="249" spans="1:24" ht="13.5" customHeight="1" x14ac:dyDescent="0.3">
      <c r="A249" s="499" t="s">
        <v>502</v>
      </c>
      <c r="B249" s="499"/>
      <c r="C249" s="499"/>
      <c r="D249" s="499"/>
      <c r="E249" s="499"/>
      <c r="F249" s="500">
        <v>112</v>
      </c>
      <c r="R249"/>
      <c r="S249"/>
      <c r="T249"/>
      <c r="U249"/>
      <c r="V249"/>
      <c r="W249"/>
      <c r="X249"/>
    </row>
    <row r="250" spans="1:24" ht="13.5" customHeight="1" x14ac:dyDescent="0.3">
      <c r="A250" s="499" t="s">
        <v>503</v>
      </c>
      <c r="B250" s="499"/>
      <c r="C250" s="499"/>
      <c r="D250" s="499"/>
      <c r="E250" s="499"/>
      <c r="F250" s="500">
        <v>283</v>
      </c>
      <c r="R250"/>
      <c r="S250"/>
      <c r="T250"/>
      <c r="U250"/>
      <c r="V250"/>
      <c r="W250"/>
      <c r="X250"/>
    </row>
    <row r="251" spans="1:24" ht="13.5" customHeight="1" x14ac:dyDescent="0.3">
      <c r="A251" s="499" t="s">
        <v>504</v>
      </c>
      <c r="B251" s="499"/>
      <c r="C251" s="499"/>
      <c r="D251" s="499"/>
      <c r="E251" s="499"/>
      <c r="F251" s="500">
        <v>543</v>
      </c>
      <c r="R251"/>
      <c r="S251"/>
      <c r="T251"/>
      <c r="U251"/>
      <c r="V251"/>
      <c r="W251"/>
      <c r="X251"/>
    </row>
    <row r="252" spans="1:24" ht="13.5" customHeight="1" x14ac:dyDescent="0.3">
      <c r="A252" s="499" t="s">
        <v>505</v>
      </c>
      <c r="B252" s="499"/>
      <c r="C252" s="499"/>
      <c r="D252" s="499"/>
      <c r="E252" s="499"/>
      <c r="F252" s="500">
        <v>164</v>
      </c>
      <c r="R252"/>
      <c r="S252"/>
      <c r="T252"/>
      <c r="U252"/>
      <c r="V252"/>
      <c r="W252"/>
      <c r="X252"/>
    </row>
    <row r="253" spans="1:24" ht="13.5" customHeight="1" x14ac:dyDescent="0.3">
      <c r="A253" s="499" t="s">
        <v>506</v>
      </c>
      <c r="B253" s="499"/>
      <c r="C253" s="499"/>
      <c r="D253" s="499"/>
      <c r="E253" s="499"/>
      <c r="F253" s="500">
        <v>83</v>
      </c>
      <c r="R253"/>
      <c r="S253"/>
      <c r="T253"/>
      <c r="U253"/>
      <c r="V253"/>
      <c r="W253"/>
      <c r="X253"/>
    </row>
    <row r="254" spans="1:24" ht="13.5" customHeight="1" x14ac:dyDescent="0.3">
      <c r="A254" s="499" t="s">
        <v>507</v>
      </c>
      <c r="B254" s="499"/>
      <c r="C254" s="499"/>
      <c r="D254" s="499"/>
      <c r="E254" s="499"/>
      <c r="F254" s="500">
        <v>32</v>
      </c>
      <c r="R254"/>
      <c r="S254"/>
      <c r="T254"/>
      <c r="U254"/>
      <c r="V254"/>
      <c r="W254"/>
      <c r="X254"/>
    </row>
    <row r="255" spans="1:24" ht="13.5" customHeight="1" x14ac:dyDescent="0.3">
      <c r="A255" s="499" t="s">
        <v>508</v>
      </c>
      <c r="B255" s="499"/>
      <c r="C255" s="499"/>
      <c r="D255" s="499"/>
      <c r="E255" s="499"/>
      <c r="F255" s="500">
        <v>7</v>
      </c>
      <c r="R255"/>
      <c r="S255"/>
      <c r="T255"/>
      <c r="U255"/>
      <c r="V255"/>
      <c r="W255"/>
      <c r="X255"/>
    </row>
    <row r="256" spans="1:24" ht="13.5" customHeight="1" x14ac:dyDescent="0.3">
      <c r="A256" s="499" t="s">
        <v>509</v>
      </c>
      <c r="B256" s="499"/>
      <c r="C256" s="499"/>
      <c r="D256" s="499"/>
      <c r="E256" s="499"/>
      <c r="F256" s="500">
        <v>15</v>
      </c>
      <c r="R256"/>
      <c r="S256"/>
      <c r="T256"/>
      <c r="U256"/>
      <c r="V256"/>
      <c r="W256"/>
      <c r="X256"/>
    </row>
    <row r="257" spans="1:24" ht="13.5" customHeight="1" x14ac:dyDescent="0.3">
      <c r="A257" s="499" t="s">
        <v>510</v>
      </c>
      <c r="B257" s="499"/>
      <c r="C257" s="499"/>
      <c r="D257" s="499"/>
      <c r="E257" s="499"/>
      <c r="F257" s="500">
        <v>4231</v>
      </c>
      <c r="R257"/>
      <c r="S257"/>
      <c r="T257"/>
      <c r="U257"/>
      <c r="V257"/>
      <c r="W257"/>
      <c r="X257"/>
    </row>
    <row r="258" spans="1:24" ht="13.5" customHeight="1" x14ac:dyDescent="0.3">
      <c r="A258" s="499" t="s">
        <v>511</v>
      </c>
      <c r="B258" s="499"/>
      <c r="C258" s="499"/>
      <c r="D258" s="499"/>
      <c r="E258" s="499"/>
      <c r="F258" s="500">
        <v>140</v>
      </c>
      <c r="R258"/>
      <c r="S258"/>
      <c r="T258"/>
      <c r="U258"/>
      <c r="V258"/>
      <c r="W258"/>
      <c r="X258"/>
    </row>
    <row r="259" spans="1:24" ht="13.5" customHeight="1" x14ac:dyDescent="0.3">
      <c r="A259" s="499" t="s">
        <v>512</v>
      </c>
      <c r="B259" s="499"/>
      <c r="C259" s="499"/>
      <c r="D259" s="499"/>
      <c r="E259" s="499"/>
      <c r="F259" s="500">
        <v>10811</v>
      </c>
      <c r="R259"/>
      <c r="S259"/>
      <c r="T259"/>
      <c r="U259"/>
      <c r="V259"/>
      <c r="W259"/>
      <c r="X259"/>
    </row>
    <row r="260" spans="1:24" ht="13.5" customHeight="1" x14ac:dyDescent="0.3">
      <c r="A260" s="499" t="s">
        <v>513</v>
      </c>
      <c r="B260" s="499"/>
      <c r="C260" s="499"/>
      <c r="D260" s="499"/>
      <c r="E260" s="499"/>
      <c r="F260" s="500">
        <v>5701</v>
      </c>
      <c r="R260"/>
      <c r="S260"/>
      <c r="T260"/>
      <c r="U260"/>
      <c r="V260"/>
      <c r="W260"/>
      <c r="X260"/>
    </row>
    <row r="261" spans="1:24" ht="13.5" customHeight="1" x14ac:dyDescent="0.3">
      <c r="A261" s="499" t="s">
        <v>514</v>
      </c>
      <c r="B261" s="499"/>
      <c r="C261" s="499"/>
      <c r="D261" s="499"/>
      <c r="E261" s="499"/>
      <c r="F261" s="500">
        <v>8197</v>
      </c>
      <c r="R261"/>
      <c r="S261"/>
      <c r="T261"/>
      <c r="U261"/>
      <c r="V261"/>
      <c r="W261"/>
      <c r="X261"/>
    </row>
    <row r="262" spans="1:24" ht="13.5" customHeight="1" x14ac:dyDescent="0.3">
      <c r="A262" s="499" t="s">
        <v>515</v>
      </c>
      <c r="B262" s="499"/>
      <c r="C262" s="499"/>
      <c r="D262" s="499"/>
      <c r="E262" s="499"/>
      <c r="F262" s="500">
        <v>1304</v>
      </c>
      <c r="R262"/>
      <c r="S262"/>
      <c r="T262"/>
      <c r="U262"/>
      <c r="V262"/>
      <c r="W262"/>
      <c r="X262"/>
    </row>
    <row r="263" spans="1:24" ht="13.5" customHeight="1" x14ac:dyDescent="0.3">
      <c r="A263" s="499" t="s">
        <v>516</v>
      </c>
      <c r="B263" s="499"/>
      <c r="C263" s="499"/>
      <c r="D263" s="499"/>
      <c r="E263" s="499"/>
      <c r="F263" s="500">
        <v>144</v>
      </c>
      <c r="R263"/>
      <c r="S263"/>
      <c r="T263"/>
      <c r="U263"/>
      <c r="V263"/>
      <c r="W263"/>
      <c r="X263"/>
    </row>
    <row r="264" spans="1:24" ht="13.5" customHeight="1" x14ac:dyDescent="0.3">
      <c r="A264" s="499" t="s">
        <v>517</v>
      </c>
      <c r="B264" s="499"/>
      <c r="C264" s="499"/>
      <c r="D264" s="499"/>
      <c r="E264" s="499"/>
      <c r="F264" s="500">
        <v>20</v>
      </c>
      <c r="R264"/>
      <c r="S264"/>
      <c r="T264"/>
      <c r="U264"/>
      <c r="V264"/>
      <c r="W264"/>
      <c r="X264"/>
    </row>
    <row r="265" spans="1:24" ht="13.5" customHeight="1" x14ac:dyDescent="0.3">
      <c r="A265" s="499" t="s">
        <v>518</v>
      </c>
      <c r="B265" s="499"/>
      <c r="C265" s="499"/>
      <c r="D265" s="499"/>
      <c r="E265" s="499"/>
      <c r="F265" s="500">
        <v>50</v>
      </c>
      <c r="R265"/>
      <c r="S265"/>
      <c r="T265"/>
      <c r="U265"/>
      <c r="V265"/>
      <c r="W265"/>
      <c r="X265"/>
    </row>
    <row r="266" spans="1:24" ht="13.5" customHeight="1" x14ac:dyDescent="0.3">
      <c r="A266" s="499" t="s">
        <v>519</v>
      </c>
      <c r="B266" s="499"/>
      <c r="C266" s="499"/>
      <c r="D266" s="499"/>
      <c r="E266" s="499"/>
      <c r="F266" s="500">
        <v>13</v>
      </c>
      <c r="R266"/>
      <c r="S266"/>
      <c r="T266"/>
      <c r="U266"/>
      <c r="V266"/>
      <c r="W266"/>
      <c r="X266"/>
    </row>
    <row r="267" spans="1:24" ht="13.5" customHeight="1" x14ac:dyDescent="0.3">
      <c r="A267" s="499" t="s">
        <v>520</v>
      </c>
      <c r="B267" s="499"/>
      <c r="C267" s="499"/>
      <c r="D267" s="499"/>
      <c r="E267" s="499"/>
      <c r="F267" s="500">
        <v>13</v>
      </c>
      <c r="R267"/>
      <c r="S267"/>
      <c r="T267"/>
      <c r="U267"/>
      <c r="V267"/>
      <c r="W267"/>
      <c r="X267"/>
    </row>
    <row r="268" spans="1:24" ht="13.5" customHeight="1" x14ac:dyDescent="0.3">
      <c r="A268" s="499" t="s">
        <v>521</v>
      </c>
      <c r="B268" s="499"/>
      <c r="C268" s="499"/>
      <c r="D268" s="499"/>
      <c r="E268" s="499"/>
      <c r="F268" s="500">
        <v>41</v>
      </c>
      <c r="R268"/>
      <c r="S268"/>
      <c r="T268"/>
      <c r="U268"/>
      <c r="V268"/>
      <c r="W268"/>
      <c r="X268"/>
    </row>
    <row r="269" spans="1:24" ht="13.5" customHeight="1" x14ac:dyDescent="0.3">
      <c r="A269" s="499" t="s">
        <v>522</v>
      </c>
      <c r="B269" s="499"/>
      <c r="C269" s="499"/>
      <c r="D269" s="499"/>
      <c r="E269" s="499"/>
      <c r="F269" s="500">
        <v>123</v>
      </c>
      <c r="R269"/>
      <c r="S269"/>
      <c r="T269"/>
      <c r="U269"/>
      <c r="V269"/>
      <c r="W269"/>
      <c r="X269"/>
    </row>
    <row r="270" spans="1:24" ht="13.5" customHeight="1" x14ac:dyDescent="0.3">
      <c r="A270" s="499" t="s">
        <v>523</v>
      </c>
      <c r="B270" s="499"/>
      <c r="C270" s="499"/>
      <c r="D270" s="499"/>
      <c r="E270" s="499"/>
      <c r="F270" s="500">
        <v>27</v>
      </c>
      <c r="R270"/>
      <c r="S270"/>
      <c r="T270"/>
      <c r="U270"/>
      <c r="V270"/>
      <c r="W270"/>
      <c r="X270"/>
    </row>
    <row r="271" spans="1:24" ht="13.5" customHeight="1" x14ac:dyDescent="0.3">
      <c r="A271" s="499" t="s">
        <v>524</v>
      </c>
      <c r="B271" s="499"/>
      <c r="C271" s="499"/>
      <c r="D271" s="499"/>
      <c r="E271" s="499"/>
      <c r="F271" s="500">
        <v>5</v>
      </c>
      <c r="R271"/>
      <c r="S271"/>
      <c r="T271"/>
      <c r="U271"/>
      <c r="V271"/>
      <c r="W271"/>
      <c r="X271"/>
    </row>
    <row r="272" spans="1:24" ht="13.5" customHeight="1" x14ac:dyDescent="0.3">
      <c r="A272" s="499" t="s">
        <v>525</v>
      </c>
      <c r="B272" s="499"/>
      <c r="C272" s="499"/>
      <c r="D272" s="499"/>
      <c r="E272" s="499"/>
      <c r="F272" s="500">
        <v>2</v>
      </c>
      <c r="R272"/>
      <c r="S272"/>
      <c r="T272"/>
      <c r="U272"/>
      <c r="V272"/>
      <c r="W272"/>
      <c r="X272"/>
    </row>
    <row r="273" spans="1:24" ht="13.5" customHeight="1" x14ac:dyDescent="0.3">
      <c r="A273" s="499" t="s">
        <v>526</v>
      </c>
      <c r="B273" s="499"/>
      <c r="C273" s="499"/>
      <c r="D273" s="499"/>
      <c r="E273" s="499"/>
      <c r="F273" s="500">
        <v>0</v>
      </c>
      <c r="R273"/>
      <c r="S273"/>
      <c r="T273"/>
      <c r="U273"/>
      <c r="V273"/>
      <c r="W273"/>
      <c r="X273"/>
    </row>
    <row r="274" spans="1:24" ht="13.5" customHeight="1" x14ac:dyDescent="0.3">
      <c r="A274" s="499" t="s">
        <v>527</v>
      </c>
      <c r="B274" s="499"/>
      <c r="C274" s="499"/>
      <c r="D274" s="499"/>
      <c r="E274" s="499"/>
      <c r="F274" s="500">
        <v>0</v>
      </c>
      <c r="R274"/>
      <c r="S274"/>
      <c r="T274"/>
      <c r="U274"/>
      <c r="V274"/>
      <c r="W274"/>
      <c r="X274"/>
    </row>
    <row r="275" spans="1:24" ht="13.5" customHeight="1" x14ac:dyDescent="0.3">
      <c r="A275" s="499" t="s">
        <v>528</v>
      </c>
      <c r="B275" s="499"/>
      <c r="C275" s="499"/>
      <c r="D275" s="499"/>
      <c r="E275" s="499"/>
      <c r="F275" s="500">
        <v>4</v>
      </c>
      <c r="R275"/>
      <c r="S275"/>
      <c r="T275"/>
      <c r="U275"/>
      <c r="V275"/>
      <c r="W275"/>
      <c r="X275"/>
    </row>
    <row r="276" spans="1:24" ht="13.5" customHeight="1" x14ac:dyDescent="0.3">
      <c r="A276" s="499" t="s">
        <v>529</v>
      </c>
      <c r="B276" s="499"/>
      <c r="C276" s="499"/>
      <c r="D276" s="499"/>
      <c r="E276" s="499"/>
      <c r="F276" s="500">
        <v>1</v>
      </c>
      <c r="R276"/>
      <c r="S276"/>
      <c r="T276"/>
      <c r="U276"/>
      <c r="V276"/>
      <c r="W276"/>
      <c r="X276"/>
    </row>
    <row r="277" spans="1:24" ht="13.5" customHeight="1" x14ac:dyDescent="0.3">
      <c r="A277" s="499" t="s">
        <v>530</v>
      </c>
      <c r="B277" s="499"/>
      <c r="C277" s="499"/>
      <c r="D277" s="499"/>
      <c r="E277" s="499"/>
      <c r="F277" s="500">
        <v>2</v>
      </c>
      <c r="R277"/>
      <c r="S277"/>
      <c r="T277"/>
      <c r="U277"/>
      <c r="V277"/>
      <c r="W277"/>
      <c r="X277"/>
    </row>
    <row r="278" spans="1:24" ht="13.5" customHeight="1" x14ac:dyDescent="0.3">
      <c r="A278" s="499" t="s">
        <v>531</v>
      </c>
      <c r="B278" s="499"/>
      <c r="C278" s="499"/>
      <c r="D278" s="499"/>
      <c r="E278" s="499"/>
      <c r="F278" s="500">
        <v>1</v>
      </c>
      <c r="R278"/>
      <c r="S278"/>
      <c r="T278"/>
      <c r="U278"/>
      <c r="V278"/>
      <c r="W278"/>
      <c r="X278"/>
    </row>
    <row r="279" spans="1:24" ht="13.5" customHeight="1" x14ac:dyDescent="0.3">
      <c r="A279" s="499" t="s">
        <v>532</v>
      </c>
      <c r="B279" s="499"/>
      <c r="C279" s="499"/>
      <c r="D279" s="499"/>
      <c r="E279" s="499"/>
      <c r="F279" s="500">
        <v>2</v>
      </c>
      <c r="R279"/>
      <c r="S279"/>
      <c r="T279"/>
      <c r="U279"/>
      <c r="V279"/>
      <c r="W279"/>
      <c r="X279"/>
    </row>
    <row r="280" spans="1:24" ht="13.5" customHeight="1" x14ac:dyDescent="0.3">
      <c r="A280" s="499" t="s">
        <v>533</v>
      </c>
      <c r="B280" s="499"/>
      <c r="C280" s="499"/>
      <c r="D280" s="499"/>
      <c r="E280" s="499"/>
      <c r="F280" s="500">
        <v>1</v>
      </c>
      <c r="R280"/>
      <c r="S280"/>
      <c r="T280"/>
      <c r="U280"/>
      <c r="V280"/>
      <c r="W280"/>
      <c r="X280"/>
    </row>
    <row r="281" spans="1:24" ht="13.5" customHeight="1" x14ac:dyDescent="0.3">
      <c r="A281" s="512" t="s">
        <v>534</v>
      </c>
      <c r="B281" s="512"/>
      <c r="C281" s="512"/>
      <c r="D281" s="512"/>
      <c r="E281" s="512"/>
      <c r="F281" s="513">
        <v>29</v>
      </c>
      <c r="R281"/>
      <c r="S281"/>
      <c r="T281"/>
      <c r="U281"/>
      <c r="V281"/>
      <c r="W281"/>
      <c r="X281"/>
    </row>
    <row r="282" spans="1:24" ht="17.25" customHeight="1" x14ac:dyDescent="0.3">
      <c r="A282" s="1218" t="s">
        <v>1</v>
      </c>
      <c r="B282" s="1219"/>
      <c r="C282" s="1219"/>
      <c r="D282" s="1219"/>
      <c r="E282" s="1220"/>
      <c r="F282" s="508">
        <f>SUM(F233:F281)</f>
        <v>73380</v>
      </c>
      <c r="R282"/>
      <c r="S282"/>
      <c r="T282"/>
      <c r="U282"/>
      <c r="V282"/>
      <c r="W282"/>
      <c r="X282"/>
    </row>
    <row r="283" spans="1:24" s="393" customFormat="1" ht="10.95" customHeight="1" x14ac:dyDescent="0.3">
      <c r="A283" s="514"/>
      <c r="B283" s="514"/>
      <c r="C283" s="514"/>
      <c r="D283" s="514"/>
      <c r="E283" s="514"/>
      <c r="F283" s="515"/>
      <c r="R283"/>
      <c r="S283"/>
      <c r="T283"/>
      <c r="U283"/>
      <c r="V283"/>
      <c r="W283"/>
      <c r="X283"/>
    </row>
    <row r="284" spans="1:24" ht="16.2" thickBot="1" x14ac:dyDescent="0.35">
      <c r="A284" s="516" t="s">
        <v>535</v>
      </c>
      <c r="B284" s="516"/>
      <c r="C284" s="516"/>
      <c r="D284" s="516"/>
      <c r="E284" s="517"/>
      <c r="F284" s="517"/>
      <c r="G284" s="517"/>
      <c r="H284" s="517"/>
      <c r="I284" s="517"/>
      <c r="J284" s="517"/>
      <c r="K284" s="517"/>
      <c r="L284" s="517"/>
      <c r="M284" s="517"/>
      <c r="N284" s="517"/>
    </row>
    <row r="285" spans="1:24" ht="4.2" customHeight="1" x14ac:dyDescent="0.25">
      <c r="M285" s="456"/>
      <c r="N285" s="456"/>
      <c r="X285" s="393"/>
    </row>
    <row r="286" spans="1:24" ht="13.8" x14ac:dyDescent="0.25">
      <c r="A286" s="1165" t="s">
        <v>536</v>
      </c>
      <c r="B286" s="518" t="s">
        <v>1</v>
      </c>
      <c r="C286" s="518" t="s">
        <v>277</v>
      </c>
      <c r="D286" s="518" t="s">
        <v>278</v>
      </c>
      <c r="E286" s="519"/>
      <c r="F286" s="519"/>
      <c r="G286" s="519"/>
      <c r="H286" s="519"/>
      <c r="I286" s="519"/>
      <c r="J286" s="519"/>
      <c r="K286" s="519"/>
      <c r="L286" s="519"/>
      <c r="M286" s="519"/>
    </row>
    <row r="287" spans="1:24" ht="13.8" x14ac:dyDescent="0.25">
      <c r="A287" s="520" t="s">
        <v>126</v>
      </c>
      <c r="B287" s="521">
        <f>SUM(C287:M287)</f>
        <v>14039</v>
      </c>
      <c r="C287" s="522">
        <v>7262</v>
      </c>
      <c r="D287" s="522">
        <v>6777</v>
      </c>
      <c r="E287" s="523"/>
      <c r="F287" s="523"/>
      <c r="G287" s="523"/>
      <c r="H287" s="523"/>
      <c r="I287" s="523"/>
      <c r="J287" s="523"/>
      <c r="K287" s="523"/>
      <c r="L287" s="523"/>
      <c r="M287" s="523"/>
      <c r="S287" s="393"/>
      <c r="T287" s="393"/>
      <c r="U287" s="393"/>
      <c r="V287" s="393"/>
      <c r="W287" s="393"/>
    </row>
    <row r="288" spans="1:24" ht="13.8" x14ac:dyDescent="0.25">
      <c r="A288" s="524" t="s">
        <v>127</v>
      </c>
      <c r="B288" s="521">
        <f>SUM(C288:M288)</f>
        <v>133285</v>
      </c>
      <c r="C288" s="522">
        <v>67456</v>
      </c>
      <c r="D288" s="522">
        <v>65829</v>
      </c>
      <c r="E288" s="523"/>
      <c r="F288" s="523"/>
      <c r="G288" s="523"/>
      <c r="H288" s="523"/>
      <c r="I288" s="523"/>
      <c r="J288" s="523"/>
      <c r="K288" s="523"/>
      <c r="L288" s="523"/>
      <c r="M288" s="523"/>
    </row>
    <row r="289" spans="1:13" ht="13.8" x14ac:dyDescent="0.25">
      <c r="A289" s="524" t="s">
        <v>128</v>
      </c>
      <c r="B289" s="521">
        <f>SUM(C289:M289)</f>
        <v>130934</v>
      </c>
      <c r="C289" s="522">
        <v>65232</v>
      </c>
      <c r="D289" s="522">
        <v>65702</v>
      </c>
      <c r="E289" s="523"/>
      <c r="F289" s="523"/>
      <c r="G289" s="523"/>
      <c r="H289" s="523"/>
      <c r="I289" s="523"/>
      <c r="J289" s="523"/>
      <c r="K289" s="523"/>
      <c r="L289" s="523"/>
      <c r="M289" s="523"/>
    </row>
    <row r="290" spans="1:13" ht="13.8" x14ac:dyDescent="0.25">
      <c r="A290" s="525" t="s">
        <v>453</v>
      </c>
      <c r="B290" s="526">
        <f>SUM(C290:M290)</f>
        <v>171843</v>
      </c>
      <c r="C290" s="527">
        <v>91866</v>
      </c>
      <c r="D290" s="527">
        <v>79977</v>
      </c>
      <c r="E290" s="523"/>
      <c r="F290" s="523"/>
      <c r="G290" s="523"/>
      <c r="H290" s="523"/>
      <c r="I290" s="523"/>
      <c r="J290" s="523"/>
      <c r="K290" s="523"/>
      <c r="L290" s="523"/>
      <c r="M290" s="523"/>
    </row>
    <row r="291" spans="1:13" ht="13.8" x14ac:dyDescent="0.25">
      <c r="A291" s="1165" t="s">
        <v>1</v>
      </c>
      <c r="B291" s="508">
        <f>SUM(B287:B290)</f>
        <v>450101</v>
      </c>
      <c r="C291" s="508">
        <f>SUM(C287:C290)</f>
        <v>231816</v>
      </c>
      <c r="D291" s="508">
        <f>SUM(D287:D290)</f>
        <v>218285</v>
      </c>
      <c r="E291" s="528"/>
      <c r="F291" s="528"/>
      <c r="G291" s="528"/>
      <c r="H291" s="528"/>
      <c r="I291" s="528"/>
      <c r="J291" s="528"/>
      <c r="K291" s="528"/>
      <c r="L291" s="528"/>
      <c r="M291" s="528"/>
    </row>
    <row r="292" spans="1:13" x14ac:dyDescent="0.25">
      <c r="E292" s="423"/>
    </row>
    <row r="294" spans="1:13" x14ac:dyDescent="0.25">
      <c r="D294" s="423"/>
    </row>
    <row r="295" spans="1:13" x14ac:dyDescent="0.25">
      <c r="C295" s="423"/>
      <c r="D295" s="423"/>
      <c r="E295" s="423"/>
      <c r="F295" s="423"/>
      <c r="G295" s="423"/>
      <c r="H295" s="423"/>
      <c r="I295" s="423"/>
      <c r="J295" s="423"/>
      <c r="K295" s="423"/>
      <c r="L295" s="423"/>
      <c r="M295" s="423"/>
    </row>
    <row r="296" spans="1:13" x14ac:dyDescent="0.25">
      <c r="C296" s="423"/>
    </row>
  </sheetData>
  <mergeCells count="38">
    <mergeCell ref="A190:N190"/>
    <mergeCell ref="A196:E196"/>
    <mergeCell ref="A227:E227"/>
    <mergeCell ref="A228:E228"/>
    <mergeCell ref="A232:E232"/>
    <mergeCell ref="A282:E282"/>
    <mergeCell ref="A140:P140"/>
    <mergeCell ref="A158:P158"/>
    <mergeCell ref="A160:A161"/>
    <mergeCell ref="B160:B161"/>
    <mergeCell ref="C160:E160"/>
    <mergeCell ref="F160:G160"/>
    <mergeCell ref="H160:I160"/>
    <mergeCell ref="J160:N160"/>
    <mergeCell ref="H100:Q100"/>
    <mergeCell ref="A104:P104"/>
    <mergeCell ref="A105:P105"/>
    <mergeCell ref="A117:E117"/>
    <mergeCell ref="K117:O117"/>
    <mergeCell ref="A128:P128"/>
    <mergeCell ref="H83:H84"/>
    <mergeCell ref="I83:I84"/>
    <mergeCell ref="J83:J84"/>
    <mergeCell ref="K83:M83"/>
    <mergeCell ref="N83:N84"/>
    <mergeCell ref="O83:Q83"/>
    <mergeCell ref="A83:A84"/>
    <mergeCell ref="B83:B84"/>
    <mergeCell ref="C83:C84"/>
    <mergeCell ref="D83:D84"/>
    <mergeCell ref="E83:E84"/>
    <mergeCell ref="F83:F84"/>
    <mergeCell ref="A11:Q11"/>
    <mergeCell ref="A12:Q12"/>
    <mergeCell ref="A13:Q13"/>
    <mergeCell ref="A14:Q14"/>
    <mergeCell ref="I40:J40"/>
    <mergeCell ref="A60:P60"/>
  </mergeCells>
  <printOptions horizontalCentered="1"/>
  <pageMargins left="0.31496062992125984" right="0.31496062992125984" top="0.51181102362204722" bottom="0.31496062992125984" header="0.31496062992125984" footer="0.31496062992125984"/>
  <pageSetup paperSize="9" scale="59" fitToHeight="0" orientation="landscape" r:id="rId1"/>
  <headerFooter alignWithMargins="0">
    <oddFooter>&amp;L&amp;8Fuente: UGIGC - PNCVFS - MIMP&amp;RPág. &amp;P</oddFooter>
  </headerFooter>
  <rowBreaks count="4" manualBreakCount="4">
    <brk id="77" max="16" man="1"/>
    <brk id="138" max="16" man="1"/>
    <brk id="190" max="16" man="1"/>
    <brk id="229" max="1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AF218"/>
  <sheetViews>
    <sheetView view="pageBreakPreview" topLeftCell="A116" zoomScale="80" zoomScaleNormal="80" zoomScaleSheetLayoutView="80" workbookViewId="0">
      <selection activeCell="C31" sqref="C31"/>
    </sheetView>
  </sheetViews>
  <sheetFormatPr baseColWidth="10" defaultColWidth="11.44140625" defaultRowHeight="13.2" x14ac:dyDescent="0.25"/>
  <cols>
    <col min="1" max="1" width="12" style="4" customWidth="1"/>
    <col min="2" max="10" width="12.6640625" style="4" customWidth="1"/>
    <col min="11" max="13" width="13.44140625" style="4" customWidth="1"/>
    <col min="14" max="15" width="12" style="4" customWidth="1"/>
    <col min="16" max="16" width="11.44140625" style="4"/>
    <col min="17" max="17" width="10.33203125" style="4" bestFit="1" customWidth="1"/>
    <col min="18" max="18" width="11.44140625" style="4"/>
    <col min="19" max="19" width="12.6640625" style="4" customWidth="1"/>
    <col min="20" max="189" width="11.44140625" style="4"/>
    <col min="190" max="190" width="12" style="4" customWidth="1"/>
    <col min="191" max="199" width="12.6640625" style="4" customWidth="1"/>
    <col min="200" max="202" width="13.44140625" style="4" customWidth="1"/>
    <col min="203" max="204" width="12" style="4" customWidth="1"/>
    <col min="205" max="205" width="11.44140625" style="4"/>
    <col min="206" max="206" width="2" style="4" customWidth="1"/>
    <col min="207" max="208" width="11.44140625" style="4"/>
    <col min="209" max="209" width="24.6640625" style="4" customWidth="1"/>
    <col min="210" max="256" width="11.44140625" style="4"/>
    <col min="257" max="257" width="12" style="4" customWidth="1"/>
    <col min="258" max="266" width="12.6640625" style="4" customWidth="1"/>
    <col min="267" max="269" width="13.44140625" style="4" customWidth="1"/>
    <col min="270" max="271" width="12" style="4" customWidth="1"/>
    <col min="272" max="272" width="11.44140625" style="4"/>
    <col min="273" max="273" width="10.33203125" style="4" bestFit="1" customWidth="1"/>
    <col min="274" max="274" width="11.44140625" style="4"/>
    <col min="275" max="275" width="12.6640625" style="4" customWidth="1"/>
    <col min="276" max="445" width="11.44140625" style="4"/>
    <col min="446" max="446" width="12" style="4" customWidth="1"/>
    <col min="447" max="455" width="12.6640625" style="4" customWidth="1"/>
    <col min="456" max="458" width="13.44140625" style="4" customWidth="1"/>
    <col min="459" max="460" width="12" style="4" customWidth="1"/>
    <col min="461" max="461" width="11.44140625" style="4"/>
    <col min="462" max="462" width="2" style="4" customWidth="1"/>
    <col min="463" max="464" width="11.44140625" style="4"/>
    <col min="465" max="465" width="24.6640625" style="4" customWidth="1"/>
    <col min="466" max="512" width="11.44140625" style="4"/>
    <col min="513" max="513" width="12" style="4" customWidth="1"/>
    <col min="514" max="522" width="12.6640625" style="4" customWidth="1"/>
    <col min="523" max="525" width="13.44140625" style="4" customWidth="1"/>
    <col min="526" max="527" width="12" style="4" customWidth="1"/>
    <col min="528" max="528" width="11.44140625" style="4"/>
    <col min="529" max="529" width="10.33203125" style="4" bestFit="1" customWidth="1"/>
    <col min="530" max="530" width="11.44140625" style="4"/>
    <col min="531" max="531" width="12.6640625" style="4" customWidth="1"/>
    <col min="532" max="701" width="11.44140625" style="4"/>
    <col min="702" max="702" width="12" style="4" customWidth="1"/>
    <col min="703" max="711" width="12.6640625" style="4" customWidth="1"/>
    <col min="712" max="714" width="13.44140625" style="4" customWidth="1"/>
    <col min="715" max="716" width="12" style="4" customWidth="1"/>
    <col min="717" max="717" width="11.44140625" style="4"/>
    <col min="718" max="718" width="2" style="4" customWidth="1"/>
    <col min="719" max="720" width="11.44140625" style="4"/>
    <col min="721" max="721" width="24.6640625" style="4" customWidth="1"/>
    <col min="722" max="768" width="11.44140625" style="4"/>
    <col min="769" max="769" width="12" style="4" customWidth="1"/>
    <col min="770" max="778" width="12.6640625" style="4" customWidth="1"/>
    <col min="779" max="781" width="13.44140625" style="4" customWidth="1"/>
    <col min="782" max="783" width="12" style="4" customWidth="1"/>
    <col min="784" max="784" width="11.44140625" style="4"/>
    <col min="785" max="785" width="10.33203125" style="4" bestFit="1" customWidth="1"/>
    <col min="786" max="786" width="11.44140625" style="4"/>
    <col min="787" max="787" width="12.6640625" style="4" customWidth="1"/>
    <col min="788" max="957" width="11.44140625" style="4"/>
    <col min="958" max="958" width="12" style="4" customWidth="1"/>
    <col min="959" max="967" width="12.6640625" style="4" customWidth="1"/>
    <col min="968" max="970" width="13.44140625" style="4" customWidth="1"/>
    <col min="971" max="972" width="12" style="4" customWidth="1"/>
    <col min="973" max="973" width="11.44140625" style="4"/>
    <col min="974" max="974" width="2" style="4" customWidth="1"/>
    <col min="975" max="976" width="11.44140625" style="4"/>
    <col min="977" max="977" width="24.6640625" style="4" customWidth="1"/>
    <col min="978" max="1024" width="11.44140625" style="4"/>
    <col min="1025" max="1025" width="12" style="4" customWidth="1"/>
    <col min="1026" max="1034" width="12.6640625" style="4" customWidth="1"/>
    <col min="1035" max="1037" width="13.44140625" style="4" customWidth="1"/>
    <col min="1038" max="1039" width="12" style="4" customWidth="1"/>
    <col min="1040" max="1040" width="11.44140625" style="4"/>
    <col min="1041" max="1041" width="10.33203125" style="4" bestFit="1" customWidth="1"/>
    <col min="1042" max="1042" width="11.44140625" style="4"/>
    <col min="1043" max="1043" width="12.6640625" style="4" customWidth="1"/>
    <col min="1044" max="1213" width="11.44140625" style="4"/>
    <col min="1214" max="1214" width="12" style="4" customWidth="1"/>
    <col min="1215" max="1223" width="12.6640625" style="4" customWidth="1"/>
    <col min="1224" max="1226" width="13.44140625" style="4" customWidth="1"/>
    <col min="1227" max="1228" width="12" style="4" customWidth="1"/>
    <col min="1229" max="1229" width="11.44140625" style="4"/>
    <col min="1230" max="1230" width="2" style="4" customWidth="1"/>
    <col min="1231" max="1232" width="11.44140625" style="4"/>
    <col min="1233" max="1233" width="24.6640625" style="4" customWidth="1"/>
    <col min="1234" max="1280" width="11.44140625" style="4"/>
    <col min="1281" max="1281" width="12" style="4" customWidth="1"/>
    <col min="1282" max="1290" width="12.6640625" style="4" customWidth="1"/>
    <col min="1291" max="1293" width="13.44140625" style="4" customWidth="1"/>
    <col min="1294" max="1295" width="12" style="4" customWidth="1"/>
    <col min="1296" max="1296" width="11.44140625" style="4"/>
    <col min="1297" max="1297" width="10.33203125" style="4" bestFit="1" customWidth="1"/>
    <col min="1298" max="1298" width="11.44140625" style="4"/>
    <col min="1299" max="1299" width="12.6640625" style="4" customWidth="1"/>
    <col min="1300" max="1469" width="11.44140625" style="4"/>
    <col min="1470" max="1470" width="12" style="4" customWidth="1"/>
    <col min="1471" max="1479" width="12.6640625" style="4" customWidth="1"/>
    <col min="1480" max="1482" width="13.44140625" style="4" customWidth="1"/>
    <col min="1483" max="1484" width="12" style="4" customWidth="1"/>
    <col min="1485" max="1485" width="11.44140625" style="4"/>
    <col min="1486" max="1486" width="2" style="4" customWidth="1"/>
    <col min="1487" max="1488" width="11.44140625" style="4"/>
    <col min="1489" max="1489" width="24.6640625" style="4" customWidth="1"/>
    <col min="1490" max="1536" width="11.44140625" style="4"/>
    <col min="1537" max="1537" width="12" style="4" customWidth="1"/>
    <col min="1538" max="1546" width="12.6640625" style="4" customWidth="1"/>
    <col min="1547" max="1549" width="13.44140625" style="4" customWidth="1"/>
    <col min="1550" max="1551" width="12" style="4" customWidth="1"/>
    <col min="1552" max="1552" width="11.44140625" style="4"/>
    <col min="1553" max="1553" width="10.33203125" style="4" bestFit="1" customWidth="1"/>
    <col min="1554" max="1554" width="11.44140625" style="4"/>
    <col min="1555" max="1555" width="12.6640625" style="4" customWidth="1"/>
    <col min="1556" max="1725" width="11.44140625" style="4"/>
    <col min="1726" max="1726" width="12" style="4" customWidth="1"/>
    <col min="1727" max="1735" width="12.6640625" style="4" customWidth="1"/>
    <col min="1736" max="1738" width="13.44140625" style="4" customWidth="1"/>
    <col min="1739" max="1740" width="12" style="4" customWidth="1"/>
    <col min="1741" max="1741" width="11.44140625" style="4"/>
    <col min="1742" max="1742" width="2" style="4" customWidth="1"/>
    <col min="1743" max="1744" width="11.44140625" style="4"/>
    <col min="1745" max="1745" width="24.6640625" style="4" customWidth="1"/>
    <col min="1746" max="1792" width="11.44140625" style="4"/>
    <col min="1793" max="1793" width="12" style="4" customWidth="1"/>
    <col min="1794" max="1802" width="12.6640625" style="4" customWidth="1"/>
    <col min="1803" max="1805" width="13.44140625" style="4" customWidth="1"/>
    <col min="1806" max="1807" width="12" style="4" customWidth="1"/>
    <col min="1808" max="1808" width="11.44140625" style="4"/>
    <col min="1809" max="1809" width="10.33203125" style="4" bestFit="1" customWidth="1"/>
    <col min="1810" max="1810" width="11.44140625" style="4"/>
    <col min="1811" max="1811" width="12.6640625" style="4" customWidth="1"/>
    <col min="1812" max="1981" width="11.44140625" style="4"/>
    <col min="1982" max="1982" width="12" style="4" customWidth="1"/>
    <col min="1983" max="1991" width="12.6640625" style="4" customWidth="1"/>
    <col min="1992" max="1994" width="13.44140625" style="4" customWidth="1"/>
    <col min="1995" max="1996" width="12" style="4" customWidth="1"/>
    <col min="1997" max="1997" width="11.44140625" style="4"/>
    <col min="1998" max="1998" width="2" style="4" customWidth="1"/>
    <col min="1999" max="2000" width="11.44140625" style="4"/>
    <col min="2001" max="2001" width="24.6640625" style="4" customWidth="1"/>
    <col min="2002" max="2048" width="11.44140625" style="4"/>
    <col min="2049" max="2049" width="12" style="4" customWidth="1"/>
    <col min="2050" max="2058" width="12.6640625" style="4" customWidth="1"/>
    <col min="2059" max="2061" width="13.44140625" style="4" customWidth="1"/>
    <col min="2062" max="2063" width="12" style="4" customWidth="1"/>
    <col min="2064" max="2064" width="11.44140625" style="4"/>
    <col min="2065" max="2065" width="10.33203125" style="4" bestFit="1" customWidth="1"/>
    <col min="2066" max="2066" width="11.44140625" style="4"/>
    <col min="2067" max="2067" width="12.6640625" style="4" customWidth="1"/>
    <col min="2068" max="2237" width="11.44140625" style="4"/>
    <col min="2238" max="2238" width="12" style="4" customWidth="1"/>
    <col min="2239" max="2247" width="12.6640625" style="4" customWidth="1"/>
    <col min="2248" max="2250" width="13.44140625" style="4" customWidth="1"/>
    <col min="2251" max="2252" width="12" style="4" customWidth="1"/>
    <col min="2253" max="2253" width="11.44140625" style="4"/>
    <col min="2254" max="2254" width="2" style="4" customWidth="1"/>
    <col min="2255" max="2256" width="11.44140625" style="4"/>
    <col min="2257" max="2257" width="24.6640625" style="4" customWidth="1"/>
    <col min="2258" max="2304" width="11.44140625" style="4"/>
    <col min="2305" max="2305" width="12" style="4" customWidth="1"/>
    <col min="2306" max="2314" width="12.6640625" style="4" customWidth="1"/>
    <col min="2315" max="2317" width="13.44140625" style="4" customWidth="1"/>
    <col min="2318" max="2319" width="12" style="4" customWidth="1"/>
    <col min="2320" max="2320" width="11.44140625" style="4"/>
    <col min="2321" max="2321" width="10.33203125" style="4" bestFit="1" customWidth="1"/>
    <col min="2322" max="2322" width="11.44140625" style="4"/>
    <col min="2323" max="2323" width="12.6640625" style="4" customWidth="1"/>
    <col min="2324" max="2493" width="11.44140625" style="4"/>
    <col min="2494" max="2494" width="12" style="4" customWidth="1"/>
    <col min="2495" max="2503" width="12.6640625" style="4" customWidth="1"/>
    <col min="2504" max="2506" width="13.44140625" style="4" customWidth="1"/>
    <col min="2507" max="2508" width="12" style="4" customWidth="1"/>
    <col min="2509" max="2509" width="11.44140625" style="4"/>
    <col min="2510" max="2510" width="2" style="4" customWidth="1"/>
    <col min="2511" max="2512" width="11.44140625" style="4"/>
    <col min="2513" max="2513" width="24.6640625" style="4" customWidth="1"/>
    <col min="2514" max="2560" width="11.44140625" style="4"/>
    <col min="2561" max="2561" width="12" style="4" customWidth="1"/>
    <col min="2562" max="2570" width="12.6640625" style="4" customWidth="1"/>
    <col min="2571" max="2573" width="13.44140625" style="4" customWidth="1"/>
    <col min="2574" max="2575" width="12" style="4" customWidth="1"/>
    <col min="2576" max="2576" width="11.44140625" style="4"/>
    <col min="2577" max="2577" width="10.33203125" style="4" bestFit="1" customWidth="1"/>
    <col min="2578" max="2578" width="11.44140625" style="4"/>
    <col min="2579" max="2579" width="12.6640625" style="4" customWidth="1"/>
    <col min="2580" max="2749" width="11.44140625" style="4"/>
    <col min="2750" max="2750" width="12" style="4" customWidth="1"/>
    <col min="2751" max="2759" width="12.6640625" style="4" customWidth="1"/>
    <col min="2760" max="2762" width="13.44140625" style="4" customWidth="1"/>
    <col min="2763" max="2764" width="12" style="4" customWidth="1"/>
    <col min="2765" max="2765" width="11.44140625" style="4"/>
    <col min="2766" max="2766" width="2" style="4" customWidth="1"/>
    <col min="2767" max="2768" width="11.44140625" style="4"/>
    <col min="2769" max="2769" width="24.6640625" style="4" customWidth="1"/>
    <col min="2770" max="2816" width="11.44140625" style="4"/>
    <col min="2817" max="2817" width="12" style="4" customWidth="1"/>
    <col min="2818" max="2826" width="12.6640625" style="4" customWidth="1"/>
    <col min="2827" max="2829" width="13.44140625" style="4" customWidth="1"/>
    <col min="2830" max="2831" width="12" style="4" customWidth="1"/>
    <col min="2832" max="2832" width="11.44140625" style="4"/>
    <col min="2833" max="2833" width="10.33203125" style="4" bestFit="1" customWidth="1"/>
    <col min="2834" max="2834" width="11.44140625" style="4"/>
    <col min="2835" max="2835" width="12.6640625" style="4" customWidth="1"/>
    <col min="2836" max="3005" width="11.44140625" style="4"/>
    <col min="3006" max="3006" width="12" style="4" customWidth="1"/>
    <col min="3007" max="3015" width="12.6640625" style="4" customWidth="1"/>
    <col min="3016" max="3018" width="13.44140625" style="4" customWidth="1"/>
    <col min="3019" max="3020" width="12" style="4" customWidth="1"/>
    <col min="3021" max="3021" width="11.44140625" style="4"/>
    <col min="3022" max="3022" width="2" style="4" customWidth="1"/>
    <col min="3023" max="3024" width="11.44140625" style="4"/>
    <col min="3025" max="3025" width="24.6640625" style="4" customWidth="1"/>
    <col min="3026" max="3072" width="11.44140625" style="4"/>
    <col min="3073" max="3073" width="12" style="4" customWidth="1"/>
    <col min="3074" max="3082" width="12.6640625" style="4" customWidth="1"/>
    <col min="3083" max="3085" width="13.44140625" style="4" customWidth="1"/>
    <col min="3086" max="3087" width="12" style="4" customWidth="1"/>
    <col min="3088" max="3088" width="11.44140625" style="4"/>
    <col min="3089" max="3089" width="10.33203125" style="4" bestFit="1" customWidth="1"/>
    <col min="3090" max="3090" width="11.44140625" style="4"/>
    <col min="3091" max="3091" width="12.6640625" style="4" customWidth="1"/>
    <col min="3092" max="3261" width="11.44140625" style="4"/>
    <col min="3262" max="3262" width="12" style="4" customWidth="1"/>
    <col min="3263" max="3271" width="12.6640625" style="4" customWidth="1"/>
    <col min="3272" max="3274" width="13.44140625" style="4" customWidth="1"/>
    <col min="3275" max="3276" width="12" style="4" customWidth="1"/>
    <col min="3277" max="3277" width="11.44140625" style="4"/>
    <col min="3278" max="3278" width="2" style="4" customWidth="1"/>
    <col min="3279" max="3280" width="11.44140625" style="4"/>
    <col min="3281" max="3281" width="24.6640625" style="4" customWidth="1"/>
    <col min="3282" max="3328" width="11.44140625" style="4"/>
    <col min="3329" max="3329" width="12" style="4" customWidth="1"/>
    <col min="3330" max="3338" width="12.6640625" style="4" customWidth="1"/>
    <col min="3339" max="3341" width="13.44140625" style="4" customWidth="1"/>
    <col min="3342" max="3343" width="12" style="4" customWidth="1"/>
    <col min="3344" max="3344" width="11.44140625" style="4"/>
    <col min="3345" max="3345" width="10.33203125" style="4" bestFit="1" customWidth="1"/>
    <col min="3346" max="3346" width="11.44140625" style="4"/>
    <col min="3347" max="3347" width="12.6640625" style="4" customWidth="1"/>
    <col min="3348" max="3517" width="11.44140625" style="4"/>
    <col min="3518" max="3518" width="12" style="4" customWidth="1"/>
    <col min="3519" max="3527" width="12.6640625" style="4" customWidth="1"/>
    <col min="3528" max="3530" width="13.44140625" style="4" customWidth="1"/>
    <col min="3531" max="3532" width="12" style="4" customWidth="1"/>
    <col min="3533" max="3533" width="11.44140625" style="4"/>
    <col min="3534" max="3534" width="2" style="4" customWidth="1"/>
    <col min="3535" max="3536" width="11.44140625" style="4"/>
    <col min="3537" max="3537" width="24.6640625" style="4" customWidth="1"/>
    <col min="3538" max="3584" width="11.44140625" style="4"/>
    <col min="3585" max="3585" width="12" style="4" customWidth="1"/>
    <col min="3586" max="3594" width="12.6640625" style="4" customWidth="1"/>
    <col min="3595" max="3597" width="13.44140625" style="4" customWidth="1"/>
    <col min="3598" max="3599" width="12" style="4" customWidth="1"/>
    <col min="3600" max="3600" width="11.44140625" style="4"/>
    <col min="3601" max="3601" width="10.33203125" style="4" bestFit="1" customWidth="1"/>
    <col min="3602" max="3602" width="11.44140625" style="4"/>
    <col min="3603" max="3603" width="12.6640625" style="4" customWidth="1"/>
    <col min="3604" max="3773" width="11.44140625" style="4"/>
    <col min="3774" max="3774" width="12" style="4" customWidth="1"/>
    <col min="3775" max="3783" width="12.6640625" style="4" customWidth="1"/>
    <col min="3784" max="3786" width="13.44140625" style="4" customWidth="1"/>
    <col min="3787" max="3788" width="12" style="4" customWidth="1"/>
    <col min="3789" max="3789" width="11.44140625" style="4"/>
    <col min="3790" max="3790" width="2" style="4" customWidth="1"/>
    <col min="3791" max="3792" width="11.44140625" style="4"/>
    <col min="3793" max="3793" width="24.6640625" style="4" customWidth="1"/>
    <col min="3794" max="3840" width="11.44140625" style="4"/>
    <col min="3841" max="3841" width="12" style="4" customWidth="1"/>
    <col min="3842" max="3850" width="12.6640625" style="4" customWidth="1"/>
    <col min="3851" max="3853" width="13.44140625" style="4" customWidth="1"/>
    <col min="3854" max="3855" width="12" style="4" customWidth="1"/>
    <col min="3856" max="3856" width="11.44140625" style="4"/>
    <col min="3857" max="3857" width="10.33203125" style="4" bestFit="1" customWidth="1"/>
    <col min="3858" max="3858" width="11.44140625" style="4"/>
    <col min="3859" max="3859" width="12.6640625" style="4" customWidth="1"/>
    <col min="3860" max="4029" width="11.44140625" style="4"/>
    <col min="4030" max="4030" width="12" style="4" customWidth="1"/>
    <col min="4031" max="4039" width="12.6640625" style="4" customWidth="1"/>
    <col min="4040" max="4042" width="13.44140625" style="4" customWidth="1"/>
    <col min="4043" max="4044" width="12" style="4" customWidth="1"/>
    <col min="4045" max="4045" width="11.44140625" style="4"/>
    <col min="4046" max="4046" width="2" style="4" customWidth="1"/>
    <col min="4047" max="4048" width="11.44140625" style="4"/>
    <col min="4049" max="4049" width="24.6640625" style="4" customWidth="1"/>
    <col min="4050" max="4096" width="11.44140625" style="4"/>
    <col min="4097" max="4097" width="12" style="4" customWidth="1"/>
    <col min="4098" max="4106" width="12.6640625" style="4" customWidth="1"/>
    <col min="4107" max="4109" width="13.44140625" style="4" customWidth="1"/>
    <col min="4110" max="4111" width="12" style="4" customWidth="1"/>
    <col min="4112" max="4112" width="11.44140625" style="4"/>
    <col min="4113" max="4113" width="10.33203125" style="4" bestFit="1" customWidth="1"/>
    <col min="4114" max="4114" width="11.44140625" style="4"/>
    <col min="4115" max="4115" width="12.6640625" style="4" customWidth="1"/>
    <col min="4116" max="4285" width="11.44140625" style="4"/>
    <col min="4286" max="4286" width="12" style="4" customWidth="1"/>
    <col min="4287" max="4295" width="12.6640625" style="4" customWidth="1"/>
    <col min="4296" max="4298" width="13.44140625" style="4" customWidth="1"/>
    <col min="4299" max="4300" width="12" style="4" customWidth="1"/>
    <col min="4301" max="4301" width="11.44140625" style="4"/>
    <col min="4302" max="4302" width="2" style="4" customWidth="1"/>
    <col min="4303" max="4304" width="11.44140625" style="4"/>
    <col min="4305" max="4305" width="24.6640625" style="4" customWidth="1"/>
    <col min="4306" max="4352" width="11.44140625" style="4"/>
    <col min="4353" max="4353" width="12" style="4" customWidth="1"/>
    <col min="4354" max="4362" width="12.6640625" style="4" customWidth="1"/>
    <col min="4363" max="4365" width="13.44140625" style="4" customWidth="1"/>
    <col min="4366" max="4367" width="12" style="4" customWidth="1"/>
    <col min="4368" max="4368" width="11.44140625" style="4"/>
    <col min="4369" max="4369" width="10.33203125" style="4" bestFit="1" customWidth="1"/>
    <col min="4370" max="4370" width="11.44140625" style="4"/>
    <col min="4371" max="4371" width="12.6640625" style="4" customWidth="1"/>
    <col min="4372" max="4541" width="11.44140625" style="4"/>
    <col min="4542" max="4542" width="12" style="4" customWidth="1"/>
    <col min="4543" max="4551" width="12.6640625" style="4" customWidth="1"/>
    <col min="4552" max="4554" width="13.44140625" style="4" customWidth="1"/>
    <col min="4555" max="4556" width="12" style="4" customWidth="1"/>
    <col min="4557" max="4557" width="11.44140625" style="4"/>
    <col min="4558" max="4558" width="2" style="4" customWidth="1"/>
    <col min="4559" max="4560" width="11.44140625" style="4"/>
    <col min="4561" max="4561" width="24.6640625" style="4" customWidth="1"/>
    <col min="4562" max="4608" width="11.44140625" style="4"/>
    <col min="4609" max="4609" width="12" style="4" customWidth="1"/>
    <col min="4610" max="4618" width="12.6640625" style="4" customWidth="1"/>
    <col min="4619" max="4621" width="13.44140625" style="4" customWidth="1"/>
    <col min="4622" max="4623" width="12" style="4" customWidth="1"/>
    <col min="4624" max="4624" width="11.44140625" style="4"/>
    <col min="4625" max="4625" width="10.33203125" style="4" bestFit="1" customWidth="1"/>
    <col min="4626" max="4626" width="11.44140625" style="4"/>
    <col min="4627" max="4627" width="12.6640625" style="4" customWidth="1"/>
    <col min="4628" max="4797" width="11.44140625" style="4"/>
    <col min="4798" max="4798" width="12" style="4" customWidth="1"/>
    <col min="4799" max="4807" width="12.6640625" style="4" customWidth="1"/>
    <col min="4808" max="4810" width="13.44140625" style="4" customWidth="1"/>
    <col min="4811" max="4812" width="12" style="4" customWidth="1"/>
    <col min="4813" max="4813" width="11.44140625" style="4"/>
    <col min="4814" max="4814" width="2" style="4" customWidth="1"/>
    <col min="4815" max="4816" width="11.44140625" style="4"/>
    <col min="4817" max="4817" width="24.6640625" style="4" customWidth="1"/>
    <col min="4818" max="4864" width="11.44140625" style="4"/>
    <col min="4865" max="4865" width="12" style="4" customWidth="1"/>
    <col min="4866" max="4874" width="12.6640625" style="4" customWidth="1"/>
    <col min="4875" max="4877" width="13.44140625" style="4" customWidth="1"/>
    <col min="4878" max="4879" width="12" style="4" customWidth="1"/>
    <col min="4880" max="4880" width="11.44140625" style="4"/>
    <col min="4881" max="4881" width="10.33203125" style="4" bestFit="1" customWidth="1"/>
    <col min="4882" max="4882" width="11.44140625" style="4"/>
    <col min="4883" max="4883" width="12.6640625" style="4" customWidth="1"/>
    <col min="4884" max="5053" width="11.44140625" style="4"/>
    <col min="5054" max="5054" width="12" style="4" customWidth="1"/>
    <col min="5055" max="5063" width="12.6640625" style="4" customWidth="1"/>
    <col min="5064" max="5066" width="13.44140625" style="4" customWidth="1"/>
    <col min="5067" max="5068" width="12" style="4" customWidth="1"/>
    <col min="5069" max="5069" width="11.44140625" style="4"/>
    <col min="5070" max="5070" width="2" style="4" customWidth="1"/>
    <col min="5071" max="5072" width="11.44140625" style="4"/>
    <col min="5073" max="5073" width="24.6640625" style="4" customWidth="1"/>
    <col min="5074" max="5120" width="11.44140625" style="4"/>
    <col min="5121" max="5121" width="12" style="4" customWidth="1"/>
    <col min="5122" max="5130" width="12.6640625" style="4" customWidth="1"/>
    <col min="5131" max="5133" width="13.44140625" style="4" customWidth="1"/>
    <col min="5134" max="5135" width="12" style="4" customWidth="1"/>
    <col min="5136" max="5136" width="11.44140625" style="4"/>
    <col min="5137" max="5137" width="10.33203125" style="4" bestFit="1" customWidth="1"/>
    <col min="5138" max="5138" width="11.44140625" style="4"/>
    <col min="5139" max="5139" width="12.6640625" style="4" customWidth="1"/>
    <col min="5140" max="5309" width="11.44140625" style="4"/>
    <col min="5310" max="5310" width="12" style="4" customWidth="1"/>
    <col min="5311" max="5319" width="12.6640625" style="4" customWidth="1"/>
    <col min="5320" max="5322" width="13.44140625" style="4" customWidth="1"/>
    <col min="5323" max="5324" width="12" style="4" customWidth="1"/>
    <col min="5325" max="5325" width="11.44140625" style="4"/>
    <col min="5326" max="5326" width="2" style="4" customWidth="1"/>
    <col min="5327" max="5328" width="11.44140625" style="4"/>
    <col min="5329" max="5329" width="24.6640625" style="4" customWidth="1"/>
    <col min="5330" max="5376" width="11.44140625" style="4"/>
    <col min="5377" max="5377" width="12" style="4" customWidth="1"/>
    <col min="5378" max="5386" width="12.6640625" style="4" customWidth="1"/>
    <col min="5387" max="5389" width="13.44140625" style="4" customWidth="1"/>
    <col min="5390" max="5391" width="12" style="4" customWidth="1"/>
    <col min="5392" max="5392" width="11.44140625" style="4"/>
    <col min="5393" max="5393" width="10.33203125" style="4" bestFit="1" customWidth="1"/>
    <col min="5394" max="5394" width="11.44140625" style="4"/>
    <col min="5395" max="5395" width="12.6640625" style="4" customWidth="1"/>
    <col min="5396" max="5565" width="11.44140625" style="4"/>
    <col min="5566" max="5566" width="12" style="4" customWidth="1"/>
    <col min="5567" max="5575" width="12.6640625" style="4" customWidth="1"/>
    <col min="5576" max="5578" width="13.44140625" style="4" customWidth="1"/>
    <col min="5579" max="5580" width="12" style="4" customWidth="1"/>
    <col min="5581" max="5581" width="11.44140625" style="4"/>
    <col min="5582" max="5582" width="2" style="4" customWidth="1"/>
    <col min="5583" max="5584" width="11.44140625" style="4"/>
    <col min="5585" max="5585" width="24.6640625" style="4" customWidth="1"/>
    <col min="5586" max="5632" width="11.44140625" style="4"/>
    <col min="5633" max="5633" width="12" style="4" customWidth="1"/>
    <col min="5634" max="5642" width="12.6640625" style="4" customWidth="1"/>
    <col min="5643" max="5645" width="13.44140625" style="4" customWidth="1"/>
    <col min="5646" max="5647" width="12" style="4" customWidth="1"/>
    <col min="5648" max="5648" width="11.44140625" style="4"/>
    <col min="5649" max="5649" width="10.33203125" style="4" bestFit="1" customWidth="1"/>
    <col min="5650" max="5650" width="11.44140625" style="4"/>
    <col min="5651" max="5651" width="12.6640625" style="4" customWidth="1"/>
    <col min="5652" max="5821" width="11.44140625" style="4"/>
    <col min="5822" max="5822" width="12" style="4" customWidth="1"/>
    <col min="5823" max="5831" width="12.6640625" style="4" customWidth="1"/>
    <col min="5832" max="5834" width="13.44140625" style="4" customWidth="1"/>
    <col min="5835" max="5836" width="12" style="4" customWidth="1"/>
    <col min="5837" max="5837" width="11.44140625" style="4"/>
    <col min="5838" max="5838" width="2" style="4" customWidth="1"/>
    <col min="5839" max="5840" width="11.44140625" style="4"/>
    <col min="5841" max="5841" width="24.6640625" style="4" customWidth="1"/>
    <col min="5842" max="5888" width="11.44140625" style="4"/>
    <col min="5889" max="5889" width="12" style="4" customWidth="1"/>
    <col min="5890" max="5898" width="12.6640625" style="4" customWidth="1"/>
    <col min="5899" max="5901" width="13.44140625" style="4" customWidth="1"/>
    <col min="5902" max="5903" width="12" style="4" customWidth="1"/>
    <col min="5904" max="5904" width="11.44140625" style="4"/>
    <col min="5905" max="5905" width="10.33203125" style="4" bestFit="1" customWidth="1"/>
    <col min="5906" max="5906" width="11.44140625" style="4"/>
    <col min="5907" max="5907" width="12.6640625" style="4" customWidth="1"/>
    <col min="5908" max="6077" width="11.44140625" style="4"/>
    <col min="6078" max="6078" width="12" style="4" customWidth="1"/>
    <col min="6079" max="6087" width="12.6640625" style="4" customWidth="1"/>
    <col min="6088" max="6090" width="13.44140625" style="4" customWidth="1"/>
    <col min="6091" max="6092" width="12" style="4" customWidth="1"/>
    <col min="6093" max="6093" width="11.44140625" style="4"/>
    <col min="6094" max="6094" width="2" style="4" customWidth="1"/>
    <col min="6095" max="6096" width="11.44140625" style="4"/>
    <col min="6097" max="6097" width="24.6640625" style="4" customWidth="1"/>
    <col min="6098" max="6144" width="11.44140625" style="4"/>
    <col min="6145" max="6145" width="12" style="4" customWidth="1"/>
    <col min="6146" max="6154" width="12.6640625" style="4" customWidth="1"/>
    <col min="6155" max="6157" width="13.44140625" style="4" customWidth="1"/>
    <col min="6158" max="6159" width="12" style="4" customWidth="1"/>
    <col min="6160" max="6160" width="11.44140625" style="4"/>
    <col min="6161" max="6161" width="10.33203125" style="4" bestFit="1" customWidth="1"/>
    <col min="6162" max="6162" width="11.44140625" style="4"/>
    <col min="6163" max="6163" width="12.6640625" style="4" customWidth="1"/>
    <col min="6164" max="6333" width="11.44140625" style="4"/>
    <col min="6334" max="6334" width="12" style="4" customWidth="1"/>
    <col min="6335" max="6343" width="12.6640625" style="4" customWidth="1"/>
    <col min="6344" max="6346" width="13.44140625" style="4" customWidth="1"/>
    <col min="6347" max="6348" width="12" style="4" customWidth="1"/>
    <col min="6349" max="6349" width="11.44140625" style="4"/>
    <col min="6350" max="6350" width="2" style="4" customWidth="1"/>
    <col min="6351" max="6352" width="11.44140625" style="4"/>
    <col min="6353" max="6353" width="24.6640625" style="4" customWidth="1"/>
    <col min="6354" max="6400" width="11.44140625" style="4"/>
    <col min="6401" max="6401" width="12" style="4" customWidth="1"/>
    <col min="6402" max="6410" width="12.6640625" style="4" customWidth="1"/>
    <col min="6411" max="6413" width="13.44140625" style="4" customWidth="1"/>
    <col min="6414" max="6415" width="12" style="4" customWidth="1"/>
    <col min="6416" max="6416" width="11.44140625" style="4"/>
    <col min="6417" max="6417" width="10.33203125" style="4" bestFit="1" customWidth="1"/>
    <col min="6418" max="6418" width="11.44140625" style="4"/>
    <col min="6419" max="6419" width="12.6640625" style="4" customWidth="1"/>
    <col min="6420" max="6589" width="11.44140625" style="4"/>
    <col min="6590" max="6590" width="12" style="4" customWidth="1"/>
    <col min="6591" max="6599" width="12.6640625" style="4" customWidth="1"/>
    <col min="6600" max="6602" width="13.44140625" style="4" customWidth="1"/>
    <col min="6603" max="6604" width="12" style="4" customWidth="1"/>
    <col min="6605" max="6605" width="11.44140625" style="4"/>
    <col min="6606" max="6606" width="2" style="4" customWidth="1"/>
    <col min="6607" max="6608" width="11.44140625" style="4"/>
    <col min="6609" max="6609" width="24.6640625" style="4" customWidth="1"/>
    <col min="6610" max="6656" width="11.44140625" style="4"/>
    <col min="6657" max="6657" width="12" style="4" customWidth="1"/>
    <col min="6658" max="6666" width="12.6640625" style="4" customWidth="1"/>
    <col min="6667" max="6669" width="13.44140625" style="4" customWidth="1"/>
    <col min="6670" max="6671" width="12" style="4" customWidth="1"/>
    <col min="6672" max="6672" width="11.44140625" style="4"/>
    <col min="6673" max="6673" width="10.33203125" style="4" bestFit="1" customWidth="1"/>
    <col min="6674" max="6674" width="11.44140625" style="4"/>
    <col min="6675" max="6675" width="12.6640625" style="4" customWidth="1"/>
    <col min="6676" max="6845" width="11.44140625" style="4"/>
    <col min="6846" max="6846" width="12" style="4" customWidth="1"/>
    <col min="6847" max="6855" width="12.6640625" style="4" customWidth="1"/>
    <col min="6856" max="6858" width="13.44140625" style="4" customWidth="1"/>
    <col min="6859" max="6860" width="12" style="4" customWidth="1"/>
    <col min="6861" max="6861" width="11.44140625" style="4"/>
    <col min="6862" max="6862" width="2" style="4" customWidth="1"/>
    <col min="6863" max="6864" width="11.44140625" style="4"/>
    <col min="6865" max="6865" width="24.6640625" style="4" customWidth="1"/>
    <col min="6866" max="6912" width="11.44140625" style="4"/>
    <col min="6913" max="6913" width="12" style="4" customWidth="1"/>
    <col min="6914" max="6922" width="12.6640625" style="4" customWidth="1"/>
    <col min="6923" max="6925" width="13.44140625" style="4" customWidth="1"/>
    <col min="6926" max="6927" width="12" style="4" customWidth="1"/>
    <col min="6928" max="6928" width="11.44140625" style="4"/>
    <col min="6929" max="6929" width="10.33203125" style="4" bestFit="1" customWidth="1"/>
    <col min="6930" max="6930" width="11.44140625" style="4"/>
    <col min="6931" max="6931" width="12.6640625" style="4" customWidth="1"/>
    <col min="6932" max="7101" width="11.44140625" style="4"/>
    <col min="7102" max="7102" width="12" style="4" customWidth="1"/>
    <col min="7103" max="7111" width="12.6640625" style="4" customWidth="1"/>
    <col min="7112" max="7114" width="13.44140625" style="4" customWidth="1"/>
    <col min="7115" max="7116" width="12" style="4" customWidth="1"/>
    <col min="7117" max="7117" width="11.44140625" style="4"/>
    <col min="7118" max="7118" width="2" style="4" customWidth="1"/>
    <col min="7119" max="7120" width="11.44140625" style="4"/>
    <col min="7121" max="7121" width="24.6640625" style="4" customWidth="1"/>
    <col min="7122" max="7168" width="11.44140625" style="4"/>
    <col min="7169" max="7169" width="12" style="4" customWidth="1"/>
    <col min="7170" max="7178" width="12.6640625" style="4" customWidth="1"/>
    <col min="7179" max="7181" width="13.44140625" style="4" customWidth="1"/>
    <col min="7182" max="7183" width="12" style="4" customWidth="1"/>
    <col min="7184" max="7184" width="11.44140625" style="4"/>
    <col min="7185" max="7185" width="10.33203125" style="4" bestFit="1" customWidth="1"/>
    <col min="7186" max="7186" width="11.44140625" style="4"/>
    <col min="7187" max="7187" width="12.6640625" style="4" customWidth="1"/>
    <col min="7188" max="7357" width="11.44140625" style="4"/>
    <col min="7358" max="7358" width="12" style="4" customWidth="1"/>
    <col min="7359" max="7367" width="12.6640625" style="4" customWidth="1"/>
    <col min="7368" max="7370" width="13.44140625" style="4" customWidth="1"/>
    <col min="7371" max="7372" width="12" style="4" customWidth="1"/>
    <col min="7373" max="7373" width="11.44140625" style="4"/>
    <col min="7374" max="7374" width="2" style="4" customWidth="1"/>
    <col min="7375" max="7376" width="11.44140625" style="4"/>
    <col min="7377" max="7377" width="24.6640625" style="4" customWidth="1"/>
    <col min="7378" max="7424" width="11.44140625" style="4"/>
    <col min="7425" max="7425" width="12" style="4" customWidth="1"/>
    <col min="7426" max="7434" width="12.6640625" style="4" customWidth="1"/>
    <col min="7435" max="7437" width="13.44140625" style="4" customWidth="1"/>
    <col min="7438" max="7439" width="12" style="4" customWidth="1"/>
    <col min="7440" max="7440" width="11.44140625" style="4"/>
    <col min="7441" max="7441" width="10.33203125" style="4" bestFit="1" customWidth="1"/>
    <col min="7442" max="7442" width="11.44140625" style="4"/>
    <col min="7443" max="7443" width="12.6640625" style="4" customWidth="1"/>
    <col min="7444" max="7613" width="11.44140625" style="4"/>
    <col min="7614" max="7614" width="12" style="4" customWidth="1"/>
    <col min="7615" max="7623" width="12.6640625" style="4" customWidth="1"/>
    <col min="7624" max="7626" width="13.44140625" style="4" customWidth="1"/>
    <col min="7627" max="7628" width="12" style="4" customWidth="1"/>
    <col min="7629" max="7629" width="11.44140625" style="4"/>
    <col min="7630" max="7630" width="2" style="4" customWidth="1"/>
    <col min="7631" max="7632" width="11.44140625" style="4"/>
    <col min="7633" max="7633" width="24.6640625" style="4" customWidth="1"/>
    <col min="7634" max="7680" width="11.44140625" style="4"/>
    <col min="7681" max="7681" width="12" style="4" customWidth="1"/>
    <col min="7682" max="7690" width="12.6640625" style="4" customWidth="1"/>
    <col min="7691" max="7693" width="13.44140625" style="4" customWidth="1"/>
    <col min="7694" max="7695" width="12" style="4" customWidth="1"/>
    <col min="7696" max="7696" width="11.44140625" style="4"/>
    <col min="7697" max="7697" width="10.33203125" style="4" bestFit="1" customWidth="1"/>
    <col min="7698" max="7698" width="11.44140625" style="4"/>
    <col min="7699" max="7699" width="12.6640625" style="4" customWidth="1"/>
    <col min="7700" max="7869" width="11.44140625" style="4"/>
    <col min="7870" max="7870" width="12" style="4" customWidth="1"/>
    <col min="7871" max="7879" width="12.6640625" style="4" customWidth="1"/>
    <col min="7880" max="7882" width="13.44140625" style="4" customWidth="1"/>
    <col min="7883" max="7884" width="12" style="4" customWidth="1"/>
    <col min="7885" max="7885" width="11.44140625" style="4"/>
    <col min="7886" max="7886" width="2" style="4" customWidth="1"/>
    <col min="7887" max="7888" width="11.44140625" style="4"/>
    <col min="7889" max="7889" width="24.6640625" style="4" customWidth="1"/>
    <col min="7890" max="7936" width="11.44140625" style="4"/>
    <col min="7937" max="7937" width="12" style="4" customWidth="1"/>
    <col min="7938" max="7946" width="12.6640625" style="4" customWidth="1"/>
    <col min="7947" max="7949" width="13.44140625" style="4" customWidth="1"/>
    <col min="7950" max="7951" width="12" style="4" customWidth="1"/>
    <col min="7952" max="7952" width="11.44140625" style="4"/>
    <col min="7953" max="7953" width="10.33203125" style="4" bestFit="1" customWidth="1"/>
    <col min="7954" max="7954" width="11.44140625" style="4"/>
    <col min="7955" max="7955" width="12.6640625" style="4" customWidth="1"/>
    <col min="7956" max="8125" width="11.44140625" style="4"/>
    <col min="8126" max="8126" width="12" style="4" customWidth="1"/>
    <col min="8127" max="8135" width="12.6640625" style="4" customWidth="1"/>
    <col min="8136" max="8138" width="13.44140625" style="4" customWidth="1"/>
    <col min="8139" max="8140" width="12" style="4" customWidth="1"/>
    <col min="8141" max="8141" width="11.44140625" style="4"/>
    <col min="8142" max="8142" width="2" style="4" customWidth="1"/>
    <col min="8143" max="8144" width="11.44140625" style="4"/>
    <col min="8145" max="8145" width="24.6640625" style="4" customWidth="1"/>
    <col min="8146" max="8192" width="11.44140625" style="4"/>
    <col min="8193" max="8193" width="12" style="4" customWidth="1"/>
    <col min="8194" max="8202" width="12.6640625" style="4" customWidth="1"/>
    <col min="8203" max="8205" width="13.44140625" style="4" customWidth="1"/>
    <col min="8206" max="8207" width="12" style="4" customWidth="1"/>
    <col min="8208" max="8208" width="11.44140625" style="4"/>
    <col min="8209" max="8209" width="10.33203125" style="4" bestFit="1" customWidth="1"/>
    <col min="8210" max="8210" width="11.44140625" style="4"/>
    <col min="8211" max="8211" width="12.6640625" style="4" customWidth="1"/>
    <col min="8212" max="8381" width="11.44140625" style="4"/>
    <col min="8382" max="8382" width="12" style="4" customWidth="1"/>
    <col min="8383" max="8391" width="12.6640625" style="4" customWidth="1"/>
    <col min="8392" max="8394" width="13.44140625" style="4" customWidth="1"/>
    <col min="8395" max="8396" width="12" style="4" customWidth="1"/>
    <col min="8397" max="8397" width="11.44140625" style="4"/>
    <col min="8398" max="8398" width="2" style="4" customWidth="1"/>
    <col min="8399" max="8400" width="11.44140625" style="4"/>
    <col min="8401" max="8401" width="24.6640625" style="4" customWidth="1"/>
    <col min="8402" max="8448" width="11.44140625" style="4"/>
    <col min="8449" max="8449" width="12" style="4" customWidth="1"/>
    <col min="8450" max="8458" width="12.6640625" style="4" customWidth="1"/>
    <col min="8459" max="8461" width="13.44140625" style="4" customWidth="1"/>
    <col min="8462" max="8463" width="12" style="4" customWidth="1"/>
    <col min="8464" max="8464" width="11.44140625" style="4"/>
    <col min="8465" max="8465" width="10.33203125" style="4" bestFit="1" customWidth="1"/>
    <col min="8466" max="8466" width="11.44140625" style="4"/>
    <col min="8467" max="8467" width="12.6640625" style="4" customWidth="1"/>
    <col min="8468" max="8637" width="11.44140625" style="4"/>
    <col min="8638" max="8638" width="12" style="4" customWidth="1"/>
    <col min="8639" max="8647" width="12.6640625" style="4" customWidth="1"/>
    <col min="8648" max="8650" width="13.44140625" style="4" customWidth="1"/>
    <col min="8651" max="8652" width="12" style="4" customWidth="1"/>
    <col min="8653" max="8653" width="11.44140625" style="4"/>
    <col min="8654" max="8654" width="2" style="4" customWidth="1"/>
    <col min="8655" max="8656" width="11.44140625" style="4"/>
    <col min="8657" max="8657" width="24.6640625" style="4" customWidth="1"/>
    <col min="8658" max="8704" width="11.44140625" style="4"/>
    <col min="8705" max="8705" width="12" style="4" customWidth="1"/>
    <col min="8706" max="8714" width="12.6640625" style="4" customWidth="1"/>
    <col min="8715" max="8717" width="13.44140625" style="4" customWidth="1"/>
    <col min="8718" max="8719" width="12" style="4" customWidth="1"/>
    <col min="8720" max="8720" width="11.44140625" style="4"/>
    <col min="8721" max="8721" width="10.33203125" style="4" bestFit="1" customWidth="1"/>
    <col min="8722" max="8722" width="11.44140625" style="4"/>
    <col min="8723" max="8723" width="12.6640625" style="4" customWidth="1"/>
    <col min="8724" max="8893" width="11.44140625" style="4"/>
    <col min="8894" max="8894" width="12" style="4" customWidth="1"/>
    <col min="8895" max="8903" width="12.6640625" style="4" customWidth="1"/>
    <col min="8904" max="8906" width="13.44140625" style="4" customWidth="1"/>
    <col min="8907" max="8908" width="12" style="4" customWidth="1"/>
    <col min="8909" max="8909" width="11.44140625" style="4"/>
    <col min="8910" max="8910" width="2" style="4" customWidth="1"/>
    <col min="8911" max="8912" width="11.44140625" style="4"/>
    <col min="8913" max="8913" width="24.6640625" style="4" customWidth="1"/>
    <col min="8914" max="8960" width="11.44140625" style="4"/>
    <col min="8961" max="8961" width="12" style="4" customWidth="1"/>
    <col min="8962" max="8970" width="12.6640625" style="4" customWidth="1"/>
    <col min="8971" max="8973" width="13.44140625" style="4" customWidth="1"/>
    <col min="8974" max="8975" width="12" style="4" customWidth="1"/>
    <col min="8976" max="8976" width="11.44140625" style="4"/>
    <col min="8977" max="8977" width="10.33203125" style="4" bestFit="1" customWidth="1"/>
    <col min="8978" max="8978" width="11.44140625" style="4"/>
    <col min="8979" max="8979" width="12.6640625" style="4" customWidth="1"/>
    <col min="8980" max="9149" width="11.44140625" style="4"/>
    <col min="9150" max="9150" width="12" style="4" customWidth="1"/>
    <col min="9151" max="9159" width="12.6640625" style="4" customWidth="1"/>
    <col min="9160" max="9162" width="13.44140625" style="4" customWidth="1"/>
    <col min="9163" max="9164" width="12" style="4" customWidth="1"/>
    <col min="9165" max="9165" width="11.44140625" style="4"/>
    <col min="9166" max="9166" width="2" style="4" customWidth="1"/>
    <col min="9167" max="9168" width="11.44140625" style="4"/>
    <col min="9169" max="9169" width="24.6640625" style="4" customWidth="1"/>
    <col min="9170" max="9216" width="11.44140625" style="4"/>
    <col min="9217" max="9217" width="12" style="4" customWidth="1"/>
    <col min="9218" max="9226" width="12.6640625" style="4" customWidth="1"/>
    <col min="9227" max="9229" width="13.44140625" style="4" customWidth="1"/>
    <col min="9230" max="9231" width="12" style="4" customWidth="1"/>
    <col min="9232" max="9232" width="11.44140625" style="4"/>
    <col min="9233" max="9233" width="10.33203125" style="4" bestFit="1" customWidth="1"/>
    <col min="9234" max="9234" width="11.44140625" style="4"/>
    <col min="9235" max="9235" width="12.6640625" style="4" customWidth="1"/>
    <col min="9236" max="9405" width="11.44140625" style="4"/>
    <col min="9406" max="9406" width="12" style="4" customWidth="1"/>
    <col min="9407" max="9415" width="12.6640625" style="4" customWidth="1"/>
    <col min="9416" max="9418" width="13.44140625" style="4" customWidth="1"/>
    <col min="9419" max="9420" width="12" style="4" customWidth="1"/>
    <col min="9421" max="9421" width="11.44140625" style="4"/>
    <col min="9422" max="9422" width="2" style="4" customWidth="1"/>
    <col min="9423" max="9424" width="11.44140625" style="4"/>
    <col min="9425" max="9425" width="24.6640625" style="4" customWidth="1"/>
    <col min="9426" max="9472" width="11.44140625" style="4"/>
    <col min="9473" max="9473" width="12" style="4" customWidth="1"/>
    <col min="9474" max="9482" width="12.6640625" style="4" customWidth="1"/>
    <col min="9483" max="9485" width="13.44140625" style="4" customWidth="1"/>
    <col min="9486" max="9487" width="12" style="4" customWidth="1"/>
    <col min="9488" max="9488" width="11.44140625" style="4"/>
    <col min="9489" max="9489" width="10.33203125" style="4" bestFit="1" customWidth="1"/>
    <col min="9490" max="9490" width="11.44140625" style="4"/>
    <col min="9491" max="9491" width="12.6640625" style="4" customWidth="1"/>
    <col min="9492" max="9661" width="11.44140625" style="4"/>
    <col min="9662" max="9662" width="12" style="4" customWidth="1"/>
    <col min="9663" max="9671" width="12.6640625" style="4" customWidth="1"/>
    <col min="9672" max="9674" width="13.44140625" style="4" customWidth="1"/>
    <col min="9675" max="9676" width="12" style="4" customWidth="1"/>
    <col min="9677" max="9677" width="11.44140625" style="4"/>
    <col min="9678" max="9678" width="2" style="4" customWidth="1"/>
    <col min="9679" max="9680" width="11.44140625" style="4"/>
    <col min="9681" max="9681" width="24.6640625" style="4" customWidth="1"/>
    <col min="9682" max="9728" width="11.44140625" style="4"/>
    <col min="9729" max="9729" width="12" style="4" customWidth="1"/>
    <col min="9730" max="9738" width="12.6640625" style="4" customWidth="1"/>
    <col min="9739" max="9741" width="13.44140625" style="4" customWidth="1"/>
    <col min="9742" max="9743" width="12" style="4" customWidth="1"/>
    <col min="9744" max="9744" width="11.44140625" style="4"/>
    <col min="9745" max="9745" width="10.33203125" style="4" bestFit="1" customWidth="1"/>
    <col min="9746" max="9746" width="11.44140625" style="4"/>
    <col min="9747" max="9747" width="12.6640625" style="4" customWidth="1"/>
    <col min="9748" max="9917" width="11.44140625" style="4"/>
    <col min="9918" max="9918" width="12" style="4" customWidth="1"/>
    <col min="9919" max="9927" width="12.6640625" style="4" customWidth="1"/>
    <col min="9928" max="9930" width="13.44140625" style="4" customWidth="1"/>
    <col min="9931" max="9932" width="12" style="4" customWidth="1"/>
    <col min="9933" max="9933" width="11.44140625" style="4"/>
    <col min="9934" max="9934" width="2" style="4" customWidth="1"/>
    <col min="9935" max="9936" width="11.44140625" style="4"/>
    <col min="9937" max="9937" width="24.6640625" style="4" customWidth="1"/>
    <col min="9938" max="9984" width="11.44140625" style="4"/>
    <col min="9985" max="9985" width="12" style="4" customWidth="1"/>
    <col min="9986" max="9994" width="12.6640625" style="4" customWidth="1"/>
    <col min="9995" max="9997" width="13.44140625" style="4" customWidth="1"/>
    <col min="9998" max="9999" width="12" style="4" customWidth="1"/>
    <col min="10000" max="10000" width="11.44140625" style="4"/>
    <col min="10001" max="10001" width="10.33203125" style="4" bestFit="1" customWidth="1"/>
    <col min="10002" max="10002" width="11.44140625" style="4"/>
    <col min="10003" max="10003" width="12.6640625" style="4" customWidth="1"/>
    <col min="10004" max="10173" width="11.44140625" style="4"/>
    <col min="10174" max="10174" width="12" style="4" customWidth="1"/>
    <col min="10175" max="10183" width="12.6640625" style="4" customWidth="1"/>
    <col min="10184" max="10186" width="13.44140625" style="4" customWidth="1"/>
    <col min="10187" max="10188" width="12" style="4" customWidth="1"/>
    <col min="10189" max="10189" width="11.44140625" style="4"/>
    <col min="10190" max="10190" width="2" style="4" customWidth="1"/>
    <col min="10191" max="10192" width="11.44140625" style="4"/>
    <col min="10193" max="10193" width="24.6640625" style="4" customWidth="1"/>
    <col min="10194" max="10240" width="11.44140625" style="4"/>
    <col min="10241" max="10241" width="12" style="4" customWidth="1"/>
    <col min="10242" max="10250" width="12.6640625" style="4" customWidth="1"/>
    <col min="10251" max="10253" width="13.44140625" style="4" customWidth="1"/>
    <col min="10254" max="10255" width="12" style="4" customWidth="1"/>
    <col min="10256" max="10256" width="11.44140625" style="4"/>
    <col min="10257" max="10257" width="10.33203125" style="4" bestFit="1" customWidth="1"/>
    <col min="10258" max="10258" width="11.44140625" style="4"/>
    <col min="10259" max="10259" width="12.6640625" style="4" customWidth="1"/>
    <col min="10260" max="10429" width="11.44140625" style="4"/>
    <col min="10430" max="10430" width="12" style="4" customWidth="1"/>
    <col min="10431" max="10439" width="12.6640625" style="4" customWidth="1"/>
    <col min="10440" max="10442" width="13.44140625" style="4" customWidth="1"/>
    <col min="10443" max="10444" width="12" style="4" customWidth="1"/>
    <col min="10445" max="10445" width="11.44140625" style="4"/>
    <col min="10446" max="10446" width="2" style="4" customWidth="1"/>
    <col min="10447" max="10448" width="11.44140625" style="4"/>
    <col min="10449" max="10449" width="24.6640625" style="4" customWidth="1"/>
    <col min="10450" max="10496" width="11.44140625" style="4"/>
    <col min="10497" max="10497" width="12" style="4" customWidth="1"/>
    <col min="10498" max="10506" width="12.6640625" style="4" customWidth="1"/>
    <col min="10507" max="10509" width="13.44140625" style="4" customWidth="1"/>
    <col min="10510" max="10511" width="12" style="4" customWidth="1"/>
    <col min="10512" max="10512" width="11.44140625" style="4"/>
    <col min="10513" max="10513" width="10.33203125" style="4" bestFit="1" customWidth="1"/>
    <col min="10514" max="10514" width="11.44140625" style="4"/>
    <col min="10515" max="10515" width="12.6640625" style="4" customWidth="1"/>
    <col min="10516" max="10685" width="11.44140625" style="4"/>
    <col min="10686" max="10686" width="12" style="4" customWidth="1"/>
    <col min="10687" max="10695" width="12.6640625" style="4" customWidth="1"/>
    <col min="10696" max="10698" width="13.44140625" style="4" customWidth="1"/>
    <col min="10699" max="10700" width="12" style="4" customWidth="1"/>
    <col min="10701" max="10701" width="11.44140625" style="4"/>
    <col min="10702" max="10702" width="2" style="4" customWidth="1"/>
    <col min="10703" max="10704" width="11.44140625" style="4"/>
    <col min="10705" max="10705" width="24.6640625" style="4" customWidth="1"/>
    <col min="10706" max="10752" width="11.44140625" style="4"/>
    <col min="10753" max="10753" width="12" style="4" customWidth="1"/>
    <col min="10754" max="10762" width="12.6640625" style="4" customWidth="1"/>
    <col min="10763" max="10765" width="13.44140625" style="4" customWidth="1"/>
    <col min="10766" max="10767" width="12" style="4" customWidth="1"/>
    <col min="10768" max="10768" width="11.44140625" style="4"/>
    <col min="10769" max="10769" width="10.33203125" style="4" bestFit="1" customWidth="1"/>
    <col min="10770" max="10770" width="11.44140625" style="4"/>
    <col min="10771" max="10771" width="12.6640625" style="4" customWidth="1"/>
    <col min="10772" max="10941" width="11.44140625" style="4"/>
    <col min="10942" max="10942" width="12" style="4" customWidth="1"/>
    <col min="10943" max="10951" width="12.6640625" style="4" customWidth="1"/>
    <col min="10952" max="10954" width="13.44140625" style="4" customWidth="1"/>
    <col min="10955" max="10956" width="12" style="4" customWidth="1"/>
    <col min="10957" max="10957" width="11.44140625" style="4"/>
    <col min="10958" max="10958" width="2" style="4" customWidth="1"/>
    <col min="10959" max="10960" width="11.44140625" style="4"/>
    <col min="10961" max="10961" width="24.6640625" style="4" customWidth="1"/>
    <col min="10962" max="11008" width="11.44140625" style="4"/>
    <col min="11009" max="11009" width="12" style="4" customWidth="1"/>
    <col min="11010" max="11018" width="12.6640625" style="4" customWidth="1"/>
    <col min="11019" max="11021" width="13.44140625" style="4" customWidth="1"/>
    <col min="11022" max="11023" width="12" style="4" customWidth="1"/>
    <col min="11024" max="11024" width="11.44140625" style="4"/>
    <col min="11025" max="11025" width="10.33203125" style="4" bestFit="1" customWidth="1"/>
    <col min="11026" max="11026" width="11.44140625" style="4"/>
    <col min="11027" max="11027" width="12.6640625" style="4" customWidth="1"/>
    <col min="11028" max="11197" width="11.44140625" style="4"/>
    <col min="11198" max="11198" width="12" style="4" customWidth="1"/>
    <col min="11199" max="11207" width="12.6640625" style="4" customWidth="1"/>
    <col min="11208" max="11210" width="13.44140625" style="4" customWidth="1"/>
    <col min="11211" max="11212" width="12" style="4" customWidth="1"/>
    <col min="11213" max="11213" width="11.44140625" style="4"/>
    <col min="11214" max="11214" width="2" style="4" customWidth="1"/>
    <col min="11215" max="11216" width="11.44140625" style="4"/>
    <col min="11217" max="11217" width="24.6640625" style="4" customWidth="1"/>
    <col min="11218" max="11264" width="11.44140625" style="4"/>
    <col min="11265" max="11265" width="12" style="4" customWidth="1"/>
    <col min="11266" max="11274" width="12.6640625" style="4" customWidth="1"/>
    <col min="11275" max="11277" width="13.44140625" style="4" customWidth="1"/>
    <col min="11278" max="11279" width="12" style="4" customWidth="1"/>
    <col min="11280" max="11280" width="11.44140625" style="4"/>
    <col min="11281" max="11281" width="10.33203125" style="4" bestFit="1" customWidth="1"/>
    <col min="11282" max="11282" width="11.44140625" style="4"/>
    <col min="11283" max="11283" width="12.6640625" style="4" customWidth="1"/>
    <col min="11284" max="11453" width="11.44140625" style="4"/>
    <col min="11454" max="11454" width="12" style="4" customWidth="1"/>
    <col min="11455" max="11463" width="12.6640625" style="4" customWidth="1"/>
    <col min="11464" max="11466" width="13.44140625" style="4" customWidth="1"/>
    <col min="11467" max="11468" width="12" style="4" customWidth="1"/>
    <col min="11469" max="11469" width="11.44140625" style="4"/>
    <col min="11470" max="11470" width="2" style="4" customWidth="1"/>
    <col min="11471" max="11472" width="11.44140625" style="4"/>
    <col min="11473" max="11473" width="24.6640625" style="4" customWidth="1"/>
    <col min="11474" max="11520" width="11.44140625" style="4"/>
    <col min="11521" max="11521" width="12" style="4" customWidth="1"/>
    <col min="11522" max="11530" width="12.6640625" style="4" customWidth="1"/>
    <col min="11531" max="11533" width="13.44140625" style="4" customWidth="1"/>
    <col min="11534" max="11535" width="12" style="4" customWidth="1"/>
    <col min="11536" max="11536" width="11.44140625" style="4"/>
    <col min="11537" max="11537" width="10.33203125" style="4" bestFit="1" customWidth="1"/>
    <col min="11538" max="11538" width="11.44140625" style="4"/>
    <col min="11539" max="11539" width="12.6640625" style="4" customWidth="1"/>
    <col min="11540" max="11709" width="11.44140625" style="4"/>
    <col min="11710" max="11710" width="12" style="4" customWidth="1"/>
    <col min="11711" max="11719" width="12.6640625" style="4" customWidth="1"/>
    <col min="11720" max="11722" width="13.44140625" style="4" customWidth="1"/>
    <col min="11723" max="11724" width="12" style="4" customWidth="1"/>
    <col min="11725" max="11725" width="11.44140625" style="4"/>
    <col min="11726" max="11726" width="2" style="4" customWidth="1"/>
    <col min="11727" max="11728" width="11.44140625" style="4"/>
    <col min="11729" max="11729" width="24.6640625" style="4" customWidth="1"/>
    <col min="11730" max="11776" width="11.44140625" style="4"/>
    <col min="11777" max="11777" width="12" style="4" customWidth="1"/>
    <col min="11778" max="11786" width="12.6640625" style="4" customWidth="1"/>
    <col min="11787" max="11789" width="13.44140625" style="4" customWidth="1"/>
    <col min="11790" max="11791" width="12" style="4" customWidth="1"/>
    <col min="11792" max="11792" width="11.44140625" style="4"/>
    <col min="11793" max="11793" width="10.33203125" style="4" bestFit="1" customWidth="1"/>
    <col min="11794" max="11794" width="11.44140625" style="4"/>
    <col min="11795" max="11795" width="12.6640625" style="4" customWidth="1"/>
    <col min="11796" max="11965" width="11.44140625" style="4"/>
    <col min="11966" max="11966" width="12" style="4" customWidth="1"/>
    <col min="11967" max="11975" width="12.6640625" style="4" customWidth="1"/>
    <col min="11976" max="11978" width="13.44140625" style="4" customWidth="1"/>
    <col min="11979" max="11980" width="12" style="4" customWidth="1"/>
    <col min="11981" max="11981" width="11.44140625" style="4"/>
    <col min="11982" max="11982" width="2" style="4" customWidth="1"/>
    <col min="11983" max="11984" width="11.44140625" style="4"/>
    <col min="11985" max="11985" width="24.6640625" style="4" customWidth="1"/>
    <col min="11986" max="12032" width="11.44140625" style="4"/>
    <col min="12033" max="12033" width="12" style="4" customWidth="1"/>
    <col min="12034" max="12042" width="12.6640625" style="4" customWidth="1"/>
    <col min="12043" max="12045" width="13.44140625" style="4" customWidth="1"/>
    <col min="12046" max="12047" width="12" style="4" customWidth="1"/>
    <col min="12048" max="12048" width="11.44140625" style="4"/>
    <col min="12049" max="12049" width="10.33203125" style="4" bestFit="1" customWidth="1"/>
    <col min="12050" max="12050" width="11.44140625" style="4"/>
    <col min="12051" max="12051" width="12.6640625" style="4" customWidth="1"/>
    <col min="12052" max="12221" width="11.44140625" style="4"/>
    <col min="12222" max="12222" width="12" style="4" customWidth="1"/>
    <col min="12223" max="12231" width="12.6640625" style="4" customWidth="1"/>
    <col min="12232" max="12234" width="13.44140625" style="4" customWidth="1"/>
    <col min="12235" max="12236" width="12" style="4" customWidth="1"/>
    <col min="12237" max="12237" width="11.44140625" style="4"/>
    <col min="12238" max="12238" width="2" style="4" customWidth="1"/>
    <col min="12239" max="12240" width="11.44140625" style="4"/>
    <col min="12241" max="12241" width="24.6640625" style="4" customWidth="1"/>
    <col min="12242" max="12288" width="11.44140625" style="4"/>
    <col min="12289" max="12289" width="12" style="4" customWidth="1"/>
    <col min="12290" max="12298" width="12.6640625" style="4" customWidth="1"/>
    <col min="12299" max="12301" width="13.44140625" style="4" customWidth="1"/>
    <col min="12302" max="12303" width="12" style="4" customWidth="1"/>
    <col min="12304" max="12304" width="11.44140625" style="4"/>
    <col min="12305" max="12305" width="10.33203125" style="4" bestFit="1" customWidth="1"/>
    <col min="12306" max="12306" width="11.44140625" style="4"/>
    <col min="12307" max="12307" width="12.6640625" style="4" customWidth="1"/>
    <col min="12308" max="12477" width="11.44140625" style="4"/>
    <col min="12478" max="12478" width="12" style="4" customWidth="1"/>
    <col min="12479" max="12487" width="12.6640625" style="4" customWidth="1"/>
    <col min="12488" max="12490" width="13.44140625" style="4" customWidth="1"/>
    <col min="12491" max="12492" width="12" style="4" customWidth="1"/>
    <col min="12493" max="12493" width="11.44140625" style="4"/>
    <col min="12494" max="12494" width="2" style="4" customWidth="1"/>
    <col min="12495" max="12496" width="11.44140625" style="4"/>
    <col min="12497" max="12497" width="24.6640625" style="4" customWidth="1"/>
    <col min="12498" max="12544" width="11.44140625" style="4"/>
    <col min="12545" max="12545" width="12" style="4" customWidth="1"/>
    <col min="12546" max="12554" width="12.6640625" style="4" customWidth="1"/>
    <col min="12555" max="12557" width="13.44140625" style="4" customWidth="1"/>
    <col min="12558" max="12559" width="12" style="4" customWidth="1"/>
    <col min="12560" max="12560" width="11.44140625" style="4"/>
    <col min="12561" max="12561" width="10.33203125" style="4" bestFit="1" customWidth="1"/>
    <col min="12562" max="12562" width="11.44140625" style="4"/>
    <col min="12563" max="12563" width="12.6640625" style="4" customWidth="1"/>
    <col min="12564" max="12733" width="11.44140625" style="4"/>
    <col min="12734" max="12734" width="12" style="4" customWidth="1"/>
    <col min="12735" max="12743" width="12.6640625" style="4" customWidth="1"/>
    <col min="12744" max="12746" width="13.44140625" style="4" customWidth="1"/>
    <col min="12747" max="12748" width="12" style="4" customWidth="1"/>
    <col min="12749" max="12749" width="11.44140625" style="4"/>
    <col min="12750" max="12750" width="2" style="4" customWidth="1"/>
    <col min="12751" max="12752" width="11.44140625" style="4"/>
    <col min="12753" max="12753" width="24.6640625" style="4" customWidth="1"/>
    <col min="12754" max="12800" width="11.44140625" style="4"/>
    <col min="12801" max="12801" width="12" style="4" customWidth="1"/>
    <col min="12802" max="12810" width="12.6640625" style="4" customWidth="1"/>
    <col min="12811" max="12813" width="13.44140625" style="4" customWidth="1"/>
    <col min="12814" max="12815" width="12" style="4" customWidth="1"/>
    <col min="12816" max="12816" width="11.44140625" style="4"/>
    <col min="12817" max="12817" width="10.33203125" style="4" bestFit="1" customWidth="1"/>
    <col min="12818" max="12818" width="11.44140625" style="4"/>
    <col min="12819" max="12819" width="12.6640625" style="4" customWidth="1"/>
    <col min="12820" max="12989" width="11.44140625" style="4"/>
    <col min="12990" max="12990" width="12" style="4" customWidth="1"/>
    <col min="12991" max="12999" width="12.6640625" style="4" customWidth="1"/>
    <col min="13000" max="13002" width="13.44140625" style="4" customWidth="1"/>
    <col min="13003" max="13004" width="12" style="4" customWidth="1"/>
    <col min="13005" max="13005" width="11.44140625" style="4"/>
    <col min="13006" max="13006" width="2" style="4" customWidth="1"/>
    <col min="13007" max="13008" width="11.44140625" style="4"/>
    <col min="13009" max="13009" width="24.6640625" style="4" customWidth="1"/>
    <col min="13010" max="13056" width="11.44140625" style="4"/>
    <col min="13057" max="13057" width="12" style="4" customWidth="1"/>
    <col min="13058" max="13066" width="12.6640625" style="4" customWidth="1"/>
    <col min="13067" max="13069" width="13.44140625" style="4" customWidth="1"/>
    <col min="13070" max="13071" width="12" style="4" customWidth="1"/>
    <col min="13072" max="13072" width="11.44140625" style="4"/>
    <col min="13073" max="13073" width="10.33203125" style="4" bestFit="1" customWidth="1"/>
    <col min="13074" max="13074" width="11.44140625" style="4"/>
    <col min="13075" max="13075" width="12.6640625" style="4" customWidth="1"/>
    <col min="13076" max="13245" width="11.44140625" style="4"/>
    <col min="13246" max="13246" width="12" style="4" customWidth="1"/>
    <col min="13247" max="13255" width="12.6640625" style="4" customWidth="1"/>
    <col min="13256" max="13258" width="13.44140625" style="4" customWidth="1"/>
    <col min="13259" max="13260" width="12" style="4" customWidth="1"/>
    <col min="13261" max="13261" width="11.44140625" style="4"/>
    <col min="13262" max="13262" width="2" style="4" customWidth="1"/>
    <col min="13263" max="13264" width="11.44140625" style="4"/>
    <col min="13265" max="13265" width="24.6640625" style="4" customWidth="1"/>
    <col min="13266" max="13312" width="11.44140625" style="4"/>
    <col min="13313" max="13313" width="12" style="4" customWidth="1"/>
    <col min="13314" max="13322" width="12.6640625" style="4" customWidth="1"/>
    <col min="13323" max="13325" width="13.44140625" style="4" customWidth="1"/>
    <col min="13326" max="13327" width="12" style="4" customWidth="1"/>
    <col min="13328" max="13328" width="11.44140625" style="4"/>
    <col min="13329" max="13329" width="10.33203125" style="4" bestFit="1" customWidth="1"/>
    <col min="13330" max="13330" width="11.44140625" style="4"/>
    <col min="13331" max="13331" width="12.6640625" style="4" customWidth="1"/>
    <col min="13332" max="13501" width="11.44140625" style="4"/>
    <col min="13502" max="13502" width="12" style="4" customWidth="1"/>
    <col min="13503" max="13511" width="12.6640625" style="4" customWidth="1"/>
    <col min="13512" max="13514" width="13.44140625" style="4" customWidth="1"/>
    <col min="13515" max="13516" width="12" style="4" customWidth="1"/>
    <col min="13517" max="13517" width="11.44140625" style="4"/>
    <col min="13518" max="13518" width="2" style="4" customWidth="1"/>
    <col min="13519" max="13520" width="11.44140625" style="4"/>
    <col min="13521" max="13521" width="24.6640625" style="4" customWidth="1"/>
    <col min="13522" max="13568" width="11.44140625" style="4"/>
    <col min="13569" max="13569" width="12" style="4" customWidth="1"/>
    <col min="13570" max="13578" width="12.6640625" style="4" customWidth="1"/>
    <col min="13579" max="13581" width="13.44140625" style="4" customWidth="1"/>
    <col min="13582" max="13583" width="12" style="4" customWidth="1"/>
    <col min="13584" max="13584" width="11.44140625" style="4"/>
    <col min="13585" max="13585" width="10.33203125" style="4" bestFit="1" customWidth="1"/>
    <col min="13586" max="13586" width="11.44140625" style="4"/>
    <col min="13587" max="13587" width="12.6640625" style="4" customWidth="1"/>
    <col min="13588" max="13757" width="11.44140625" style="4"/>
    <col min="13758" max="13758" width="12" style="4" customWidth="1"/>
    <col min="13759" max="13767" width="12.6640625" style="4" customWidth="1"/>
    <col min="13768" max="13770" width="13.44140625" style="4" customWidth="1"/>
    <col min="13771" max="13772" width="12" style="4" customWidth="1"/>
    <col min="13773" max="13773" width="11.44140625" style="4"/>
    <col min="13774" max="13774" width="2" style="4" customWidth="1"/>
    <col min="13775" max="13776" width="11.44140625" style="4"/>
    <col min="13777" max="13777" width="24.6640625" style="4" customWidth="1"/>
    <col min="13778" max="13824" width="11.44140625" style="4"/>
    <col min="13825" max="13825" width="12" style="4" customWidth="1"/>
    <col min="13826" max="13834" width="12.6640625" style="4" customWidth="1"/>
    <col min="13835" max="13837" width="13.44140625" style="4" customWidth="1"/>
    <col min="13838" max="13839" width="12" style="4" customWidth="1"/>
    <col min="13840" max="13840" width="11.44140625" style="4"/>
    <col min="13841" max="13841" width="10.33203125" style="4" bestFit="1" customWidth="1"/>
    <col min="13842" max="13842" width="11.44140625" style="4"/>
    <col min="13843" max="13843" width="12.6640625" style="4" customWidth="1"/>
    <col min="13844" max="14013" width="11.44140625" style="4"/>
    <col min="14014" max="14014" width="12" style="4" customWidth="1"/>
    <col min="14015" max="14023" width="12.6640625" style="4" customWidth="1"/>
    <col min="14024" max="14026" width="13.44140625" style="4" customWidth="1"/>
    <col min="14027" max="14028" width="12" style="4" customWidth="1"/>
    <col min="14029" max="14029" width="11.44140625" style="4"/>
    <col min="14030" max="14030" width="2" style="4" customWidth="1"/>
    <col min="14031" max="14032" width="11.44140625" style="4"/>
    <col min="14033" max="14033" width="24.6640625" style="4" customWidth="1"/>
    <col min="14034" max="14080" width="11.44140625" style="4"/>
    <col min="14081" max="14081" width="12" style="4" customWidth="1"/>
    <col min="14082" max="14090" width="12.6640625" style="4" customWidth="1"/>
    <col min="14091" max="14093" width="13.44140625" style="4" customWidth="1"/>
    <col min="14094" max="14095" width="12" style="4" customWidth="1"/>
    <col min="14096" max="14096" width="11.44140625" style="4"/>
    <col min="14097" max="14097" width="10.33203125" style="4" bestFit="1" customWidth="1"/>
    <col min="14098" max="14098" width="11.44140625" style="4"/>
    <col min="14099" max="14099" width="12.6640625" style="4" customWidth="1"/>
    <col min="14100" max="14269" width="11.44140625" style="4"/>
    <col min="14270" max="14270" width="12" style="4" customWidth="1"/>
    <col min="14271" max="14279" width="12.6640625" style="4" customWidth="1"/>
    <col min="14280" max="14282" width="13.44140625" style="4" customWidth="1"/>
    <col min="14283" max="14284" width="12" style="4" customWidth="1"/>
    <col min="14285" max="14285" width="11.44140625" style="4"/>
    <col min="14286" max="14286" width="2" style="4" customWidth="1"/>
    <col min="14287" max="14288" width="11.44140625" style="4"/>
    <col min="14289" max="14289" width="24.6640625" style="4" customWidth="1"/>
    <col min="14290" max="14336" width="11.44140625" style="4"/>
    <col min="14337" max="14337" width="12" style="4" customWidth="1"/>
    <col min="14338" max="14346" width="12.6640625" style="4" customWidth="1"/>
    <col min="14347" max="14349" width="13.44140625" style="4" customWidth="1"/>
    <col min="14350" max="14351" width="12" style="4" customWidth="1"/>
    <col min="14352" max="14352" width="11.44140625" style="4"/>
    <col min="14353" max="14353" width="10.33203125" style="4" bestFit="1" customWidth="1"/>
    <col min="14354" max="14354" width="11.44140625" style="4"/>
    <col min="14355" max="14355" width="12.6640625" style="4" customWidth="1"/>
    <col min="14356" max="14525" width="11.44140625" style="4"/>
    <col min="14526" max="14526" width="12" style="4" customWidth="1"/>
    <col min="14527" max="14535" width="12.6640625" style="4" customWidth="1"/>
    <col min="14536" max="14538" width="13.44140625" style="4" customWidth="1"/>
    <col min="14539" max="14540" width="12" style="4" customWidth="1"/>
    <col min="14541" max="14541" width="11.44140625" style="4"/>
    <col min="14542" max="14542" width="2" style="4" customWidth="1"/>
    <col min="14543" max="14544" width="11.44140625" style="4"/>
    <col min="14545" max="14545" width="24.6640625" style="4" customWidth="1"/>
    <col min="14546" max="14592" width="11.44140625" style="4"/>
    <col min="14593" max="14593" width="12" style="4" customWidth="1"/>
    <col min="14594" max="14602" width="12.6640625" style="4" customWidth="1"/>
    <col min="14603" max="14605" width="13.44140625" style="4" customWidth="1"/>
    <col min="14606" max="14607" width="12" style="4" customWidth="1"/>
    <col min="14608" max="14608" width="11.44140625" style="4"/>
    <col min="14609" max="14609" width="10.33203125" style="4" bestFit="1" customWidth="1"/>
    <col min="14610" max="14610" width="11.44140625" style="4"/>
    <col min="14611" max="14611" width="12.6640625" style="4" customWidth="1"/>
    <col min="14612" max="14781" width="11.44140625" style="4"/>
    <col min="14782" max="14782" width="12" style="4" customWidth="1"/>
    <col min="14783" max="14791" width="12.6640625" style="4" customWidth="1"/>
    <col min="14792" max="14794" width="13.44140625" style="4" customWidth="1"/>
    <col min="14795" max="14796" width="12" style="4" customWidth="1"/>
    <col min="14797" max="14797" width="11.44140625" style="4"/>
    <col min="14798" max="14798" width="2" style="4" customWidth="1"/>
    <col min="14799" max="14800" width="11.44140625" style="4"/>
    <col min="14801" max="14801" width="24.6640625" style="4" customWidth="1"/>
    <col min="14802" max="14848" width="11.44140625" style="4"/>
    <col min="14849" max="14849" width="12" style="4" customWidth="1"/>
    <col min="14850" max="14858" width="12.6640625" style="4" customWidth="1"/>
    <col min="14859" max="14861" width="13.44140625" style="4" customWidth="1"/>
    <col min="14862" max="14863" width="12" style="4" customWidth="1"/>
    <col min="14864" max="14864" width="11.44140625" style="4"/>
    <col min="14865" max="14865" width="10.33203125" style="4" bestFit="1" customWidth="1"/>
    <col min="14866" max="14866" width="11.44140625" style="4"/>
    <col min="14867" max="14867" width="12.6640625" style="4" customWidth="1"/>
    <col min="14868" max="15037" width="11.44140625" style="4"/>
    <col min="15038" max="15038" width="12" style="4" customWidth="1"/>
    <col min="15039" max="15047" width="12.6640625" style="4" customWidth="1"/>
    <col min="15048" max="15050" width="13.44140625" style="4" customWidth="1"/>
    <col min="15051" max="15052" width="12" style="4" customWidth="1"/>
    <col min="15053" max="15053" width="11.44140625" style="4"/>
    <col min="15054" max="15054" width="2" style="4" customWidth="1"/>
    <col min="15055" max="15056" width="11.44140625" style="4"/>
    <col min="15057" max="15057" width="24.6640625" style="4" customWidth="1"/>
    <col min="15058" max="15104" width="11.44140625" style="4"/>
    <col min="15105" max="15105" width="12" style="4" customWidth="1"/>
    <col min="15106" max="15114" width="12.6640625" style="4" customWidth="1"/>
    <col min="15115" max="15117" width="13.44140625" style="4" customWidth="1"/>
    <col min="15118" max="15119" width="12" style="4" customWidth="1"/>
    <col min="15120" max="15120" width="11.44140625" style="4"/>
    <col min="15121" max="15121" width="10.33203125" style="4" bestFit="1" customWidth="1"/>
    <col min="15122" max="15122" width="11.44140625" style="4"/>
    <col min="15123" max="15123" width="12.6640625" style="4" customWidth="1"/>
    <col min="15124" max="15293" width="11.44140625" style="4"/>
    <col min="15294" max="15294" width="12" style="4" customWidth="1"/>
    <col min="15295" max="15303" width="12.6640625" style="4" customWidth="1"/>
    <col min="15304" max="15306" width="13.44140625" style="4" customWidth="1"/>
    <col min="15307" max="15308" width="12" style="4" customWidth="1"/>
    <col min="15309" max="15309" width="11.44140625" style="4"/>
    <col min="15310" max="15310" width="2" style="4" customWidth="1"/>
    <col min="15311" max="15312" width="11.44140625" style="4"/>
    <col min="15313" max="15313" width="24.6640625" style="4" customWidth="1"/>
    <col min="15314" max="15360" width="11.44140625" style="4"/>
    <col min="15361" max="15361" width="12" style="4" customWidth="1"/>
    <col min="15362" max="15370" width="12.6640625" style="4" customWidth="1"/>
    <col min="15371" max="15373" width="13.44140625" style="4" customWidth="1"/>
    <col min="15374" max="15375" width="12" style="4" customWidth="1"/>
    <col min="15376" max="15376" width="11.44140625" style="4"/>
    <col min="15377" max="15377" width="10.33203125" style="4" bestFit="1" customWidth="1"/>
    <col min="15378" max="15378" width="11.44140625" style="4"/>
    <col min="15379" max="15379" width="12.6640625" style="4" customWidth="1"/>
    <col min="15380" max="15549" width="11.44140625" style="4"/>
    <col min="15550" max="15550" width="12" style="4" customWidth="1"/>
    <col min="15551" max="15559" width="12.6640625" style="4" customWidth="1"/>
    <col min="15560" max="15562" width="13.44140625" style="4" customWidth="1"/>
    <col min="15563" max="15564" width="12" style="4" customWidth="1"/>
    <col min="15565" max="15565" width="11.44140625" style="4"/>
    <col min="15566" max="15566" width="2" style="4" customWidth="1"/>
    <col min="15567" max="15568" width="11.44140625" style="4"/>
    <col min="15569" max="15569" width="24.6640625" style="4" customWidth="1"/>
    <col min="15570" max="15616" width="11.44140625" style="4"/>
    <col min="15617" max="15617" width="12" style="4" customWidth="1"/>
    <col min="15618" max="15626" width="12.6640625" style="4" customWidth="1"/>
    <col min="15627" max="15629" width="13.44140625" style="4" customWidth="1"/>
    <col min="15630" max="15631" width="12" style="4" customWidth="1"/>
    <col min="15632" max="15632" width="11.44140625" style="4"/>
    <col min="15633" max="15633" width="10.33203125" style="4" bestFit="1" customWidth="1"/>
    <col min="15634" max="15634" width="11.44140625" style="4"/>
    <col min="15635" max="15635" width="12.6640625" style="4" customWidth="1"/>
    <col min="15636" max="15805" width="11.44140625" style="4"/>
    <col min="15806" max="15806" width="12" style="4" customWidth="1"/>
    <col min="15807" max="15815" width="12.6640625" style="4" customWidth="1"/>
    <col min="15816" max="15818" width="13.44140625" style="4" customWidth="1"/>
    <col min="15819" max="15820" width="12" style="4" customWidth="1"/>
    <col min="15821" max="15821" width="11.44140625" style="4"/>
    <col min="15822" max="15822" width="2" style="4" customWidth="1"/>
    <col min="15823" max="15824" width="11.44140625" style="4"/>
    <col min="15825" max="15825" width="24.6640625" style="4" customWidth="1"/>
    <col min="15826" max="15872" width="11.44140625" style="4"/>
    <col min="15873" max="15873" width="12" style="4" customWidth="1"/>
    <col min="15874" max="15882" width="12.6640625" style="4" customWidth="1"/>
    <col min="15883" max="15885" width="13.44140625" style="4" customWidth="1"/>
    <col min="15886" max="15887" width="12" style="4" customWidth="1"/>
    <col min="15888" max="15888" width="11.44140625" style="4"/>
    <col min="15889" max="15889" width="10.33203125" style="4" bestFit="1" customWidth="1"/>
    <col min="15890" max="15890" width="11.44140625" style="4"/>
    <col min="15891" max="15891" width="12.6640625" style="4" customWidth="1"/>
    <col min="15892" max="16061" width="11.44140625" style="4"/>
    <col min="16062" max="16062" width="12" style="4" customWidth="1"/>
    <col min="16063" max="16071" width="12.6640625" style="4" customWidth="1"/>
    <col min="16072" max="16074" width="13.44140625" style="4" customWidth="1"/>
    <col min="16075" max="16076" width="12" style="4" customWidth="1"/>
    <col min="16077" max="16077" width="11.44140625" style="4"/>
    <col min="16078" max="16078" width="2" style="4" customWidth="1"/>
    <col min="16079" max="16080" width="11.44140625" style="4"/>
    <col min="16081" max="16081" width="24.6640625" style="4" customWidth="1"/>
    <col min="16082" max="16128" width="11.44140625" style="4"/>
    <col min="16129" max="16129" width="12" style="4" customWidth="1"/>
    <col min="16130" max="16138" width="12.6640625" style="4" customWidth="1"/>
    <col min="16139" max="16141" width="13.44140625" style="4" customWidth="1"/>
    <col min="16142" max="16143" width="12" style="4" customWidth="1"/>
    <col min="16144" max="16144" width="11.44140625" style="4"/>
    <col min="16145" max="16145" width="10.33203125" style="4" bestFit="1" customWidth="1"/>
    <col min="16146" max="16146" width="11.44140625" style="4"/>
    <col min="16147" max="16147" width="12.6640625" style="4" customWidth="1"/>
    <col min="16148" max="16317" width="11.44140625" style="4"/>
    <col min="16318" max="16318" width="12" style="4" customWidth="1"/>
    <col min="16319" max="16327" width="12.6640625" style="4" customWidth="1"/>
    <col min="16328" max="16330" width="13.44140625" style="4" customWidth="1"/>
    <col min="16331" max="16332" width="12" style="4" customWidth="1"/>
    <col min="16333" max="16333" width="11.44140625" style="4"/>
    <col min="16334" max="16334" width="2" style="4" customWidth="1"/>
    <col min="16335" max="16336" width="11.44140625" style="4"/>
    <col min="16337" max="16337" width="24.6640625" style="4" customWidth="1"/>
    <col min="16338" max="16384" width="11.44140625" style="4"/>
  </cols>
  <sheetData>
    <row r="1" spans="1:19" s="1" customFormat="1" ht="12.75" hidden="1" customHeight="1" x14ac:dyDescent="0.25">
      <c r="A1" s="1" t="s">
        <v>24</v>
      </c>
      <c r="B1" s="1" t="s">
        <v>25</v>
      </c>
      <c r="C1" s="1" t="s">
        <v>24</v>
      </c>
      <c r="D1" s="1" t="s">
        <v>25</v>
      </c>
      <c r="H1" s="1" t="s">
        <v>24</v>
      </c>
      <c r="I1" s="1" t="s">
        <v>25</v>
      </c>
      <c r="J1" s="1" t="s">
        <v>24</v>
      </c>
      <c r="K1" s="1" t="s">
        <v>25</v>
      </c>
      <c r="L1" s="1" t="s">
        <v>24</v>
      </c>
      <c r="M1" s="1" t="s">
        <v>25</v>
      </c>
      <c r="N1" s="1" t="s">
        <v>24</v>
      </c>
      <c r="O1" s="1" t="s">
        <v>25</v>
      </c>
      <c r="P1" s="1" t="s">
        <v>24</v>
      </c>
      <c r="Q1" s="1" t="s">
        <v>25</v>
      </c>
      <c r="R1" s="1" t="s">
        <v>24</v>
      </c>
      <c r="S1" s="1" t="s">
        <v>25</v>
      </c>
    </row>
    <row r="2" spans="1:19" s="1" customFormat="1" hidden="1" x14ac:dyDescent="0.25">
      <c r="A2" s="1">
        <v>1</v>
      </c>
      <c r="B2" s="1">
        <v>0</v>
      </c>
      <c r="C2" s="1">
        <v>2</v>
      </c>
      <c r="D2" s="1">
        <v>0</v>
      </c>
      <c r="H2" s="1">
        <v>3</v>
      </c>
      <c r="I2" s="1">
        <v>0</v>
      </c>
      <c r="J2" s="1">
        <v>4</v>
      </c>
      <c r="K2" s="1">
        <v>0</v>
      </c>
      <c r="L2" s="1">
        <v>5</v>
      </c>
      <c r="M2" s="1">
        <v>0</v>
      </c>
      <c r="N2" s="1">
        <v>6</v>
      </c>
      <c r="O2" s="1">
        <v>0</v>
      </c>
      <c r="P2" s="1">
        <v>7</v>
      </c>
      <c r="Q2" s="1">
        <v>0</v>
      </c>
      <c r="R2" s="1">
        <v>8</v>
      </c>
      <c r="S2" s="1">
        <v>0</v>
      </c>
    </row>
    <row r="3" spans="1:19" s="1" customFormat="1" hidden="1" x14ac:dyDescent="0.25">
      <c r="A3" s="1" t="s">
        <v>24</v>
      </c>
      <c r="B3" s="1" t="s">
        <v>25</v>
      </c>
      <c r="C3" s="1" t="s">
        <v>24</v>
      </c>
      <c r="D3" s="1" t="s">
        <v>25</v>
      </c>
      <c r="H3" s="1" t="s">
        <v>24</v>
      </c>
      <c r="I3" s="1" t="s">
        <v>25</v>
      </c>
      <c r="J3" s="1" t="s">
        <v>24</v>
      </c>
      <c r="K3" s="1" t="s">
        <v>25</v>
      </c>
      <c r="L3" s="1" t="s">
        <v>24</v>
      </c>
      <c r="M3" s="1" t="s">
        <v>25</v>
      </c>
      <c r="N3" s="1" t="s">
        <v>24</v>
      </c>
      <c r="O3" s="1" t="s">
        <v>25</v>
      </c>
      <c r="P3" s="1" t="s">
        <v>24</v>
      </c>
      <c r="Q3" s="1" t="s">
        <v>25</v>
      </c>
      <c r="R3" s="1" t="s">
        <v>24</v>
      </c>
      <c r="S3" s="1" t="s">
        <v>25</v>
      </c>
    </row>
    <row r="4" spans="1:19" s="1" customFormat="1" hidden="1" x14ac:dyDescent="0.25">
      <c r="A4" s="1">
        <v>1</v>
      </c>
      <c r="B4" s="1">
        <v>1</v>
      </c>
      <c r="C4" s="1">
        <v>2</v>
      </c>
      <c r="D4" s="1">
        <v>1</v>
      </c>
      <c r="H4" s="1">
        <v>3</v>
      </c>
      <c r="I4" s="1">
        <v>1</v>
      </c>
      <c r="J4" s="1">
        <v>4</v>
      </c>
      <c r="K4" s="1">
        <v>1</v>
      </c>
      <c r="L4" s="1">
        <v>5</v>
      </c>
      <c r="M4" s="1">
        <v>1</v>
      </c>
      <c r="N4" s="1">
        <v>6</v>
      </c>
      <c r="O4" s="1">
        <v>1</v>
      </c>
      <c r="P4" s="1">
        <v>7</v>
      </c>
      <c r="Q4" s="1">
        <v>1</v>
      </c>
      <c r="R4" s="1">
        <v>8</v>
      </c>
      <c r="S4" s="1">
        <v>1</v>
      </c>
    </row>
    <row r="5" spans="1:19" s="1" customFormat="1" hidden="1" x14ac:dyDescent="0.25">
      <c r="A5" s="1" t="s">
        <v>24</v>
      </c>
      <c r="B5" s="2" t="s">
        <v>26</v>
      </c>
      <c r="C5" s="1" t="s">
        <v>24</v>
      </c>
      <c r="D5" s="2" t="s">
        <v>26</v>
      </c>
      <c r="E5" s="3"/>
      <c r="F5" s="3"/>
      <c r="G5" s="3"/>
      <c r="H5" s="1" t="s">
        <v>24</v>
      </c>
      <c r="I5" s="2" t="s">
        <v>26</v>
      </c>
      <c r="J5" s="1" t="s">
        <v>24</v>
      </c>
      <c r="K5" s="2" t="s">
        <v>26</v>
      </c>
      <c r="L5" s="1" t="s">
        <v>24</v>
      </c>
      <c r="M5" s="2" t="s">
        <v>26</v>
      </c>
      <c r="N5" s="1" t="s">
        <v>24</v>
      </c>
      <c r="O5" s="2" t="s">
        <v>26</v>
      </c>
      <c r="P5" s="1" t="s">
        <v>24</v>
      </c>
      <c r="Q5" s="2" t="s">
        <v>26</v>
      </c>
      <c r="R5" s="1" t="s">
        <v>24</v>
      </c>
      <c r="S5" s="2" t="s">
        <v>26</v>
      </c>
    </row>
    <row r="6" spans="1:19" s="1" customFormat="1" hidden="1" x14ac:dyDescent="0.25">
      <c r="A6" s="1">
        <v>1</v>
      </c>
      <c r="B6" s="1">
        <v>1</v>
      </c>
      <c r="C6" s="1">
        <v>2</v>
      </c>
      <c r="D6" s="1">
        <v>1</v>
      </c>
      <c r="H6" s="1">
        <v>3</v>
      </c>
      <c r="I6" s="1">
        <v>1</v>
      </c>
      <c r="J6" s="1">
        <v>4</v>
      </c>
      <c r="K6" s="1">
        <v>1</v>
      </c>
      <c r="L6" s="1">
        <v>5</v>
      </c>
      <c r="M6" s="1">
        <v>1</v>
      </c>
      <c r="N6" s="1">
        <v>6</v>
      </c>
      <c r="O6" s="1">
        <v>1</v>
      </c>
      <c r="P6" s="1">
        <v>7</v>
      </c>
      <c r="Q6" s="1">
        <v>1</v>
      </c>
      <c r="R6" s="1">
        <v>8</v>
      </c>
      <c r="S6" s="1">
        <v>1</v>
      </c>
    </row>
    <row r="7" spans="1:19" s="1" customFormat="1" hidden="1" x14ac:dyDescent="0.25">
      <c r="A7" s="1" t="s">
        <v>24</v>
      </c>
      <c r="B7" s="2" t="s">
        <v>26</v>
      </c>
      <c r="C7" s="1" t="s">
        <v>24</v>
      </c>
      <c r="D7" s="2" t="s">
        <v>26</v>
      </c>
      <c r="E7" s="3"/>
      <c r="F7" s="3"/>
      <c r="G7" s="3"/>
      <c r="H7" s="1" t="s">
        <v>24</v>
      </c>
      <c r="I7" s="2" t="s">
        <v>26</v>
      </c>
      <c r="J7" s="1" t="s">
        <v>24</v>
      </c>
      <c r="K7" s="2" t="s">
        <v>26</v>
      </c>
      <c r="L7" s="1" t="s">
        <v>24</v>
      </c>
      <c r="M7" s="2" t="s">
        <v>26</v>
      </c>
      <c r="N7" s="1" t="s">
        <v>24</v>
      </c>
      <c r="O7" s="2" t="s">
        <v>26</v>
      </c>
      <c r="P7" s="1" t="s">
        <v>24</v>
      </c>
      <c r="Q7" s="2" t="s">
        <v>26</v>
      </c>
      <c r="R7" s="1" t="s">
        <v>24</v>
      </c>
      <c r="S7" s="2" t="s">
        <v>26</v>
      </c>
    </row>
    <row r="8" spans="1:19" s="1" customFormat="1" hidden="1" x14ac:dyDescent="0.25">
      <c r="A8" s="1">
        <v>1</v>
      </c>
      <c r="B8" s="1">
        <v>2</v>
      </c>
      <c r="C8" s="1">
        <v>2</v>
      </c>
      <c r="D8" s="1">
        <v>2</v>
      </c>
      <c r="H8" s="1">
        <v>3</v>
      </c>
      <c r="I8" s="1">
        <v>2</v>
      </c>
      <c r="J8" s="1">
        <v>4</v>
      </c>
      <c r="K8" s="1">
        <v>2</v>
      </c>
      <c r="L8" s="1">
        <v>5</v>
      </c>
      <c r="M8" s="1">
        <v>2</v>
      </c>
      <c r="N8" s="1">
        <v>6</v>
      </c>
      <c r="O8" s="1">
        <v>2</v>
      </c>
      <c r="P8" s="1">
        <v>7</v>
      </c>
      <c r="Q8" s="1">
        <v>2</v>
      </c>
      <c r="R8" s="1">
        <v>8</v>
      </c>
      <c r="S8" s="1">
        <v>2</v>
      </c>
    </row>
    <row r="9" spans="1:19" s="1" customFormat="1" hidden="1" x14ac:dyDescent="0.25">
      <c r="A9" s="1" t="s">
        <v>24</v>
      </c>
      <c r="B9" s="2" t="s">
        <v>26</v>
      </c>
      <c r="C9" s="1" t="s">
        <v>24</v>
      </c>
      <c r="D9" s="2" t="s">
        <v>26</v>
      </c>
      <c r="E9" s="3"/>
      <c r="F9" s="3"/>
      <c r="G9" s="3"/>
      <c r="H9" s="1" t="s">
        <v>24</v>
      </c>
      <c r="I9" s="2" t="s">
        <v>26</v>
      </c>
      <c r="J9" s="1" t="s">
        <v>24</v>
      </c>
      <c r="K9" s="2" t="s">
        <v>26</v>
      </c>
      <c r="L9" s="1" t="s">
        <v>24</v>
      </c>
      <c r="M9" s="2" t="s">
        <v>26</v>
      </c>
      <c r="N9" s="1" t="s">
        <v>24</v>
      </c>
      <c r="O9" s="2" t="s">
        <v>26</v>
      </c>
      <c r="P9" s="1" t="s">
        <v>24</v>
      </c>
      <c r="Q9" s="2" t="s">
        <v>26</v>
      </c>
      <c r="R9" s="1" t="s">
        <v>24</v>
      </c>
      <c r="S9" s="2" t="s">
        <v>26</v>
      </c>
    </row>
    <row r="10" spans="1:19" s="1" customFormat="1" hidden="1" x14ac:dyDescent="0.25">
      <c r="A10" s="1">
        <v>1</v>
      </c>
      <c r="B10" s="1">
        <v>3</v>
      </c>
      <c r="C10" s="1">
        <v>2</v>
      </c>
      <c r="D10" s="1">
        <v>3</v>
      </c>
      <c r="H10" s="1">
        <v>3</v>
      </c>
      <c r="I10" s="1">
        <v>3</v>
      </c>
      <c r="J10" s="1">
        <v>4</v>
      </c>
      <c r="K10" s="1">
        <v>3</v>
      </c>
      <c r="L10" s="1">
        <v>5</v>
      </c>
      <c r="M10" s="1">
        <v>3</v>
      </c>
      <c r="N10" s="1">
        <v>6</v>
      </c>
      <c r="O10" s="1">
        <v>3</v>
      </c>
      <c r="P10" s="1">
        <v>7</v>
      </c>
      <c r="Q10" s="1">
        <v>3</v>
      </c>
      <c r="R10" s="1">
        <v>8</v>
      </c>
      <c r="S10" s="1">
        <v>3</v>
      </c>
    </row>
    <row r="11" spans="1:19" s="1" customFormat="1" hidden="1" x14ac:dyDescent="0.25">
      <c r="A11" s="1" t="s">
        <v>24</v>
      </c>
      <c r="B11" s="2" t="s">
        <v>27</v>
      </c>
      <c r="C11" s="1" t="s">
        <v>24</v>
      </c>
      <c r="D11" s="2" t="s">
        <v>27</v>
      </c>
      <c r="E11" s="3"/>
      <c r="F11" s="3"/>
      <c r="G11" s="3"/>
      <c r="H11" s="1" t="s">
        <v>24</v>
      </c>
      <c r="I11" s="2" t="s">
        <v>27</v>
      </c>
      <c r="J11" s="1" t="s">
        <v>24</v>
      </c>
      <c r="K11" s="2" t="s">
        <v>27</v>
      </c>
      <c r="L11" s="1" t="s">
        <v>24</v>
      </c>
      <c r="M11" s="2" t="s">
        <v>27</v>
      </c>
      <c r="N11" s="1" t="s">
        <v>24</v>
      </c>
      <c r="O11" s="2" t="s">
        <v>27</v>
      </c>
      <c r="P11" s="1" t="s">
        <v>24</v>
      </c>
      <c r="Q11" s="2" t="s">
        <v>27</v>
      </c>
      <c r="R11" s="1" t="s">
        <v>24</v>
      </c>
      <c r="S11" s="2" t="s">
        <v>27</v>
      </c>
    </row>
    <row r="12" spans="1:19" s="1" customFormat="1" hidden="1" x14ac:dyDescent="0.25">
      <c r="A12" s="1">
        <v>1</v>
      </c>
      <c r="B12" s="1">
        <v>1</v>
      </c>
      <c r="C12" s="1">
        <v>2</v>
      </c>
      <c r="D12" s="1">
        <v>1</v>
      </c>
      <c r="H12" s="1">
        <v>3</v>
      </c>
      <c r="I12" s="1">
        <v>1</v>
      </c>
      <c r="J12" s="1">
        <v>4</v>
      </c>
      <c r="K12" s="1">
        <v>1</v>
      </c>
      <c r="L12" s="1">
        <v>5</v>
      </c>
      <c r="M12" s="1">
        <v>1</v>
      </c>
      <c r="N12" s="1">
        <v>6</v>
      </c>
      <c r="O12" s="1">
        <v>1</v>
      </c>
      <c r="P12" s="1">
        <v>7</v>
      </c>
      <c r="Q12" s="1">
        <v>1</v>
      </c>
      <c r="R12" s="1">
        <v>8</v>
      </c>
      <c r="S12" s="1">
        <v>1</v>
      </c>
    </row>
    <row r="13" spans="1:19" s="1" customFormat="1" hidden="1" x14ac:dyDescent="0.25">
      <c r="A13" s="1" t="s">
        <v>24</v>
      </c>
      <c r="B13" s="2" t="s">
        <v>28</v>
      </c>
      <c r="C13" s="1" t="s">
        <v>24</v>
      </c>
      <c r="D13" s="2" t="s">
        <v>28</v>
      </c>
      <c r="E13" s="3"/>
      <c r="F13" s="3"/>
      <c r="G13" s="3"/>
      <c r="H13" s="1" t="s">
        <v>24</v>
      </c>
      <c r="I13" s="2" t="s">
        <v>28</v>
      </c>
      <c r="J13" s="1" t="s">
        <v>24</v>
      </c>
      <c r="K13" s="2" t="s">
        <v>28</v>
      </c>
      <c r="L13" s="1" t="s">
        <v>24</v>
      </c>
      <c r="M13" s="2" t="s">
        <v>28</v>
      </c>
      <c r="N13" s="1" t="s">
        <v>24</v>
      </c>
      <c r="O13" s="2" t="s">
        <v>28</v>
      </c>
      <c r="P13" s="1" t="s">
        <v>24</v>
      </c>
      <c r="Q13" s="2" t="s">
        <v>28</v>
      </c>
      <c r="R13" s="1" t="s">
        <v>24</v>
      </c>
      <c r="S13" s="2" t="s">
        <v>28</v>
      </c>
    </row>
    <row r="14" spans="1:19" s="1" customFormat="1" hidden="1" x14ac:dyDescent="0.25">
      <c r="A14" s="1">
        <v>1</v>
      </c>
      <c r="B14" s="1">
        <v>1</v>
      </c>
      <c r="C14" s="1">
        <v>2</v>
      </c>
      <c r="D14" s="1">
        <v>1</v>
      </c>
      <c r="H14" s="1">
        <v>3</v>
      </c>
      <c r="I14" s="1">
        <v>1</v>
      </c>
      <c r="J14" s="1">
        <v>4</v>
      </c>
      <c r="K14" s="1">
        <v>1</v>
      </c>
      <c r="L14" s="1">
        <v>5</v>
      </c>
      <c r="M14" s="1">
        <v>1</v>
      </c>
      <c r="N14" s="1">
        <v>6</v>
      </c>
      <c r="O14" s="1">
        <v>1</v>
      </c>
      <c r="P14" s="1">
        <v>7</v>
      </c>
      <c r="Q14" s="1">
        <v>1</v>
      </c>
      <c r="R14" s="1">
        <v>8</v>
      </c>
      <c r="S14" s="1">
        <v>1</v>
      </c>
    </row>
    <row r="15" spans="1:19" s="1" customFormat="1" hidden="1" x14ac:dyDescent="0.25">
      <c r="A15" s="1" t="s">
        <v>24</v>
      </c>
      <c r="B15" s="2" t="s">
        <v>29</v>
      </c>
      <c r="C15" s="1" t="s">
        <v>24</v>
      </c>
      <c r="D15" s="2" t="s">
        <v>29</v>
      </c>
      <c r="E15" s="3"/>
      <c r="F15" s="3"/>
      <c r="G15" s="3"/>
      <c r="H15" s="1" t="s">
        <v>24</v>
      </c>
      <c r="I15" s="2" t="s">
        <v>29</v>
      </c>
      <c r="J15" s="1" t="s">
        <v>24</v>
      </c>
      <c r="K15" s="2" t="s">
        <v>29</v>
      </c>
      <c r="L15" s="1" t="s">
        <v>24</v>
      </c>
      <c r="M15" s="2" t="s">
        <v>29</v>
      </c>
      <c r="N15" s="1" t="s">
        <v>24</v>
      </c>
      <c r="O15" s="2" t="s">
        <v>29</v>
      </c>
      <c r="P15" s="1" t="s">
        <v>24</v>
      </c>
      <c r="Q15" s="2" t="s">
        <v>29</v>
      </c>
      <c r="R15" s="1" t="s">
        <v>24</v>
      </c>
      <c r="S15" s="2" t="s">
        <v>29</v>
      </c>
    </row>
    <row r="16" spans="1:19" s="1" customFormat="1" hidden="1" x14ac:dyDescent="0.25">
      <c r="A16" s="1">
        <v>1</v>
      </c>
      <c r="B16" s="1">
        <v>1</v>
      </c>
      <c r="C16" s="1">
        <v>2</v>
      </c>
      <c r="D16" s="1">
        <v>1</v>
      </c>
      <c r="H16" s="1">
        <v>3</v>
      </c>
      <c r="I16" s="1">
        <v>1</v>
      </c>
      <c r="J16" s="1">
        <v>4</v>
      </c>
      <c r="K16" s="1">
        <v>1</v>
      </c>
      <c r="L16" s="1">
        <v>5</v>
      </c>
      <c r="M16" s="1">
        <v>1</v>
      </c>
      <c r="N16" s="1">
        <v>6</v>
      </c>
      <c r="O16" s="1">
        <v>1</v>
      </c>
      <c r="P16" s="1">
        <v>7</v>
      </c>
      <c r="Q16" s="1">
        <v>1</v>
      </c>
      <c r="R16" s="1">
        <v>8</v>
      </c>
      <c r="S16" s="1">
        <v>1</v>
      </c>
    </row>
    <row r="17" spans="1:19" s="1" customFormat="1" hidden="1" x14ac:dyDescent="0.25">
      <c r="A17" s="1" t="s">
        <v>24</v>
      </c>
      <c r="B17" s="2" t="s">
        <v>30</v>
      </c>
      <c r="C17" s="1" t="s">
        <v>24</v>
      </c>
      <c r="D17" s="2" t="s">
        <v>30</v>
      </c>
      <c r="E17" s="3"/>
      <c r="F17" s="3"/>
      <c r="G17" s="3"/>
      <c r="H17" s="1" t="s">
        <v>24</v>
      </c>
      <c r="I17" s="2" t="s">
        <v>30</v>
      </c>
      <c r="J17" s="1" t="s">
        <v>24</v>
      </c>
      <c r="K17" s="2" t="s">
        <v>30</v>
      </c>
      <c r="L17" s="1" t="s">
        <v>24</v>
      </c>
      <c r="M17" s="2" t="s">
        <v>30</v>
      </c>
      <c r="N17" s="1" t="s">
        <v>24</v>
      </c>
      <c r="O17" s="2" t="s">
        <v>30</v>
      </c>
      <c r="P17" s="1" t="s">
        <v>24</v>
      </c>
      <c r="Q17" s="2" t="s">
        <v>30</v>
      </c>
      <c r="R17" s="1" t="s">
        <v>24</v>
      </c>
      <c r="S17" s="2" t="s">
        <v>30</v>
      </c>
    </row>
    <row r="18" spans="1:19" s="1" customFormat="1" hidden="1" x14ac:dyDescent="0.25">
      <c r="A18" s="1">
        <v>1</v>
      </c>
      <c r="B18" s="1">
        <v>2</v>
      </c>
      <c r="C18" s="1">
        <v>2</v>
      </c>
      <c r="D18" s="1">
        <v>2</v>
      </c>
      <c r="H18" s="1">
        <v>3</v>
      </c>
      <c r="I18" s="1">
        <v>2</v>
      </c>
      <c r="J18" s="1">
        <v>4</v>
      </c>
      <c r="K18" s="1">
        <v>2</v>
      </c>
      <c r="L18" s="1">
        <v>5</v>
      </c>
      <c r="M18" s="1">
        <v>2</v>
      </c>
      <c r="N18" s="1">
        <v>6</v>
      </c>
      <c r="O18" s="1">
        <v>2</v>
      </c>
      <c r="P18" s="1">
        <v>7</v>
      </c>
      <c r="Q18" s="1">
        <v>2</v>
      </c>
      <c r="R18" s="1">
        <v>8</v>
      </c>
      <c r="S18" s="1">
        <v>2</v>
      </c>
    </row>
    <row r="19" spans="1:19" s="1" customFormat="1" hidden="1" x14ac:dyDescent="0.25">
      <c r="A19" s="1" t="s">
        <v>24</v>
      </c>
      <c r="B19" s="2" t="s">
        <v>30</v>
      </c>
      <c r="C19" s="1" t="s">
        <v>24</v>
      </c>
      <c r="D19" s="2" t="s">
        <v>30</v>
      </c>
      <c r="E19" s="3"/>
      <c r="F19" s="3"/>
      <c r="G19" s="3"/>
      <c r="H19" s="1" t="s">
        <v>24</v>
      </c>
      <c r="I19" s="2" t="s">
        <v>30</v>
      </c>
      <c r="J19" s="1" t="s">
        <v>24</v>
      </c>
      <c r="K19" s="2" t="s">
        <v>30</v>
      </c>
      <c r="L19" s="1" t="s">
        <v>24</v>
      </c>
      <c r="M19" s="2" t="s">
        <v>30</v>
      </c>
      <c r="N19" s="1" t="s">
        <v>24</v>
      </c>
      <c r="O19" s="2" t="s">
        <v>30</v>
      </c>
      <c r="P19" s="1" t="s">
        <v>24</v>
      </c>
      <c r="Q19" s="2" t="s">
        <v>30</v>
      </c>
      <c r="R19" s="1" t="s">
        <v>24</v>
      </c>
      <c r="S19" s="2" t="s">
        <v>30</v>
      </c>
    </row>
    <row r="20" spans="1:19" s="1" customFormat="1" hidden="1" x14ac:dyDescent="0.25">
      <c r="A20" s="1">
        <v>1</v>
      </c>
      <c r="B20" s="1">
        <v>3</v>
      </c>
      <c r="C20" s="1">
        <v>2</v>
      </c>
      <c r="D20" s="1">
        <v>3</v>
      </c>
      <c r="H20" s="1">
        <v>3</v>
      </c>
      <c r="I20" s="1">
        <v>3</v>
      </c>
      <c r="J20" s="1">
        <v>4</v>
      </c>
      <c r="K20" s="1">
        <v>3</v>
      </c>
      <c r="L20" s="1">
        <v>5</v>
      </c>
      <c r="M20" s="1">
        <v>3</v>
      </c>
      <c r="N20" s="1">
        <v>6</v>
      </c>
      <c r="O20" s="1">
        <v>3</v>
      </c>
      <c r="P20" s="1">
        <v>7</v>
      </c>
      <c r="Q20" s="1">
        <v>3</v>
      </c>
      <c r="R20" s="1">
        <v>8</v>
      </c>
      <c r="S20" s="1">
        <v>3</v>
      </c>
    </row>
    <row r="21" spans="1:19" s="1" customFormat="1" hidden="1" x14ac:dyDescent="0.25">
      <c r="A21" s="1" t="s">
        <v>24</v>
      </c>
      <c r="B21" s="2" t="s">
        <v>30</v>
      </c>
      <c r="C21" s="1" t="s">
        <v>24</v>
      </c>
      <c r="D21" s="2" t="s">
        <v>30</v>
      </c>
      <c r="E21" s="3"/>
      <c r="F21" s="3"/>
      <c r="G21" s="3"/>
      <c r="H21" s="1" t="s">
        <v>24</v>
      </c>
      <c r="I21" s="2" t="s">
        <v>30</v>
      </c>
      <c r="J21" s="1" t="s">
        <v>24</v>
      </c>
      <c r="K21" s="2" t="s">
        <v>30</v>
      </c>
      <c r="L21" s="1" t="s">
        <v>24</v>
      </c>
      <c r="M21" s="2" t="s">
        <v>30</v>
      </c>
      <c r="N21" s="1" t="s">
        <v>24</v>
      </c>
      <c r="O21" s="2" t="s">
        <v>30</v>
      </c>
      <c r="P21" s="1" t="s">
        <v>24</v>
      </c>
      <c r="Q21" s="2" t="s">
        <v>30</v>
      </c>
      <c r="R21" s="1" t="s">
        <v>24</v>
      </c>
      <c r="S21" s="2" t="s">
        <v>30</v>
      </c>
    </row>
    <row r="22" spans="1:19" s="1" customFormat="1" hidden="1" x14ac:dyDescent="0.25">
      <c r="A22" s="1">
        <v>1</v>
      </c>
      <c r="B22" s="1">
        <v>4</v>
      </c>
      <c r="C22" s="1">
        <v>2</v>
      </c>
      <c r="D22" s="1">
        <v>4</v>
      </c>
      <c r="H22" s="1">
        <v>3</v>
      </c>
      <c r="I22" s="1">
        <v>4</v>
      </c>
      <c r="J22" s="1">
        <v>4</v>
      </c>
      <c r="K22" s="1">
        <v>4</v>
      </c>
      <c r="L22" s="1">
        <v>5</v>
      </c>
      <c r="M22" s="1">
        <v>4</v>
      </c>
      <c r="N22" s="1">
        <v>6</v>
      </c>
      <c r="O22" s="1">
        <v>4</v>
      </c>
      <c r="P22" s="1">
        <v>7</v>
      </c>
      <c r="Q22" s="1">
        <v>4</v>
      </c>
      <c r="R22" s="1">
        <v>8</v>
      </c>
      <c r="S22" s="1">
        <v>4</v>
      </c>
    </row>
    <row r="23" spans="1:19" s="1" customFormat="1" hidden="1" x14ac:dyDescent="0.25">
      <c r="A23" s="1" t="s">
        <v>24</v>
      </c>
      <c r="B23" s="2" t="s">
        <v>30</v>
      </c>
      <c r="C23" s="1" t="s">
        <v>24</v>
      </c>
      <c r="D23" s="2" t="s">
        <v>30</v>
      </c>
      <c r="E23" s="3"/>
      <c r="F23" s="3"/>
      <c r="G23" s="3"/>
      <c r="H23" s="1" t="s">
        <v>24</v>
      </c>
      <c r="I23" s="2" t="s">
        <v>30</v>
      </c>
      <c r="J23" s="1" t="s">
        <v>24</v>
      </c>
      <c r="K23" s="2" t="s">
        <v>30</v>
      </c>
      <c r="L23" s="1" t="s">
        <v>24</v>
      </c>
      <c r="M23" s="2" t="s">
        <v>30</v>
      </c>
      <c r="N23" s="1" t="s">
        <v>24</v>
      </c>
      <c r="O23" s="2" t="s">
        <v>30</v>
      </c>
      <c r="P23" s="1" t="s">
        <v>24</v>
      </c>
      <c r="Q23" s="2" t="s">
        <v>30</v>
      </c>
      <c r="R23" s="1" t="s">
        <v>24</v>
      </c>
      <c r="S23" s="2" t="s">
        <v>30</v>
      </c>
    </row>
    <row r="24" spans="1:19" s="1" customFormat="1" hidden="1" x14ac:dyDescent="0.25">
      <c r="A24" s="1">
        <v>1</v>
      </c>
      <c r="B24" s="1">
        <v>5</v>
      </c>
      <c r="C24" s="1">
        <v>2</v>
      </c>
      <c r="D24" s="1">
        <v>5</v>
      </c>
      <c r="H24" s="1">
        <v>3</v>
      </c>
      <c r="I24" s="1">
        <v>5</v>
      </c>
      <c r="J24" s="1">
        <v>4</v>
      </c>
      <c r="K24" s="1">
        <v>5</v>
      </c>
      <c r="L24" s="1">
        <v>5</v>
      </c>
      <c r="M24" s="1">
        <v>5</v>
      </c>
      <c r="N24" s="1">
        <v>6</v>
      </c>
      <c r="O24" s="1">
        <v>5</v>
      </c>
      <c r="P24" s="1">
        <v>7</v>
      </c>
      <c r="Q24" s="1">
        <v>5</v>
      </c>
      <c r="R24" s="1">
        <v>8</v>
      </c>
      <c r="S24" s="1">
        <v>5</v>
      </c>
    </row>
    <row r="25" spans="1:19" s="1" customFormat="1" hidden="1" x14ac:dyDescent="0.25">
      <c r="A25" s="1" t="s">
        <v>24</v>
      </c>
      <c r="B25" s="2" t="s">
        <v>30</v>
      </c>
      <c r="C25" s="1" t="s">
        <v>24</v>
      </c>
      <c r="D25" s="2" t="s">
        <v>30</v>
      </c>
      <c r="E25" s="3"/>
      <c r="F25" s="3"/>
      <c r="G25" s="3"/>
      <c r="H25" s="1" t="s">
        <v>24</v>
      </c>
      <c r="I25" s="2" t="s">
        <v>30</v>
      </c>
      <c r="J25" s="1" t="s">
        <v>24</v>
      </c>
      <c r="K25" s="2" t="s">
        <v>30</v>
      </c>
      <c r="L25" s="1" t="s">
        <v>24</v>
      </c>
      <c r="M25" s="2" t="s">
        <v>30</v>
      </c>
      <c r="N25" s="1" t="s">
        <v>24</v>
      </c>
      <c r="O25" s="2" t="s">
        <v>30</v>
      </c>
      <c r="P25" s="1" t="s">
        <v>24</v>
      </c>
      <c r="Q25" s="2" t="s">
        <v>30</v>
      </c>
      <c r="R25" s="1" t="s">
        <v>24</v>
      </c>
      <c r="S25" s="2" t="s">
        <v>30</v>
      </c>
    </row>
    <row r="26" spans="1:19" s="1" customFormat="1" hidden="1" x14ac:dyDescent="0.25">
      <c r="A26" s="1">
        <v>1</v>
      </c>
      <c r="B26" s="1">
        <v>6</v>
      </c>
      <c r="C26" s="1">
        <v>2</v>
      </c>
      <c r="D26" s="1">
        <v>6</v>
      </c>
      <c r="H26" s="1">
        <v>3</v>
      </c>
      <c r="I26" s="1">
        <v>6</v>
      </c>
      <c r="J26" s="1">
        <v>4</v>
      </c>
      <c r="K26" s="1">
        <v>6</v>
      </c>
      <c r="L26" s="1">
        <v>5</v>
      </c>
      <c r="M26" s="1">
        <v>6</v>
      </c>
      <c r="N26" s="1">
        <v>6</v>
      </c>
      <c r="O26" s="1">
        <v>6</v>
      </c>
      <c r="P26" s="1">
        <v>7</v>
      </c>
      <c r="Q26" s="1">
        <v>6</v>
      </c>
      <c r="R26" s="1">
        <v>8</v>
      </c>
      <c r="S26" s="1">
        <v>6</v>
      </c>
    </row>
    <row r="27" spans="1:19" s="1" customFormat="1" hidden="1" x14ac:dyDescent="0.25">
      <c r="A27" s="1" t="s">
        <v>24</v>
      </c>
      <c r="B27" s="2" t="s">
        <v>30</v>
      </c>
      <c r="C27" s="1" t="s">
        <v>24</v>
      </c>
      <c r="D27" s="2" t="s">
        <v>30</v>
      </c>
      <c r="E27" s="3"/>
      <c r="F27" s="3"/>
      <c r="G27" s="3"/>
      <c r="H27" s="1" t="s">
        <v>24</v>
      </c>
      <c r="I27" s="2" t="s">
        <v>30</v>
      </c>
      <c r="J27" s="1" t="s">
        <v>24</v>
      </c>
      <c r="K27" s="2" t="s">
        <v>30</v>
      </c>
      <c r="L27" s="1" t="s">
        <v>24</v>
      </c>
      <c r="M27" s="2" t="s">
        <v>30</v>
      </c>
      <c r="N27" s="1" t="s">
        <v>24</v>
      </c>
      <c r="O27" s="2" t="s">
        <v>30</v>
      </c>
      <c r="P27" s="1" t="s">
        <v>24</v>
      </c>
      <c r="Q27" s="2" t="s">
        <v>30</v>
      </c>
      <c r="R27" s="1" t="s">
        <v>24</v>
      </c>
      <c r="S27" s="2" t="s">
        <v>30</v>
      </c>
    </row>
    <row r="28" spans="1:19" s="1" customFormat="1" hidden="1" x14ac:dyDescent="0.25">
      <c r="A28" s="1">
        <v>1</v>
      </c>
      <c r="B28" s="1">
        <v>7</v>
      </c>
      <c r="C28" s="1">
        <v>2</v>
      </c>
      <c r="D28" s="1">
        <v>7</v>
      </c>
      <c r="H28" s="1">
        <v>3</v>
      </c>
      <c r="I28" s="1">
        <v>7</v>
      </c>
      <c r="J28" s="1">
        <v>4</v>
      </c>
      <c r="K28" s="1">
        <v>7</v>
      </c>
      <c r="L28" s="1">
        <v>5</v>
      </c>
      <c r="M28" s="1">
        <v>7</v>
      </c>
      <c r="N28" s="1">
        <v>6</v>
      </c>
      <c r="O28" s="1">
        <v>7</v>
      </c>
      <c r="P28" s="1">
        <v>7</v>
      </c>
      <c r="Q28" s="1">
        <v>7</v>
      </c>
      <c r="R28" s="1">
        <v>8</v>
      </c>
      <c r="S28" s="1">
        <v>7</v>
      </c>
    </row>
    <row r="29" spans="1:19" s="1" customFormat="1" hidden="1" x14ac:dyDescent="0.25">
      <c r="A29" s="1" t="s">
        <v>24</v>
      </c>
      <c r="B29" s="2" t="s">
        <v>30</v>
      </c>
      <c r="C29" s="1" t="s">
        <v>24</v>
      </c>
      <c r="D29" s="2" t="s">
        <v>30</v>
      </c>
      <c r="E29" s="3"/>
      <c r="F29" s="3"/>
      <c r="G29" s="3"/>
      <c r="H29" s="1" t="s">
        <v>24</v>
      </c>
      <c r="I29" s="2" t="s">
        <v>30</v>
      </c>
      <c r="J29" s="1" t="s">
        <v>24</v>
      </c>
      <c r="K29" s="2" t="s">
        <v>30</v>
      </c>
      <c r="L29" s="1" t="s">
        <v>24</v>
      </c>
      <c r="M29" s="2" t="s">
        <v>30</v>
      </c>
      <c r="N29" s="1" t="s">
        <v>24</v>
      </c>
      <c r="O29" s="2" t="s">
        <v>30</v>
      </c>
      <c r="P29" s="1" t="s">
        <v>24</v>
      </c>
      <c r="Q29" s="2" t="s">
        <v>30</v>
      </c>
      <c r="R29" s="1" t="s">
        <v>24</v>
      </c>
      <c r="S29" s="2" t="s">
        <v>30</v>
      </c>
    </row>
    <row r="30" spans="1:19" s="1" customFormat="1" hidden="1" x14ac:dyDescent="0.25">
      <c r="A30" s="1">
        <v>1</v>
      </c>
      <c r="B30" s="1">
        <v>8</v>
      </c>
      <c r="C30" s="1">
        <v>2</v>
      </c>
      <c r="D30" s="1">
        <v>8</v>
      </c>
      <c r="H30" s="1">
        <v>3</v>
      </c>
      <c r="I30" s="1">
        <v>8</v>
      </c>
      <c r="J30" s="1">
        <v>4</v>
      </c>
      <c r="K30" s="1">
        <v>8</v>
      </c>
      <c r="L30" s="1">
        <v>5</v>
      </c>
      <c r="M30" s="1">
        <v>8</v>
      </c>
      <c r="N30" s="1">
        <v>6</v>
      </c>
      <c r="O30" s="1">
        <v>8</v>
      </c>
      <c r="P30" s="1">
        <v>7</v>
      </c>
      <c r="Q30" s="1">
        <v>8</v>
      </c>
      <c r="R30" s="1">
        <v>8</v>
      </c>
      <c r="S30" s="1">
        <v>8</v>
      </c>
    </row>
    <row r="31" spans="1:19" s="1" customFormat="1" hidden="1" x14ac:dyDescent="0.25">
      <c r="A31" s="1" t="s">
        <v>24</v>
      </c>
      <c r="B31" s="2" t="s">
        <v>30</v>
      </c>
      <c r="C31" s="1" t="s">
        <v>24</v>
      </c>
      <c r="D31" s="2" t="s">
        <v>30</v>
      </c>
      <c r="E31" s="3"/>
      <c r="F31" s="3"/>
      <c r="G31" s="3"/>
      <c r="H31" s="1" t="s">
        <v>24</v>
      </c>
      <c r="I31" s="2" t="s">
        <v>30</v>
      </c>
      <c r="J31" s="1" t="s">
        <v>24</v>
      </c>
      <c r="K31" s="2" t="s">
        <v>30</v>
      </c>
      <c r="L31" s="1" t="s">
        <v>24</v>
      </c>
      <c r="M31" s="2" t="s">
        <v>30</v>
      </c>
      <c r="N31" s="1" t="s">
        <v>24</v>
      </c>
      <c r="O31" s="2" t="s">
        <v>30</v>
      </c>
      <c r="P31" s="1" t="s">
        <v>24</v>
      </c>
      <c r="Q31" s="2" t="s">
        <v>30</v>
      </c>
      <c r="R31" s="1" t="s">
        <v>24</v>
      </c>
      <c r="S31" s="2" t="s">
        <v>30</v>
      </c>
    </row>
    <row r="32" spans="1:19" s="1" customFormat="1" hidden="1" x14ac:dyDescent="0.25">
      <c r="A32" s="1">
        <v>1</v>
      </c>
      <c r="B32" s="1">
        <v>9</v>
      </c>
      <c r="C32" s="1">
        <v>2</v>
      </c>
      <c r="D32" s="1">
        <v>9</v>
      </c>
      <c r="H32" s="1">
        <v>3</v>
      </c>
      <c r="I32" s="1">
        <v>9</v>
      </c>
      <c r="J32" s="1">
        <v>4</v>
      </c>
      <c r="K32" s="1">
        <v>9</v>
      </c>
      <c r="L32" s="1">
        <v>5</v>
      </c>
      <c r="M32" s="1">
        <v>9</v>
      </c>
      <c r="N32" s="1">
        <v>6</v>
      </c>
      <c r="O32" s="1">
        <v>9</v>
      </c>
      <c r="P32" s="1">
        <v>7</v>
      </c>
      <c r="Q32" s="1">
        <v>9</v>
      </c>
      <c r="R32" s="1">
        <v>8</v>
      </c>
      <c r="S32" s="1">
        <v>9</v>
      </c>
    </row>
    <row r="33" spans="1:19" s="1" customFormat="1" hidden="1" x14ac:dyDescent="0.25">
      <c r="A33" s="1" t="s">
        <v>24</v>
      </c>
      <c r="B33" s="2" t="s">
        <v>31</v>
      </c>
      <c r="C33" s="1" t="s">
        <v>24</v>
      </c>
      <c r="D33" s="2" t="s">
        <v>31</v>
      </c>
      <c r="E33" s="3"/>
      <c r="F33" s="3"/>
      <c r="G33" s="3"/>
      <c r="H33" s="1" t="s">
        <v>24</v>
      </c>
      <c r="I33" s="2" t="s">
        <v>31</v>
      </c>
      <c r="J33" s="1" t="s">
        <v>24</v>
      </c>
      <c r="K33" s="2" t="s">
        <v>31</v>
      </c>
      <c r="L33" s="1" t="s">
        <v>24</v>
      </c>
      <c r="M33" s="2" t="s">
        <v>31</v>
      </c>
      <c r="N33" s="1" t="s">
        <v>24</v>
      </c>
      <c r="O33" s="2" t="s">
        <v>31</v>
      </c>
      <c r="P33" s="1" t="s">
        <v>24</v>
      </c>
      <c r="Q33" s="2" t="s">
        <v>31</v>
      </c>
      <c r="R33" s="1" t="s">
        <v>24</v>
      </c>
      <c r="S33" s="2" t="s">
        <v>31</v>
      </c>
    </row>
    <row r="34" spans="1:19" s="1" customFormat="1" hidden="1" x14ac:dyDescent="0.25">
      <c r="A34" s="1">
        <v>1</v>
      </c>
      <c r="B34" s="1">
        <v>1</v>
      </c>
      <c r="C34" s="1">
        <v>2</v>
      </c>
      <c r="D34" s="1">
        <v>1</v>
      </c>
      <c r="H34" s="1">
        <v>3</v>
      </c>
      <c r="I34" s="1">
        <v>1</v>
      </c>
      <c r="J34" s="1">
        <v>4</v>
      </c>
      <c r="K34" s="1">
        <v>1</v>
      </c>
      <c r="L34" s="1">
        <v>5</v>
      </c>
      <c r="M34" s="1">
        <v>1</v>
      </c>
      <c r="N34" s="1">
        <v>6</v>
      </c>
      <c r="O34" s="1">
        <v>1</v>
      </c>
      <c r="P34" s="1">
        <v>7</v>
      </c>
      <c r="Q34" s="1">
        <v>1</v>
      </c>
      <c r="R34" s="1">
        <v>8</v>
      </c>
      <c r="S34" s="1">
        <v>1</v>
      </c>
    </row>
    <row r="35" spans="1:19" s="1" customFormat="1" hidden="1" x14ac:dyDescent="0.25">
      <c r="A35" s="1" t="s">
        <v>24</v>
      </c>
      <c r="B35" s="2" t="s">
        <v>31</v>
      </c>
      <c r="C35" s="1" t="s">
        <v>24</v>
      </c>
      <c r="D35" s="2" t="s">
        <v>31</v>
      </c>
      <c r="E35" s="3"/>
      <c r="F35" s="3"/>
      <c r="G35" s="3"/>
      <c r="H35" s="1" t="s">
        <v>24</v>
      </c>
      <c r="I35" s="2" t="s">
        <v>31</v>
      </c>
      <c r="J35" s="1" t="s">
        <v>24</v>
      </c>
      <c r="K35" s="2" t="s">
        <v>31</v>
      </c>
      <c r="L35" s="1" t="s">
        <v>24</v>
      </c>
      <c r="M35" s="2" t="s">
        <v>31</v>
      </c>
      <c r="N35" s="1" t="s">
        <v>24</v>
      </c>
      <c r="O35" s="2" t="s">
        <v>31</v>
      </c>
      <c r="P35" s="1" t="s">
        <v>24</v>
      </c>
      <c r="Q35" s="2" t="s">
        <v>31</v>
      </c>
      <c r="R35" s="1" t="s">
        <v>24</v>
      </c>
      <c r="S35" s="2" t="s">
        <v>31</v>
      </c>
    </row>
    <row r="36" spans="1:19" s="1" customFormat="1" hidden="1" x14ac:dyDescent="0.25">
      <c r="A36" s="1">
        <v>1</v>
      </c>
      <c r="B36" s="1">
        <v>2</v>
      </c>
      <c r="C36" s="1">
        <v>2</v>
      </c>
      <c r="D36" s="1">
        <v>2</v>
      </c>
      <c r="H36" s="1">
        <v>3</v>
      </c>
      <c r="I36" s="1">
        <v>2</v>
      </c>
      <c r="J36" s="1">
        <v>4</v>
      </c>
      <c r="K36" s="1">
        <v>2</v>
      </c>
      <c r="L36" s="1">
        <v>5</v>
      </c>
      <c r="M36" s="1">
        <v>2</v>
      </c>
      <c r="N36" s="1">
        <v>6</v>
      </c>
      <c r="O36" s="1">
        <v>2</v>
      </c>
      <c r="P36" s="1">
        <v>7</v>
      </c>
      <c r="Q36" s="1">
        <v>2</v>
      </c>
      <c r="R36" s="1">
        <v>8</v>
      </c>
      <c r="S36" s="1">
        <v>2</v>
      </c>
    </row>
    <row r="37" spans="1:19" s="1" customFormat="1" hidden="1" x14ac:dyDescent="0.25">
      <c r="A37" s="1" t="s">
        <v>24</v>
      </c>
      <c r="B37" s="2" t="s">
        <v>31</v>
      </c>
      <c r="C37" s="1" t="s">
        <v>24</v>
      </c>
      <c r="D37" s="2" t="s">
        <v>31</v>
      </c>
      <c r="E37" s="3"/>
      <c r="F37" s="3"/>
      <c r="G37" s="3"/>
      <c r="H37" s="1" t="s">
        <v>24</v>
      </c>
      <c r="I37" s="2" t="s">
        <v>31</v>
      </c>
      <c r="J37" s="1" t="s">
        <v>24</v>
      </c>
      <c r="K37" s="2" t="s">
        <v>31</v>
      </c>
      <c r="L37" s="1" t="s">
        <v>24</v>
      </c>
      <c r="M37" s="2" t="s">
        <v>31</v>
      </c>
      <c r="N37" s="1" t="s">
        <v>24</v>
      </c>
      <c r="O37" s="2" t="s">
        <v>31</v>
      </c>
      <c r="P37" s="1" t="s">
        <v>24</v>
      </c>
      <c r="Q37" s="2" t="s">
        <v>31</v>
      </c>
      <c r="R37" s="1" t="s">
        <v>24</v>
      </c>
      <c r="S37" s="2" t="s">
        <v>31</v>
      </c>
    </row>
    <row r="38" spans="1:19" s="1" customFormat="1" hidden="1" x14ac:dyDescent="0.25">
      <c r="A38" s="1">
        <v>1</v>
      </c>
      <c r="B38" s="1">
        <v>3</v>
      </c>
      <c r="C38" s="1">
        <v>2</v>
      </c>
      <c r="D38" s="1">
        <v>3</v>
      </c>
      <c r="H38" s="1">
        <v>3</v>
      </c>
      <c r="I38" s="1">
        <v>3</v>
      </c>
      <c r="J38" s="1">
        <v>4</v>
      </c>
      <c r="K38" s="1">
        <v>3</v>
      </c>
      <c r="L38" s="1">
        <v>5</v>
      </c>
      <c r="M38" s="1">
        <v>3</v>
      </c>
      <c r="N38" s="1">
        <v>6</v>
      </c>
      <c r="O38" s="1">
        <v>3</v>
      </c>
      <c r="P38" s="1">
        <v>7</v>
      </c>
      <c r="Q38" s="1">
        <v>3</v>
      </c>
      <c r="R38" s="1">
        <v>8</v>
      </c>
      <c r="S38" s="1">
        <v>3</v>
      </c>
    </row>
    <row r="39" spans="1:19" s="1" customFormat="1" hidden="1" x14ac:dyDescent="0.25">
      <c r="A39" s="1" t="s">
        <v>24</v>
      </c>
      <c r="B39" s="2" t="s">
        <v>31</v>
      </c>
      <c r="C39" s="1" t="s">
        <v>24</v>
      </c>
      <c r="D39" s="2" t="s">
        <v>31</v>
      </c>
      <c r="E39" s="3"/>
      <c r="F39" s="3"/>
      <c r="G39" s="3"/>
      <c r="H39" s="1" t="s">
        <v>24</v>
      </c>
      <c r="I39" s="2" t="s">
        <v>31</v>
      </c>
      <c r="J39" s="1" t="s">
        <v>24</v>
      </c>
      <c r="K39" s="2" t="s">
        <v>31</v>
      </c>
      <c r="L39" s="1" t="s">
        <v>24</v>
      </c>
      <c r="M39" s="2" t="s">
        <v>31</v>
      </c>
      <c r="N39" s="1" t="s">
        <v>24</v>
      </c>
      <c r="O39" s="2" t="s">
        <v>31</v>
      </c>
      <c r="P39" s="1" t="s">
        <v>24</v>
      </c>
      <c r="Q39" s="2" t="s">
        <v>31</v>
      </c>
      <c r="R39" s="1" t="s">
        <v>24</v>
      </c>
      <c r="S39" s="2" t="s">
        <v>31</v>
      </c>
    </row>
    <row r="40" spans="1:19" s="1" customFormat="1" hidden="1" x14ac:dyDescent="0.25">
      <c r="A40" s="1">
        <v>1</v>
      </c>
      <c r="B40" s="1">
        <v>4</v>
      </c>
      <c r="C40" s="1">
        <v>2</v>
      </c>
      <c r="D40" s="1">
        <v>4</v>
      </c>
      <c r="H40" s="1">
        <v>3</v>
      </c>
      <c r="I40" s="1">
        <v>4</v>
      </c>
      <c r="J40" s="1">
        <v>4</v>
      </c>
      <c r="K40" s="1">
        <v>4</v>
      </c>
      <c r="L40" s="1">
        <v>5</v>
      </c>
      <c r="M40" s="1">
        <v>4</v>
      </c>
      <c r="N40" s="1">
        <v>6</v>
      </c>
      <c r="O40" s="1">
        <v>4</v>
      </c>
      <c r="P40" s="1">
        <v>7</v>
      </c>
      <c r="Q40" s="1">
        <v>4</v>
      </c>
      <c r="R40" s="1">
        <v>8</v>
      </c>
      <c r="S40" s="1">
        <v>4</v>
      </c>
    </row>
    <row r="41" spans="1:19" s="1" customFormat="1" hidden="1" x14ac:dyDescent="0.25">
      <c r="A41" s="1" t="s">
        <v>26</v>
      </c>
      <c r="B41" s="2" t="s">
        <v>30</v>
      </c>
      <c r="C41" s="1" t="s">
        <v>26</v>
      </c>
      <c r="D41" s="2" t="s">
        <v>30</v>
      </c>
      <c r="E41" s="3"/>
      <c r="F41" s="3"/>
      <c r="G41" s="3"/>
      <c r="H41" s="1" t="s">
        <v>26</v>
      </c>
      <c r="I41" s="2" t="s">
        <v>30</v>
      </c>
    </row>
    <row r="42" spans="1:19" s="1" customFormat="1" hidden="1" x14ac:dyDescent="0.25">
      <c r="A42" s="1">
        <v>1</v>
      </c>
      <c r="B42" s="1">
        <v>2</v>
      </c>
      <c r="C42" s="1">
        <v>2</v>
      </c>
      <c r="D42" s="1">
        <v>2</v>
      </c>
      <c r="H42" s="1">
        <v>3</v>
      </c>
      <c r="I42" s="1">
        <v>2</v>
      </c>
    </row>
    <row r="43" spans="1:19" s="1" customFormat="1" hidden="1" x14ac:dyDescent="0.25">
      <c r="A43" s="1" t="s">
        <v>26</v>
      </c>
      <c r="B43" s="2" t="s">
        <v>30</v>
      </c>
      <c r="C43" s="1" t="s">
        <v>26</v>
      </c>
      <c r="D43" s="2" t="s">
        <v>30</v>
      </c>
      <c r="E43" s="3"/>
      <c r="F43" s="3"/>
      <c r="G43" s="3"/>
      <c r="H43" s="1" t="s">
        <v>26</v>
      </c>
      <c r="I43" s="2" t="s">
        <v>30</v>
      </c>
    </row>
    <row r="44" spans="1:19" s="1" customFormat="1" hidden="1" x14ac:dyDescent="0.25">
      <c r="A44" s="1">
        <v>1</v>
      </c>
      <c r="B44" s="1">
        <v>3</v>
      </c>
      <c r="C44" s="1">
        <v>2</v>
      </c>
      <c r="D44" s="1">
        <v>3</v>
      </c>
      <c r="H44" s="1">
        <v>3</v>
      </c>
      <c r="I44" s="1">
        <v>3</v>
      </c>
    </row>
    <row r="45" spans="1:19" s="1" customFormat="1" hidden="1" x14ac:dyDescent="0.25">
      <c r="A45" s="1" t="s">
        <v>26</v>
      </c>
      <c r="B45" s="2" t="s">
        <v>30</v>
      </c>
      <c r="C45" s="1" t="s">
        <v>26</v>
      </c>
      <c r="D45" s="2" t="s">
        <v>30</v>
      </c>
      <c r="E45" s="3"/>
      <c r="F45" s="3"/>
      <c r="G45" s="3"/>
      <c r="H45" s="1" t="s">
        <v>26</v>
      </c>
      <c r="I45" s="2" t="s">
        <v>30</v>
      </c>
    </row>
    <row r="46" spans="1:19" s="1" customFormat="1" hidden="1" x14ac:dyDescent="0.25">
      <c r="A46" s="1">
        <v>1</v>
      </c>
      <c r="B46" s="1">
        <v>4</v>
      </c>
      <c r="C46" s="1">
        <v>2</v>
      </c>
      <c r="D46" s="1">
        <v>4</v>
      </c>
      <c r="H46" s="1">
        <v>3</v>
      </c>
      <c r="I46" s="1">
        <v>4</v>
      </c>
    </row>
    <row r="47" spans="1:19" s="1" customFormat="1" hidden="1" x14ac:dyDescent="0.25">
      <c r="A47" s="1" t="s">
        <v>26</v>
      </c>
      <c r="B47" s="2" t="s">
        <v>30</v>
      </c>
      <c r="C47" s="1" t="s">
        <v>26</v>
      </c>
      <c r="D47" s="2" t="s">
        <v>30</v>
      </c>
      <c r="E47" s="3"/>
      <c r="F47" s="3"/>
      <c r="G47" s="3"/>
      <c r="H47" s="1" t="s">
        <v>26</v>
      </c>
      <c r="I47" s="2" t="s">
        <v>30</v>
      </c>
    </row>
    <row r="48" spans="1:19" s="1" customFormat="1" hidden="1" x14ac:dyDescent="0.25">
      <c r="A48" s="1">
        <v>1</v>
      </c>
      <c r="B48" s="1">
        <v>5</v>
      </c>
      <c r="C48" s="1">
        <v>2</v>
      </c>
      <c r="D48" s="1">
        <v>5</v>
      </c>
      <c r="H48" s="1">
        <v>3</v>
      </c>
      <c r="I48" s="1">
        <v>5</v>
      </c>
    </row>
    <row r="49" spans="1:9" s="1" customFormat="1" hidden="1" x14ac:dyDescent="0.25">
      <c r="A49" s="1" t="s">
        <v>26</v>
      </c>
      <c r="B49" s="2" t="s">
        <v>30</v>
      </c>
      <c r="C49" s="1" t="s">
        <v>26</v>
      </c>
      <c r="D49" s="2" t="s">
        <v>30</v>
      </c>
      <c r="E49" s="3"/>
      <c r="F49" s="3"/>
      <c r="G49" s="3"/>
      <c r="H49" s="1" t="s">
        <v>26</v>
      </c>
      <c r="I49" s="2" t="s">
        <v>30</v>
      </c>
    </row>
    <row r="50" spans="1:9" s="1" customFormat="1" hidden="1" x14ac:dyDescent="0.25">
      <c r="A50" s="1">
        <v>1</v>
      </c>
      <c r="B50" s="1">
        <v>6</v>
      </c>
      <c r="C50" s="1">
        <v>2</v>
      </c>
      <c r="D50" s="1">
        <v>6</v>
      </c>
      <c r="H50" s="1">
        <v>3</v>
      </c>
      <c r="I50" s="1">
        <v>6</v>
      </c>
    </row>
    <row r="51" spans="1:9" s="1" customFormat="1" hidden="1" x14ac:dyDescent="0.25">
      <c r="A51" s="1" t="s">
        <v>26</v>
      </c>
      <c r="B51" s="2" t="s">
        <v>30</v>
      </c>
      <c r="C51" s="1" t="s">
        <v>26</v>
      </c>
      <c r="D51" s="2" t="s">
        <v>30</v>
      </c>
      <c r="E51" s="3"/>
      <c r="F51" s="3"/>
      <c r="G51" s="3"/>
      <c r="H51" s="1" t="s">
        <v>26</v>
      </c>
      <c r="I51" s="2" t="s">
        <v>30</v>
      </c>
    </row>
    <row r="52" spans="1:9" s="1" customFormat="1" hidden="1" x14ac:dyDescent="0.25">
      <c r="A52" s="1">
        <v>1</v>
      </c>
      <c r="B52" s="1">
        <v>7</v>
      </c>
      <c r="C52" s="1">
        <v>2</v>
      </c>
      <c r="D52" s="1">
        <v>7</v>
      </c>
      <c r="H52" s="1">
        <v>3</v>
      </c>
      <c r="I52" s="1">
        <v>7</v>
      </c>
    </row>
    <row r="53" spans="1:9" s="1" customFormat="1" hidden="1" x14ac:dyDescent="0.25">
      <c r="A53" s="1" t="s">
        <v>26</v>
      </c>
      <c r="B53" s="2" t="s">
        <v>30</v>
      </c>
      <c r="C53" s="1" t="s">
        <v>26</v>
      </c>
      <c r="D53" s="2" t="s">
        <v>30</v>
      </c>
      <c r="E53" s="3"/>
      <c r="F53" s="3"/>
      <c r="G53" s="3"/>
      <c r="H53" s="1" t="s">
        <v>26</v>
      </c>
      <c r="I53" s="2" t="s">
        <v>30</v>
      </c>
    </row>
    <row r="54" spans="1:9" s="1" customFormat="1" hidden="1" x14ac:dyDescent="0.25">
      <c r="A54" s="1">
        <v>1</v>
      </c>
      <c r="B54" s="1">
        <v>8</v>
      </c>
      <c r="C54" s="1">
        <v>2</v>
      </c>
      <c r="D54" s="1">
        <v>8</v>
      </c>
      <c r="H54" s="1">
        <v>3</v>
      </c>
      <c r="I54" s="1">
        <v>8</v>
      </c>
    </row>
    <row r="55" spans="1:9" s="1" customFormat="1" hidden="1" x14ac:dyDescent="0.25">
      <c r="A55" s="1" t="s">
        <v>26</v>
      </c>
      <c r="B55" s="2" t="s">
        <v>30</v>
      </c>
      <c r="C55" s="1" t="s">
        <v>26</v>
      </c>
      <c r="D55" s="2" t="s">
        <v>30</v>
      </c>
      <c r="E55" s="3"/>
      <c r="F55" s="3"/>
      <c r="G55" s="3"/>
      <c r="H55" s="1" t="s">
        <v>26</v>
      </c>
      <c r="I55" s="2" t="s">
        <v>30</v>
      </c>
    </row>
    <row r="56" spans="1:9" s="1" customFormat="1" hidden="1" x14ac:dyDescent="0.25">
      <c r="A56" s="1">
        <v>1</v>
      </c>
      <c r="B56" s="1">
        <v>9</v>
      </c>
      <c r="C56" s="1">
        <v>2</v>
      </c>
      <c r="D56" s="1">
        <v>9</v>
      </c>
      <c r="H56" s="1">
        <v>3</v>
      </c>
      <c r="I56" s="1">
        <v>9</v>
      </c>
    </row>
    <row r="57" spans="1:9" s="1" customFormat="1" hidden="1" x14ac:dyDescent="0.25">
      <c r="A57" s="1" t="s">
        <v>26</v>
      </c>
      <c r="B57" s="2" t="s">
        <v>31</v>
      </c>
      <c r="C57" s="1" t="s">
        <v>26</v>
      </c>
      <c r="D57" s="2" t="s">
        <v>31</v>
      </c>
      <c r="E57" s="3"/>
      <c r="F57" s="3"/>
      <c r="G57" s="3"/>
      <c r="H57" s="1" t="s">
        <v>26</v>
      </c>
      <c r="I57" s="2" t="s">
        <v>31</v>
      </c>
    </row>
    <row r="58" spans="1:9" s="1" customFormat="1" hidden="1" x14ac:dyDescent="0.25">
      <c r="A58" s="1">
        <v>1</v>
      </c>
      <c r="B58" s="1">
        <v>1</v>
      </c>
      <c r="C58" s="1">
        <v>2</v>
      </c>
      <c r="D58" s="1">
        <v>1</v>
      </c>
      <c r="H58" s="1">
        <v>3</v>
      </c>
      <c r="I58" s="1">
        <v>1</v>
      </c>
    </row>
    <row r="59" spans="1:9" s="1" customFormat="1" hidden="1" x14ac:dyDescent="0.25">
      <c r="A59" s="1" t="s">
        <v>26</v>
      </c>
      <c r="B59" s="2" t="s">
        <v>31</v>
      </c>
      <c r="C59" s="1" t="s">
        <v>26</v>
      </c>
      <c r="D59" s="2" t="s">
        <v>31</v>
      </c>
      <c r="E59" s="3"/>
      <c r="F59" s="3"/>
      <c r="G59" s="3"/>
      <c r="H59" s="1" t="s">
        <v>26</v>
      </c>
      <c r="I59" s="2" t="s">
        <v>31</v>
      </c>
    </row>
    <row r="60" spans="1:9" s="1" customFormat="1" hidden="1" x14ac:dyDescent="0.25">
      <c r="A60" s="1">
        <v>1</v>
      </c>
      <c r="B60" s="1">
        <v>2</v>
      </c>
      <c r="C60" s="1">
        <v>2</v>
      </c>
      <c r="D60" s="1">
        <v>2</v>
      </c>
      <c r="H60" s="1">
        <v>3</v>
      </c>
      <c r="I60" s="1">
        <v>2</v>
      </c>
    </row>
    <row r="61" spans="1:9" s="1" customFormat="1" hidden="1" x14ac:dyDescent="0.25">
      <c r="A61" s="1" t="s">
        <v>26</v>
      </c>
      <c r="B61" s="2" t="s">
        <v>31</v>
      </c>
      <c r="C61" s="1" t="s">
        <v>26</v>
      </c>
      <c r="D61" s="2" t="s">
        <v>31</v>
      </c>
      <c r="E61" s="3"/>
      <c r="F61" s="3"/>
      <c r="G61" s="3"/>
      <c r="H61" s="1" t="s">
        <v>26</v>
      </c>
      <c r="I61" s="2" t="s">
        <v>31</v>
      </c>
    </row>
    <row r="62" spans="1:9" s="1" customFormat="1" hidden="1" x14ac:dyDescent="0.25">
      <c r="A62" s="1">
        <v>1</v>
      </c>
      <c r="B62" s="1">
        <v>3</v>
      </c>
      <c r="C62" s="1">
        <v>2</v>
      </c>
      <c r="D62" s="1">
        <v>3</v>
      </c>
      <c r="H62" s="1">
        <v>3</v>
      </c>
      <c r="I62" s="1">
        <v>3</v>
      </c>
    </row>
    <row r="63" spans="1:9" s="1" customFormat="1" hidden="1" x14ac:dyDescent="0.25">
      <c r="A63" s="1" t="s">
        <v>26</v>
      </c>
      <c r="B63" s="2" t="s">
        <v>31</v>
      </c>
      <c r="C63" s="1" t="s">
        <v>26</v>
      </c>
      <c r="D63" s="2" t="s">
        <v>31</v>
      </c>
      <c r="E63" s="3"/>
      <c r="F63" s="3"/>
      <c r="G63" s="3"/>
      <c r="H63" s="1" t="s">
        <v>26</v>
      </c>
      <c r="I63" s="2" t="s">
        <v>31</v>
      </c>
    </row>
    <row r="64" spans="1:9" s="1" customFormat="1" hidden="1" x14ac:dyDescent="0.25">
      <c r="A64" s="1">
        <v>1</v>
      </c>
      <c r="B64" s="1">
        <v>4</v>
      </c>
      <c r="C64" s="1">
        <v>2</v>
      </c>
      <c r="D64" s="1">
        <v>4</v>
      </c>
      <c r="H64" s="1">
        <v>3</v>
      </c>
      <c r="I64" s="1">
        <v>4</v>
      </c>
    </row>
    <row r="65" spans="1:19" s="1" customFormat="1" hidden="1" x14ac:dyDescent="0.25">
      <c r="A65" s="2" t="s">
        <v>31</v>
      </c>
      <c r="B65" s="1" t="s">
        <v>32</v>
      </c>
      <c r="C65" s="2" t="s">
        <v>31</v>
      </c>
      <c r="D65" s="1" t="s">
        <v>32</v>
      </c>
      <c r="H65" s="2" t="s">
        <v>31</v>
      </c>
      <c r="I65" s="1" t="s">
        <v>32</v>
      </c>
      <c r="J65" s="2" t="s">
        <v>31</v>
      </c>
      <c r="K65" s="1" t="s">
        <v>32</v>
      </c>
      <c r="L65" s="2" t="s">
        <v>31</v>
      </c>
      <c r="M65" s="1" t="s">
        <v>32</v>
      </c>
      <c r="N65" s="2" t="s">
        <v>31</v>
      </c>
      <c r="O65" s="1" t="s">
        <v>32</v>
      </c>
      <c r="P65" s="2" t="s">
        <v>31</v>
      </c>
      <c r="Q65" s="1" t="s">
        <v>32</v>
      </c>
      <c r="R65" s="2" t="s">
        <v>31</v>
      </c>
      <c r="S65" s="1" t="s">
        <v>32</v>
      </c>
    </row>
    <row r="66" spans="1:19" s="1" customFormat="1" hidden="1" x14ac:dyDescent="0.25">
      <c r="A66" s="1">
        <v>1</v>
      </c>
      <c r="B66" s="1">
        <v>1</v>
      </c>
      <c r="C66" s="1">
        <v>1</v>
      </c>
      <c r="D66" s="1">
        <v>2</v>
      </c>
      <c r="H66" s="1">
        <v>1</v>
      </c>
      <c r="I66" s="1">
        <v>3</v>
      </c>
      <c r="J66" s="1">
        <v>1</v>
      </c>
      <c r="K66" s="1">
        <v>4</v>
      </c>
      <c r="L66" s="1">
        <v>1</v>
      </c>
      <c r="M66" s="1">
        <v>5</v>
      </c>
      <c r="N66" s="1">
        <v>1</v>
      </c>
      <c r="O66" s="1">
        <v>6</v>
      </c>
      <c r="P66" s="1">
        <v>1</v>
      </c>
      <c r="Q66" s="1">
        <v>7</v>
      </c>
      <c r="R66" s="1">
        <v>1</v>
      </c>
      <c r="S66" s="1">
        <v>8</v>
      </c>
    </row>
    <row r="67" spans="1:19" s="1" customFormat="1" hidden="1" x14ac:dyDescent="0.25">
      <c r="A67" s="2" t="s">
        <v>31</v>
      </c>
      <c r="B67" s="1" t="s">
        <v>32</v>
      </c>
      <c r="C67" s="2" t="s">
        <v>31</v>
      </c>
      <c r="D67" s="1" t="s">
        <v>32</v>
      </c>
      <c r="H67" s="2" t="s">
        <v>31</v>
      </c>
      <c r="I67" s="1" t="s">
        <v>32</v>
      </c>
      <c r="J67" s="2" t="s">
        <v>31</v>
      </c>
      <c r="K67" s="1" t="s">
        <v>32</v>
      </c>
      <c r="L67" s="2" t="s">
        <v>31</v>
      </c>
      <c r="M67" s="1" t="s">
        <v>32</v>
      </c>
      <c r="N67" s="2" t="s">
        <v>31</v>
      </c>
      <c r="O67" s="1" t="s">
        <v>32</v>
      </c>
      <c r="P67" s="2" t="s">
        <v>31</v>
      </c>
      <c r="Q67" s="1" t="s">
        <v>32</v>
      </c>
      <c r="R67" s="2" t="s">
        <v>31</v>
      </c>
      <c r="S67" s="1" t="s">
        <v>32</v>
      </c>
    </row>
    <row r="68" spans="1:19" s="1" customFormat="1" hidden="1" x14ac:dyDescent="0.25">
      <c r="A68" s="1">
        <v>2</v>
      </c>
      <c r="B68" s="1">
        <v>1</v>
      </c>
      <c r="C68" s="1">
        <v>2</v>
      </c>
      <c r="D68" s="1">
        <v>2</v>
      </c>
      <c r="H68" s="1">
        <v>2</v>
      </c>
      <c r="I68" s="1">
        <v>3</v>
      </c>
      <c r="J68" s="1">
        <v>2</v>
      </c>
      <c r="K68" s="1">
        <v>4</v>
      </c>
      <c r="L68" s="1">
        <v>2</v>
      </c>
      <c r="M68" s="1">
        <v>5</v>
      </c>
      <c r="N68" s="1">
        <v>2</v>
      </c>
      <c r="O68" s="1">
        <v>6</v>
      </c>
      <c r="P68" s="1">
        <v>2</v>
      </c>
      <c r="Q68" s="1">
        <v>7</v>
      </c>
      <c r="R68" s="1">
        <v>2</v>
      </c>
      <c r="S68" s="1">
        <v>8</v>
      </c>
    </row>
    <row r="69" spans="1:19" s="1" customFormat="1" hidden="1" x14ac:dyDescent="0.25">
      <c r="A69" s="2" t="s">
        <v>31</v>
      </c>
      <c r="B69" s="1" t="s">
        <v>32</v>
      </c>
      <c r="C69" s="2" t="s">
        <v>31</v>
      </c>
      <c r="D69" s="1" t="s">
        <v>32</v>
      </c>
      <c r="H69" s="2" t="s">
        <v>31</v>
      </c>
      <c r="I69" s="1" t="s">
        <v>32</v>
      </c>
      <c r="J69" s="2" t="s">
        <v>31</v>
      </c>
      <c r="K69" s="1" t="s">
        <v>32</v>
      </c>
      <c r="L69" s="2" t="s">
        <v>31</v>
      </c>
      <c r="M69" s="1" t="s">
        <v>32</v>
      </c>
      <c r="N69" s="2" t="s">
        <v>31</v>
      </c>
      <c r="O69" s="1" t="s">
        <v>32</v>
      </c>
      <c r="P69" s="2" t="s">
        <v>31</v>
      </c>
      <c r="Q69" s="1" t="s">
        <v>32</v>
      </c>
      <c r="R69" s="2" t="s">
        <v>31</v>
      </c>
      <c r="S69" s="1" t="s">
        <v>32</v>
      </c>
    </row>
    <row r="70" spans="1:19" s="1" customFormat="1" hidden="1" x14ac:dyDescent="0.25">
      <c r="A70" s="1">
        <v>3</v>
      </c>
      <c r="B70" s="1">
        <v>1</v>
      </c>
      <c r="C70" s="1">
        <v>3</v>
      </c>
      <c r="D70" s="1">
        <v>2</v>
      </c>
      <c r="H70" s="1">
        <v>3</v>
      </c>
      <c r="I70" s="1">
        <v>3</v>
      </c>
      <c r="J70" s="1">
        <v>3</v>
      </c>
      <c r="K70" s="1">
        <v>4</v>
      </c>
      <c r="L70" s="1">
        <v>3</v>
      </c>
      <c r="M70" s="1">
        <v>5</v>
      </c>
      <c r="N70" s="1">
        <v>3</v>
      </c>
      <c r="O70" s="1">
        <v>6</v>
      </c>
      <c r="P70" s="1">
        <v>3</v>
      </c>
      <c r="Q70" s="1">
        <v>7</v>
      </c>
      <c r="R70" s="1">
        <v>3</v>
      </c>
      <c r="S70" s="1">
        <v>8</v>
      </c>
    </row>
    <row r="71" spans="1:19" s="1" customFormat="1" hidden="1" x14ac:dyDescent="0.25">
      <c r="A71" s="2" t="s">
        <v>31</v>
      </c>
      <c r="B71" s="1" t="s">
        <v>32</v>
      </c>
      <c r="C71" s="2" t="s">
        <v>31</v>
      </c>
      <c r="D71" s="1" t="s">
        <v>32</v>
      </c>
      <c r="H71" s="2" t="s">
        <v>31</v>
      </c>
      <c r="I71" s="1" t="s">
        <v>32</v>
      </c>
      <c r="J71" s="2" t="s">
        <v>31</v>
      </c>
      <c r="K71" s="1" t="s">
        <v>32</v>
      </c>
      <c r="L71" s="2" t="s">
        <v>31</v>
      </c>
      <c r="M71" s="1" t="s">
        <v>32</v>
      </c>
      <c r="N71" s="2" t="s">
        <v>31</v>
      </c>
      <c r="O71" s="1" t="s">
        <v>32</v>
      </c>
      <c r="P71" s="2" t="s">
        <v>31</v>
      </c>
      <c r="Q71" s="1" t="s">
        <v>32</v>
      </c>
      <c r="R71" s="2" t="s">
        <v>31</v>
      </c>
      <c r="S71" s="1" t="s">
        <v>32</v>
      </c>
    </row>
    <row r="72" spans="1:19" s="1" customFormat="1" hidden="1" x14ac:dyDescent="0.25">
      <c r="A72" s="1">
        <v>4</v>
      </c>
      <c r="B72" s="1">
        <v>1</v>
      </c>
      <c r="C72" s="1">
        <v>4</v>
      </c>
      <c r="D72" s="1">
        <v>2</v>
      </c>
      <c r="H72" s="1">
        <v>4</v>
      </c>
      <c r="I72" s="1">
        <v>3</v>
      </c>
      <c r="J72" s="1">
        <v>4</v>
      </c>
      <c r="K72" s="1">
        <v>4</v>
      </c>
      <c r="L72" s="1">
        <v>4</v>
      </c>
      <c r="M72" s="1">
        <v>5</v>
      </c>
      <c r="N72" s="1">
        <v>4</v>
      </c>
      <c r="O72" s="1">
        <v>6</v>
      </c>
      <c r="P72" s="1">
        <v>4</v>
      </c>
      <c r="Q72" s="1">
        <v>7</v>
      </c>
      <c r="R72" s="1">
        <v>4</v>
      </c>
      <c r="S72" s="1">
        <v>8</v>
      </c>
    </row>
    <row r="73" spans="1:19" s="1" customFormat="1" hidden="1" x14ac:dyDescent="0.25">
      <c r="A73" s="1" t="s">
        <v>26</v>
      </c>
      <c r="B73" s="2" t="s">
        <v>33</v>
      </c>
      <c r="C73" s="1" t="s">
        <v>26</v>
      </c>
      <c r="D73" s="2" t="s">
        <v>33</v>
      </c>
      <c r="E73" s="3"/>
      <c r="F73" s="3"/>
      <c r="G73" s="3"/>
      <c r="H73" s="1" t="s">
        <v>26</v>
      </c>
      <c r="I73" s="2" t="s">
        <v>33</v>
      </c>
    </row>
    <row r="74" spans="1:19" s="1" customFormat="1" hidden="1" x14ac:dyDescent="0.25">
      <c r="A74" s="1">
        <v>1</v>
      </c>
      <c r="B74" s="1">
        <v>1</v>
      </c>
      <c r="C74" s="1">
        <v>2</v>
      </c>
      <c r="D74" s="1">
        <v>1</v>
      </c>
      <c r="H74" s="1">
        <v>3</v>
      </c>
      <c r="I74" s="1">
        <v>1</v>
      </c>
    </row>
    <row r="75" spans="1:19" s="1" customFormat="1" hidden="1" x14ac:dyDescent="0.25">
      <c r="A75" s="1" t="s">
        <v>26</v>
      </c>
      <c r="B75" s="2" t="s">
        <v>33</v>
      </c>
      <c r="C75" s="1" t="s">
        <v>26</v>
      </c>
      <c r="D75" s="2" t="s">
        <v>33</v>
      </c>
      <c r="E75" s="3"/>
      <c r="F75" s="3"/>
      <c r="G75" s="3"/>
      <c r="H75" s="1" t="s">
        <v>26</v>
      </c>
      <c r="I75" s="2" t="s">
        <v>33</v>
      </c>
    </row>
    <row r="76" spans="1:19" s="1" customFormat="1" hidden="1" x14ac:dyDescent="0.25">
      <c r="A76" s="1">
        <v>1</v>
      </c>
      <c r="B76" s="1">
        <v>2</v>
      </c>
      <c r="C76" s="1">
        <v>2</v>
      </c>
      <c r="D76" s="1">
        <v>2</v>
      </c>
      <c r="H76" s="1">
        <v>3</v>
      </c>
      <c r="I76" s="1">
        <v>2</v>
      </c>
    </row>
    <row r="77" spans="1:19" s="1" customFormat="1" hidden="1" x14ac:dyDescent="0.25">
      <c r="A77" s="1" t="s">
        <v>26</v>
      </c>
      <c r="B77" s="2" t="s">
        <v>33</v>
      </c>
      <c r="C77" s="1" t="s">
        <v>26</v>
      </c>
      <c r="D77" s="2" t="s">
        <v>33</v>
      </c>
      <c r="E77" s="3"/>
      <c r="F77" s="3"/>
      <c r="G77" s="3"/>
      <c r="H77" s="1" t="s">
        <v>26</v>
      </c>
      <c r="I77" s="2" t="s">
        <v>33</v>
      </c>
    </row>
    <row r="78" spans="1:19" s="1" customFormat="1" hidden="1" x14ac:dyDescent="0.25">
      <c r="A78" s="1">
        <v>1</v>
      </c>
      <c r="B78" s="1">
        <v>3</v>
      </c>
      <c r="C78" s="1">
        <v>2</v>
      </c>
      <c r="D78" s="1">
        <v>3</v>
      </c>
      <c r="H78" s="1">
        <v>3</v>
      </c>
      <c r="I78" s="1">
        <v>3</v>
      </c>
    </row>
    <row r="79" spans="1:19" s="1" customFormat="1" hidden="1" x14ac:dyDescent="0.25">
      <c r="A79" s="1" t="s">
        <v>26</v>
      </c>
      <c r="B79" s="2" t="s">
        <v>33</v>
      </c>
      <c r="C79" s="1" t="s">
        <v>26</v>
      </c>
      <c r="D79" s="2" t="s">
        <v>33</v>
      </c>
      <c r="E79" s="3"/>
      <c r="F79" s="3"/>
      <c r="G79" s="3"/>
      <c r="H79" s="1" t="s">
        <v>26</v>
      </c>
      <c r="I79" s="2" t="s">
        <v>33</v>
      </c>
    </row>
    <row r="80" spans="1:19" s="1" customFormat="1" hidden="1" x14ac:dyDescent="0.25">
      <c r="A80" s="1">
        <v>1</v>
      </c>
      <c r="B80" s="1">
        <v>4</v>
      </c>
      <c r="C80" s="1">
        <v>2</v>
      </c>
      <c r="D80" s="1">
        <v>4</v>
      </c>
      <c r="H80" s="1">
        <v>3</v>
      </c>
      <c r="I80" s="1">
        <v>4</v>
      </c>
    </row>
    <row r="81" spans="1:19" s="1" customFormat="1" hidden="1" x14ac:dyDescent="0.25">
      <c r="A81" s="1" t="s">
        <v>26</v>
      </c>
      <c r="B81" s="2" t="s">
        <v>33</v>
      </c>
      <c r="C81" s="1" t="s">
        <v>26</v>
      </c>
      <c r="D81" s="2" t="s">
        <v>33</v>
      </c>
      <c r="E81" s="3"/>
      <c r="F81" s="3"/>
      <c r="G81" s="3"/>
      <c r="H81" s="1" t="s">
        <v>26</v>
      </c>
      <c r="I81" s="2" t="s">
        <v>33</v>
      </c>
    </row>
    <row r="82" spans="1:19" s="1" customFormat="1" hidden="1" x14ac:dyDescent="0.25">
      <c r="A82" s="1">
        <v>1</v>
      </c>
      <c r="B82" s="1">
        <v>5</v>
      </c>
      <c r="C82" s="1">
        <v>2</v>
      </c>
      <c r="D82" s="1">
        <v>5</v>
      </c>
      <c r="H82" s="1">
        <v>3</v>
      </c>
      <c r="I82" s="1">
        <v>5</v>
      </c>
    </row>
    <row r="83" spans="1:19" s="1" customFormat="1" hidden="1" x14ac:dyDescent="0.25">
      <c r="A83" s="1" t="s">
        <v>26</v>
      </c>
      <c r="B83" s="2" t="s">
        <v>30</v>
      </c>
      <c r="C83" s="1" t="s">
        <v>25</v>
      </c>
      <c r="D83" s="1" t="s">
        <v>26</v>
      </c>
      <c r="H83" s="2" t="s">
        <v>30</v>
      </c>
      <c r="I83" s="1" t="s">
        <v>25</v>
      </c>
      <c r="J83" s="1" t="s">
        <v>26</v>
      </c>
      <c r="K83" s="2" t="s">
        <v>30</v>
      </c>
      <c r="L83" s="1" t="s">
        <v>25</v>
      </c>
      <c r="M83" s="1" t="s">
        <v>26</v>
      </c>
      <c r="N83" s="2" t="s">
        <v>30</v>
      </c>
      <c r="O83" s="1" t="s">
        <v>25</v>
      </c>
      <c r="P83" s="1" t="s">
        <v>26</v>
      </c>
      <c r="Q83" s="2" t="s">
        <v>30</v>
      </c>
      <c r="R83" s="1" t="s">
        <v>25</v>
      </c>
      <c r="S83" s="1" t="s">
        <v>26</v>
      </c>
    </row>
    <row r="84" spans="1:19" s="1" customFormat="1" hidden="1" x14ac:dyDescent="0.25">
      <c r="A84" s="1">
        <v>1</v>
      </c>
      <c r="B84" s="1">
        <v>2</v>
      </c>
      <c r="C84" s="1">
        <v>0</v>
      </c>
      <c r="D84" s="1">
        <v>1</v>
      </c>
      <c r="H84" s="1">
        <v>3</v>
      </c>
      <c r="I84" s="1">
        <v>0</v>
      </c>
      <c r="J84" s="1">
        <v>1</v>
      </c>
      <c r="K84" s="1">
        <v>4</v>
      </c>
      <c r="L84" s="1">
        <v>0</v>
      </c>
      <c r="M84" s="1">
        <v>1</v>
      </c>
      <c r="N84" s="1">
        <v>5</v>
      </c>
      <c r="O84" s="1">
        <v>0</v>
      </c>
      <c r="P84" s="1">
        <v>1</v>
      </c>
      <c r="Q84" s="1">
        <v>6</v>
      </c>
      <c r="R84" s="1">
        <v>0</v>
      </c>
      <c r="S84" s="1">
        <v>1</v>
      </c>
    </row>
    <row r="85" spans="1:19" s="1" customFormat="1" hidden="1" x14ac:dyDescent="0.25">
      <c r="A85" s="1" t="s">
        <v>26</v>
      </c>
      <c r="B85" s="2" t="s">
        <v>30</v>
      </c>
      <c r="C85" s="1" t="s">
        <v>25</v>
      </c>
      <c r="D85" s="1" t="s">
        <v>26</v>
      </c>
      <c r="H85" s="2" t="s">
        <v>30</v>
      </c>
      <c r="I85" s="1" t="s">
        <v>25</v>
      </c>
      <c r="J85" s="1" t="s">
        <v>26</v>
      </c>
      <c r="K85" s="2" t="s">
        <v>30</v>
      </c>
      <c r="L85" s="1" t="s">
        <v>25</v>
      </c>
      <c r="M85" s="1" t="s">
        <v>26</v>
      </c>
      <c r="N85" s="2" t="s">
        <v>30</v>
      </c>
      <c r="O85" s="1" t="s">
        <v>25</v>
      </c>
      <c r="P85" s="1" t="s">
        <v>26</v>
      </c>
      <c r="Q85" s="2" t="s">
        <v>30</v>
      </c>
      <c r="R85" s="1" t="s">
        <v>25</v>
      </c>
      <c r="S85" s="1" t="s">
        <v>26</v>
      </c>
    </row>
    <row r="86" spans="1:19" s="1" customFormat="1" hidden="1" x14ac:dyDescent="0.25">
      <c r="A86" s="1">
        <v>2</v>
      </c>
      <c r="B86" s="1">
        <v>2</v>
      </c>
      <c r="C86" s="1">
        <v>0</v>
      </c>
      <c r="D86" s="1">
        <v>2</v>
      </c>
      <c r="H86" s="1">
        <v>3</v>
      </c>
      <c r="I86" s="1">
        <v>0</v>
      </c>
      <c r="J86" s="1">
        <v>2</v>
      </c>
      <c r="K86" s="1">
        <v>4</v>
      </c>
      <c r="L86" s="1">
        <v>0</v>
      </c>
      <c r="M86" s="1">
        <v>2</v>
      </c>
      <c r="N86" s="1">
        <v>5</v>
      </c>
      <c r="O86" s="1">
        <v>0</v>
      </c>
      <c r="P86" s="1">
        <v>2</v>
      </c>
      <c r="Q86" s="1">
        <v>6</v>
      </c>
      <c r="R86" s="1">
        <v>0</v>
      </c>
      <c r="S86" s="1">
        <v>2</v>
      </c>
    </row>
    <row r="87" spans="1:19" s="1" customFormat="1" hidden="1" x14ac:dyDescent="0.25">
      <c r="A87" s="1" t="s">
        <v>26</v>
      </c>
      <c r="B87" s="2" t="s">
        <v>30</v>
      </c>
      <c r="C87" s="1" t="s">
        <v>25</v>
      </c>
      <c r="D87" s="1" t="s">
        <v>26</v>
      </c>
      <c r="H87" s="2" t="s">
        <v>30</v>
      </c>
      <c r="I87" s="1" t="s">
        <v>25</v>
      </c>
      <c r="J87" s="1" t="s">
        <v>26</v>
      </c>
      <c r="K87" s="2" t="s">
        <v>30</v>
      </c>
      <c r="L87" s="1" t="s">
        <v>25</v>
      </c>
      <c r="M87" s="1" t="s">
        <v>26</v>
      </c>
      <c r="N87" s="2" t="s">
        <v>30</v>
      </c>
      <c r="O87" s="1" t="s">
        <v>25</v>
      </c>
      <c r="P87" s="1" t="s">
        <v>26</v>
      </c>
      <c r="Q87" s="2" t="s">
        <v>30</v>
      </c>
      <c r="R87" s="1" t="s">
        <v>25</v>
      </c>
      <c r="S87" s="1" t="s">
        <v>26</v>
      </c>
    </row>
    <row r="88" spans="1:19" s="1" customFormat="1" hidden="1" x14ac:dyDescent="0.25">
      <c r="A88" s="1">
        <v>3</v>
      </c>
      <c r="B88" s="1">
        <v>2</v>
      </c>
      <c r="C88" s="1">
        <v>0</v>
      </c>
      <c r="D88" s="1">
        <v>3</v>
      </c>
      <c r="H88" s="1">
        <v>3</v>
      </c>
      <c r="I88" s="1">
        <v>0</v>
      </c>
      <c r="J88" s="1">
        <v>3</v>
      </c>
      <c r="K88" s="1">
        <v>4</v>
      </c>
      <c r="L88" s="1">
        <v>0</v>
      </c>
      <c r="M88" s="1">
        <v>3</v>
      </c>
      <c r="N88" s="1">
        <v>5</v>
      </c>
      <c r="O88" s="1">
        <v>0</v>
      </c>
      <c r="P88" s="1">
        <v>3</v>
      </c>
      <c r="Q88" s="1">
        <v>6</v>
      </c>
      <c r="R88" s="1">
        <v>0</v>
      </c>
      <c r="S88" s="1">
        <v>3</v>
      </c>
    </row>
    <row r="89" spans="1:19" s="1" customFormat="1" hidden="1" x14ac:dyDescent="0.25">
      <c r="A89" s="1" t="s">
        <v>26</v>
      </c>
      <c r="B89" s="2" t="s">
        <v>30</v>
      </c>
      <c r="C89" s="1" t="s">
        <v>25</v>
      </c>
      <c r="D89" s="1" t="s">
        <v>26</v>
      </c>
      <c r="H89" s="2" t="s">
        <v>30</v>
      </c>
      <c r="I89" s="1" t="s">
        <v>25</v>
      </c>
      <c r="J89" s="1" t="s">
        <v>26</v>
      </c>
      <c r="K89" s="2" t="s">
        <v>30</v>
      </c>
      <c r="L89" s="1" t="s">
        <v>25</v>
      </c>
      <c r="M89" s="1" t="s">
        <v>26</v>
      </c>
      <c r="N89" s="2" t="s">
        <v>30</v>
      </c>
      <c r="O89" s="1" t="s">
        <v>25</v>
      </c>
      <c r="P89" s="1" t="s">
        <v>26</v>
      </c>
      <c r="Q89" s="2" t="s">
        <v>30</v>
      </c>
      <c r="R89" s="1" t="s">
        <v>25</v>
      </c>
      <c r="S89" s="1" t="s">
        <v>26</v>
      </c>
    </row>
    <row r="90" spans="1:19" s="1" customFormat="1" hidden="1" x14ac:dyDescent="0.25">
      <c r="A90" s="1">
        <v>1</v>
      </c>
      <c r="B90" s="1">
        <v>2</v>
      </c>
      <c r="C90" s="1">
        <v>1</v>
      </c>
      <c r="D90" s="1">
        <v>1</v>
      </c>
      <c r="H90" s="1">
        <v>3</v>
      </c>
      <c r="I90" s="1">
        <v>1</v>
      </c>
      <c r="J90" s="1">
        <v>1</v>
      </c>
      <c r="K90" s="1">
        <v>4</v>
      </c>
      <c r="L90" s="1">
        <v>1</v>
      </c>
      <c r="M90" s="1">
        <v>1</v>
      </c>
      <c r="N90" s="1">
        <v>5</v>
      </c>
      <c r="O90" s="1">
        <v>1</v>
      </c>
      <c r="P90" s="1">
        <v>1</v>
      </c>
      <c r="Q90" s="1">
        <v>6</v>
      </c>
      <c r="R90" s="1">
        <v>1</v>
      </c>
      <c r="S90" s="1">
        <v>1</v>
      </c>
    </row>
    <row r="91" spans="1:19" s="1" customFormat="1" hidden="1" x14ac:dyDescent="0.25">
      <c r="A91" s="1" t="s">
        <v>26</v>
      </c>
      <c r="B91" s="2" t="s">
        <v>30</v>
      </c>
      <c r="C91" s="1" t="s">
        <v>25</v>
      </c>
      <c r="D91" s="1" t="s">
        <v>26</v>
      </c>
      <c r="H91" s="2" t="s">
        <v>30</v>
      </c>
      <c r="I91" s="1" t="s">
        <v>25</v>
      </c>
      <c r="J91" s="1" t="s">
        <v>26</v>
      </c>
      <c r="K91" s="2" t="s">
        <v>30</v>
      </c>
      <c r="L91" s="1" t="s">
        <v>25</v>
      </c>
      <c r="M91" s="1" t="s">
        <v>26</v>
      </c>
      <c r="N91" s="2" t="s">
        <v>30</v>
      </c>
      <c r="O91" s="1" t="s">
        <v>25</v>
      </c>
      <c r="P91" s="1" t="s">
        <v>26</v>
      </c>
      <c r="Q91" s="2" t="s">
        <v>30</v>
      </c>
      <c r="R91" s="1" t="s">
        <v>25</v>
      </c>
      <c r="S91" s="1" t="s">
        <v>26</v>
      </c>
    </row>
    <row r="92" spans="1:19" s="1" customFormat="1" hidden="1" x14ac:dyDescent="0.25">
      <c r="A92" s="1">
        <v>2</v>
      </c>
      <c r="B92" s="1">
        <v>2</v>
      </c>
      <c r="C92" s="1">
        <v>1</v>
      </c>
      <c r="D92" s="1">
        <v>2</v>
      </c>
      <c r="H92" s="1">
        <v>3</v>
      </c>
      <c r="I92" s="1">
        <v>1</v>
      </c>
      <c r="J92" s="1">
        <v>2</v>
      </c>
      <c r="K92" s="1">
        <v>4</v>
      </c>
      <c r="L92" s="1">
        <v>1</v>
      </c>
      <c r="M92" s="1">
        <v>2</v>
      </c>
      <c r="N92" s="1">
        <v>5</v>
      </c>
      <c r="O92" s="1">
        <v>1</v>
      </c>
      <c r="P92" s="1">
        <v>2</v>
      </c>
      <c r="Q92" s="1">
        <v>6</v>
      </c>
      <c r="R92" s="1">
        <v>1</v>
      </c>
      <c r="S92" s="1">
        <v>2</v>
      </c>
    </row>
    <row r="93" spans="1:19" s="1" customFormat="1" hidden="1" x14ac:dyDescent="0.25">
      <c r="A93" s="1" t="s">
        <v>26</v>
      </c>
      <c r="B93" s="2" t="s">
        <v>30</v>
      </c>
      <c r="C93" s="1" t="s">
        <v>25</v>
      </c>
      <c r="D93" s="1" t="s">
        <v>26</v>
      </c>
      <c r="H93" s="2" t="s">
        <v>30</v>
      </c>
      <c r="I93" s="1" t="s">
        <v>25</v>
      </c>
      <c r="J93" s="1" t="s">
        <v>26</v>
      </c>
      <c r="K93" s="2" t="s">
        <v>30</v>
      </c>
      <c r="L93" s="1" t="s">
        <v>25</v>
      </c>
      <c r="M93" s="1" t="s">
        <v>26</v>
      </c>
      <c r="N93" s="2" t="s">
        <v>30</v>
      </c>
      <c r="O93" s="1" t="s">
        <v>25</v>
      </c>
      <c r="P93" s="1" t="s">
        <v>26</v>
      </c>
      <c r="Q93" s="2" t="s">
        <v>30</v>
      </c>
      <c r="R93" s="1" t="s">
        <v>25</v>
      </c>
      <c r="S93" s="1" t="s">
        <v>26</v>
      </c>
    </row>
    <row r="94" spans="1:19" s="1" customFormat="1" hidden="1" x14ac:dyDescent="0.25">
      <c r="A94" s="1">
        <v>3</v>
      </c>
      <c r="B94" s="1">
        <v>2</v>
      </c>
      <c r="C94" s="1">
        <v>1</v>
      </c>
      <c r="D94" s="1">
        <v>3</v>
      </c>
      <c r="H94" s="1">
        <v>3</v>
      </c>
      <c r="I94" s="1">
        <v>1</v>
      </c>
      <c r="J94" s="1">
        <v>3</v>
      </c>
      <c r="K94" s="1">
        <v>4</v>
      </c>
      <c r="L94" s="1">
        <v>1</v>
      </c>
      <c r="M94" s="1">
        <v>3</v>
      </c>
      <c r="N94" s="1">
        <v>5</v>
      </c>
      <c r="O94" s="1">
        <v>1</v>
      </c>
      <c r="P94" s="1">
        <v>3</v>
      </c>
      <c r="Q94" s="1">
        <v>6</v>
      </c>
      <c r="R94" s="1">
        <v>1</v>
      </c>
      <c r="S94" s="1">
        <v>3</v>
      </c>
    </row>
    <row r="95" spans="1:19" s="1" customFormat="1" hidden="1" x14ac:dyDescent="0.25"/>
    <row r="96" spans="1:19" s="1" customFormat="1" hidden="1" x14ac:dyDescent="0.25">
      <c r="A96" s="1" t="s">
        <v>26</v>
      </c>
      <c r="B96" s="2" t="s">
        <v>34</v>
      </c>
      <c r="C96" s="1" t="s">
        <v>25</v>
      </c>
      <c r="D96" s="1" t="s">
        <v>26</v>
      </c>
      <c r="H96" s="2" t="s">
        <v>34</v>
      </c>
      <c r="I96" s="1" t="s">
        <v>25</v>
      </c>
      <c r="J96" s="1" t="s">
        <v>26</v>
      </c>
      <c r="K96" s="2" t="s">
        <v>34</v>
      </c>
      <c r="L96" s="1" t="s">
        <v>25</v>
      </c>
      <c r="M96" s="1" t="s">
        <v>26</v>
      </c>
      <c r="N96" s="2" t="s">
        <v>34</v>
      </c>
      <c r="O96" s="1" t="s">
        <v>25</v>
      </c>
      <c r="P96" s="1" t="s">
        <v>26</v>
      </c>
      <c r="Q96" s="2" t="s">
        <v>34</v>
      </c>
      <c r="R96" s="1" t="s">
        <v>25</v>
      </c>
      <c r="S96" s="1" t="s">
        <v>26</v>
      </c>
    </row>
    <row r="97" spans="1:19" s="1" customFormat="1" hidden="1" x14ac:dyDescent="0.25">
      <c r="A97" s="1">
        <v>1</v>
      </c>
      <c r="B97" s="1">
        <v>1</v>
      </c>
      <c r="C97" s="1">
        <v>0</v>
      </c>
      <c r="D97" s="1">
        <v>1</v>
      </c>
      <c r="H97" s="1">
        <v>2</v>
      </c>
      <c r="I97" s="1">
        <v>0</v>
      </c>
      <c r="J97" s="1">
        <v>1</v>
      </c>
      <c r="K97" s="1">
        <v>3</v>
      </c>
      <c r="L97" s="1">
        <v>0</v>
      </c>
      <c r="M97" s="1">
        <v>1</v>
      </c>
      <c r="N97" s="1">
        <v>4</v>
      </c>
      <c r="O97" s="1">
        <v>0</v>
      </c>
      <c r="P97" s="1">
        <v>1</v>
      </c>
      <c r="Q97" s="1">
        <v>5</v>
      </c>
      <c r="R97" s="1">
        <v>0</v>
      </c>
      <c r="S97" s="1">
        <v>1</v>
      </c>
    </row>
    <row r="98" spans="1:19" s="1" customFormat="1" hidden="1" x14ac:dyDescent="0.25">
      <c r="A98" s="1" t="s">
        <v>26</v>
      </c>
      <c r="B98" s="2" t="s">
        <v>34</v>
      </c>
      <c r="C98" s="1" t="s">
        <v>25</v>
      </c>
      <c r="D98" s="1" t="s">
        <v>26</v>
      </c>
      <c r="H98" s="2" t="s">
        <v>34</v>
      </c>
      <c r="I98" s="1" t="s">
        <v>25</v>
      </c>
      <c r="J98" s="1" t="s">
        <v>26</v>
      </c>
      <c r="K98" s="2" t="s">
        <v>34</v>
      </c>
      <c r="L98" s="1" t="s">
        <v>25</v>
      </c>
      <c r="M98" s="1" t="s">
        <v>26</v>
      </c>
      <c r="N98" s="2" t="s">
        <v>34</v>
      </c>
      <c r="O98" s="1" t="s">
        <v>25</v>
      </c>
      <c r="P98" s="1" t="s">
        <v>26</v>
      </c>
      <c r="Q98" s="2" t="s">
        <v>34</v>
      </c>
      <c r="R98" s="1" t="s">
        <v>25</v>
      </c>
      <c r="S98" s="1" t="s">
        <v>26</v>
      </c>
    </row>
    <row r="99" spans="1:19" s="1" customFormat="1" hidden="1" x14ac:dyDescent="0.25">
      <c r="A99" s="1">
        <v>2</v>
      </c>
      <c r="B99" s="1">
        <v>1</v>
      </c>
      <c r="C99" s="1">
        <v>0</v>
      </c>
      <c r="D99" s="1">
        <v>2</v>
      </c>
      <c r="H99" s="1">
        <v>2</v>
      </c>
      <c r="I99" s="1">
        <v>0</v>
      </c>
      <c r="J99" s="1">
        <v>2</v>
      </c>
      <c r="K99" s="1">
        <v>3</v>
      </c>
      <c r="L99" s="1">
        <v>0</v>
      </c>
      <c r="M99" s="1">
        <v>2</v>
      </c>
      <c r="N99" s="1">
        <v>4</v>
      </c>
      <c r="O99" s="1">
        <v>0</v>
      </c>
      <c r="P99" s="1">
        <v>2</v>
      </c>
      <c r="Q99" s="1">
        <v>5</v>
      </c>
      <c r="R99" s="1">
        <v>0</v>
      </c>
      <c r="S99" s="1">
        <v>2</v>
      </c>
    </row>
    <row r="100" spans="1:19" s="1" customFormat="1" hidden="1" x14ac:dyDescent="0.25">
      <c r="A100" s="1" t="s">
        <v>26</v>
      </c>
      <c r="B100" s="2" t="s">
        <v>34</v>
      </c>
      <c r="C100" s="1" t="s">
        <v>25</v>
      </c>
      <c r="D100" s="1" t="s">
        <v>26</v>
      </c>
      <c r="H100" s="2" t="s">
        <v>34</v>
      </c>
      <c r="I100" s="1" t="s">
        <v>25</v>
      </c>
      <c r="J100" s="1" t="s">
        <v>26</v>
      </c>
      <c r="K100" s="2" t="s">
        <v>34</v>
      </c>
      <c r="L100" s="1" t="s">
        <v>25</v>
      </c>
      <c r="M100" s="1" t="s">
        <v>26</v>
      </c>
      <c r="N100" s="2" t="s">
        <v>34</v>
      </c>
      <c r="O100" s="1" t="s">
        <v>25</v>
      </c>
      <c r="P100" s="1" t="s">
        <v>26</v>
      </c>
      <c r="Q100" s="2" t="s">
        <v>34</v>
      </c>
      <c r="R100" s="1" t="s">
        <v>25</v>
      </c>
      <c r="S100" s="1" t="s">
        <v>26</v>
      </c>
    </row>
    <row r="101" spans="1:19" s="1" customFormat="1" hidden="1" x14ac:dyDescent="0.25">
      <c r="A101" s="1">
        <v>3</v>
      </c>
      <c r="B101" s="1">
        <v>1</v>
      </c>
      <c r="C101" s="1">
        <v>0</v>
      </c>
      <c r="D101" s="1">
        <v>3</v>
      </c>
      <c r="H101" s="1">
        <v>2</v>
      </c>
      <c r="I101" s="1">
        <v>0</v>
      </c>
      <c r="J101" s="1">
        <v>3</v>
      </c>
      <c r="K101" s="1">
        <v>3</v>
      </c>
      <c r="L101" s="1">
        <v>0</v>
      </c>
      <c r="M101" s="1">
        <v>3</v>
      </c>
      <c r="N101" s="1">
        <v>4</v>
      </c>
      <c r="O101" s="1">
        <v>0</v>
      </c>
      <c r="P101" s="1">
        <v>3</v>
      </c>
      <c r="Q101" s="1">
        <v>5</v>
      </c>
      <c r="R101" s="1">
        <v>0</v>
      </c>
      <c r="S101" s="1">
        <v>3</v>
      </c>
    </row>
    <row r="102" spans="1:19" s="1" customFormat="1" hidden="1" x14ac:dyDescent="0.25">
      <c r="A102" s="1" t="s">
        <v>26</v>
      </c>
      <c r="B102" s="2" t="s">
        <v>34</v>
      </c>
      <c r="C102" s="1" t="s">
        <v>25</v>
      </c>
      <c r="D102" s="1" t="s">
        <v>26</v>
      </c>
      <c r="H102" s="2" t="s">
        <v>34</v>
      </c>
      <c r="I102" s="1" t="s">
        <v>25</v>
      </c>
      <c r="J102" s="1" t="s">
        <v>26</v>
      </c>
      <c r="K102" s="2" t="s">
        <v>34</v>
      </c>
      <c r="L102" s="1" t="s">
        <v>25</v>
      </c>
      <c r="M102" s="1" t="s">
        <v>26</v>
      </c>
      <c r="N102" s="2" t="s">
        <v>34</v>
      </c>
      <c r="O102" s="1" t="s">
        <v>25</v>
      </c>
      <c r="P102" s="1" t="s">
        <v>26</v>
      </c>
      <c r="Q102" s="2" t="s">
        <v>34</v>
      </c>
      <c r="R102" s="1" t="s">
        <v>25</v>
      </c>
      <c r="S102" s="1" t="s">
        <v>26</v>
      </c>
    </row>
    <row r="103" spans="1:19" s="1" customFormat="1" hidden="1" x14ac:dyDescent="0.25">
      <c r="A103" s="1">
        <v>1</v>
      </c>
      <c r="B103" s="1">
        <v>1</v>
      </c>
      <c r="C103" s="1">
        <v>1</v>
      </c>
      <c r="D103" s="1">
        <v>1</v>
      </c>
      <c r="H103" s="1">
        <v>2</v>
      </c>
      <c r="I103" s="1">
        <v>1</v>
      </c>
      <c r="J103" s="1">
        <v>1</v>
      </c>
      <c r="K103" s="1">
        <v>3</v>
      </c>
      <c r="L103" s="1">
        <v>1</v>
      </c>
      <c r="M103" s="1">
        <v>1</v>
      </c>
      <c r="N103" s="1">
        <v>4</v>
      </c>
      <c r="O103" s="1">
        <v>1</v>
      </c>
      <c r="P103" s="1">
        <v>1</v>
      </c>
      <c r="Q103" s="1">
        <v>5</v>
      </c>
      <c r="R103" s="1">
        <v>1</v>
      </c>
      <c r="S103" s="1">
        <v>1</v>
      </c>
    </row>
    <row r="104" spans="1:19" s="1" customFormat="1" hidden="1" x14ac:dyDescent="0.25">
      <c r="A104" s="1" t="s">
        <v>26</v>
      </c>
      <c r="B104" s="2" t="s">
        <v>34</v>
      </c>
      <c r="C104" s="1" t="s">
        <v>25</v>
      </c>
      <c r="D104" s="1" t="s">
        <v>26</v>
      </c>
      <c r="H104" s="2" t="s">
        <v>34</v>
      </c>
      <c r="I104" s="1" t="s">
        <v>25</v>
      </c>
      <c r="J104" s="1" t="s">
        <v>26</v>
      </c>
      <c r="K104" s="2" t="s">
        <v>34</v>
      </c>
      <c r="L104" s="1" t="s">
        <v>25</v>
      </c>
      <c r="M104" s="1" t="s">
        <v>26</v>
      </c>
      <c r="N104" s="2" t="s">
        <v>34</v>
      </c>
      <c r="O104" s="1" t="s">
        <v>25</v>
      </c>
      <c r="P104" s="1" t="s">
        <v>26</v>
      </c>
      <c r="Q104" s="2" t="s">
        <v>34</v>
      </c>
      <c r="R104" s="1" t="s">
        <v>25</v>
      </c>
      <c r="S104" s="1" t="s">
        <v>26</v>
      </c>
    </row>
    <row r="105" spans="1:19" s="1" customFormat="1" hidden="1" x14ac:dyDescent="0.25">
      <c r="A105" s="1">
        <v>2</v>
      </c>
      <c r="B105" s="1">
        <v>1</v>
      </c>
      <c r="C105" s="1">
        <v>1</v>
      </c>
      <c r="D105" s="1">
        <v>2</v>
      </c>
      <c r="H105" s="1">
        <v>2</v>
      </c>
      <c r="I105" s="1">
        <v>1</v>
      </c>
      <c r="J105" s="1">
        <v>2</v>
      </c>
      <c r="K105" s="1">
        <v>3</v>
      </c>
      <c r="L105" s="1">
        <v>1</v>
      </c>
      <c r="M105" s="1">
        <v>2</v>
      </c>
      <c r="N105" s="1">
        <v>4</v>
      </c>
      <c r="O105" s="1">
        <v>1</v>
      </c>
      <c r="P105" s="1">
        <v>2</v>
      </c>
      <c r="Q105" s="1">
        <v>5</v>
      </c>
      <c r="R105" s="1">
        <v>1</v>
      </c>
      <c r="S105" s="1">
        <v>2</v>
      </c>
    </row>
    <row r="106" spans="1:19" s="1" customFormat="1" hidden="1" x14ac:dyDescent="0.25">
      <c r="A106" s="1" t="s">
        <v>26</v>
      </c>
      <c r="B106" s="2" t="s">
        <v>34</v>
      </c>
      <c r="C106" s="1" t="s">
        <v>25</v>
      </c>
      <c r="D106" s="1" t="s">
        <v>26</v>
      </c>
      <c r="H106" s="2" t="s">
        <v>34</v>
      </c>
      <c r="I106" s="1" t="s">
        <v>25</v>
      </c>
      <c r="J106" s="1" t="s">
        <v>26</v>
      </c>
      <c r="K106" s="2" t="s">
        <v>34</v>
      </c>
      <c r="L106" s="1" t="s">
        <v>25</v>
      </c>
      <c r="M106" s="1" t="s">
        <v>26</v>
      </c>
      <c r="N106" s="2" t="s">
        <v>34</v>
      </c>
      <c r="O106" s="1" t="s">
        <v>25</v>
      </c>
      <c r="P106" s="1" t="s">
        <v>26</v>
      </c>
      <c r="Q106" s="2" t="s">
        <v>34</v>
      </c>
      <c r="R106" s="1" t="s">
        <v>25</v>
      </c>
      <c r="S106" s="1" t="s">
        <v>26</v>
      </c>
    </row>
    <row r="107" spans="1:19" s="1" customFormat="1" hidden="1" x14ac:dyDescent="0.25">
      <c r="A107" s="1">
        <v>3</v>
      </c>
      <c r="B107" s="1">
        <v>1</v>
      </c>
      <c r="C107" s="1">
        <v>1</v>
      </c>
      <c r="D107" s="1">
        <v>3</v>
      </c>
      <c r="H107" s="1">
        <v>2</v>
      </c>
      <c r="I107" s="1">
        <v>1</v>
      </c>
      <c r="J107" s="1">
        <v>3</v>
      </c>
      <c r="K107" s="1">
        <v>3</v>
      </c>
      <c r="L107" s="1">
        <v>1</v>
      </c>
      <c r="M107" s="1">
        <v>3</v>
      </c>
      <c r="N107" s="1">
        <v>4</v>
      </c>
      <c r="O107" s="1">
        <v>1</v>
      </c>
      <c r="P107" s="1">
        <v>3</v>
      </c>
      <c r="Q107" s="1">
        <v>5</v>
      </c>
      <c r="R107" s="1">
        <v>1</v>
      </c>
      <c r="S107" s="1">
        <v>3</v>
      </c>
    </row>
    <row r="108" spans="1:19" s="1" customFormat="1" hidden="1" x14ac:dyDescent="0.25"/>
    <row r="109" spans="1:19" s="1" customFormat="1" hidden="1" x14ac:dyDescent="0.25"/>
    <row r="110" spans="1:19" s="1" customFormat="1" hidden="1" x14ac:dyDescent="0.25"/>
    <row r="111" spans="1:19" s="1" customFormat="1" hidden="1" x14ac:dyDescent="0.25"/>
    <row r="112" spans="1:19" s="1" customFormat="1" hidden="1" x14ac:dyDescent="0.25"/>
    <row r="113" spans="1:19" s="1" customFormat="1" hidden="1" x14ac:dyDescent="0.25"/>
    <row r="114" spans="1:19" s="1" customFormat="1" hidden="1" x14ac:dyDescent="0.25"/>
    <row r="115" spans="1:19" s="1" customFormat="1" hidden="1" x14ac:dyDescent="0.25"/>
    <row r="116" spans="1:19" ht="116.25" customHeight="1" x14ac:dyDescent="0.25"/>
    <row r="117" spans="1:19" s="5" customFormat="1" ht="28.2" x14ac:dyDescent="0.4">
      <c r="A117" s="1497" t="s">
        <v>35</v>
      </c>
      <c r="B117" s="1497"/>
      <c r="C117" s="1497"/>
      <c r="D117" s="1497"/>
      <c r="E117" s="1497"/>
      <c r="F117" s="1497"/>
      <c r="G117" s="1497"/>
      <c r="H117" s="1497"/>
      <c r="I117" s="1497"/>
      <c r="J117" s="1497"/>
      <c r="K117" s="1497"/>
      <c r="L117" s="1497"/>
      <c r="M117" s="1497"/>
      <c r="N117" s="1497"/>
      <c r="O117" s="1497"/>
      <c r="P117" s="1497"/>
      <c r="Q117" s="1497"/>
      <c r="R117" s="1497"/>
      <c r="S117" s="1497"/>
    </row>
    <row r="118" spans="1:19" s="5" customFormat="1" ht="28.2" x14ac:dyDescent="0.4">
      <c r="A118" s="1497" t="s">
        <v>36</v>
      </c>
      <c r="B118" s="1497"/>
      <c r="C118" s="1497"/>
      <c r="D118" s="1497"/>
      <c r="E118" s="1497"/>
      <c r="F118" s="1497"/>
      <c r="G118" s="1497"/>
      <c r="H118" s="1497"/>
      <c r="I118" s="1497"/>
      <c r="J118" s="1497"/>
      <c r="K118" s="1497"/>
      <c r="L118" s="1497"/>
      <c r="M118" s="1497"/>
      <c r="N118" s="1497"/>
      <c r="O118" s="1497"/>
      <c r="P118" s="1497"/>
      <c r="Q118" s="1497"/>
      <c r="R118" s="1497"/>
      <c r="S118" s="1497"/>
    </row>
    <row r="119" spans="1:19" ht="19.5" customHeight="1" x14ac:dyDescent="0.25">
      <c r="A119" s="1498" t="s">
        <v>1236</v>
      </c>
      <c r="B119" s="1498"/>
      <c r="C119" s="1498"/>
      <c r="D119" s="1498"/>
      <c r="E119" s="1498"/>
      <c r="F119" s="1498"/>
      <c r="G119" s="1498"/>
      <c r="H119" s="1498"/>
      <c r="I119" s="1498"/>
      <c r="J119" s="1498"/>
      <c r="K119" s="1498"/>
      <c r="L119" s="1498"/>
      <c r="M119" s="1498"/>
      <c r="N119" s="1498"/>
      <c r="O119" s="1498"/>
      <c r="P119" s="1498"/>
      <c r="Q119" s="1498"/>
      <c r="R119" s="1498"/>
      <c r="S119" s="1498"/>
    </row>
    <row r="120" spans="1:19" ht="12.75" customHeight="1" x14ac:dyDescent="0.25">
      <c r="A120" s="4" t="s">
        <v>37</v>
      </c>
      <c r="Q120" s="6"/>
    </row>
    <row r="121" spans="1:19" ht="12.75" customHeight="1" x14ac:dyDescent="0.25"/>
    <row r="122" spans="1:19" ht="24" customHeight="1" x14ac:dyDescent="0.25">
      <c r="A122" s="1499" t="s">
        <v>38</v>
      </c>
      <c r="B122" s="1500"/>
      <c r="C122" s="1500"/>
      <c r="D122" s="1500"/>
      <c r="E122" s="1500"/>
      <c r="F122" s="1500"/>
      <c r="G122" s="1500"/>
      <c r="H122" s="1500"/>
      <c r="I122" s="1500"/>
      <c r="J122" s="1500"/>
      <c r="K122" s="1500"/>
      <c r="L122" s="1500"/>
      <c r="M122" s="1500"/>
      <c r="N122" s="1500"/>
      <c r="O122" s="1500"/>
      <c r="P122" s="1500"/>
      <c r="Q122" s="1500"/>
      <c r="R122" s="1500"/>
      <c r="S122" s="1500"/>
    </row>
    <row r="123" spans="1:19" x14ac:dyDescent="0.25">
      <c r="A123" s="7"/>
    </row>
    <row r="124" spans="1:19" ht="13.8" x14ac:dyDescent="0.25">
      <c r="A124" s="1421" t="s">
        <v>0</v>
      </c>
      <c r="B124" s="1422" t="s">
        <v>1</v>
      </c>
      <c r="C124" s="1421" t="s">
        <v>25</v>
      </c>
      <c r="D124" s="1421"/>
    </row>
    <row r="125" spans="1:19" ht="24.75" customHeight="1" x14ac:dyDescent="0.25">
      <c r="A125" s="1421"/>
      <c r="B125" s="1422"/>
      <c r="C125" s="50" t="s">
        <v>21</v>
      </c>
      <c r="D125" s="51" t="s">
        <v>22</v>
      </c>
      <c r="E125" s="9"/>
      <c r="F125" s="9"/>
      <c r="G125" s="9"/>
    </row>
    <row r="126" spans="1:19" ht="15.9" customHeight="1" x14ac:dyDescent="0.25">
      <c r="A126" s="10" t="s">
        <v>7</v>
      </c>
      <c r="B126" s="11">
        <f>SUM(C126:D126)</f>
        <v>39</v>
      </c>
      <c r="C126" s="11">
        <v>26</v>
      </c>
      <c r="D126" s="11">
        <v>13</v>
      </c>
      <c r="E126" s="12"/>
      <c r="F126" s="12"/>
      <c r="G126" s="12"/>
    </row>
    <row r="127" spans="1:19" ht="15.9" customHeight="1" x14ac:dyDescent="0.25">
      <c r="A127" s="13" t="s">
        <v>8</v>
      </c>
      <c r="B127" s="11">
        <f>SUM(C127:D127)</f>
        <v>31</v>
      </c>
      <c r="C127" s="14">
        <v>21</v>
      </c>
      <c r="D127" s="14">
        <v>10</v>
      </c>
      <c r="E127" s="12"/>
      <c r="F127" s="12"/>
      <c r="G127" s="12"/>
    </row>
    <row r="128" spans="1:19" ht="15.9" customHeight="1" x14ac:dyDescent="0.25">
      <c r="A128" s="13" t="s">
        <v>9</v>
      </c>
      <c r="B128" s="11"/>
      <c r="C128" s="14"/>
      <c r="D128" s="14"/>
      <c r="E128" s="12"/>
      <c r="F128" s="12"/>
      <c r="G128" s="12"/>
    </row>
    <row r="129" spans="1:25" ht="15.9" customHeight="1" x14ac:dyDescent="0.25">
      <c r="A129" s="13" t="s">
        <v>10</v>
      </c>
      <c r="B129" s="11"/>
      <c r="C129" s="14"/>
      <c r="D129" s="14"/>
      <c r="E129" s="12"/>
      <c r="F129" s="12"/>
      <c r="G129" s="12"/>
    </row>
    <row r="130" spans="1:25" ht="15.9" customHeight="1" x14ac:dyDescent="0.25">
      <c r="A130" s="13" t="s">
        <v>11</v>
      </c>
      <c r="B130" s="11"/>
      <c r="C130" s="14"/>
      <c r="D130" s="14"/>
      <c r="E130" s="12"/>
      <c r="F130" s="12"/>
      <c r="G130" s="12"/>
    </row>
    <row r="131" spans="1:25" ht="15.9" customHeight="1" x14ac:dyDescent="0.25">
      <c r="A131" s="13" t="s">
        <v>12</v>
      </c>
      <c r="B131" s="11"/>
      <c r="C131" s="14"/>
      <c r="D131" s="14"/>
      <c r="E131" s="12"/>
      <c r="F131" s="12"/>
      <c r="G131" s="12"/>
    </row>
    <row r="132" spans="1:25" ht="15.9" customHeight="1" x14ac:dyDescent="0.25">
      <c r="A132" s="13" t="s">
        <v>13</v>
      </c>
      <c r="B132" s="11"/>
      <c r="C132" s="14"/>
      <c r="D132" s="14"/>
      <c r="E132" s="12"/>
      <c r="F132" s="12"/>
      <c r="G132" s="12"/>
      <c r="Y132" s="1501"/>
    </row>
    <row r="133" spans="1:25" ht="15.9" customHeight="1" x14ac:dyDescent="0.25">
      <c r="A133" s="13" t="s">
        <v>14</v>
      </c>
      <c r="B133" s="11"/>
      <c r="C133" s="14"/>
      <c r="D133" s="14"/>
      <c r="E133" s="12"/>
      <c r="F133" s="12"/>
      <c r="G133" s="12"/>
      <c r="Y133" s="1501"/>
    </row>
    <row r="134" spans="1:25" ht="15.9" customHeight="1" x14ac:dyDescent="0.25">
      <c r="A134" s="13" t="s">
        <v>39</v>
      </c>
      <c r="B134" s="11"/>
      <c r="C134" s="14"/>
      <c r="D134" s="14"/>
      <c r="E134" s="12"/>
      <c r="F134" s="12"/>
      <c r="G134" s="12"/>
      <c r="Y134" s="1501"/>
    </row>
    <row r="135" spans="1:25" ht="15.9" customHeight="1" x14ac:dyDescent="0.25">
      <c r="A135" s="13" t="s">
        <v>15</v>
      </c>
      <c r="B135" s="11"/>
      <c r="C135" s="14"/>
      <c r="D135" s="14"/>
      <c r="E135" s="12"/>
      <c r="F135" s="12"/>
      <c r="G135" s="12"/>
      <c r="Y135" s="1501"/>
    </row>
    <row r="136" spans="1:25" ht="15.9" customHeight="1" x14ac:dyDescent="0.25">
      <c r="A136" s="13" t="s">
        <v>16</v>
      </c>
      <c r="B136" s="11"/>
      <c r="C136" s="14"/>
      <c r="D136" s="14"/>
      <c r="E136" s="12"/>
      <c r="F136" s="12"/>
      <c r="G136" s="12"/>
      <c r="Y136" s="1501"/>
    </row>
    <row r="137" spans="1:25" ht="15.9" customHeight="1" x14ac:dyDescent="0.25">
      <c r="A137" s="15" t="s">
        <v>17</v>
      </c>
      <c r="B137" s="11"/>
      <c r="C137" s="16"/>
      <c r="D137" s="16"/>
      <c r="E137" s="12"/>
      <c r="F137" s="12"/>
      <c r="G137" s="12"/>
      <c r="Y137" s="1501"/>
    </row>
    <row r="138" spans="1:25" ht="15.9" customHeight="1" x14ac:dyDescent="0.25">
      <c r="A138" s="1502" t="s">
        <v>1</v>
      </c>
      <c r="B138" s="1503">
        <f>SUM(B126:B137)</f>
        <v>70</v>
      </c>
      <c r="C138" s="1503">
        <f>SUM(C126:C137)</f>
        <v>47</v>
      </c>
      <c r="D138" s="1503">
        <f>SUM(D126:D137)</f>
        <v>23</v>
      </c>
      <c r="E138" s="17"/>
      <c r="F138" s="17"/>
      <c r="G138" s="17"/>
      <c r="Y138" s="1501"/>
    </row>
    <row r="139" spans="1:25" ht="15.9" customHeight="1" thickBot="1" x14ac:dyDescent="0.3">
      <c r="A139" s="1504" t="s">
        <v>18</v>
      </c>
      <c r="B139" s="1505">
        <f>+B138/$B$138</f>
        <v>1</v>
      </c>
      <c r="C139" s="1505">
        <f>+C138/$B$138</f>
        <v>0.67142857142857137</v>
      </c>
      <c r="D139" s="1505">
        <f>+D138/$B$138</f>
        <v>0.32857142857142857</v>
      </c>
      <c r="E139" s="18"/>
      <c r="F139" s="18"/>
      <c r="G139" s="18"/>
      <c r="Y139" s="1501"/>
    </row>
    <row r="140" spans="1:25" ht="15.75" customHeight="1" x14ac:dyDescent="0.25">
      <c r="A140" s="19"/>
      <c r="B140" s="20"/>
      <c r="Y140" s="1501"/>
    </row>
    <row r="141" spans="1:25" ht="31.5" customHeight="1" x14ac:dyDescent="0.25">
      <c r="Y141" s="1501"/>
    </row>
    <row r="142" spans="1:25" ht="24" customHeight="1" x14ac:dyDescent="0.25">
      <c r="A142" s="1506" t="s">
        <v>40</v>
      </c>
      <c r="B142" s="1507"/>
      <c r="C142" s="1507"/>
      <c r="D142" s="1507"/>
      <c r="E142" s="1507"/>
      <c r="F142" s="1507"/>
      <c r="G142" s="1507"/>
      <c r="H142" s="1507"/>
      <c r="I142" s="1507"/>
      <c r="J142" s="1507"/>
      <c r="K142" s="1507"/>
      <c r="L142" s="1507"/>
      <c r="M142" s="1507"/>
      <c r="N142" s="1507"/>
      <c r="O142" s="1507"/>
      <c r="P142" s="1507"/>
      <c r="Q142" s="1507"/>
      <c r="R142" s="1507"/>
      <c r="S142" s="1507"/>
      <c r="Y142" s="1501"/>
    </row>
    <row r="143" spans="1:25" x14ac:dyDescent="0.25">
      <c r="Y143" s="1501"/>
    </row>
    <row r="144" spans="1:25" ht="14.25" customHeight="1" x14ac:dyDescent="0.25">
      <c r="A144" s="1421" t="s">
        <v>0</v>
      </c>
      <c r="B144" s="1422" t="s">
        <v>1</v>
      </c>
      <c r="C144" s="1421" t="s">
        <v>46</v>
      </c>
      <c r="D144" s="1421"/>
      <c r="E144" s="1421"/>
      <c r="F144" s="1421"/>
      <c r="G144" s="1421"/>
      <c r="H144" s="1421"/>
      <c r="I144" s="1421"/>
      <c r="J144" s="1421"/>
      <c r="U144" s="7"/>
      <c r="V144" s="7"/>
      <c r="W144" s="7"/>
      <c r="X144" s="7"/>
      <c r="Y144" s="1501"/>
    </row>
    <row r="145" spans="1:31" ht="24" customHeight="1" x14ac:dyDescent="0.25">
      <c r="A145" s="1421"/>
      <c r="B145" s="1422"/>
      <c r="C145" s="50" t="s">
        <v>41</v>
      </c>
      <c r="D145" s="51" t="s">
        <v>42</v>
      </c>
      <c r="E145" s="51" t="s">
        <v>43</v>
      </c>
      <c r="F145" s="51" t="s">
        <v>2</v>
      </c>
      <c r="G145" s="51" t="s">
        <v>3</v>
      </c>
      <c r="H145" s="51" t="s">
        <v>4</v>
      </c>
      <c r="I145" s="51" t="s">
        <v>5</v>
      </c>
      <c r="J145" s="51" t="s">
        <v>6</v>
      </c>
      <c r="K145" s="9"/>
      <c r="L145" s="9"/>
      <c r="M145" s="9"/>
      <c r="U145" s="1501"/>
      <c r="Y145" s="7"/>
      <c r="Z145" s="7"/>
      <c r="AA145" s="7"/>
      <c r="AB145" s="7"/>
      <c r="AC145" s="7"/>
      <c r="AD145" s="7"/>
      <c r="AE145" s="1501"/>
    </row>
    <row r="146" spans="1:31" ht="15.9" customHeight="1" x14ac:dyDescent="0.25">
      <c r="A146" s="10" t="s">
        <v>7</v>
      </c>
      <c r="B146" s="11">
        <f>SUM(C146:J146)</f>
        <v>39</v>
      </c>
      <c r="C146" s="11">
        <v>1</v>
      </c>
      <c r="D146" s="11">
        <v>0</v>
      </c>
      <c r="E146" s="11">
        <v>2</v>
      </c>
      <c r="F146" s="11">
        <v>7</v>
      </c>
      <c r="G146" s="11">
        <v>8</v>
      </c>
      <c r="H146" s="11">
        <v>17</v>
      </c>
      <c r="I146" s="11">
        <v>3</v>
      </c>
      <c r="J146" s="11">
        <v>1</v>
      </c>
      <c r="K146" s="12"/>
      <c r="L146" s="12"/>
      <c r="M146" s="12"/>
      <c r="U146" s="1501"/>
      <c r="Y146" s="7"/>
      <c r="Z146" s="7"/>
      <c r="AA146" s="7"/>
      <c r="AB146" s="7"/>
      <c r="AC146" s="7"/>
      <c r="AD146" s="7"/>
      <c r="AE146" s="1501"/>
    </row>
    <row r="147" spans="1:31" ht="15.9" customHeight="1" x14ac:dyDescent="0.25">
      <c r="A147" s="13" t="s">
        <v>8</v>
      </c>
      <c r="B147" s="11">
        <v>31</v>
      </c>
      <c r="C147" s="14">
        <v>0</v>
      </c>
      <c r="D147" s="14">
        <v>3</v>
      </c>
      <c r="E147" s="14">
        <v>4</v>
      </c>
      <c r="F147" s="14">
        <v>0</v>
      </c>
      <c r="G147" s="14">
        <v>6</v>
      </c>
      <c r="H147" s="14">
        <v>11</v>
      </c>
      <c r="I147" s="14">
        <v>5</v>
      </c>
      <c r="J147" s="14">
        <v>2</v>
      </c>
      <c r="K147" s="12"/>
      <c r="L147" s="12"/>
      <c r="M147" s="12"/>
      <c r="T147" s="1501"/>
      <c r="U147" s="1501"/>
      <c r="AE147" s="1501"/>
    </row>
    <row r="148" spans="1:31" ht="15.9" customHeight="1" x14ac:dyDescent="0.25">
      <c r="A148" s="13" t="s">
        <v>9</v>
      </c>
      <c r="B148" s="11"/>
      <c r="C148" s="14"/>
      <c r="D148" s="14"/>
      <c r="E148" s="14"/>
      <c r="F148" s="14"/>
      <c r="G148" s="14"/>
      <c r="H148" s="14"/>
      <c r="I148" s="14"/>
      <c r="J148" s="14"/>
      <c r="K148" s="12"/>
      <c r="L148" s="12"/>
      <c r="M148" s="12"/>
      <c r="T148" s="1501"/>
      <c r="U148" s="1501"/>
      <c r="AE148" s="1501"/>
    </row>
    <row r="149" spans="1:31" ht="15.9" customHeight="1" x14ac:dyDescent="0.25">
      <c r="A149" s="13" t="s">
        <v>10</v>
      </c>
      <c r="B149" s="11"/>
      <c r="C149" s="14"/>
      <c r="D149" s="14"/>
      <c r="E149" s="14"/>
      <c r="F149" s="14"/>
      <c r="G149" s="14"/>
      <c r="H149" s="14"/>
      <c r="I149" s="14"/>
      <c r="J149" s="14"/>
      <c r="K149" s="12"/>
      <c r="L149" s="12"/>
      <c r="M149" s="12"/>
      <c r="T149" s="1501"/>
      <c r="U149" s="1501"/>
      <c r="AE149" s="1501"/>
    </row>
    <row r="150" spans="1:31" ht="15.9" customHeight="1" x14ac:dyDescent="0.25">
      <c r="A150" s="13" t="s">
        <v>11</v>
      </c>
      <c r="B150" s="11"/>
      <c r="C150" s="14"/>
      <c r="D150" s="14"/>
      <c r="E150" s="14"/>
      <c r="F150" s="14"/>
      <c r="G150" s="14"/>
      <c r="H150" s="14"/>
      <c r="I150" s="14"/>
      <c r="J150" s="14"/>
      <c r="K150" s="12"/>
      <c r="L150" s="12"/>
      <c r="M150" s="12"/>
      <c r="T150" s="1501"/>
      <c r="AE150" s="1501"/>
    </row>
    <row r="151" spans="1:31" ht="15.9" customHeight="1" x14ac:dyDescent="0.25">
      <c r="A151" s="13" t="s">
        <v>12</v>
      </c>
      <c r="B151" s="11"/>
      <c r="C151" s="14"/>
      <c r="D151" s="14"/>
      <c r="E151" s="14"/>
      <c r="F151" s="14"/>
      <c r="G151" s="14"/>
      <c r="H151" s="14"/>
      <c r="I151" s="14"/>
      <c r="J151" s="14"/>
      <c r="K151" s="12"/>
      <c r="L151" s="12"/>
      <c r="M151" s="12"/>
      <c r="T151" s="1501"/>
      <c r="AE151" s="1501"/>
    </row>
    <row r="152" spans="1:31" ht="15.9" customHeight="1" x14ac:dyDescent="0.25">
      <c r="A152" s="13" t="s">
        <v>13</v>
      </c>
      <c r="B152" s="11"/>
      <c r="C152" s="14"/>
      <c r="D152" s="14"/>
      <c r="E152" s="14"/>
      <c r="F152" s="14"/>
      <c r="G152" s="14"/>
      <c r="H152" s="14"/>
      <c r="I152" s="14"/>
      <c r="J152" s="14"/>
      <c r="K152" s="12"/>
      <c r="L152" s="12"/>
      <c r="M152" s="12"/>
      <c r="T152" s="1501"/>
      <c r="AE152" s="1501"/>
    </row>
    <row r="153" spans="1:31" ht="15.9" customHeight="1" x14ac:dyDescent="0.25">
      <c r="A153" s="13" t="s">
        <v>14</v>
      </c>
      <c r="B153" s="11"/>
      <c r="C153" s="14"/>
      <c r="D153" s="14"/>
      <c r="E153" s="14"/>
      <c r="F153" s="14"/>
      <c r="G153" s="14"/>
      <c r="H153" s="14"/>
      <c r="I153" s="14"/>
      <c r="J153" s="14"/>
      <c r="K153" s="12"/>
      <c r="L153" s="12"/>
      <c r="M153" s="12"/>
      <c r="T153" s="1501"/>
      <c r="AE153" s="1501"/>
    </row>
    <row r="154" spans="1:31" ht="15.9" customHeight="1" x14ac:dyDescent="0.25">
      <c r="A154" s="13" t="s">
        <v>39</v>
      </c>
      <c r="B154" s="11"/>
      <c r="C154" s="14"/>
      <c r="D154" s="14"/>
      <c r="E154" s="14"/>
      <c r="F154" s="14"/>
      <c r="G154" s="14"/>
      <c r="H154" s="14"/>
      <c r="I154" s="14"/>
      <c r="J154" s="14"/>
      <c r="K154" s="12"/>
      <c r="L154" s="12"/>
      <c r="M154" s="12"/>
      <c r="T154" s="1501"/>
      <c r="AE154" s="1501"/>
    </row>
    <row r="155" spans="1:31" ht="15.9" customHeight="1" x14ac:dyDescent="0.25">
      <c r="A155" s="13" t="s">
        <v>15</v>
      </c>
      <c r="B155" s="11"/>
      <c r="C155" s="14"/>
      <c r="D155" s="14"/>
      <c r="E155" s="14"/>
      <c r="F155" s="14"/>
      <c r="G155" s="14"/>
      <c r="H155" s="14"/>
      <c r="I155" s="14"/>
      <c r="J155" s="14"/>
      <c r="K155" s="12"/>
      <c r="L155" s="12"/>
      <c r="M155" s="12"/>
      <c r="T155" s="1501"/>
      <c r="AE155" s="1501"/>
    </row>
    <row r="156" spans="1:31" ht="15.9" customHeight="1" x14ac:dyDescent="0.25">
      <c r="A156" s="13" t="s">
        <v>16</v>
      </c>
      <c r="B156" s="11"/>
      <c r="C156" s="14"/>
      <c r="D156" s="14"/>
      <c r="E156" s="14"/>
      <c r="F156" s="14"/>
      <c r="G156" s="14"/>
      <c r="H156" s="14"/>
      <c r="I156" s="14"/>
      <c r="J156" s="14"/>
      <c r="K156" s="12"/>
      <c r="L156" s="12"/>
      <c r="M156" s="12"/>
      <c r="T156" s="1501"/>
      <c r="AE156" s="1501"/>
    </row>
    <row r="157" spans="1:31" ht="15.9" customHeight="1" x14ac:dyDescent="0.25">
      <c r="A157" s="15" t="s">
        <v>17</v>
      </c>
      <c r="B157" s="11"/>
      <c r="C157" s="16"/>
      <c r="D157" s="16"/>
      <c r="E157" s="16"/>
      <c r="F157" s="16"/>
      <c r="G157" s="16"/>
      <c r="H157" s="16"/>
      <c r="I157" s="16"/>
      <c r="J157" s="16"/>
      <c r="K157" s="12"/>
      <c r="L157" s="12"/>
      <c r="M157" s="12"/>
      <c r="T157" s="1501"/>
      <c r="AE157" s="1501"/>
    </row>
    <row r="158" spans="1:31" ht="15.9" customHeight="1" x14ac:dyDescent="0.25">
      <c r="A158" s="1502" t="s">
        <v>1</v>
      </c>
      <c r="B158" s="1503">
        <f>SUM(B146:B157)</f>
        <v>70</v>
      </c>
      <c r="C158" s="1503">
        <f t="shared" ref="C158:J158" si="0">SUM(C146:C157)</f>
        <v>1</v>
      </c>
      <c r="D158" s="1503">
        <f t="shared" si="0"/>
        <v>3</v>
      </c>
      <c r="E158" s="1503">
        <f t="shared" si="0"/>
        <v>6</v>
      </c>
      <c r="F158" s="1503">
        <f t="shared" si="0"/>
        <v>7</v>
      </c>
      <c r="G158" s="1503">
        <f t="shared" si="0"/>
        <v>14</v>
      </c>
      <c r="H158" s="1503">
        <f t="shared" si="0"/>
        <v>28</v>
      </c>
      <c r="I158" s="1503">
        <f t="shared" si="0"/>
        <v>8</v>
      </c>
      <c r="J158" s="1503">
        <f t="shared" si="0"/>
        <v>3</v>
      </c>
      <c r="K158" s="17"/>
      <c r="L158" s="17"/>
      <c r="M158" s="17"/>
      <c r="T158" s="1501"/>
      <c r="AE158" s="1501"/>
    </row>
    <row r="159" spans="1:31" s="7" customFormat="1" ht="15.9" customHeight="1" thickBot="1" x14ac:dyDescent="0.3">
      <c r="A159" s="1504" t="s">
        <v>18</v>
      </c>
      <c r="B159" s="1505">
        <f t="shared" ref="B159:J159" si="1">+B158/$B$158</f>
        <v>1</v>
      </c>
      <c r="C159" s="1505">
        <f t="shared" si="1"/>
        <v>1.4285714285714285E-2</v>
      </c>
      <c r="D159" s="1505">
        <f t="shared" si="1"/>
        <v>4.2857142857142858E-2</v>
      </c>
      <c r="E159" s="1505">
        <f t="shared" si="1"/>
        <v>8.5714285714285715E-2</v>
      </c>
      <c r="F159" s="1505">
        <f t="shared" si="1"/>
        <v>0.1</v>
      </c>
      <c r="G159" s="1505">
        <f t="shared" si="1"/>
        <v>0.2</v>
      </c>
      <c r="H159" s="1505">
        <f t="shared" si="1"/>
        <v>0.4</v>
      </c>
      <c r="I159" s="1505">
        <f t="shared" si="1"/>
        <v>0.11428571428571428</v>
      </c>
      <c r="J159" s="1505">
        <f t="shared" si="1"/>
        <v>4.2857142857142858E-2</v>
      </c>
      <c r="K159" s="18"/>
      <c r="L159" s="18"/>
      <c r="M159" s="18"/>
      <c r="T159" s="1501"/>
      <c r="U159" s="4"/>
      <c r="V159" s="4"/>
      <c r="W159" s="4"/>
      <c r="X159" s="4"/>
      <c r="Y159" s="4"/>
      <c r="Z159" s="4"/>
      <c r="AA159" s="4"/>
      <c r="AB159" s="4"/>
      <c r="AC159" s="4"/>
      <c r="AD159" s="4"/>
      <c r="AE159" s="1501"/>
    </row>
    <row r="160" spans="1:31" s="7" customFormat="1" ht="15.9" customHeight="1" x14ac:dyDescent="0.25">
      <c r="A160" s="19"/>
      <c r="B160" s="18"/>
      <c r="C160" s="18"/>
      <c r="D160" s="18"/>
      <c r="E160" s="18"/>
      <c r="F160" s="18"/>
      <c r="G160" s="18"/>
      <c r="H160" s="18"/>
      <c r="I160" s="18"/>
      <c r="J160" s="18"/>
      <c r="K160" s="18"/>
      <c r="L160" s="18"/>
      <c r="M160" s="18"/>
      <c r="U160" s="4"/>
      <c r="V160" s="4"/>
      <c r="W160" s="4"/>
      <c r="X160" s="4"/>
      <c r="Y160" s="4"/>
      <c r="Z160" s="4"/>
      <c r="AA160" s="4"/>
      <c r="AB160" s="4"/>
      <c r="AC160" s="4"/>
      <c r="AD160" s="4"/>
    </row>
    <row r="161" spans="1:32" s="7" customFormat="1" ht="13.8" x14ac:dyDescent="0.25">
      <c r="A161" s="21" t="s">
        <v>44</v>
      </c>
      <c r="B161" s="18"/>
      <c r="C161" s="18"/>
      <c r="D161" s="18"/>
      <c r="E161" s="18"/>
      <c r="F161" s="18"/>
      <c r="G161" s="18"/>
      <c r="H161" s="18"/>
      <c r="I161" s="18"/>
      <c r="J161" s="18"/>
      <c r="K161" s="18"/>
      <c r="L161" s="18"/>
      <c r="M161" s="18"/>
      <c r="U161" s="4"/>
      <c r="V161" s="4"/>
      <c r="W161" s="4"/>
      <c r="X161" s="4"/>
      <c r="Y161" s="4"/>
      <c r="Z161" s="4"/>
      <c r="AA161" s="4"/>
      <c r="AB161" s="4"/>
      <c r="AC161" s="4"/>
      <c r="AD161" s="4"/>
    </row>
    <row r="162" spans="1:32" ht="14.25" customHeight="1" x14ac:dyDescent="0.25">
      <c r="A162" s="22" t="s">
        <v>20</v>
      </c>
    </row>
    <row r="163" spans="1:32" ht="25.5" customHeight="1" x14ac:dyDescent="0.25">
      <c r="A163" s="1506" t="s">
        <v>45</v>
      </c>
      <c r="B163" s="1507"/>
      <c r="C163" s="1507"/>
      <c r="D163" s="1507"/>
      <c r="E163" s="1507"/>
      <c r="F163" s="1507"/>
      <c r="G163" s="1507"/>
      <c r="H163" s="1507"/>
      <c r="I163" s="1507"/>
      <c r="J163" s="1507"/>
      <c r="K163" s="1507"/>
      <c r="L163" s="1507"/>
      <c r="M163" s="1507"/>
      <c r="N163" s="1507"/>
      <c r="O163" s="1507"/>
      <c r="P163" s="1507"/>
      <c r="Q163" s="1507"/>
      <c r="R163" s="1507"/>
      <c r="S163" s="1507"/>
      <c r="AF163" s="1501"/>
    </row>
    <row r="164" spans="1:32" ht="14.25" customHeight="1" x14ac:dyDescent="0.25">
      <c r="U164" s="1501"/>
      <c r="V164" s="1501"/>
    </row>
    <row r="165" spans="1:32" ht="18" customHeight="1" x14ac:dyDescent="0.25">
      <c r="T165" s="1508"/>
      <c r="U165" s="1501"/>
      <c r="V165" s="1501"/>
    </row>
    <row r="166" spans="1:32" ht="24" customHeight="1" x14ac:dyDescent="0.25">
      <c r="A166" s="1417" t="s">
        <v>46</v>
      </c>
      <c r="B166" s="1418" t="s">
        <v>47</v>
      </c>
      <c r="C166" s="1418"/>
      <c r="D166" s="1418"/>
      <c r="E166" s="1418" t="s">
        <v>48</v>
      </c>
      <c r="F166" s="1418"/>
      <c r="G166" s="1418"/>
      <c r="H166" s="1418" t="s">
        <v>49</v>
      </c>
      <c r="I166" s="1418"/>
      <c r="J166" s="1418"/>
      <c r="K166" s="1418" t="s">
        <v>50</v>
      </c>
      <c r="L166" s="1418"/>
      <c r="M166" s="1418"/>
      <c r="N166" s="1509"/>
      <c r="O166" s="1419" t="s">
        <v>51</v>
      </c>
      <c r="P166" s="1419"/>
      <c r="Q166" s="1419"/>
      <c r="R166" s="1419" t="s">
        <v>52</v>
      </c>
      <c r="S166" s="1419" t="s">
        <v>18</v>
      </c>
      <c r="T166" s="1508"/>
      <c r="U166" s="1501"/>
    </row>
    <row r="167" spans="1:32" ht="24" customHeight="1" x14ac:dyDescent="0.25">
      <c r="A167" s="1417"/>
      <c r="B167" s="52" t="s">
        <v>21</v>
      </c>
      <c r="C167" s="52" t="s">
        <v>22</v>
      </c>
      <c r="D167" s="52" t="s">
        <v>1</v>
      </c>
      <c r="E167" s="52" t="s">
        <v>21</v>
      </c>
      <c r="F167" s="52" t="s">
        <v>22</v>
      </c>
      <c r="G167" s="52" t="s">
        <v>1</v>
      </c>
      <c r="H167" s="52" t="s">
        <v>21</v>
      </c>
      <c r="I167" s="52" t="s">
        <v>22</v>
      </c>
      <c r="J167" s="52" t="s">
        <v>1</v>
      </c>
      <c r="K167" s="52" t="s">
        <v>21</v>
      </c>
      <c r="L167" s="52" t="s">
        <v>22</v>
      </c>
      <c r="M167" s="52" t="s">
        <v>1</v>
      </c>
      <c r="N167" s="1509"/>
      <c r="O167" s="1419"/>
      <c r="P167" s="1419"/>
      <c r="Q167" s="1419"/>
      <c r="R167" s="1419"/>
      <c r="S167" s="1419"/>
      <c r="T167" s="1501"/>
      <c r="U167" s="1501"/>
    </row>
    <row r="168" spans="1:32" ht="18" customHeight="1" x14ac:dyDescent="0.25">
      <c r="A168" s="10" t="s">
        <v>41</v>
      </c>
      <c r="B168" s="11"/>
      <c r="C168" s="11"/>
      <c r="D168" s="11"/>
      <c r="E168" s="11">
        <v>0</v>
      </c>
      <c r="F168" s="11">
        <v>0</v>
      </c>
      <c r="G168" s="11">
        <v>0</v>
      </c>
      <c r="H168" s="11"/>
      <c r="I168" s="11"/>
      <c r="J168" s="11"/>
      <c r="K168" s="11"/>
      <c r="L168" s="11"/>
      <c r="M168" s="11"/>
      <c r="N168" s="1509"/>
      <c r="O168" s="1420" t="s">
        <v>47</v>
      </c>
      <c r="P168" s="1420"/>
      <c r="Q168" s="1420"/>
      <c r="R168" s="23">
        <f>+D176</f>
        <v>0</v>
      </c>
      <c r="S168" s="24">
        <f>+R168/$R$172</f>
        <v>0</v>
      </c>
      <c r="T168" s="1501"/>
      <c r="U168" s="1501"/>
    </row>
    <row r="169" spans="1:32" ht="18" customHeight="1" x14ac:dyDescent="0.25">
      <c r="A169" s="13" t="s">
        <v>42</v>
      </c>
      <c r="B169" s="11"/>
      <c r="C169" s="11"/>
      <c r="D169" s="11"/>
      <c r="E169" s="14">
        <v>3</v>
      </c>
      <c r="F169" s="14">
        <v>3</v>
      </c>
      <c r="G169" s="11">
        <f t="shared" ref="G169:G175" si="2">SUM(E169:F169)</f>
        <v>6</v>
      </c>
      <c r="H169" s="11"/>
      <c r="I169" s="11"/>
      <c r="J169" s="11"/>
      <c r="K169" s="11"/>
      <c r="L169" s="11"/>
      <c r="M169" s="11"/>
      <c r="N169" s="1509"/>
      <c r="O169" s="1420" t="s">
        <v>48</v>
      </c>
      <c r="P169" s="1420"/>
      <c r="Q169" s="1420"/>
      <c r="R169" s="23">
        <f>+G176</f>
        <v>70</v>
      </c>
      <c r="S169" s="24">
        <f>+R169/$R$172</f>
        <v>1</v>
      </c>
      <c r="T169" s="1501"/>
      <c r="U169" s="1501"/>
    </row>
    <row r="170" spans="1:32" ht="18" customHeight="1" x14ac:dyDescent="0.25">
      <c r="A170" s="13" t="s">
        <v>43</v>
      </c>
      <c r="B170" s="11"/>
      <c r="C170" s="11"/>
      <c r="D170" s="11"/>
      <c r="E170" s="14">
        <v>6</v>
      </c>
      <c r="F170" s="14">
        <v>4</v>
      </c>
      <c r="G170" s="11">
        <f t="shared" si="2"/>
        <v>10</v>
      </c>
      <c r="H170" s="11"/>
      <c r="I170" s="11"/>
      <c r="J170" s="11"/>
      <c r="K170" s="11"/>
      <c r="L170" s="11"/>
      <c r="M170" s="11"/>
      <c r="N170" s="1509"/>
      <c r="O170" s="1420" t="s">
        <v>49</v>
      </c>
      <c r="P170" s="1420"/>
      <c r="Q170" s="1420"/>
      <c r="R170" s="23">
        <f>+J176</f>
        <v>0</v>
      </c>
      <c r="S170" s="24">
        <f>+R170/$R$172</f>
        <v>0</v>
      </c>
      <c r="T170" s="1501"/>
      <c r="U170" s="1501"/>
    </row>
    <row r="171" spans="1:32" ht="18" customHeight="1" x14ac:dyDescent="0.25">
      <c r="A171" s="13" t="s">
        <v>2</v>
      </c>
      <c r="B171" s="11"/>
      <c r="C171" s="11"/>
      <c r="D171" s="11"/>
      <c r="E171" s="14">
        <v>2</v>
      </c>
      <c r="F171" s="14">
        <v>5</v>
      </c>
      <c r="G171" s="11">
        <f t="shared" si="2"/>
        <v>7</v>
      </c>
      <c r="H171" s="11"/>
      <c r="I171" s="11"/>
      <c r="J171" s="11"/>
      <c r="K171" s="11"/>
      <c r="L171" s="11"/>
      <c r="M171" s="11"/>
      <c r="N171" s="1509"/>
      <c r="O171" s="1420" t="s">
        <v>50</v>
      </c>
      <c r="P171" s="1420"/>
      <c r="Q171" s="1420"/>
      <c r="R171" s="1212">
        <f>+M176</f>
        <v>0</v>
      </c>
      <c r="S171" s="25">
        <f>+R171/$R$172</f>
        <v>0</v>
      </c>
      <c r="T171" s="1501"/>
      <c r="U171" s="1501"/>
    </row>
    <row r="172" spans="1:32" ht="18" customHeight="1" x14ac:dyDescent="0.25">
      <c r="A172" s="13" t="s">
        <v>3</v>
      </c>
      <c r="B172" s="11"/>
      <c r="C172" s="11"/>
      <c r="D172" s="11"/>
      <c r="E172" s="14">
        <v>11</v>
      </c>
      <c r="F172" s="14">
        <v>1</v>
      </c>
      <c r="G172" s="11">
        <f t="shared" si="2"/>
        <v>12</v>
      </c>
      <c r="H172" s="11"/>
      <c r="I172" s="11"/>
      <c r="J172" s="11"/>
      <c r="K172" s="11"/>
      <c r="L172" s="11"/>
      <c r="M172" s="11"/>
      <c r="N172" s="1509"/>
      <c r="O172" s="1409" t="s">
        <v>1</v>
      </c>
      <c r="P172" s="1409"/>
      <c r="Q172" s="1409"/>
      <c r="R172" s="26">
        <f>SUM(R168:R171)</f>
        <v>70</v>
      </c>
      <c r="S172" s="27">
        <v>1</v>
      </c>
      <c r="T172" s="1501"/>
      <c r="U172" s="1501"/>
    </row>
    <row r="173" spans="1:32" ht="18" customHeight="1" x14ac:dyDescent="0.25">
      <c r="A173" s="13" t="s">
        <v>4</v>
      </c>
      <c r="B173" s="11"/>
      <c r="C173" s="11"/>
      <c r="D173" s="11"/>
      <c r="E173" s="14">
        <v>14</v>
      </c>
      <c r="F173" s="14">
        <v>0</v>
      </c>
      <c r="G173" s="11">
        <f t="shared" si="2"/>
        <v>14</v>
      </c>
      <c r="H173" s="11"/>
      <c r="I173" s="11"/>
      <c r="J173" s="11"/>
      <c r="K173" s="11"/>
      <c r="L173" s="11"/>
      <c r="M173" s="11"/>
      <c r="N173" s="1509"/>
      <c r="O173" s="1509"/>
      <c r="P173" s="1509"/>
      <c r="Q173" s="1509"/>
      <c r="R173" s="1509"/>
      <c r="S173" s="1509"/>
      <c r="T173" s="1501"/>
      <c r="U173" s="1501"/>
    </row>
    <row r="174" spans="1:32" ht="18" customHeight="1" x14ac:dyDescent="0.25">
      <c r="A174" s="13" t="s">
        <v>5</v>
      </c>
      <c r="B174" s="11"/>
      <c r="C174" s="11"/>
      <c r="D174" s="11"/>
      <c r="E174" s="14">
        <v>7</v>
      </c>
      <c r="F174" s="14">
        <v>6</v>
      </c>
      <c r="G174" s="11">
        <f t="shared" si="2"/>
        <v>13</v>
      </c>
      <c r="H174" s="11"/>
      <c r="I174" s="11"/>
      <c r="J174" s="11"/>
      <c r="K174" s="11"/>
      <c r="L174" s="11"/>
      <c r="M174" s="11"/>
      <c r="N174" s="1509"/>
      <c r="O174" s="1509"/>
      <c r="P174" s="1509"/>
      <c r="Q174" s="1509"/>
      <c r="R174" s="1510"/>
      <c r="S174" s="1511"/>
      <c r="T174" s="1501"/>
      <c r="U174" s="1501"/>
    </row>
    <row r="175" spans="1:32" ht="18" customHeight="1" x14ac:dyDescent="0.25">
      <c r="A175" s="15" t="s">
        <v>6</v>
      </c>
      <c r="B175" s="11"/>
      <c r="C175" s="11"/>
      <c r="D175" s="11"/>
      <c r="E175" s="16">
        <v>4</v>
      </c>
      <c r="F175" s="16">
        <v>4</v>
      </c>
      <c r="G175" s="11">
        <f t="shared" si="2"/>
        <v>8</v>
      </c>
      <c r="H175" s="11"/>
      <c r="I175" s="11"/>
      <c r="J175" s="11"/>
      <c r="K175" s="11"/>
      <c r="L175" s="11"/>
      <c r="M175" s="11"/>
      <c r="O175" s="30"/>
      <c r="P175" s="30"/>
      <c r="Q175" s="30"/>
      <c r="R175" s="28"/>
      <c r="S175" s="29"/>
      <c r="T175" s="1501"/>
      <c r="U175" s="1501"/>
    </row>
    <row r="176" spans="1:32" ht="18" customHeight="1" x14ac:dyDescent="0.25">
      <c r="A176" s="1502" t="s">
        <v>1</v>
      </c>
      <c r="B176" s="1503"/>
      <c r="C176" s="1503"/>
      <c r="D176" s="1503"/>
      <c r="E176" s="1503">
        <f>SUM(E168:E175)</f>
        <v>47</v>
      </c>
      <c r="F176" s="1503">
        <f>SUM(F168:F175)</f>
        <v>23</v>
      </c>
      <c r="G176" s="1503">
        <f>SUM(G168:G175)</f>
        <v>70</v>
      </c>
      <c r="H176" s="1503"/>
      <c r="I176" s="1503"/>
      <c r="J176" s="1503"/>
      <c r="K176" s="1503"/>
      <c r="L176" s="1503"/>
      <c r="M176" s="1503"/>
      <c r="O176" s="30"/>
      <c r="P176" s="30"/>
      <c r="Q176" s="30"/>
      <c r="R176" s="28"/>
      <c r="S176" s="29"/>
      <c r="T176" s="1501"/>
      <c r="U176" s="1501"/>
    </row>
    <row r="177" spans="1:27" ht="60" customHeight="1" x14ac:dyDescent="0.25">
      <c r="T177" s="1501"/>
      <c r="U177" s="1501"/>
    </row>
    <row r="178" spans="1:27" ht="25.5" customHeight="1" x14ac:dyDescent="0.25">
      <c r="A178" s="1512" t="s">
        <v>53</v>
      </c>
      <c r="B178" s="1513"/>
      <c r="C178" s="1513"/>
      <c r="D178" s="1513"/>
      <c r="E178" s="1513"/>
      <c r="F178" s="1513"/>
      <c r="G178" s="1513"/>
      <c r="H178" s="1513"/>
      <c r="I178" s="1513"/>
      <c r="J178" s="1513"/>
      <c r="K178" s="1513"/>
      <c r="L178" s="1513"/>
      <c r="M178" s="1513"/>
      <c r="N178" s="1513"/>
      <c r="O178" s="1513"/>
      <c r="P178" s="1513"/>
      <c r="Q178" s="1513"/>
      <c r="R178" s="1513"/>
      <c r="S178" s="1514"/>
      <c r="T178" s="1501"/>
      <c r="U178" s="1501"/>
    </row>
    <row r="179" spans="1:27" ht="15" customHeight="1" x14ac:dyDescent="0.25">
      <c r="T179" s="1501"/>
      <c r="V179" s="1501"/>
    </row>
    <row r="180" spans="1:27" ht="15" customHeight="1" x14ac:dyDescent="0.25">
      <c r="A180" s="1417" t="s">
        <v>54</v>
      </c>
      <c r="B180" s="1417"/>
      <c r="C180" s="1417"/>
      <c r="D180" s="1411"/>
      <c r="E180" s="1417" t="s">
        <v>51</v>
      </c>
      <c r="F180" s="1417"/>
      <c r="G180" s="1417"/>
      <c r="H180" s="1417"/>
      <c r="I180" s="1415" t="s">
        <v>1</v>
      </c>
      <c r="T180" s="1508"/>
      <c r="AA180" s="1501"/>
    </row>
    <row r="181" spans="1:27" ht="21.75" customHeight="1" x14ac:dyDescent="0.25">
      <c r="A181" s="1417"/>
      <c r="B181" s="1417"/>
      <c r="C181" s="1417"/>
      <c r="D181" s="1411"/>
      <c r="E181" s="1410" t="s">
        <v>55</v>
      </c>
      <c r="F181" s="1412" t="s">
        <v>48</v>
      </c>
      <c r="G181" s="1412" t="s">
        <v>49</v>
      </c>
      <c r="H181" s="1414" t="s">
        <v>50</v>
      </c>
      <c r="I181" s="1415"/>
      <c r="J181" s="1416"/>
      <c r="K181" s="31"/>
      <c r="L181" s="31"/>
      <c r="T181" s="1508"/>
      <c r="AA181" s="1501"/>
    </row>
    <row r="182" spans="1:27" ht="21.75" customHeight="1" x14ac:dyDescent="0.25">
      <c r="A182" s="1417"/>
      <c r="B182" s="1417"/>
      <c r="C182" s="1417"/>
      <c r="D182" s="1411"/>
      <c r="E182" s="1411"/>
      <c r="F182" s="1413"/>
      <c r="G182" s="1413"/>
      <c r="H182" s="1415"/>
      <c r="I182" s="1415"/>
      <c r="J182" s="1416"/>
      <c r="K182" s="32"/>
      <c r="L182" s="32"/>
      <c r="T182" s="1508"/>
      <c r="AA182" s="1501"/>
    </row>
    <row r="183" spans="1:27" ht="18" customHeight="1" x14ac:dyDescent="0.25">
      <c r="A183" s="33" t="s">
        <v>56</v>
      </c>
      <c r="B183" s="1406" t="s">
        <v>57</v>
      </c>
      <c r="C183" s="1406"/>
      <c r="D183" s="1406"/>
      <c r="E183" s="34">
        <v>0</v>
      </c>
      <c r="F183" s="34">
        <v>2</v>
      </c>
      <c r="G183" s="34">
        <v>0</v>
      </c>
      <c r="H183" s="34">
        <v>0</v>
      </c>
      <c r="I183" s="34">
        <f t="shared" ref="I183:I193" si="3">SUM(E183:H183)</f>
        <v>2</v>
      </c>
      <c r="J183" s="12"/>
      <c r="K183" s="12"/>
      <c r="L183" s="12"/>
      <c r="T183" s="1508"/>
      <c r="AA183" s="1501"/>
    </row>
    <row r="184" spans="1:27" ht="18" customHeight="1" x14ac:dyDescent="0.25">
      <c r="A184" s="35" t="s">
        <v>58</v>
      </c>
      <c r="B184" s="1407" t="s">
        <v>59</v>
      </c>
      <c r="C184" s="1407"/>
      <c r="D184" s="1407"/>
      <c r="E184" s="36">
        <v>0</v>
      </c>
      <c r="F184" s="36">
        <v>0</v>
      </c>
      <c r="G184" s="36">
        <v>0</v>
      </c>
      <c r="H184" s="34">
        <v>0</v>
      </c>
      <c r="I184" s="34">
        <f t="shared" si="3"/>
        <v>0</v>
      </c>
      <c r="J184" s="12"/>
      <c r="K184" s="12"/>
      <c r="L184" s="12"/>
      <c r="T184" s="1508"/>
      <c r="AA184" s="1501"/>
    </row>
    <row r="185" spans="1:27" ht="18" customHeight="1" x14ac:dyDescent="0.25">
      <c r="A185" s="35" t="s">
        <v>60</v>
      </c>
      <c r="B185" s="1407" t="s">
        <v>61</v>
      </c>
      <c r="C185" s="1407"/>
      <c r="D185" s="1407"/>
      <c r="E185" s="36">
        <v>0</v>
      </c>
      <c r="F185" s="36">
        <v>68</v>
      </c>
      <c r="G185" s="36">
        <v>0</v>
      </c>
      <c r="H185" s="34">
        <v>0</v>
      </c>
      <c r="I185" s="34">
        <f t="shared" si="3"/>
        <v>68</v>
      </c>
      <c r="J185" s="12"/>
      <c r="K185" s="12"/>
      <c r="L185" s="12"/>
      <c r="T185" s="1508"/>
      <c r="AA185" s="1501"/>
    </row>
    <row r="186" spans="1:27" ht="18" customHeight="1" x14ac:dyDescent="0.25">
      <c r="A186" s="35" t="s">
        <v>62</v>
      </c>
      <c r="B186" s="1407" t="s">
        <v>63</v>
      </c>
      <c r="C186" s="1407"/>
      <c r="D186" s="1407"/>
      <c r="E186" s="36">
        <v>0</v>
      </c>
      <c r="F186" s="36">
        <v>0</v>
      </c>
      <c r="G186" s="36">
        <v>0</v>
      </c>
      <c r="H186" s="34">
        <v>0</v>
      </c>
      <c r="I186" s="34">
        <f t="shared" si="3"/>
        <v>0</v>
      </c>
      <c r="J186" s="12"/>
      <c r="K186" s="12"/>
      <c r="L186" s="12"/>
      <c r="T186" s="1508"/>
      <c r="AA186" s="1501"/>
    </row>
    <row r="187" spans="1:27" ht="18" customHeight="1" x14ac:dyDescent="0.25">
      <c r="A187" s="35" t="s">
        <v>64</v>
      </c>
      <c r="B187" s="1407" t="s">
        <v>65</v>
      </c>
      <c r="C187" s="1407"/>
      <c r="D187" s="1407"/>
      <c r="E187" s="36">
        <v>0</v>
      </c>
      <c r="F187" s="36">
        <v>0</v>
      </c>
      <c r="G187" s="36">
        <v>0</v>
      </c>
      <c r="H187" s="34">
        <v>0</v>
      </c>
      <c r="I187" s="34">
        <f t="shared" si="3"/>
        <v>0</v>
      </c>
      <c r="J187" s="12"/>
      <c r="K187" s="12"/>
      <c r="L187" s="12"/>
      <c r="T187" s="1508"/>
      <c r="AA187" s="1501"/>
    </row>
    <row r="188" spans="1:27" ht="18" customHeight="1" x14ac:dyDescent="0.25">
      <c r="A188" s="35" t="s">
        <v>66</v>
      </c>
      <c r="B188" s="1407" t="s">
        <v>67</v>
      </c>
      <c r="C188" s="1407"/>
      <c r="D188" s="1407"/>
      <c r="E188" s="36">
        <v>0</v>
      </c>
      <c r="F188" s="36">
        <v>0</v>
      </c>
      <c r="G188" s="36">
        <v>0</v>
      </c>
      <c r="H188" s="34">
        <v>0</v>
      </c>
      <c r="I188" s="34">
        <f t="shared" si="3"/>
        <v>0</v>
      </c>
      <c r="J188" s="12"/>
      <c r="K188" s="12"/>
      <c r="L188" s="12"/>
      <c r="T188" s="1508"/>
      <c r="AA188" s="1501"/>
    </row>
    <row r="189" spans="1:27" ht="18" customHeight="1" x14ac:dyDescent="0.25">
      <c r="A189" s="35" t="s">
        <v>68</v>
      </c>
      <c r="B189" s="1407" t="s">
        <v>69</v>
      </c>
      <c r="C189" s="1407"/>
      <c r="D189" s="1407"/>
      <c r="E189" s="36">
        <v>0</v>
      </c>
      <c r="F189" s="36">
        <v>0</v>
      </c>
      <c r="G189" s="36">
        <v>0</v>
      </c>
      <c r="H189" s="34">
        <v>0</v>
      </c>
      <c r="I189" s="34">
        <f t="shared" si="3"/>
        <v>0</v>
      </c>
      <c r="J189" s="12"/>
      <c r="K189" s="12"/>
      <c r="L189" s="12"/>
      <c r="T189" s="1508"/>
      <c r="AA189" s="1501"/>
    </row>
    <row r="190" spans="1:27" ht="18" customHeight="1" x14ac:dyDescent="0.25">
      <c r="A190" s="35" t="s">
        <v>70</v>
      </c>
      <c r="B190" s="1407" t="s">
        <v>71</v>
      </c>
      <c r="C190" s="1407"/>
      <c r="D190" s="1407"/>
      <c r="E190" s="36">
        <v>0</v>
      </c>
      <c r="F190" s="36">
        <v>0</v>
      </c>
      <c r="G190" s="36">
        <v>0</v>
      </c>
      <c r="H190" s="34">
        <v>0</v>
      </c>
      <c r="I190" s="34">
        <f t="shared" si="3"/>
        <v>0</v>
      </c>
      <c r="J190" s="12"/>
      <c r="K190" s="12"/>
      <c r="L190" s="12"/>
      <c r="T190" s="1508"/>
      <c r="AA190" s="1501"/>
    </row>
    <row r="191" spans="1:27" ht="18" customHeight="1" x14ac:dyDescent="0.25">
      <c r="A191" s="35" t="s">
        <v>72</v>
      </c>
      <c r="B191" s="1407" t="s">
        <v>73</v>
      </c>
      <c r="C191" s="1407"/>
      <c r="D191" s="1407"/>
      <c r="E191" s="36">
        <v>0</v>
      </c>
      <c r="F191" s="36">
        <v>0</v>
      </c>
      <c r="G191" s="36">
        <v>0</v>
      </c>
      <c r="H191" s="34">
        <v>0</v>
      </c>
      <c r="I191" s="34">
        <f t="shared" si="3"/>
        <v>0</v>
      </c>
      <c r="J191" s="12"/>
      <c r="K191" s="12"/>
      <c r="L191" s="12"/>
      <c r="T191" s="1508"/>
      <c r="AA191" s="1501"/>
    </row>
    <row r="192" spans="1:27" ht="18" customHeight="1" x14ac:dyDescent="0.25">
      <c r="A192" s="35" t="s">
        <v>74</v>
      </c>
      <c r="B192" s="1407" t="s">
        <v>75</v>
      </c>
      <c r="C192" s="1407"/>
      <c r="D192" s="1407"/>
      <c r="E192" s="36">
        <v>0</v>
      </c>
      <c r="F192" s="36">
        <v>0</v>
      </c>
      <c r="G192" s="36">
        <v>0</v>
      </c>
      <c r="H192" s="34">
        <v>0</v>
      </c>
      <c r="I192" s="34">
        <f t="shared" si="3"/>
        <v>0</v>
      </c>
      <c r="J192" s="12"/>
      <c r="K192" s="12"/>
      <c r="L192" s="12"/>
      <c r="T192" s="1508"/>
      <c r="AA192" s="1501"/>
    </row>
    <row r="193" spans="1:27" ht="18" customHeight="1" x14ac:dyDescent="0.25">
      <c r="A193" s="37" t="s">
        <v>76</v>
      </c>
      <c r="B193" s="1408" t="s">
        <v>19</v>
      </c>
      <c r="C193" s="1408"/>
      <c r="D193" s="1408"/>
      <c r="E193" s="38">
        <v>0</v>
      </c>
      <c r="F193" s="38">
        <v>0</v>
      </c>
      <c r="G193" s="38">
        <v>0</v>
      </c>
      <c r="H193" s="38">
        <v>0</v>
      </c>
      <c r="I193" s="34">
        <f t="shared" si="3"/>
        <v>0</v>
      </c>
      <c r="J193" s="12"/>
      <c r="K193" s="12"/>
      <c r="L193" s="12"/>
      <c r="T193" s="1508"/>
      <c r="AA193" s="1501"/>
    </row>
    <row r="194" spans="1:27" ht="18" customHeight="1" x14ac:dyDescent="0.25">
      <c r="A194" s="1515" t="s">
        <v>1</v>
      </c>
      <c r="B194" s="1515"/>
      <c r="C194" s="1515"/>
      <c r="D194" s="1515"/>
      <c r="E194" s="1516"/>
      <c r="F194" s="1516">
        <f>+SUM(F183:F193)</f>
        <v>70</v>
      </c>
      <c r="G194" s="1516"/>
      <c r="H194" s="1516"/>
      <c r="I194" s="1516">
        <f>+SUM(I183:I193)</f>
        <v>70</v>
      </c>
      <c r="J194" s="17"/>
      <c r="K194" s="17"/>
      <c r="L194" s="17"/>
      <c r="AA194" s="1501"/>
    </row>
    <row r="195" spans="1:27" ht="15.75" customHeight="1" x14ac:dyDescent="0.25">
      <c r="AA195" s="1501"/>
    </row>
    <row r="196" spans="1:27" x14ac:dyDescent="0.25">
      <c r="AA196" s="1501"/>
    </row>
    <row r="197" spans="1:27" x14ac:dyDescent="0.25">
      <c r="R197" s="39"/>
      <c r="S197" s="40"/>
    </row>
    <row r="199" spans="1:27" ht="26.25" customHeight="1" x14ac:dyDescent="0.25">
      <c r="A199" s="1517" t="s">
        <v>77</v>
      </c>
      <c r="B199" s="1518"/>
      <c r="C199" s="1518"/>
      <c r="D199" s="1518"/>
      <c r="E199" s="1518"/>
      <c r="F199" s="1518"/>
      <c r="G199" s="1518"/>
      <c r="H199" s="1518"/>
      <c r="I199" s="1518"/>
      <c r="J199" s="1518"/>
      <c r="K199" s="1518"/>
      <c r="L199" s="1518"/>
      <c r="M199" s="1518"/>
      <c r="N199" s="1518"/>
      <c r="O199" s="1518"/>
      <c r="P199" s="1518"/>
      <c r="Q199" s="1518"/>
      <c r="R199" s="1518"/>
      <c r="S199" s="1518"/>
    </row>
    <row r="201" spans="1:27" ht="13.8" x14ac:dyDescent="0.25">
      <c r="A201" s="8" t="s">
        <v>0</v>
      </c>
      <c r="B201" s="1211">
        <v>2017</v>
      </c>
      <c r="C201" s="1211">
        <v>2018</v>
      </c>
      <c r="D201" s="1210" t="s">
        <v>23</v>
      </c>
    </row>
    <row r="202" spans="1:27" ht="13.8" x14ac:dyDescent="0.25">
      <c r="A202" s="10" t="s">
        <v>7</v>
      </c>
      <c r="B202" s="41">
        <v>44</v>
      </c>
      <c r="C202" s="41">
        <v>39</v>
      </c>
      <c r="D202" s="42">
        <f>C202/B202-1</f>
        <v>-0.11363636363636365</v>
      </c>
    </row>
    <row r="203" spans="1:27" ht="13.8" x14ac:dyDescent="0.25">
      <c r="A203" s="13" t="s">
        <v>8</v>
      </c>
      <c r="B203" s="43">
        <v>41</v>
      </c>
      <c r="C203" s="43">
        <v>31</v>
      </c>
      <c r="D203" s="42">
        <f>C203/B203-1</f>
        <v>-0.24390243902439024</v>
      </c>
    </row>
    <row r="204" spans="1:27" ht="13.8" hidden="1" x14ac:dyDescent="0.25">
      <c r="A204" s="13" t="s">
        <v>9</v>
      </c>
      <c r="B204" s="43"/>
      <c r="C204" s="43"/>
      <c r="D204" s="42" t="e">
        <f t="shared" ref="D202:D214" si="4">C204/B204-1</f>
        <v>#DIV/0!</v>
      </c>
    </row>
    <row r="205" spans="1:27" ht="13.8" hidden="1" x14ac:dyDescent="0.25">
      <c r="A205" s="13" t="s">
        <v>10</v>
      </c>
      <c r="B205" s="43"/>
      <c r="C205" s="43"/>
      <c r="D205" s="42" t="e">
        <f t="shared" si="4"/>
        <v>#DIV/0!</v>
      </c>
    </row>
    <row r="206" spans="1:27" ht="13.8" hidden="1" x14ac:dyDescent="0.25">
      <c r="A206" s="13" t="s">
        <v>11</v>
      </c>
      <c r="B206" s="43"/>
      <c r="C206" s="43"/>
      <c r="D206" s="42" t="e">
        <f t="shared" si="4"/>
        <v>#DIV/0!</v>
      </c>
    </row>
    <row r="207" spans="1:27" ht="13.8" hidden="1" x14ac:dyDescent="0.25">
      <c r="A207" s="13" t="s">
        <v>12</v>
      </c>
      <c r="B207" s="43"/>
      <c r="C207" s="44"/>
      <c r="D207" s="42" t="e">
        <f t="shared" si="4"/>
        <v>#DIV/0!</v>
      </c>
    </row>
    <row r="208" spans="1:27" ht="13.8" hidden="1" x14ac:dyDescent="0.25">
      <c r="A208" s="13" t="s">
        <v>13</v>
      </c>
      <c r="B208" s="43"/>
      <c r="C208" s="44"/>
      <c r="D208" s="42" t="e">
        <f t="shared" si="4"/>
        <v>#DIV/0!</v>
      </c>
    </row>
    <row r="209" spans="1:4" ht="13.8" hidden="1" x14ac:dyDescent="0.25">
      <c r="A209" s="13" t="s">
        <v>14</v>
      </c>
      <c r="B209" s="43"/>
      <c r="C209" s="44"/>
      <c r="D209" s="42" t="e">
        <f t="shared" si="4"/>
        <v>#DIV/0!</v>
      </c>
    </row>
    <row r="210" spans="1:4" ht="13.8" hidden="1" x14ac:dyDescent="0.25">
      <c r="A210" s="13" t="s">
        <v>39</v>
      </c>
      <c r="B210" s="43"/>
      <c r="C210" s="44"/>
      <c r="D210" s="42" t="e">
        <f t="shared" si="4"/>
        <v>#DIV/0!</v>
      </c>
    </row>
    <row r="211" spans="1:4" ht="14.4" hidden="1" x14ac:dyDescent="0.25">
      <c r="A211" s="13" t="s">
        <v>15</v>
      </c>
      <c r="B211" s="43"/>
      <c r="C211" s="14"/>
      <c r="D211" s="42" t="e">
        <f t="shared" si="4"/>
        <v>#DIV/0!</v>
      </c>
    </row>
    <row r="212" spans="1:4" ht="14.4" hidden="1" x14ac:dyDescent="0.25">
      <c r="A212" s="13" t="s">
        <v>16</v>
      </c>
      <c r="B212" s="43"/>
      <c r="C212" s="14"/>
      <c r="D212" s="42" t="e">
        <f t="shared" si="4"/>
        <v>#DIV/0!</v>
      </c>
    </row>
    <row r="213" spans="1:4" ht="14.4" hidden="1" x14ac:dyDescent="0.25">
      <c r="A213" s="45" t="s">
        <v>17</v>
      </c>
      <c r="B213" s="46"/>
      <c r="C213" s="47"/>
      <c r="D213" s="48" t="e">
        <f t="shared" si="4"/>
        <v>#DIV/0!</v>
      </c>
    </row>
    <row r="214" spans="1:4" ht="13.8" x14ac:dyDescent="0.25">
      <c r="A214" s="1502" t="s">
        <v>1</v>
      </c>
      <c r="B214" s="1503">
        <f>SUM(B202:B213)</f>
        <v>85</v>
      </c>
      <c r="C214" s="1503">
        <f>SUM(C202:C213)</f>
        <v>70</v>
      </c>
      <c r="D214" s="1519">
        <f t="shared" si="4"/>
        <v>-0.17647058823529416</v>
      </c>
    </row>
    <row r="217" spans="1:4" x14ac:dyDescent="0.25">
      <c r="A217" s="49" t="s">
        <v>44</v>
      </c>
    </row>
    <row r="218" spans="1:4" x14ac:dyDescent="0.25">
      <c r="A218" s="22" t="s">
        <v>20</v>
      </c>
    </row>
  </sheetData>
  <mergeCells count="47">
    <mergeCell ref="A194:D194"/>
    <mergeCell ref="A199:S199"/>
    <mergeCell ref="B188:D188"/>
    <mergeCell ref="B189:D189"/>
    <mergeCell ref="B190:D190"/>
    <mergeCell ref="B191:D191"/>
    <mergeCell ref="B192:D192"/>
    <mergeCell ref="B193:D193"/>
    <mergeCell ref="J181:J182"/>
    <mergeCell ref="B183:D183"/>
    <mergeCell ref="B184:D184"/>
    <mergeCell ref="B185:D185"/>
    <mergeCell ref="B186:D186"/>
    <mergeCell ref="B187:D187"/>
    <mergeCell ref="O171:Q171"/>
    <mergeCell ref="O172:Q172"/>
    <mergeCell ref="A178:S178"/>
    <mergeCell ref="A180:D182"/>
    <mergeCell ref="E180:H180"/>
    <mergeCell ref="I180:I182"/>
    <mergeCell ref="E181:E182"/>
    <mergeCell ref="F181:F182"/>
    <mergeCell ref="G181:G182"/>
    <mergeCell ref="H181:H182"/>
    <mergeCell ref="O166:Q167"/>
    <mergeCell ref="R166:R167"/>
    <mergeCell ref="S166:S167"/>
    <mergeCell ref="O168:Q168"/>
    <mergeCell ref="O169:Q169"/>
    <mergeCell ref="O170:Q170"/>
    <mergeCell ref="A142:S142"/>
    <mergeCell ref="A144:A145"/>
    <mergeCell ref="B144:B145"/>
    <mergeCell ref="C144:J144"/>
    <mergeCell ref="A163:S163"/>
    <mergeCell ref="A166:A167"/>
    <mergeCell ref="B166:D166"/>
    <mergeCell ref="E166:G166"/>
    <mergeCell ref="H166:J166"/>
    <mergeCell ref="K166:M166"/>
    <mergeCell ref="A117:S117"/>
    <mergeCell ref="A118:S118"/>
    <mergeCell ref="A119:S119"/>
    <mergeCell ref="A122:S122"/>
    <mergeCell ref="A124:A125"/>
    <mergeCell ref="B124:B125"/>
    <mergeCell ref="C124:D124"/>
  </mergeCells>
  <printOptions horizontalCentered="1" verticalCentered="1"/>
  <pageMargins left="0.19685039370078741" right="0.19685039370078741" top="0.23622047244094491" bottom="0.23622047244094491" header="0" footer="0"/>
  <pageSetup paperSize="9" scale="60" orientation="landscape" r:id="rId1"/>
  <headerFooter alignWithMargins="0">
    <oddFooter>&amp;CPág. &amp;P</oddFooter>
  </headerFooter>
  <rowBreaks count="2" manualBreakCount="2">
    <brk id="162" max="20" man="1"/>
    <brk id="197" max="2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W124"/>
  <sheetViews>
    <sheetView view="pageBreakPreview" zoomScale="80" zoomScaleNormal="70" zoomScaleSheetLayoutView="80" workbookViewId="0">
      <selection activeCell="C31" sqref="C31"/>
    </sheetView>
  </sheetViews>
  <sheetFormatPr baseColWidth="10" defaultRowHeight="14.4" x14ac:dyDescent="0.3"/>
  <cols>
    <col min="1" max="1" width="11.6640625" customWidth="1"/>
    <col min="3" max="3" width="13.33203125" customWidth="1"/>
    <col min="4" max="4" width="12.44140625" customWidth="1"/>
    <col min="5" max="5" width="13.33203125" customWidth="1"/>
    <col min="6" max="6" width="13.109375" customWidth="1"/>
    <col min="7" max="7" width="13.33203125" customWidth="1"/>
    <col min="9" max="10" width="12.5546875" customWidth="1"/>
    <col min="11" max="11" width="13.6640625" customWidth="1"/>
    <col min="12" max="12" width="12.5546875" customWidth="1"/>
    <col min="13" max="13" width="14.6640625" customWidth="1"/>
    <col min="16" max="16" width="13" customWidth="1"/>
    <col min="17" max="17" width="13.109375" customWidth="1"/>
    <col min="21" max="21" width="14.88671875" customWidth="1"/>
    <col min="22" max="22" width="13.6640625" style="187" customWidth="1"/>
  </cols>
  <sheetData>
    <row r="1" spans="1:22" ht="23.25" customHeight="1" x14ac:dyDescent="0.3">
      <c r="A1" s="186"/>
      <c r="B1" s="186"/>
      <c r="C1" s="186"/>
      <c r="D1" s="186"/>
      <c r="E1" s="186"/>
      <c r="F1" s="186"/>
      <c r="G1" s="186"/>
      <c r="H1" s="186"/>
      <c r="I1" s="186"/>
      <c r="J1" s="186"/>
      <c r="K1" s="186"/>
      <c r="L1" s="186"/>
      <c r="M1" s="186"/>
      <c r="N1" s="186"/>
      <c r="O1" s="186"/>
      <c r="P1" s="186"/>
      <c r="Q1" s="186"/>
      <c r="R1" s="186"/>
      <c r="S1" s="186"/>
      <c r="T1" s="186"/>
      <c r="U1" s="187"/>
    </row>
    <row r="2" spans="1:22" ht="51" customHeight="1" x14ac:dyDescent="0.3">
      <c r="A2" s="186"/>
      <c r="B2" s="186"/>
      <c r="C2" s="186"/>
      <c r="D2" s="186"/>
      <c r="E2" s="186"/>
      <c r="F2" s="186"/>
      <c r="G2" s="186"/>
      <c r="H2" s="186"/>
      <c r="I2" s="186"/>
      <c r="J2" s="186"/>
      <c r="K2" s="186"/>
      <c r="L2" s="186"/>
      <c r="M2" s="186"/>
      <c r="N2" s="186"/>
      <c r="O2" s="186"/>
      <c r="P2" s="186"/>
      <c r="Q2" s="186"/>
      <c r="R2" s="186"/>
      <c r="S2" s="186"/>
      <c r="T2" s="186"/>
      <c r="U2" s="187"/>
    </row>
    <row r="3" spans="1:22" ht="15" customHeight="1" x14ac:dyDescent="0.3">
      <c r="A3" s="788" t="s">
        <v>152</v>
      </c>
      <c r="B3" s="788"/>
      <c r="C3" s="788"/>
      <c r="D3" s="788"/>
      <c r="E3" s="788"/>
      <c r="F3" s="788"/>
      <c r="G3" s="788"/>
      <c r="H3" s="788"/>
      <c r="I3" s="788"/>
      <c r="J3" s="788"/>
      <c r="K3" s="788"/>
      <c r="L3" s="788"/>
      <c r="M3" s="788"/>
      <c r="N3" s="788"/>
      <c r="O3" s="788"/>
      <c r="P3" s="788"/>
      <c r="Q3" s="788"/>
      <c r="R3" s="788"/>
      <c r="S3" s="788"/>
      <c r="T3" s="788"/>
      <c r="U3" s="788"/>
      <c r="V3" s="788"/>
    </row>
    <row r="4" spans="1:22" ht="15" customHeight="1" x14ac:dyDescent="0.3">
      <c r="A4" s="780"/>
      <c r="B4" s="780"/>
      <c r="C4" s="780"/>
      <c r="D4" s="780"/>
      <c r="E4" s="780"/>
      <c r="F4" s="780"/>
      <c r="G4" s="780"/>
      <c r="H4" s="780"/>
      <c r="I4" s="780"/>
      <c r="J4" s="780"/>
      <c r="K4" s="780"/>
      <c r="L4" s="780"/>
      <c r="M4" s="780"/>
      <c r="N4" s="780"/>
      <c r="O4" s="780"/>
      <c r="P4" s="780"/>
      <c r="Q4" s="780"/>
      <c r="R4" s="780"/>
      <c r="S4" s="780"/>
      <c r="T4" s="780"/>
      <c r="U4" s="780"/>
      <c r="V4" s="780"/>
    </row>
    <row r="5" spans="1:22" ht="15" customHeight="1" x14ac:dyDescent="0.3">
      <c r="A5" s="789" t="s">
        <v>217</v>
      </c>
      <c r="B5" s="781"/>
      <c r="C5" s="781"/>
      <c r="D5" s="781"/>
      <c r="E5" s="781"/>
      <c r="F5" s="781"/>
      <c r="G5" s="781"/>
      <c r="H5" s="781"/>
      <c r="I5" s="781"/>
      <c r="J5" s="781"/>
      <c r="K5" s="781"/>
      <c r="L5" s="781"/>
      <c r="M5" s="781"/>
      <c r="N5" s="781"/>
      <c r="O5" s="781"/>
      <c r="P5" s="781"/>
      <c r="Q5" s="782"/>
      <c r="R5" s="782"/>
      <c r="S5" s="782"/>
      <c r="T5" s="782"/>
      <c r="U5" s="782"/>
      <c r="V5" s="782"/>
    </row>
    <row r="6" spans="1:22" ht="15" customHeight="1" x14ac:dyDescent="0.3">
      <c r="A6" s="789"/>
      <c r="B6" s="781"/>
      <c r="C6" s="781"/>
      <c r="D6" s="781"/>
      <c r="E6" s="781"/>
      <c r="F6" s="781"/>
      <c r="G6" s="781"/>
      <c r="H6" s="781"/>
      <c r="I6" s="781"/>
      <c r="J6" s="783"/>
      <c r="K6" s="781"/>
      <c r="L6" s="781"/>
      <c r="M6" s="781"/>
      <c r="N6" s="781"/>
      <c r="O6" s="781"/>
      <c r="P6" s="781"/>
      <c r="Q6" s="782"/>
      <c r="R6" s="782"/>
      <c r="S6" s="782"/>
      <c r="T6" s="782"/>
      <c r="U6" s="782"/>
      <c r="V6" s="782"/>
    </row>
    <row r="7" spans="1:22" ht="15" customHeight="1" x14ac:dyDescent="0.3">
      <c r="A7" s="781" t="s">
        <v>1257</v>
      </c>
      <c r="B7" s="789"/>
      <c r="C7" s="790"/>
      <c r="D7" s="791"/>
      <c r="E7" s="791"/>
      <c r="F7" s="791"/>
      <c r="G7" s="791"/>
      <c r="H7" s="790"/>
      <c r="I7" s="790"/>
      <c r="J7" s="790"/>
      <c r="K7" s="791"/>
      <c r="L7" s="791"/>
      <c r="M7" s="791"/>
      <c r="N7" s="791"/>
      <c r="O7" s="791"/>
      <c r="P7" s="790"/>
      <c r="Q7" s="792"/>
      <c r="R7" s="792"/>
      <c r="S7" s="792"/>
      <c r="T7" s="792"/>
      <c r="U7" s="792"/>
      <c r="V7" s="782"/>
    </row>
    <row r="8" spans="1:22" x14ac:dyDescent="0.3">
      <c r="A8" s="188"/>
      <c r="B8" s="188"/>
      <c r="C8" s="188"/>
      <c r="D8" s="188"/>
      <c r="E8" s="188"/>
      <c r="F8" s="188"/>
      <c r="G8" s="188"/>
      <c r="H8" s="188"/>
      <c r="I8" s="188"/>
      <c r="J8" s="188"/>
      <c r="K8" s="188"/>
      <c r="L8" s="188"/>
      <c r="M8" s="188"/>
      <c r="N8" s="189"/>
      <c r="O8" s="188"/>
      <c r="P8" s="188"/>
      <c r="Q8" s="188"/>
      <c r="R8" s="188"/>
      <c r="S8" s="188"/>
      <c r="T8" s="188"/>
      <c r="U8" s="187"/>
    </row>
    <row r="9" spans="1:22" x14ac:dyDescent="0.3">
      <c r="A9" s="188"/>
      <c r="B9" s="188"/>
      <c r="C9" s="188"/>
      <c r="D9" s="188"/>
      <c r="E9" s="188"/>
      <c r="F9" s="188"/>
      <c r="G9" s="188"/>
      <c r="H9" s="188"/>
      <c r="I9" s="188"/>
      <c r="J9" s="188"/>
      <c r="K9" s="188"/>
      <c r="L9" s="188"/>
      <c r="M9" s="188"/>
      <c r="N9" s="188"/>
      <c r="O9" s="188"/>
      <c r="P9" s="188"/>
      <c r="Q9" s="188"/>
      <c r="R9" s="188"/>
      <c r="S9" s="188"/>
      <c r="T9" s="188"/>
      <c r="U9" s="187"/>
    </row>
    <row r="10" spans="1:22" ht="21" x14ac:dyDescent="0.3">
      <c r="A10" s="784" t="s">
        <v>870</v>
      </c>
      <c r="B10" s="785"/>
      <c r="C10" s="785"/>
      <c r="D10" s="785"/>
      <c r="E10" s="785"/>
      <c r="F10" s="785"/>
      <c r="G10" s="785"/>
      <c r="H10" s="785"/>
      <c r="I10" s="785"/>
      <c r="J10" s="785"/>
      <c r="K10" s="785"/>
      <c r="L10" s="785"/>
      <c r="M10" s="785"/>
      <c r="N10" s="785"/>
      <c r="O10" s="785"/>
      <c r="P10" s="786"/>
      <c r="Q10" s="785"/>
      <c r="R10" s="785"/>
      <c r="S10" s="785"/>
      <c r="T10" s="785"/>
      <c r="U10" s="785"/>
      <c r="V10" s="785"/>
    </row>
    <row r="11" spans="1:22" x14ac:dyDescent="0.3">
      <c r="A11" s="186"/>
      <c r="B11" s="186"/>
      <c r="C11" s="186"/>
      <c r="D11" s="186"/>
      <c r="E11" s="186"/>
      <c r="F11" s="186"/>
      <c r="G11" s="186"/>
      <c r="H11" s="186"/>
      <c r="I11" s="186"/>
      <c r="J11" s="186"/>
      <c r="K11" s="186"/>
      <c r="L11" s="186"/>
      <c r="M11" s="186"/>
      <c r="N11" s="186"/>
      <c r="O11" s="186"/>
      <c r="P11" s="186"/>
      <c r="Q11" s="186"/>
      <c r="R11" s="186"/>
      <c r="S11" s="186"/>
      <c r="T11" s="186"/>
      <c r="U11" s="187"/>
    </row>
    <row r="12" spans="1:22" ht="17.399999999999999" x14ac:dyDescent="0.3">
      <c r="A12" s="190" t="s">
        <v>218</v>
      </c>
      <c r="B12" s="191"/>
      <c r="C12" s="191"/>
      <c r="D12" s="191"/>
      <c r="E12" s="192"/>
      <c r="F12" s="193"/>
      <c r="G12" s="193"/>
      <c r="H12" s="193"/>
      <c r="I12" s="193"/>
      <c r="J12" s="193"/>
      <c r="L12" s="190" t="s">
        <v>219</v>
      </c>
      <c r="M12" s="191"/>
      <c r="N12" s="191"/>
      <c r="O12" s="191"/>
      <c r="P12" s="193"/>
      <c r="Q12" s="187"/>
      <c r="R12" s="187"/>
      <c r="S12" s="187"/>
      <c r="T12" s="187"/>
      <c r="U12" s="187"/>
    </row>
    <row r="13" spans="1:22" ht="62.4" x14ac:dyDescent="0.3">
      <c r="A13" s="194" t="s">
        <v>220</v>
      </c>
      <c r="B13" s="195"/>
      <c r="C13" s="195"/>
      <c r="D13" s="195"/>
      <c r="E13" s="192"/>
      <c r="F13" s="193"/>
      <c r="G13" s="193"/>
      <c r="H13" s="193"/>
      <c r="I13" s="193"/>
      <c r="J13" s="193"/>
      <c r="K13" s="187"/>
      <c r="L13" s="194" t="s">
        <v>221</v>
      </c>
      <c r="M13" s="195"/>
      <c r="N13" s="195"/>
      <c r="O13" s="195"/>
      <c r="P13" s="193"/>
      <c r="Q13" s="187"/>
      <c r="R13" s="187"/>
      <c r="S13" s="187"/>
      <c r="T13" s="187"/>
      <c r="U13" s="187"/>
    </row>
    <row r="14" spans="1:22" x14ac:dyDescent="0.3">
      <c r="A14" s="188"/>
      <c r="B14" s="188"/>
      <c r="C14" s="188"/>
      <c r="D14" s="188"/>
      <c r="E14" s="188"/>
      <c r="F14" s="188"/>
      <c r="G14" s="188"/>
      <c r="H14" s="188"/>
      <c r="I14" s="188"/>
      <c r="J14" s="188"/>
      <c r="K14" s="187"/>
      <c r="L14" s="188"/>
      <c r="M14" s="188"/>
      <c r="N14" s="188"/>
      <c r="O14" s="188"/>
      <c r="P14" s="196"/>
      <c r="Q14" s="187"/>
      <c r="R14" s="187"/>
      <c r="S14" s="187"/>
      <c r="T14" s="187"/>
      <c r="U14" s="187"/>
    </row>
    <row r="15" spans="1:22" ht="27.6" x14ac:dyDescent="0.3">
      <c r="A15" s="1214" t="s">
        <v>0</v>
      </c>
      <c r="B15" s="1214" t="s">
        <v>222</v>
      </c>
      <c r="C15" s="1214" t="s">
        <v>223</v>
      </c>
      <c r="D15" s="197" t="s">
        <v>224</v>
      </c>
      <c r="E15" s="197" t="s">
        <v>225</v>
      </c>
      <c r="F15" s="188"/>
      <c r="G15" s="188"/>
      <c r="H15" s="188"/>
      <c r="I15" s="188"/>
      <c r="J15" s="188"/>
      <c r="K15" s="187"/>
      <c r="L15" s="198" t="s">
        <v>0</v>
      </c>
      <c r="M15" s="1214" t="s">
        <v>222</v>
      </c>
      <c r="N15" s="1214" t="s">
        <v>226</v>
      </c>
      <c r="O15" s="1214" t="s">
        <v>22</v>
      </c>
      <c r="P15" s="196"/>
      <c r="Q15" s="187"/>
      <c r="R15" s="187"/>
      <c r="S15" s="187"/>
      <c r="T15" s="187"/>
      <c r="U15" s="187"/>
    </row>
    <row r="16" spans="1:22" x14ac:dyDescent="0.3">
      <c r="A16" s="199" t="s">
        <v>7</v>
      </c>
      <c r="B16" s="200">
        <f>+SUM(C16:E16)</f>
        <v>110</v>
      </c>
      <c r="C16" s="200">
        <v>94</v>
      </c>
      <c r="D16" s="201">
        <v>11</v>
      </c>
      <c r="E16" s="201">
        <v>5</v>
      </c>
      <c r="F16" s="188"/>
      <c r="G16" s="188"/>
      <c r="H16" s="188"/>
      <c r="I16" s="188"/>
      <c r="J16" s="188"/>
      <c r="K16" s="187"/>
      <c r="L16" s="199" t="s">
        <v>7</v>
      </c>
      <c r="M16" s="200">
        <f>+N16+O16</f>
        <v>110</v>
      </c>
      <c r="N16" s="200">
        <v>94</v>
      </c>
      <c r="O16" s="200">
        <v>16</v>
      </c>
      <c r="P16" s="196"/>
      <c r="Q16" s="187"/>
      <c r="R16" s="187"/>
      <c r="S16" s="187"/>
      <c r="T16" s="187"/>
      <c r="U16" s="187"/>
    </row>
    <row r="17" spans="1:21" x14ac:dyDescent="0.3">
      <c r="A17" s="199" t="s">
        <v>8</v>
      </c>
      <c r="B17" s="200">
        <f t="shared" ref="B17:B27" si="0">+SUM(C17:E17)</f>
        <v>104</v>
      </c>
      <c r="C17" s="200">
        <v>100</v>
      </c>
      <c r="D17" s="201">
        <v>3</v>
      </c>
      <c r="E17" s="201">
        <v>1</v>
      </c>
      <c r="F17" s="188"/>
      <c r="G17" s="188"/>
      <c r="H17" s="188"/>
      <c r="I17" s="188"/>
      <c r="J17" s="188"/>
      <c r="K17" s="187"/>
      <c r="L17" s="199" t="s">
        <v>8</v>
      </c>
      <c r="M17" s="200">
        <f t="shared" ref="M17:M27" si="1">+N17+O17</f>
        <v>104</v>
      </c>
      <c r="N17" s="200">
        <v>99</v>
      </c>
      <c r="O17" s="200">
        <v>5</v>
      </c>
      <c r="P17" s="196"/>
      <c r="Q17" s="187"/>
      <c r="R17" s="187"/>
      <c r="S17" s="187"/>
      <c r="T17" s="187"/>
      <c r="U17" s="187"/>
    </row>
    <row r="18" spans="1:21" x14ac:dyDescent="0.3">
      <c r="A18" s="199" t="s">
        <v>9</v>
      </c>
      <c r="B18" s="200">
        <f t="shared" si="0"/>
        <v>0</v>
      </c>
      <c r="C18" s="200"/>
      <c r="D18" s="201"/>
      <c r="E18" s="201"/>
      <c r="F18" s="188"/>
      <c r="G18" s="188"/>
      <c r="H18" s="188"/>
      <c r="I18" s="188"/>
      <c r="J18" s="188"/>
      <c r="K18" s="187"/>
      <c r="L18" s="199" t="s">
        <v>9</v>
      </c>
      <c r="M18" s="200">
        <f t="shared" si="1"/>
        <v>0</v>
      </c>
      <c r="N18" s="200"/>
      <c r="O18" s="200"/>
      <c r="P18" s="196"/>
      <c r="Q18" s="187"/>
      <c r="R18" s="187"/>
      <c r="S18" s="187"/>
      <c r="T18" s="187"/>
      <c r="U18" s="187"/>
    </row>
    <row r="19" spans="1:21" x14ac:dyDescent="0.3">
      <c r="A19" s="199" t="s">
        <v>10</v>
      </c>
      <c r="B19" s="200">
        <f t="shared" si="0"/>
        <v>0</v>
      </c>
      <c r="C19" s="200"/>
      <c r="D19" s="201"/>
      <c r="E19" s="201"/>
      <c r="F19" s="188"/>
      <c r="G19" s="188"/>
      <c r="H19" s="188"/>
      <c r="I19" s="188"/>
      <c r="J19" s="188"/>
      <c r="K19" s="187"/>
      <c r="L19" s="199" t="s">
        <v>10</v>
      </c>
      <c r="M19" s="200">
        <f t="shared" si="1"/>
        <v>0</v>
      </c>
      <c r="N19" s="200"/>
      <c r="O19" s="200"/>
      <c r="P19" s="196"/>
      <c r="Q19" s="187"/>
      <c r="R19" s="187"/>
      <c r="S19" s="187"/>
      <c r="T19" s="187"/>
      <c r="U19" s="187"/>
    </row>
    <row r="20" spans="1:21" x14ac:dyDescent="0.3">
      <c r="A20" s="199" t="s">
        <v>11</v>
      </c>
      <c r="B20" s="200">
        <f t="shared" si="0"/>
        <v>0</v>
      </c>
      <c r="C20" s="200"/>
      <c r="D20" s="202"/>
      <c r="E20" s="202"/>
      <c r="F20" s="188"/>
      <c r="G20" s="188"/>
      <c r="H20" s="188"/>
      <c r="I20" s="188"/>
      <c r="J20" s="188"/>
      <c r="K20" s="187"/>
      <c r="L20" s="199" t="s">
        <v>11</v>
      </c>
      <c r="M20" s="200">
        <f t="shared" si="1"/>
        <v>0</v>
      </c>
      <c r="N20" s="200"/>
      <c r="O20" s="200"/>
      <c r="P20" s="196"/>
      <c r="Q20" s="187"/>
      <c r="R20" s="187"/>
      <c r="S20" s="187"/>
      <c r="T20" s="187"/>
      <c r="U20" s="187"/>
    </row>
    <row r="21" spans="1:21" x14ac:dyDescent="0.3">
      <c r="A21" s="199" t="s">
        <v>12</v>
      </c>
      <c r="B21" s="200">
        <f t="shared" si="0"/>
        <v>0</v>
      </c>
      <c r="C21" s="200"/>
      <c r="D21" s="202"/>
      <c r="E21" s="202"/>
      <c r="F21" s="188"/>
      <c r="G21" s="188"/>
      <c r="H21" s="188"/>
      <c r="I21" s="188"/>
      <c r="J21" s="188"/>
      <c r="K21" s="187"/>
      <c r="L21" s="199" t="s">
        <v>12</v>
      </c>
      <c r="M21" s="200">
        <f t="shared" si="1"/>
        <v>0</v>
      </c>
      <c r="N21" s="200"/>
      <c r="O21" s="200"/>
      <c r="P21" s="196"/>
      <c r="Q21" s="187"/>
      <c r="R21" s="187"/>
      <c r="S21" s="187"/>
      <c r="T21" s="187"/>
      <c r="U21" s="187"/>
    </row>
    <row r="22" spans="1:21" x14ac:dyDescent="0.3">
      <c r="A22" s="199" t="s">
        <v>13</v>
      </c>
      <c r="B22" s="200">
        <f t="shared" si="0"/>
        <v>0</v>
      </c>
      <c r="C22" s="200"/>
      <c r="D22" s="202"/>
      <c r="E22" s="202"/>
      <c r="F22" s="188"/>
      <c r="G22" s="188"/>
      <c r="H22" s="188"/>
      <c r="I22" s="188"/>
      <c r="J22" s="188"/>
      <c r="K22" s="187"/>
      <c r="L22" s="199" t="s">
        <v>13</v>
      </c>
      <c r="M22" s="200">
        <f t="shared" si="1"/>
        <v>0</v>
      </c>
      <c r="N22" s="200"/>
      <c r="O22" s="200"/>
      <c r="P22" s="196"/>
      <c r="Q22" s="187"/>
      <c r="R22" s="187"/>
      <c r="S22" s="187"/>
      <c r="T22" s="187"/>
      <c r="U22" s="187"/>
    </row>
    <row r="23" spans="1:21" x14ac:dyDescent="0.3">
      <c r="A23" s="199" t="s">
        <v>14</v>
      </c>
      <c r="B23" s="200">
        <f t="shared" si="0"/>
        <v>0</v>
      </c>
      <c r="C23" s="203"/>
      <c r="D23" s="202"/>
      <c r="E23" s="202"/>
      <c r="F23" s="188"/>
      <c r="G23" s="188"/>
      <c r="H23" s="188"/>
      <c r="I23" s="188"/>
      <c r="J23" s="188"/>
      <c r="K23" s="187"/>
      <c r="L23" s="199" t="s">
        <v>14</v>
      </c>
      <c r="M23" s="200">
        <f t="shared" si="1"/>
        <v>0</v>
      </c>
      <c r="N23" s="200"/>
      <c r="O23" s="200"/>
      <c r="P23" s="196"/>
      <c r="Q23" s="187"/>
      <c r="R23" s="187"/>
      <c r="S23" s="187"/>
      <c r="T23" s="187"/>
      <c r="U23" s="187"/>
    </row>
    <row r="24" spans="1:21" x14ac:dyDescent="0.3">
      <c r="A24" s="199" t="s">
        <v>94</v>
      </c>
      <c r="B24" s="200">
        <f t="shared" si="0"/>
        <v>0</v>
      </c>
      <c r="C24" s="203"/>
      <c r="D24" s="202"/>
      <c r="E24" s="202"/>
      <c r="F24" s="188"/>
      <c r="G24" s="188"/>
      <c r="H24" s="188"/>
      <c r="I24" s="188"/>
      <c r="J24" s="188"/>
      <c r="K24" s="187"/>
      <c r="L24" s="199" t="s">
        <v>94</v>
      </c>
      <c r="M24" s="200">
        <f t="shared" si="1"/>
        <v>0</v>
      </c>
      <c r="N24" s="200"/>
      <c r="O24" s="200"/>
      <c r="P24" s="196"/>
      <c r="Q24" s="187"/>
      <c r="R24" s="187"/>
      <c r="S24" s="187"/>
      <c r="T24" s="187"/>
      <c r="U24" s="187"/>
    </row>
    <row r="25" spans="1:21" x14ac:dyDescent="0.3">
      <c r="A25" s="199" t="s">
        <v>15</v>
      </c>
      <c r="B25" s="200">
        <f t="shared" si="0"/>
        <v>0</v>
      </c>
      <c r="C25" s="203"/>
      <c r="D25" s="202"/>
      <c r="E25" s="202"/>
      <c r="F25" s="188"/>
      <c r="G25" s="188"/>
      <c r="H25" s="188"/>
      <c r="I25" s="188"/>
      <c r="J25" s="188"/>
      <c r="K25" s="187"/>
      <c r="L25" s="199" t="s">
        <v>15</v>
      </c>
      <c r="M25" s="200">
        <f t="shared" si="1"/>
        <v>0</v>
      </c>
      <c r="N25" s="200"/>
      <c r="O25" s="200"/>
      <c r="P25" s="196"/>
      <c r="Q25" s="187"/>
      <c r="R25" s="187"/>
      <c r="S25" s="187"/>
      <c r="T25" s="187"/>
      <c r="U25" s="187"/>
    </row>
    <row r="26" spans="1:21" x14ac:dyDescent="0.3">
      <c r="A26" s="199" t="s">
        <v>16</v>
      </c>
      <c r="B26" s="200">
        <f t="shared" si="0"/>
        <v>0</v>
      </c>
      <c r="C26" s="203"/>
      <c r="D26" s="202"/>
      <c r="E26" s="202"/>
      <c r="F26" s="188"/>
      <c r="G26" s="188"/>
      <c r="H26" s="188"/>
      <c r="I26" s="188"/>
      <c r="J26" s="188"/>
      <c r="K26" s="187"/>
      <c r="L26" s="199" t="s">
        <v>16</v>
      </c>
      <c r="M26" s="200">
        <f t="shared" si="1"/>
        <v>0</v>
      </c>
      <c r="N26" s="200"/>
      <c r="O26" s="200"/>
      <c r="P26" s="196"/>
      <c r="Q26" s="187"/>
      <c r="R26" s="187"/>
      <c r="S26" s="187"/>
      <c r="T26" s="187"/>
      <c r="U26" s="187"/>
    </row>
    <row r="27" spans="1:21" x14ac:dyDescent="0.3">
      <c r="A27" s="199" t="s">
        <v>17</v>
      </c>
      <c r="B27" s="200">
        <f t="shared" si="0"/>
        <v>0</v>
      </c>
      <c r="C27" s="200"/>
      <c r="D27" s="201"/>
      <c r="E27" s="201"/>
      <c r="F27" s="188"/>
      <c r="G27" s="188"/>
      <c r="H27" s="188"/>
      <c r="I27" s="188"/>
      <c r="J27" s="188"/>
      <c r="K27" s="187"/>
      <c r="L27" s="199" t="s">
        <v>17</v>
      </c>
      <c r="M27" s="200">
        <f t="shared" si="1"/>
        <v>0</v>
      </c>
      <c r="N27" s="200"/>
      <c r="O27" s="200"/>
      <c r="P27" s="196"/>
      <c r="Q27" s="187"/>
      <c r="R27" s="187"/>
      <c r="S27" s="187"/>
      <c r="T27" s="187"/>
      <c r="U27" s="187"/>
    </row>
    <row r="28" spans="1:21" x14ac:dyDescent="0.3">
      <c r="A28" s="204" t="s">
        <v>1</v>
      </c>
      <c r="B28" s="205">
        <f>+SUM(B16:B27)</f>
        <v>214</v>
      </c>
      <c r="C28" s="205">
        <f>+SUM(C16:C27)</f>
        <v>194</v>
      </c>
      <c r="D28" s="205">
        <f>+SUM(D16:D27)</f>
        <v>14</v>
      </c>
      <c r="E28" s="205">
        <f>+SUM(E16:E27)</f>
        <v>6</v>
      </c>
      <c r="F28" s="188"/>
      <c r="G28" s="188"/>
      <c r="H28" s="188"/>
      <c r="I28" s="188"/>
      <c r="J28" s="188"/>
      <c r="K28" s="187"/>
      <c r="L28" s="204" t="s">
        <v>1</v>
      </c>
      <c r="M28" s="205">
        <f>+SUM(M16:M27)</f>
        <v>214</v>
      </c>
      <c r="N28" s="205">
        <f>+SUM(N16:N27)</f>
        <v>193</v>
      </c>
      <c r="O28" s="205">
        <f>+SUM(O16:O27)</f>
        <v>21</v>
      </c>
      <c r="P28" s="196"/>
      <c r="Q28" s="187"/>
      <c r="R28" s="187"/>
      <c r="S28" s="187"/>
      <c r="T28" s="187"/>
      <c r="U28" s="187"/>
    </row>
    <row r="29" spans="1:21" x14ac:dyDescent="0.3">
      <c r="A29" s="206" t="s">
        <v>227</v>
      </c>
      <c r="B29" s="207">
        <f>+B28/B28</f>
        <v>1</v>
      </c>
      <c r="C29" s="207">
        <f>+C28/B28</f>
        <v>0.90654205607476634</v>
      </c>
      <c r="D29" s="208">
        <f>+D28/B28</f>
        <v>6.5420560747663545E-2</v>
      </c>
      <c r="E29" s="208">
        <f>+E28/B28</f>
        <v>2.8037383177570093E-2</v>
      </c>
      <c r="F29" s="188"/>
      <c r="G29" s="188"/>
      <c r="H29" s="188"/>
      <c r="I29" s="188"/>
      <c r="J29" s="188"/>
      <c r="K29" s="187"/>
      <c r="L29" s="206" t="s">
        <v>227</v>
      </c>
      <c r="M29" s="209">
        <f>+M28/M28</f>
        <v>1</v>
      </c>
      <c r="N29" s="209">
        <f>+N28/M28</f>
        <v>0.90186915887850472</v>
      </c>
      <c r="O29" s="209">
        <f>+O28/M28</f>
        <v>9.8130841121495324E-2</v>
      </c>
      <c r="P29" s="196"/>
      <c r="Q29" s="187"/>
      <c r="R29" s="187"/>
      <c r="S29" s="187"/>
      <c r="T29" s="187"/>
      <c r="U29" s="187"/>
    </row>
    <row r="30" spans="1:21" x14ac:dyDescent="0.3">
      <c r="A30" s="186"/>
      <c r="B30" s="186"/>
      <c r="C30" s="186"/>
      <c r="D30" s="186"/>
      <c r="E30" s="186"/>
      <c r="F30" s="186"/>
      <c r="G30" s="186"/>
      <c r="H30" s="186"/>
      <c r="I30" s="186"/>
      <c r="J30" s="186"/>
      <c r="K30" s="186"/>
      <c r="L30" s="186"/>
      <c r="M30" s="186"/>
      <c r="N30" s="186"/>
      <c r="O30" s="187"/>
      <c r="P30" s="187"/>
      <c r="Q30" s="187"/>
      <c r="R30" s="187"/>
      <c r="S30" s="187"/>
      <c r="T30" s="187"/>
      <c r="U30" s="187"/>
    </row>
    <row r="31" spans="1:21" ht="15.6" x14ac:dyDescent="0.3">
      <c r="A31" s="210" t="s">
        <v>228</v>
      </c>
      <c r="B31" s="211"/>
      <c r="C31" s="211"/>
      <c r="D31" s="211"/>
      <c r="E31" s="211"/>
      <c r="F31" s="211"/>
      <c r="G31" s="211"/>
      <c r="H31" s="211"/>
      <c r="I31" s="188"/>
      <c r="J31" s="188"/>
      <c r="K31" s="188"/>
      <c r="L31" s="188"/>
      <c r="M31" s="188"/>
      <c r="N31" s="188"/>
      <c r="O31" s="188"/>
      <c r="P31" s="212"/>
      <c r="Q31" s="212"/>
      <c r="R31" s="212"/>
      <c r="S31" s="212"/>
      <c r="T31" s="212"/>
      <c r="U31" s="187"/>
    </row>
    <row r="32" spans="1:21" ht="31.2" x14ac:dyDescent="0.3">
      <c r="A32" s="194" t="s">
        <v>229</v>
      </c>
      <c r="B32" s="213"/>
      <c r="C32" s="213"/>
      <c r="D32" s="213"/>
      <c r="E32" s="213"/>
      <c r="F32" s="213"/>
      <c r="G32" s="213"/>
      <c r="H32" s="214"/>
      <c r="I32" s="215"/>
      <c r="J32" s="216"/>
      <c r="K32" s="216"/>
      <c r="L32" s="216"/>
      <c r="M32" s="216"/>
      <c r="N32" s="216"/>
      <c r="O32" s="196"/>
      <c r="P32" s="212"/>
      <c r="Q32" s="212"/>
      <c r="R32" s="212"/>
      <c r="S32" s="212"/>
      <c r="T32" s="212"/>
      <c r="U32" s="187"/>
    </row>
    <row r="33" spans="1:22" ht="15.6" x14ac:dyDescent="0.3">
      <c r="A33" s="194"/>
      <c r="B33" s="213"/>
      <c r="C33" s="213"/>
      <c r="D33" s="213"/>
      <c r="E33" s="213"/>
      <c r="F33" s="213"/>
      <c r="G33" s="213"/>
      <c r="H33" s="214"/>
      <c r="I33" s="215"/>
      <c r="J33" s="216"/>
      <c r="K33" s="216"/>
      <c r="L33" s="216"/>
      <c r="M33" s="216"/>
      <c r="N33" s="216"/>
      <c r="O33" s="196"/>
      <c r="P33" s="212"/>
      <c r="Q33" s="212"/>
      <c r="R33" s="212"/>
      <c r="S33" s="212"/>
      <c r="T33" s="212"/>
      <c r="U33" s="187"/>
    </row>
    <row r="34" spans="1:22" ht="43.95" customHeight="1" x14ac:dyDescent="0.3">
      <c r="A34" s="1424" t="s">
        <v>0</v>
      </c>
      <c r="B34" s="1424" t="s">
        <v>222</v>
      </c>
      <c r="C34" s="1424" t="s">
        <v>230</v>
      </c>
      <c r="D34" s="1424"/>
      <c r="E34" s="1424" t="s">
        <v>231</v>
      </c>
      <c r="F34" s="1424"/>
      <c r="G34" s="1424" t="s">
        <v>232</v>
      </c>
      <c r="H34" s="1424"/>
      <c r="I34" s="217"/>
      <c r="J34" s="218"/>
      <c r="K34" s="218"/>
      <c r="L34" s="219"/>
      <c r="M34" s="219"/>
      <c r="N34" s="219"/>
      <c r="O34" s="219"/>
      <c r="P34" s="220"/>
      <c r="Q34" s="220"/>
      <c r="R34" s="220"/>
      <c r="S34" s="221"/>
      <c r="T34" s="221"/>
      <c r="U34" s="187"/>
    </row>
    <row r="35" spans="1:22" ht="67.2" customHeight="1" x14ac:dyDescent="0.35">
      <c r="A35" s="1424"/>
      <c r="B35" s="1424" t="s">
        <v>233</v>
      </c>
      <c r="C35" s="222" t="s">
        <v>234</v>
      </c>
      <c r="D35" s="222" t="s">
        <v>183</v>
      </c>
      <c r="E35" s="222" t="s">
        <v>234</v>
      </c>
      <c r="F35" s="222" t="s">
        <v>183</v>
      </c>
      <c r="G35" s="222" t="s">
        <v>234</v>
      </c>
      <c r="H35" s="222" t="s">
        <v>183</v>
      </c>
      <c r="I35" s="218"/>
      <c r="J35" s="218"/>
      <c r="K35" s="223" t="s">
        <v>235</v>
      </c>
      <c r="L35" s="224">
        <f>+C48+D48</f>
        <v>66</v>
      </c>
      <c r="M35" s="225" t="s">
        <v>236</v>
      </c>
      <c r="N35" s="226">
        <f>+L35/B48</f>
        <v>0.30841121495327101</v>
      </c>
      <c r="O35" s="218"/>
      <c r="P35" s="227"/>
      <c r="Q35" s="228"/>
      <c r="R35" s="228"/>
      <c r="S35" s="229"/>
      <c r="T35" s="227"/>
      <c r="U35" s="187"/>
    </row>
    <row r="36" spans="1:22" x14ac:dyDescent="0.3">
      <c r="A36" s="199" t="s">
        <v>7</v>
      </c>
      <c r="B36" s="200">
        <f>+SUM(C36:H36)</f>
        <v>110</v>
      </c>
      <c r="C36" s="200">
        <v>25</v>
      </c>
      <c r="D36" s="200">
        <v>11</v>
      </c>
      <c r="E36" s="200">
        <v>71</v>
      </c>
      <c r="F36" s="200">
        <v>0</v>
      </c>
      <c r="G36" s="200">
        <v>3</v>
      </c>
      <c r="H36" s="200">
        <v>0</v>
      </c>
      <c r="I36" s="218"/>
      <c r="J36" s="218"/>
      <c r="K36" s="218"/>
      <c r="L36" s="218"/>
      <c r="M36" s="218"/>
      <c r="N36" s="218"/>
      <c r="O36" s="218"/>
      <c r="P36" s="230"/>
      <c r="Q36" s="231"/>
      <c r="R36" s="231"/>
      <c r="S36" s="231"/>
      <c r="T36" s="231"/>
      <c r="U36" s="232"/>
    </row>
    <row r="37" spans="1:22" x14ac:dyDescent="0.3">
      <c r="A37" s="199" t="s">
        <v>8</v>
      </c>
      <c r="B37" s="200">
        <f t="shared" ref="B37:B47" si="2">+SUM(C37:H37)</f>
        <v>104</v>
      </c>
      <c r="C37" s="200">
        <v>17</v>
      </c>
      <c r="D37" s="200">
        <v>13</v>
      </c>
      <c r="E37" s="200">
        <v>68</v>
      </c>
      <c r="F37" s="200">
        <v>2</v>
      </c>
      <c r="G37" s="200">
        <v>3</v>
      </c>
      <c r="H37" s="200">
        <v>1</v>
      </c>
      <c r="I37" s="218"/>
      <c r="J37" s="218"/>
      <c r="K37" s="218"/>
      <c r="L37" s="218"/>
      <c r="M37" s="218"/>
      <c r="N37" s="218"/>
      <c r="O37" s="218"/>
      <c r="P37" s="230"/>
      <c r="Q37" s="231"/>
      <c r="R37" s="231"/>
      <c r="S37" s="231"/>
      <c r="T37" s="231"/>
      <c r="U37" s="232"/>
    </row>
    <row r="38" spans="1:22" ht="14.4" customHeight="1" x14ac:dyDescent="0.3">
      <c r="A38" s="199" t="s">
        <v>9</v>
      </c>
      <c r="B38" s="200">
        <f t="shared" si="2"/>
        <v>0</v>
      </c>
      <c r="C38" s="200"/>
      <c r="D38" s="200"/>
      <c r="E38" s="200"/>
      <c r="F38" s="200"/>
      <c r="G38" s="200"/>
      <c r="H38" s="200"/>
      <c r="I38" s="218"/>
      <c r="J38" s="218"/>
      <c r="K38" s="218"/>
      <c r="L38" s="218"/>
      <c r="M38" s="218"/>
      <c r="N38" s="218"/>
      <c r="O38" s="218"/>
      <c r="P38" s="230"/>
      <c r="Q38" s="231"/>
      <c r="R38" s="231"/>
      <c r="S38" s="231"/>
      <c r="T38" s="231"/>
      <c r="U38" s="232"/>
      <c r="V38" s="233"/>
    </row>
    <row r="39" spans="1:22" ht="14.4" customHeight="1" x14ac:dyDescent="0.3">
      <c r="A39" s="199" t="s">
        <v>10</v>
      </c>
      <c r="B39" s="200">
        <f t="shared" si="2"/>
        <v>0</v>
      </c>
      <c r="C39" s="200"/>
      <c r="D39" s="200"/>
      <c r="E39" s="200"/>
      <c r="F39" s="200"/>
      <c r="G39" s="200"/>
      <c r="H39" s="200"/>
      <c r="I39" s="218"/>
      <c r="J39" s="218"/>
      <c r="K39" s="218"/>
      <c r="L39" s="218"/>
      <c r="M39" s="218"/>
      <c r="N39" s="218"/>
      <c r="O39" s="218"/>
      <c r="P39" s="230"/>
      <c r="Q39" s="231"/>
      <c r="R39" s="231"/>
      <c r="S39" s="231"/>
      <c r="T39" s="231"/>
      <c r="U39" s="232"/>
    </row>
    <row r="40" spans="1:22" ht="14.4" customHeight="1" x14ac:dyDescent="0.3">
      <c r="A40" s="199" t="s">
        <v>11</v>
      </c>
      <c r="B40" s="200">
        <f t="shared" si="2"/>
        <v>0</v>
      </c>
      <c r="C40" s="200"/>
      <c r="D40" s="200"/>
      <c r="E40" s="200"/>
      <c r="F40" s="200"/>
      <c r="G40" s="200"/>
      <c r="H40" s="200"/>
      <c r="I40" s="218"/>
      <c r="J40" s="218"/>
      <c r="K40" s="218"/>
      <c r="L40" s="218"/>
      <c r="M40" s="218"/>
      <c r="N40" s="218"/>
      <c r="O40" s="218"/>
      <c r="P40" s="230"/>
      <c r="Q40" s="231"/>
      <c r="R40" s="231"/>
      <c r="S40" s="231"/>
      <c r="T40" s="231"/>
      <c r="U40" s="232"/>
    </row>
    <row r="41" spans="1:22" ht="18" x14ac:dyDescent="0.35">
      <c r="A41" s="199" t="s">
        <v>12</v>
      </c>
      <c r="B41" s="200">
        <f t="shared" si="2"/>
        <v>0</v>
      </c>
      <c r="C41" s="200"/>
      <c r="D41" s="200"/>
      <c r="E41" s="200"/>
      <c r="F41" s="200"/>
      <c r="G41" s="200"/>
      <c r="H41" s="200"/>
      <c r="I41" s="218"/>
      <c r="J41" s="218"/>
      <c r="K41" s="223" t="s">
        <v>235</v>
      </c>
      <c r="L41" s="224">
        <f>+E48+F48</f>
        <v>141</v>
      </c>
      <c r="M41" s="223" t="s">
        <v>236</v>
      </c>
      <c r="N41" s="226">
        <f>+L41/B48</f>
        <v>0.65887850467289721</v>
      </c>
      <c r="O41" s="218"/>
      <c r="P41" s="230"/>
      <c r="Q41" s="231"/>
      <c r="R41" s="231"/>
      <c r="S41" s="231"/>
      <c r="T41" s="231"/>
      <c r="U41" s="232"/>
    </row>
    <row r="42" spans="1:22" x14ac:dyDescent="0.3">
      <c r="A42" s="199" t="s">
        <v>13</v>
      </c>
      <c r="B42" s="200">
        <f t="shared" si="2"/>
        <v>0</v>
      </c>
      <c r="C42" s="200"/>
      <c r="D42" s="200"/>
      <c r="E42" s="200"/>
      <c r="F42" s="200"/>
      <c r="G42" s="200"/>
      <c r="H42" s="200"/>
      <c r="I42" s="218"/>
      <c r="J42" s="218"/>
      <c r="K42" s="218"/>
      <c r="L42" s="218"/>
      <c r="M42" s="218"/>
      <c r="N42" s="218"/>
      <c r="O42" s="218"/>
      <c r="P42" s="230"/>
      <c r="Q42" s="231"/>
      <c r="R42" s="231"/>
      <c r="S42" s="231"/>
      <c r="T42" s="231"/>
      <c r="U42" s="232"/>
    </row>
    <row r="43" spans="1:22" ht="14.4" customHeight="1" x14ac:dyDescent="0.3">
      <c r="A43" s="199" t="s">
        <v>14</v>
      </c>
      <c r="B43" s="200">
        <f t="shared" si="2"/>
        <v>0</v>
      </c>
      <c r="C43" s="200"/>
      <c r="D43" s="200"/>
      <c r="E43" s="200"/>
      <c r="F43" s="200"/>
      <c r="G43" s="200"/>
      <c r="H43" s="200"/>
      <c r="I43" s="218"/>
      <c r="J43" s="218"/>
      <c r="K43" s="218"/>
      <c r="L43" s="218"/>
      <c r="M43" s="218"/>
      <c r="N43" s="218"/>
      <c r="O43" s="218"/>
      <c r="P43" s="230"/>
      <c r="Q43" s="231"/>
      <c r="R43" s="231"/>
      <c r="S43" s="231"/>
      <c r="T43" s="231"/>
      <c r="U43" s="232"/>
    </row>
    <row r="44" spans="1:22" ht="14.4" customHeight="1" x14ac:dyDescent="0.3">
      <c r="A44" s="199" t="s">
        <v>94</v>
      </c>
      <c r="B44" s="200">
        <f t="shared" si="2"/>
        <v>0</v>
      </c>
      <c r="C44" s="200"/>
      <c r="D44" s="200"/>
      <c r="E44" s="200"/>
      <c r="F44" s="200"/>
      <c r="G44" s="200"/>
      <c r="H44" s="200"/>
      <c r="I44" s="218"/>
      <c r="J44" s="218"/>
      <c r="K44" s="218"/>
      <c r="L44" s="218"/>
      <c r="M44" s="218"/>
      <c r="N44" s="218"/>
      <c r="O44" s="218"/>
      <c r="P44" s="230"/>
      <c r="Q44" s="231"/>
      <c r="R44" s="231"/>
      <c r="S44" s="231"/>
      <c r="T44" s="231"/>
      <c r="U44" s="232"/>
    </row>
    <row r="45" spans="1:22" ht="14.4" customHeight="1" x14ac:dyDescent="0.3">
      <c r="A45" s="199" t="s">
        <v>15</v>
      </c>
      <c r="B45" s="200">
        <f t="shared" si="2"/>
        <v>0</v>
      </c>
      <c r="C45" s="200"/>
      <c r="D45" s="200"/>
      <c r="E45" s="200"/>
      <c r="F45" s="200"/>
      <c r="G45" s="200"/>
      <c r="H45" s="200"/>
      <c r="I45" s="218"/>
      <c r="J45" s="218"/>
      <c r="K45" s="218"/>
      <c r="L45" s="218"/>
      <c r="M45" s="218"/>
      <c r="N45" s="218"/>
      <c r="O45" s="218"/>
      <c r="P45" s="230"/>
      <c r="Q45" s="231"/>
      <c r="R45" s="231"/>
      <c r="S45" s="231"/>
      <c r="T45" s="231"/>
      <c r="U45" s="232"/>
    </row>
    <row r="46" spans="1:22" x14ac:dyDescent="0.3">
      <c r="A46" s="199" t="s">
        <v>16</v>
      </c>
      <c r="B46" s="200">
        <f t="shared" si="2"/>
        <v>0</v>
      </c>
      <c r="C46" s="200"/>
      <c r="D46" s="200"/>
      <c r="E46" s="200"/>
      <c r="F46" s="200"/>
      <c r="G46" s="200"/>
      <c r="H46" s="200"/>
      <c r="I46" s="218"/>
      <c r="J46" s="218"/>
      <c r="K46" s="218"/>
      <c r="L46" s="218"/>
      <c r="M46" s="218"/>
      <c r="N46" s="218"/>
      <c r="O46" s="218"/>
      <c r="P46" s="230"/>
      <c r="Q46" s="231"/>
      <c r="R46" s="231"/>
      <c r="S46" s="231"/>
      <c r="T46" s="231"/>
      <c r="U46" s="232"/>
    </row>
    <row r="47" spans="1:22" x14ac:dyDescent="0.3">
      <c r="A47" s="199" t="s">
        <v>17</v>
      </c>
      <c r="B47" s="200">
        <f t="shared" si="2"/>
        <v>0</v>
      </c>
      <c r="C47" s="200"/>
      <c r="D47" s="200"/>
      <c r="E47" s="200"/>
      <c r="F47" s="200"/>
      <c r="G47" s="200"/>
      <c r="H47" s="200"/>
      <c r="I47" s="218"/>
      <c r="J47" s="218"/>
      <c r="K47" s="187"/>
      <c r="L47" s="187"/>
      <c r="M47" s="187"/>
      <c r="N47" s="187"/>
      <c r="O47" s="218"/>
      <c r="P47" s="230"/>
      <c r="Q47" s="231"/>
      <c r="R47" s="231"/>
      <c r="S47" s="231"/>
      <c r="T47" s="231"/>
      <c r="U47" s="232"/>
    </row>
    <row r="48" spans="1:22" ht="18" x14ac:dyDescent="0.35">
      <c r="A48" s="204" t="s">
        <v>1</v>
      </c>
      <c r="B48" s="205">
        <f>+SUM(B36:B47)</f>
        <v>214</v>
      </c>
      <c r="C48" s="205">
        <f t="shared" ref="C48:H48" si="3">+SUM(C36:C47)</f>
        <v>42</v>
      </c>
      <c r="D48" s="205">
        <f t="shared" si="3"/>
        <v>24</v>
      </c>
      <c r="E48" s="205">
        <f t="shared" si="3"/>
        <v>139</v>
      </c>
      <c r="F48" s="205">
        <f t="shared" si="3"/>
        <v>2</v>
      </c>
      <c r="G48" s="205">
        <f t="shared" si="3"/>
        <v>6</v>
      </c>
      <c r="H48" s="205">
        <f t="shared" si="3"/>
        <v>1</v>
      </c>
      <c r="I48" s="218"/>
      <c r="J48" s="218"/>
      <c r="K48" s="223" t="s">
        <v>235</v>
      </c>
      <c r="L48" s="224">
        <f>+G48+H48</f>
        <v>7</v>
      </c>
      <c r="M48" s="223" t="s">
        <v>236</v>
      </c>
      <c r="N48" s="226">
        <f>+L48/B48</f>
        <v>3.2710280373831772E-2</v>
      </c>
      <c r="O48" s="218"/>
      <c r="P48" s="234"/>
      <c r="Q48" s="235"/>
      <c r="R48" s="235"/>
      <c r="S48" s="235"/>
      <c r="T48" s="235"/>
      <c r="U48" s="187"/>
    </row>
    <row r="49" spans="1:23" x14ac:dyDescent="0.3">
      <c r="A49" s="1425" t="s">
        <v>237</v>
      </c>
      <c r="B49" s="1425"/>
      <c r="C49" s="1425"/>
      <c r="D49" s="1425"/>
      <c r="E49" s="1425"/>
      <c r="F49" s="1425"/>
      <c r="G49" s="1425"/>
      <c r="H49" s="1425"/>
      <c r="I49" s="1425"/>
      <c r="J49" s="1425"/>
      <c r="K49" s="1425"/>
      <c r="L49" s="1425"/>
      <c r="M49" s="1425"/>
      <c r="N49" s="1425"/>
      <c r="O49" s="1425"/>
      <c r="P49" s="1425"/>
      <c r="Q49" s="1425"/>
      <c r="R49" s="1425"/>
      <c r="S49" s="1425"/>
      <c r="T49" s="1425"/>
      <c r="U49" s="1425"/>
      <c r="V49" s="1425"/>
    </row>
    <row r="50" spans="1:23" x14ac:dyDescent="0.3">
      <c r="A50" s="1425"/>
      <c r="B50" s="1425"/>
      <c r="C50" s="1425"/>
      <c r="D50" s="1425"/>
      <c r="E50" s="1425"/>
      <c r="F50" s="1425"/>
      <c r="G50" s="1425"/>
      <c r="H50" s="1425"/>
      <c r="I50" s="1425"/>
      <c r="J50" s="1425"/>
      <c r="K50" s="1425"/>
      <c r="L50" s="1425"/>
      <c r="M50" s="1425"/>
      <c r="N50" s="1425"/>
      <c r="O50" s="1425"/>
      <c r="P50" s="1425"/>
      <c r="Q50" s="1425"/>
      <c r="R50" s="1425"/>
      <c r="S50" s="1425"/>
      <c r="T50" s="1425"/>
      <c r="U50" s="1425"/>
      <c r="V50" s="1425"/>
    </row>
    <row r="51" spans="1:23" x14ac:dyDescent="0.3">
      <c r="A51" s="186"/>
      <c r="B51" s="186"/>
      <c r="C51" s="186"/>
      <c r="D51" s="186"/>
      <c r="E51" s="186"/>
      <c r="F51" s="186"/>
      <c r="G51" s="186"/>
      <c r="H51" s="186"/>
      <c r="I51" s="186"/>
      <c r="J51" s="186"/>
      <c r="K51" s="186"/>
      <c r="L51" s="186"/>
      <c r="M51" s="186"/>
      <c r="N51" s="186"/>
      <c r="O51" s="186"/>
      <c r="P51" s="186"/>
      <c r="Q51" s="186"/>
      <c r="R51" s="186"/>
      <c r="S51" s="186"/>
      <c r="T51" s="186"/>
      <c r="U51" s="187"/>
    </row>
    <row r="52" spans="1:23" ht="17.399999999999999" x14ac:dyDescent="0.3">
      <c r="A52" s="190" t="s">
        <v>238</v>
      </c>
      <c r="B52" s="191"/>
      <c r="C52" s="191"/>
      <c r="D52" s="191"/>
      <c r="E52" s="236"/>
      <c r="F52" s="236"/>
      <c r="G52" s="186"/>
      <c r="H52" s="186"/>
      <c r="I52" s="186"/>
      <c r="J52" s="186"/>
      <c r="L52" s="190" t="s">
        <v>239</v>
      </c>
      <c r="M52" s="191"/>
      <c r="N52" s="191"/>
      <c r="O52" s="236"/>
      <c r="P52" s="236"/>
      <c r="Q52" s="236"/>
      <c r="R52" s="236"/>
      <c r="S52" s="236"/>
      <c r="T52" s="236"/>
      <c r="U52" s="237"/>
      <c r="V52" s="237"/>
    </row>
    <row r="53" spans="1:23" ht="48.75" customHeight="1" x14ac:dyDescent="0.3">
      <c r="A53" s="194" t="s">
        <v>240</v>
      </c>
      <c r="B53" s="195"/>
      <c r="C53" s="195"/>
      <c r="D53" s="195"/>
      <c r="E53" s="236"/>
      <c r="F53" s="236"/>
      <c r="G53" s="186"/>
      <c r="H53" s="186"/>
      <c r="I53" s="186"/>
      <c r="J53" s="186"/>
      <c r="K53" s="187"/>
      <c r="L53" s="194" t="s">
        <v>241</v>
      </c>
      <c r="M53" s="195"/>
      <c r="N53" s="195"/>
      <c r="O53" s="238"/>
      <c r="P53" s="238"/>
      <c r="Q53" s="238"/>
      <c r="R53" s="238"/>
      <c r="S53" s="238"/>
      <c r="T53" s="238"/>
      <c r="U53" s="239"/>
      <c r="V53" s="239"/>
    </row>
    <row r="54" spans="1:23" ht="18" customHeight="1" x14ac:dyDescent="0.3">
      <c r="A54" s="186"/>
      <c r="B54" s="186"/>
      <c r="C54" s="186"/>
      <c r="D54" s="186"/>
      <c r="E54" s="186"/>
      <c r="F54" s="186"/>
      <c r="G54" s="186"/>
      <c r="H54" s="186"/>
      <c r="I54" s="186"/>
      <c r="J54" s="186"/>
      <c r="K54" s="187"/>
      <c r="L54" s="186"/>
      <c r="M54" s="186"/>
      <c r="N54" s="186"/>
      <c r="O54" s="186"/>
      <c r="P54" s="240"/>
      <c r="Q54" s="186"/>
      <c r="R54" s="187"/>
      <c r="S54" s="187"/>
      <c r="T54" s="187"/>
      <c r="U54" s="187"/>
    </row>
    <row r="55" spans="1:23" ht="26.4" x14ac:dyDescent="0.3">
      <c r="A55" s="1214" t="s">
        <v>0</v>
      </c>
      <c r="B55" s="1214" t="s">
        <v>222</v>
      </c>
      <c r="C55" s="222" t="s">
        <v>242</v>
      </c>
      <c r="D55" s="222" t="s">
        <v>181</v>
      </c>
      <c r="E55" s="222" t="s">
        <v>182</v>
      </c>
      <c r="F55" s="222" t="s">
        <v>183</v>
      </c>
      <c r="G55" s="186"/>
      <c r="H55" s="186"/>
      <c r="I55" s="186"/>
      <c r="J55" s="186"/>
      <c r="K55" s="187"/>
      <c r="L55" s="1214" t="s">
        <v>0</v>
      </c>
      <c r="M55" s="222" t="s">
        <v>243</v>
      </c>
      <c r="N55" s="222" t="s">
        <v>67</v>
      </c>
      <c r="O55" s="222" t="s">
        <v>244</v>
      </c>
      <c r="P55" s="222" t="s">
        <v>245</v>
      </c>
      <c r="Q55" s="222" t="s">
        <v>246</v>
      </c>
      <c r="R55" s="222" t="s">
        <v>247</v>
      </c>
      <c r="S55" s="222" t="s">
        <v>65</v>
      </c>
      <c r="T55" s="222" t="s">
        <v>248</v>
      </c>
      <c r="U55" s="222" t="s">
        <v>249</v>
      </c>
      <c r="V55" s="222" t="s">
        <v>19</v>
      </c>
      <c r="W55" s="187"/>
    </row>
    <row r="56" spans="1:23" x14ac:dyDescent="0.3">
      <c r="A56" s="199" t="s">
        <v>7</v>
      </c>
      <c r="B56" s="200">
        <f>+SUM(C56:F56)</f>
        <v>110</v>
      </c>
      <c r="C56" s="200">
        <v>13</v>
      </c>
      <c r="D56" s="200">
        <v>45</v>
      </c>
      <c r="E56" s="200">
        <v>41</v>
      </c>
      <c r="F56" s="200">
        <v>11</v>
      </c>
      <c r="G56" s="186"/>
      <c r="H56" s="186"/>
      <c r="I56" s="186"/>
      <c r="J56" s="186"/>
      <c r="K56" s="187"/>
      <c r="L56" s="199" t="s">
        <v>7</v>
      </c>
      <c r="M56" s="200">
        <v>26</v>
      </c>
      <c r="N56" s="200">
        <v>12</v>
      </c>
      <c r="O56" s="200">
        <v>37</v>
      </c>
      <c r="P56" s="200">
        <v>39</v>
      </c>
      <c r="Q56" s="200">
        <v>6</v>
      </c>
      <c r="R56" s="200">
        <v>17</v>
      </c>
      <c r="S56" s="200">
        <v>24</v>
      </c>
      <c r="T56" s="200">
        <v>4</v>
      </c>
      <c r="U56" s="200">
        <v>3</v>
      </c>
      <c r="V56" s="200">
        <v>3</v>
      </c>
      <c r="W56" s="187"/>
    </row>
    <row r="57" spans="1:23" x14ac:dyDescent="0.3">
      <c r="A57" s="199" t="s">
        <v>8</v>
      </c>
      <c r="B57" s="200">
        <f t="shared" ref="B57:B67" si="4">+SUM(C57:F57)</f>
        <v>104</v>
      </c>
      <c r="C57" s="200">
        <v>3</v>
      </c>
      <c r="D57" s="200">
        <v>48</v>
      </c>
      <c r="E57" s="200">
        <v>37</v>
      </c>
      <c r="F57" s="200">
        <v>16</v>
      </c>
      <c r="G57" s="186"/>
      <c r="H57" s="186"/>
      <c r="I57" s="186"/>
      <c r="J57" s="186"/>
      <c r="K57" s="187"/>
      <c r="L57" s="199" t="s">
        <v>8</v>
      </c>
      <c r="M57" s="200">
        <v>29</v>
      </c>
      <c r="N57" s="200">
        <v>7</v>
      </c>
      <c r="O57" s="200">
        <v>34</v>
      </c>
      <c r="P57" s="200">
        <v>60</v>
      </c>
      <c r="Q57" s="200">
        <v>9</v>
      </c>
      <c r="R57" s="200">
        <v>18</v>
      </c>
      <c r="S57" s="200">
        <v>14</v>
      </c>
      <c r="T57" s="200">
        <v>6</v>
      </c>
      <c r="U57" s="200">
        <v>4</v>
      </c>
      <c r="V57" s="200">
        <v>11</v>
      </c>
      <c r="W57" s="187"/>
    </row>
    <row r="58" spans="1:23" x14ac:dyDescent="0.3">
      <c r="A58" s="199" t="s">
        <v>9</v>
      </c>
      <c r="B58" s="200">
        <f t="shared" si="4"/>
        <v>0</v>
      </c>
      <c r="C58" s="200"/>
      <c r="D58" s="200"/>
      <c r="E58" s="200"/>
      <c r="F58" s="200"/>
      <c r="G58" s="186"/>
      <c r="H58" s="186"/>
      <c r="I58" s="186"/>
      <c r="J58" s="186"/>
      <c r="K58" s="187"/>
      <c r="L58" s="199" t="s">
        <v>9</v>
      </c>
      <c r="M58" s="200"/>
      <c r="N58" s="200"/>
      <c r="O58" s="200"/>
      <c r="P58" s="200"/>
      <c r="Q58" s="200"/>
      <c r="R58" s="200"/>
      <c r="S58" s="200"/>
      <c r="T58" s="200"/>
      <c r="U58" s="200"/>
      <c r="V58" s="200"/>
      <c r="W58" s="187"/>
    </row>
    <row r="59" spans="1:23" x14ac:dyDescent="0.3">
      <c r="A59" s="199" t="s">
        <v>10</v>
      </c>
      <c r="B59" s="200">
        <f t="shared" si="4"/>
        <v>0</v>
      </c>
      <c r="C59" s="200"/>
      <c r="D59" s="200"/>
      <c r="E59" s="200"/>
      <c r="F59" s="200"/>
      <c r="G59" s="186"/>
      <c r="H59" s="186"/>
      <c r="I59" s="186"/>
      <c r="J59" s="186"/>
      <c r="K59" s="187"/>
      <c r="L59" s="199" t="s">
        <v>10</v>
      </c>
      <c r="M59" s="200"/>
      <c r="N59" s="200"/>
      <c r="O59" s="200"/>
      <c r="P59" s="200"/>
      <c r="Q59" s="200"/>
      <c r="R59" s="200"/>
      <c r="S59" s="200"/>
      <c r="T59" s="200"/>
      <c r="U59" s="200"/>
      <c r="V59" s="200"/>
      <c r="W59" s="187"/>
    </row>
    <row r="60" spans="1:23" x14ac:dyDescent="0.3">
      <c r="A60" s="199" t="s">
        <v>11</v>
      </c>
      <c r="B60" s="200">
        <f t="shared" si="4"/>
        <v>0</v>
      </c>
      <c r="C60" s="200"/>
      <c r="D60" s="200"/>
      <c r="E60" s="200"/>
      <c r="F60" s="200"/>
      <c r="G60" s="186"/>
      <c r="H60" s="186"/>
      <c r="I60" s="186"/>
      <c r="J60" s="186"/>
      <c r="K60" s="187"/>
      <c r="L60" s="199" t="s">
        <v>11</v>
      </c>
      <c r="M60" s="200"/>
      <c r="N60" s="200"/>
      <c r="O60" s="200"/>
      <c r="P60" s="200"/>
      <c r="Q60" s="200"/>
      <c r="R60" s="200"/>
      <c r="S60" s="200"/>
      <c r="T60" s="200"/>
      <c r="U60" s="200"/>
      <c r="V60" s="200"/>
      <c r="W60" s="187"/>
    </row>
    <row r="61" spans="1:23" x14ac:dyDescent="0.3">
      <c r="A61" s="199" t="s">
        <v>12</v>
      </c>
      <c r="B61" s="200">
        <f t="shared" si="4"/>
        <v>0</v>
      </c>
      <c r="C61" s="200"/>
      <c r="D61" s="200"/>
      <c r="E61" s="200"/>
      <c r="F61" s="200"/>
      <c r="G61" s="186"/>
      <c r="H61" s="186"/>
      <c r="I61" s="186"/>
      <c r="J61" s="186"/>
      <c r="K61" s="187"/>
      <c r="L61" s="199" t="s">
        <v>12</v>
      </c>
      <c r="M61" s="200"/>
      <c r="N61" s="200"/>
      <c r="O61" s="200"/>
      <c r="P61" s="200"/>
      <c r="Q61" s="200"/>
      <c r="R61" s="200"/>
      <c r="S61" s="200"/>
      <c r="T61" s="200"/>
      <c r="U61" s="200"/>
      <c r="V61" s="200"/>
      <c r="W61" s="187"/>
    </row>
    <row r="62" spans="1:23" x14ac:dyDescent="0.3">
      <c r="A62" s="199" t="s">
        <v>13</v>
      </c>
      <c r="B62" s="200">
        <f t="shared" si="4"/>
        <v>0</v>
      </c>
      <c r="C62" s="200"/>
      <c r="D62" s="200"/>
      <c r="E62" s="200"/>
      <c r="F62" s="200"/>
      <c r="G62" s="186"/>
      <c r="H62" s="186"/>
      <c r="I62" s="186"/>
      <c r="J62" s="186"/>
      <c r="K62" s="187"/>
      <c r="L62" s="199" t="s">
        <v>13</v>
      </c>
      <c r="M62" s="200"/>
      <c r="N62" s="200"/>
      <c r="O62" s="200"/>
      <c r="P62" s="200"/>
      <c r="Q62" s="200"/>
      <c r="R62" s="200"/>
      <c r="S62" s="200"/>
      <c r="T62" s="200"/>
      <c r="U62" s="200"/>
      <c r="V62" s="200"/>
      <c r="W62" s="187"/>
    </row>
    <row r="63" spans="1:23" x14ac:dyDescent="0.3">
      <c r="A63" s="199" t="s">
        <v>14</v>
      </c>
      <c r="B63" s="200">
        <f t="shared" si="4"/>
        <v>0</v>
      </c>
      <c r="C63" s="200"/>
      <c r="D63" s="200"/>
      <c r="E63" s="200"/>
      <c r="F63" s="200"/>
      <c r="G63" s="186"/>
      <c r="H63" s="186"/>
      <c r="I63" s="186"/>
      <c r="J63" s="186"/>
      <c r="K63" s="187"/>
      <c r="L63" s="199" t="s">
        <v>14</v>
      </c>
      <c r="M63" s="200"/>
      <c r="N63" s="200"/>
      <c r="O63" s="200"/>
      <c r="P63" s="200"/>
      <c r="Q63" s="200"/>
      <c r="R63" s="200"/>
      <c r="S63" s="200"/>
      <c r="T63" s="200"/>
      <c r="U63" s="200"/>
      <c r="V63" s="200"/>
      <c r="W63" s="187"/>
    </row>
    <row r="64" spans="1:23" x14ac:dyDescent="0.3">
      <c r="A64" s="199" t="s">
        <v>94</v>
      </c>
      <c r="B64" s="200">
        <f t="shared" si="4"/>
        <v>0</v>
      </c>
      <c r="C64" s="200"/>
      <c r="D64" s="200"/>
      <c r="E64" s="200"/>
      <c r="F64" s="200"/>
      <c r="G64" s="186"/>
      <c r="H64" s="186"/>
      <c r="I64" s="186"/>
      <c r="J64" s="186"/>
      <c r="K64" s="187"/>
      <c r="L64" s="199" t="s">
        <v>94</v>
      </c>
      <c r="M64" s="200"/>
      <c r="N64" s="200"/>
      <c r="O64" s="200"/>
      <c r="P64" s="200"/>
      <c r="Q64" s="200"/>
      <c r="R64" s="200"/>
      <c r="S64" s="200"/>
      <c r="T64" s="200"/>
      <c r="U64" s="200"/>
      <c r="V64" s="200"/>
      <c r="W64" s="187"/>
    </row>
    <row r="65" spans="1:23" x14ac:dyDescent="0.3">
      <c r="A65" s="199" t="s">
        <v>15</v>
      </c>
      <c r="B65" s="200">
        <f t="shared" si="4"/>
        <v>0</v>
      </c>
      <c r="C65" s="200"/>
      <c r="D65" s="200"/>
      <c r="E65" s="200"/>
      <c r="F65" s="200"/>
      <c r="G65" s="186"/>
      <c r="H65" s="186"/>
      <c r="I65" s="186"/>
      <c r="J65" s="186"/>
      <c r="K65" s="187"/>
      <c r="L65" s="199" t="s">
        <v>15</v>
      </c>
      <c r="M65" s="200"/>
      <c r="N65" s="200"/>
      <c r="O65" s="200"/>
      <c r="P65" s="200"/>
      <c r="Q65" s="200"/>
      <c r="R65" s="200"/>
      <c r="S65" s="200"/>
      <c r="T65" s="200"/>
      <c r="U65" s="200"/>
      <c r="V65" s="200"/>
      <c r="W65" s="187"/>
    </row>
    <row r="66" spans="1:23" x14ac:dyDescent="0.3">
      <c r="A66" s="199" t="s">
        <v>16</v>
      </c>
      <c r="B66" s="200">
        <f t="shared" si="4"/>
        <v>0</v>
      </c>
      <c r="C66" s="200"/>
      <c r="D66" s="200"/>
      <c r="E66" s="200"/>
      <c r="F66" s="200"/>
      <c r="G66" s="186"/>
      <c r="H66" s="186"/>
      <c r="I66" s="186"/>
      <c r="J66" s="186"/>
      <c r="K66" s="187"/>
      <c r="L66" s="199" t="s">
        <v>16</v>
      </c>
      <c r="M66" s="200"/>
      <c r="N66" s="200"/>
      <c r="O66" s="200"/>
      <c r="P66" s="200"/>
      <c r="Q66" s="200"/>
      <c r="R66" s="200"/>
      <c r="S66" s="200"/>
      <c r="T66" s="200"/>
      <c r="U66" s="200"/>
      <c r="V66" s="200"/>
      <c r="W66" s="187"/>
    </row>
    <row r="67" spans="1:23" x14ac:dyDescent="0.3">
      <c r="A67" s="199" t="s">
        <v>17</v>
      </c>
      <c r="B67" s="200">
        <f t="shared" si="4"/>
        <v>0</v>
      </c>
      <c r="C67" s="200"/>
      <c r="D67" s="200"/>
      <c r="E67" s="200"/>
      <c r="F67" s="200"/>
      <c r="G67" s="186"/>
      <c r="H67" s="186"/>
      <c r="I67" s="186"/>
      <c r="J67" s="186"/>
      <c r="K67" s="187"/>
      <c r="L67" s="241" t="s">
        <v>17</v>
      </c>
      <c r="M67" s="242"/>
      <c r="N67" s="242"/>
      <c r="O67" s="242"/>
      <c r="P67" s="242"/>
      <c r="Q67" s="242"/>
      <c r="R67" s="242"/>
      <c r="S67" s="242"/>
      <c r="T67" s="242"/>
      <c r="U67" s="200"/>
      <c r="V67" s="242"/>
      <c r="W67" s="187"/>
    </row>
    <row r="68" spans="1:23" x14ac:dyDescent="0.3">
      <c r="A68" s="204" t="s">
        <v>1</v>
      </c>
      <c r="B68" s="205">
        <f>+SUM(B56:B67)</f>
        <v>214</v>
      </c>
      <c r="C68" s="205">
        <f>+SUM(C56:C67)</f>
        <v>16</v>
      </c>
      <c r="D68" s="205">
        <f>+SUM(D56:D67)</f>
        <v>93</v>
      </c>
      <c r="E68" s="205">
        <f>+SUM(E56:E67)</f>
        <v>78</v>
      </c>
      <c r="F68" s="205">
        <f>+SUM(F56:F67)</f>
        <v>27</v>
      </c>
      <c r="G68" s="186"/>
      <c r="H68" s="186"/>
      <c r="I68" s="186"/>
      <c r="J68" s="186"/>
      <c r="K68" s="187"/>
      <c r="L68" s="243" t="s">
        <v>1</v>
      </c>
      <c r="M68" s="244">
        <f>+SUM(M56:M67)</f>
        <v>55</v>
      </c>
      <c r="N68" s="244">
        <f t="shared" ref="N68:V68" si="5">+SUM(N56:N67)</f>
        <v>19</v>
      </c>
      <c r="O68" s="244">
        <f t="shared" si="5"/>
        <v>71</v>
      </c>
      <c r="P68" s="244">
        <f t="shared" si="5"/>
        <v>99</v>
      </c>
      <c r="Q68" s="244">
        <f t="shared" si="5"/>
        <v>15</v>
      </c>
      <c r="R68" s="244">
        <f t="shared" si="5"/>
        <v>35</v>
      </c>
      <c r="S68" s="244">
        <f t="shared" si="5"/>
        <v>38</v>
      </c>
      <c r="T68" s="244">
        <f t="shared" si="5"/>
        <v>10</v>
      </c>
      <c r="U68" s="244">
        <f t="shared" si="5"/>
        <v>7</v>
      </c>
      <c r="V68" s="244">
        <f t="shared" si="5"/>
        <v>14</v>
      </c>
      <c r="W68" s="187"/>
    </row>
    <row r="69" spans="1:23" x14ac:dyDescent="0.3">
      <c r="A69" s="206" t="s">
        <v>227</v>
      </c>
      <c r="B69" s="209">
        <f>+B68/B68</f>
        <v>1</v>
      </c>
      <c r="C69" s="209">
        <f>+C68/B68</f>
        <v>7.476635514018691E-2</v>
      </c>
      <c r="D69" s="209">
        <f>+D68/B68</f>
        <v>0.43457943925233644</v>
      </c>
      <c r="E69" s="209">
        <f>+E68/B68</f>
        <v>0.3644859813084112</v>
      </c>
      <c r="F69" s="209">
        <f>+F68/B68</f>
        <v>0.12616822429906541</v>
      </c>
      <c r="G69" s="186"/>
      <c r="H69" s="186"/>
      <c r="I69" s="186"/>
      <c r="J69" s="186"/>
      <c r="K69" s="187"/>
      <c r="L69" s="206" t="s">
        <v>227</v>
      </c>
      <c r="M69" s="209">
        <f>+M68/$B$68</f>
        <v>0.2570093457943925</v>
      </c>
      <c r="N69" s="209">
        <f t="shared" ref="N69:V69" si="6">+N68/$B$68</f>
        <v>8.8785046728971959E-2</v>
      </c>
      <c r="O69" s="209">
        <f t="shared" si="6"/>
        <v>0.33177570093457942</v>
      </c>
      <c r="P69" s="209">
        <f t="shared" si="6"/>
        <v>0.46261682242990654</v>
      </c>
      <c r="Q69" s="209">
        <f t="shared" si="6"/>
        <v>7.0093457943925228E-2</v>
      </c>
      <c r="R69" s="209">
        <f t="shared" si="6"/>
        <v>0.16355140186915887</v>
      </c>
      <c r="S69" s="209">
        <f t="shared" si="6"/>
        <v>0.17757009345794392</v>
      </c>
      <c r="T69" s="209">
        <f t="shared" si="6"/>
        <v>4.6728971962616821E-2</v>
      </c>
      <c r="U69" s="209">
        <f t="shared" si="6"/>
        <v>3.2710280373831772E-2</v>
      </c>
      <c r="V69" s="209">
        <f t="shared" si="6"/>
        <v>6.5420560747663545E-2</v>
      </c>
      <c r="W69" s="187"/>
    </row>
    <row r="70" spans="1:23" x14ac:dyDescent="0.3">
      <c r="A70" s="186"/>
      <c r="B70" s="186"/>
      <c r="C70" s="186"/>
      <c r="D70" s="186"/>
      <c r="E70" s="186"/>
      <c r="F70" s="186"/>
      <c r="G70" s="186"/>
      <c r="H70" s="186"/>
      <c r="I70" s="186"/>
      <c r="J70" s="186"/>
      <c r="K70" s="187"/>
      <c r="L70" s="186"/>
      <c r="M70" s="186"/>
      <c r="N70" s="186"/>
      <c r="O70" s="186"/>
      <c r="P70" s="186"/>
      <c r="Q70" s="186"/>
      <c r="R70" s="186"/>
      <c r="S70" s="186"/>
      <c r="T70" s="186"/>
      <c r="U70" s="187"/>
    </row>
    <row r="71" spans="1:23" x14ac:dyDescent="0.3">
      <c r="A71" s="186"/>
      <c r="B71" s="186"/>
      <c r="C71" s="186"/>
      <c r="D71" s="186"/>
      <c r="E71" s="186"/>
      <c r="F71" s="186"/>
      <c r="G71" s="186"/>
      <c r="H71" s="186"/>
      <c r="I71" s="186"/>
      <c r="J71" s="186"/>
      <c r="K71" s="187"/>
      <c r="L71" s="186"/>
      <c r="M71" s="186"/>
      <c r="N71" s="186"/>
      <c r="O71" s="186"/>
      <c r="P71" s="186"/>
      <c r="Q71" s="186"/>
      <c r="R71" s="186"/>
      <c r="S71" s="186"/>
      <c r="T71" s="186"/>
      <c r="U71" s="187"/>
    </row>
    <row r="72" spans="1:23" x14ac:dyDescent="0.3">
      <c r="A72" s="186"/>
      <c r="B72" s="186"/>
      <c r="C72" s="186"/>
      <c r="D72" s="186"/>
      <c r="E72" s="186"/>
      <c r="F72" s="186"/>
      <c r="G72" s="186"/>
      <c r="H72" s="186"/>
      <c r="I72" s="186"/>
      <c r="J72" s="186"/>
      <c r="K72" s="186"/>
      <c r="L72" s="186"/>
      <c r="M72" s="186"/>
      <c r="N72" s="186"/>
      <c r="O72" s="186"/>
      <c r="P72" s="186"/>
      <c r="Q72" s="186"/>
      <c r="R72" s="186"/>
      <c r="S72" s="186"/>
      <c r="T72" s="186"/>
      <c r="U72" s="187"/>
    </row>
    <row r="73" spans="1:23" ht="19.2" x14ac:dyDescent="0.3">
      <c r="A73" s="784" t="s">
        <v>250</v>
      </c>
      <c r="B73" s="785"/>
      <c r="C73" s="785"/>
      <c r="D73" s="785"/>
      <c r="E73" s="785"/>
      <c r="F73" s="785"/>
      <c r="G73" s="785"/>
      <c r="H73" s="785"/>
      <c r="I73" s="785"/>
      <c r="J73" s="785"/>
      <c r="K73" s="785"/>
      <c r="L73" s="785"/>
      <c r="M73" s="785"/>
      <c r="N73" s="785"/>
      <c r="O73" s="785"/>
      <c r="P73" s="786"/>
      <c r="Q73" s="787"/>
      <c r="R73" s="787"/>
      <c r="S73" s="787"/>
      <c r="T73" s="787"/>
      <c r="U73" s="787"/>
      <c r="V73" s="787"/>
    </row>
    <row r="74" spans="1:23" x14ac:dyDescent="0.3">
      <c r="A74" s="188"/>
      <c r="B74" s="188"/>
      <c r="C74" s="188"/>
      <c r="D74" s="188"/>
      <c r="E74" s="188"/>
      <c r="F74" s="188"/>
      <c r="G74" s="188"/>
      <c r="H74" s="188"/>
      <c r="I74" s="188"/>
      <c r="J74" s="188"/>
      <c r="K74" s="188"/>
      <c r="L74" s="188"/>
      <c r="M74" s="188"/>
      <c r="N74" s="188"/>
      <c r="O74" s="188"/>
      <c r="P74" s="188"/>
      <c r="Q74" s="188"/>
      <c r="R74" s="188"/>
      <c r="S74" s="188"/>
      <c r="T74" s="188"/>
      <c r="U74" s="187"/>
    </row>
    <row r="75" spans="1:23" ht="15.6" x14ac:dyDescent="0.3">
      <c r="A75" s="210" t="s">
        <v>251</v>
      </c>
      <c r="B75" s="245"/>
      <c r="C75" s="245"/>
      <c r="D75" s="245"/>
      <c r="E75" s="245"/>
      <c r="F75" s="245"/>
      <c r="G75" s="245"/>
      <c r="H75" s="245"/>
      <c r="I75" s="245"/>
      <c r="J75" s="245"/>
      <c r="K75" s="245"/>
      <c r="L75" s="245"/>
      <c r="M75" s="245"/>
      <c r="N75" s="245"/>
      <c r="O75" s="245"/>
      <c r="P75" s="245"/>
      <c r="Q75" s="245"/>
      <c r="R75" s="245"/>
      <c r="S75" s="245"/>
      <c r="T75" s="245"/>
      <c r="U75" s="187"/>
    </row>
    <row r="76" spans="1:23" ht="15.6" x14ac:dyDescent="0.3">
      <c r="A76" s="210" t="s">
        <v>252</v>
      </c>
      <c r="B76" s="245"/>
      <c r="C76" s="245"/>
      <c r="D76" s="245"/>
      <c r="E76" s="245"/>
      <c r="F76" s="245"/>
      <c r="G76" s="245"/>
      <c r="H76" s="245"/>
      <c r="I76" s="245"/>
      <c r="J76" s="245"/>
      <c r="K76" s="245"/>
      <c r="L76" s="245"/>
      <c r="M76" s="245"/>
      <c r="N76" s="245"/>
      <c r="O76" s="245"/>
      <c r="P76" s="245"/>
      <c r="Q76" s="245"/>
      <c r="R76" s="245"/>
      <c r="S76" s="245"/>
      <c r="T76" s="245"/>
      <c r="U76" s="187"/>
    </row>
    <row r="77" spans="1:23" ht="15.6" x14ac:dyDescent="0.3">
      <c r="A77" s="246"/>
      <c r="B77" s="188"/>
      <c r="C77" s="188"/>
      <c r="D77" s="188"/>
      <c r="E77" s="188"/>
      <c r="F77" s="188"/>
      <c r="G77" s="188"/>
      <c r="H77" s="188"/>
      <c r="I77" s="188"/>
      <c r="J77" s="188"/>
      <c r="K77" s="188"/>
      <c r="L77" s="188"/>
      <c r="M77" s="188"/>
      <c r="N77" s="188"/>
      <c r="O77" s="188"/>
      <c r="P77" s="188"/>
      <c r="Q77" s="188"/>
      <c r="R77" s="188"/>
      <c r="S77" s="188"/>
      <c r="T77" s="188"/>
      <c r="U77" s="187"/>
      <c r="W77" s="247"/>
    </row>
    <row r="78" spans="1:23" ht="67.95" customHeight="1" x14ac:dyDescent="0.3">
      <c r="A78" s="248" t="s">
        <v>88</v>
      </c>
      <c r="B78" s="1214" t="s">
        <v>222</v>
      </c>
      <c r="C78" s="249" t="s">
        <v>253</v>
      </c>
      <c r="D78" s="249" t="s">
        <v>254</v>
      </c>
      <c r="E78" s="249" t="s">
        <v>109</v>
      </c>
      <c r="F78" s="249" t="s">
        <v>255</v>
      </c>
      <c r="G78" s="249" t="s">
        <v>256</v>
      </c>
      <c r="H78" s="249" t="s">
        <v>257</v>
      </c>
      <c r="I78" s="249" t="s">
        <v>258</v>
      </c>
      <c r="J78" s="249" t="s">
        <v>259</v>
      </c>
      <c r="K78" s="249" t="s">
        <v>260</v>
      </c>
      <c r="L78" s="249" t="s">
        <v>261</v>
      </c>
      <c r="M78" s="249" t="s">
        <v>262</v>
      </c>
      <c r="N78" s="249" t="s">
        <v>263</v>
      </c>
      <c r="O78" s="249" t="s">
        <v>264</v>
      </c>
      <c r="P78" s="249" t="s">
        <v>113</v>
      </c>
      <c r="Q78" s="249" t="s">
        <v>161</v>
      </c>
      <c r="R78" s="249" t="s">
        <v>265</v>
      </c>
      <c r="S78" s="249" t="s">
        <v>266</v>
      </c>
      <c r="T78" s="249" t="s">
        <v>267</v>
      </c>
      <c r="U78" s="187"/>
    </row>
    <row r="79" spans="1:23" x14ac:dyDescent="0.3">
      <c r="A79" s="199" t="s">
        <v>7</v>
      </c>
      <c r="B79" s="200">
        <f>+SUM(C79:T79)</f>
        <v>110</v>
      </c>
      <c r="C79" s="200">
        <v>9</v>
      </c>
      <c r="D79" s="200">
        <v>3</v>
      </c>
      <c r="E79" s="200">
        <v>37</v>
      </c>
      <c r="F79" s="200">
        <v>16</v>
      </c>
      <c r="G79" s="200">
        <v>20</v>
      </c>
      <c r="H79" s="200">
        <v>3</v>
      </c>
      <c r="I79" s="200">
        <v>2</v>
      </c>
      <c r="J79" s="200">
        <v>4</v>
      </c>
      <c r="K79" s="200">
        <v>1</v>
      </c>
      <c r="L79" s="200">
        <v>2</v>
      </c>
      <c r="M79" s="200">
        <v>0</v>
      </c>
      <c r="N79" s="200">
        <v>1</v>
      </c>
      <c r="O79" s="200">
        <v>0</v>
      </c>
      <c r="P79" s="200">
        <v>0</v>
      </c>
      <c r="Q79" s="200">
        <v>10</v>
      </c>
      <c r="R79" s="200">
        <v>0</v>
      </c>
      <c r="S79" s="200">
        <v>1</v>
      </c>
      <c r="T79" s="200">
        <v>1</v>
      </c>
      <c r="U79" s="187"/>
    </row>
    <row r="80" spans="1:23" x14ac:dyDescent="0.3">
      <c r="A80" s="199" t="s">
        <v>8</v>
      </c>
      <c r="B80" s="200">
        <f t="shared" ref="B80:B90" si="7">+SUM(C80:T80)</f>
        <v>104</v>
      </c>
      <c r="C80" s="200">
        <v>10</v>
      </c>
      <c r="D80" s="200">
        <v>2</v>
      </c>
      <c r="E80" s="200">
        <v>38</v>
      </c>
      <c r="F80" s="200">
        <v>9</v>
      </c>
      <c r="G80" s="200">
        <v>11</v>
      </c>
      <c r="H80" s="200">
        <v>2</v>
      </c>
      <c r="I80" s="200">
        <v>2</v>
      </c>
      <c r="J80" s="200">
        <v>3</v>
      </c>
      <c r="K80" s="200">
        <v>0</v>
      </c>
      <c r="L80" s="200">
        <v>3</v>
      </c>
      <c r="M80" s="200">
        <v>0</v>
      </c>
      <c r="N80" s="200">
        <v>2</v>
      </c>
      <c r="O80" s="200">
        <v>1</v>
      </c>
      <c r="P80" s="200">
        <v>6</v>
      </c>
      <c r="Q80" s="200">
        <v>11</v>
      </c>
      <c r="R80" s="200">
        <v>1</v>
      </c>
      <c r="S80" s="200">
        <v>3</v>
      </c>
      <c r="T80" s="200">
        <v>0</v>
      </c>
      <c r="U80" s="187"/>
    </row>
    <row r="81" spans="1:22" x14ac:dyDescent="0.3">
      <c r="A81" s="199" t="s">
        <v>9</v>
      </c>
      <c r="B81" s="200">
        <f t="shared" si="7"/>
        <v>0</v>
      </c>
      <c r="C81" s="200"/>
      <c r="D81" s="200"/>
      <c r="E81" s="200"/>
      <c r="F81" s="200"/>
      <c r="G81" s="200"/>
      <c r="H81" s="200"/>
      <c r="I81" s="200"/>
      <c r="J81" s="200"/>
      <c r="K81" s="200"/>
      <c r="L81" s="200"/>
      <c r="M81" s="200"/>
      <c r="N81" s="200"/>
      <c r="O81" s="200"/>
      <c r="P81" s="200"/>
      <c r="Q81" s="200"/>
      <c r="R81" s="200"/>
      <c r="S81" s="200"/>
      <c r="T81" s="200"/>
      <c r="U81" s="187"/>
    </row>
    <row r="82" spans="1:22" x14ac:dyDescent="0.3">
      <c r="A82" s="199" t="s">
        <v>10</v>
      </c>
      <c r="B82" s="200">
        <f t="shared" si="7"/>
        <v>0</v>
      </c>
      <c r="C82" s="200"/>
      <c r="D82" s="200"/>
      <c r="E82" s="200"/>
      <c r="F82" s="200"/>
      <c r="G82" s="200"/>
      <c r="H82" s="200"/>
      <c r="I82" s="200"/>
      <c r="J82" s="200"/>
      <c r="K82" s="200"/>
      <c r="L82" s="200"/>
      <c r="M82" s="200"/>
      <c r="N82" s="200"/>
      <c r="O82" s="200"/>
      <c r="P82" s="200"/>
      <c r="Q82" s="200"/>
      <c r="R82" s="200"/>
      <c r="S82" s="200"/>
      <c r="T82" s="200"/>
      <c r="U82" s="187"/>
    </row>
    <row r="83" spans="1:22" x14ac:dyDescent="0.3">
      <c r="A83" s="199" t="s">
        <v>11</v>
      </c>
      <c r="B83" s="200">
        <f t="shared" si="7"/>
        <v>0</v>
      </c>
      <c r="C83" s="200"/>
      <c r="D83" s="200"/>
      <c r="E83" s="200"/>
      <c r="F83" s="200"/>
      <c r="G83" s="200"/>
      <c r="H83" s="200"/>
      <c r="I83" s="200"/>
      <c r="J83" s="200"/>
      <c r="K83" s="200"/>
      <c r="L83" s="200"/>
      <c r="M83" s="200"/>
      <c r="N83" s="200"/>
      <c r="O83" s="200"/>
      <c r="P83" s="200"/>
      <c r="Q83" s="200"/>
      <c r="R83" s="200"/>
      <c r="S83" s="200"/>
      <c r="T83" s="200"/>
      <c r="U83" s="187"/>
    </row>
    <row r="84" spans="1:22" x14ac:dyDescent="0.3">
      <c r="A84" s="199" t="s">
        <v>12</v>
      </c>
      <c r="B84" s="200">
        <f t="shared" si="7"/>
        <v>0</v>
      </c>
      <c r="C84" s="200"/>
      <c r="D84" s="200"/>
      <c r="E84" s="200"/>
      <c r="F84" s="200"/>
      <c r="G84" s="200"/>
      <c r="H84" s="200"/>
      <c r="I84" s="200"/>
      <c r="J84" s="200"/>
      <c r="K84" s="200"/>
      <c r="L84" s="200"/>
      <c r="M84" s="200"/>
      <c r="N84" s="200"/>
      <c r="O84" s="200"/>
      <c r="P84" s="200"/>
      <c r="Q84" s="200"/>
      <c r="R84" s="200"/>
      <c r="S84" s="200"/>
      <c r="T84" s="200"/>
      <c r="U84" s="187"/>
    </row>
    <row r="85" spans="1:22" x14ac:dyDescent="0.3">
      <c r="A85" s="199" t="s">
        <v>13</v>
      </c>
      <c r="B85" s="200">
        <f t="shared" si="7"/>
        <v>0</v>
      </c>
      <c r="C85" s="200"/>
      <c r="D85" s="200"/>
      <c r="E85" s="200"/>
      <c r="F85" s="200"/>
      <c r="G85" s="200"/>
      <c r="H85" s="200"/>
      <c r="I85" s="200"/>
      <c r="J85" s="200"/>
      <c r="K85" s="200"/>
      <c r="L85" s="200"/>
      <c r="M85" s="200"/>
      <c r="N85" s="200"/>
      <c r="O85" s="200"/>
      <c r="P85" s="200"/>
      <c r="Q85" s="200"/>
      <c r="R85" s="200"/>
      <c r="S85" s="200"/>
      <c r="T85" s="200"/>
      <c r="U85" s="187"/>
    </row>
    <row r="86" spans="1:22" x14ac:dyDescent="0.3">
      <c r="A86" s="199" t="s">
        <v>14</v>
      </c>
      <c r="B86" s="200">
        <f t="shared" si="7"/>
        <v>0</v>
      </c>
      <c r="C86" s="200"/>
      <c r="D86" s="200"/>
      <c r="E86" s="200"/>
      <c r="F86" s="200"/>
      <c r="G86" s="200"/>
      <c r="H86" s="200"/>
      <c r="I86" s="200"/>
      <c r="J86" s="200"/>
      <c r="K86" s="200"/>
      <c r="L86" s="200"/>
      <c r="M86" s="200"/>
      <c r="N86" s="200"/>
      <c r="O86" s="200"/>
      <c r="P86" s="200"/>
      <c r="Q86" s="200"/>
      <c r="R86" s="200"/>
      <c r="S86" s="200"/>
      <c r="T86" s="200"/>
      <c r="U86" s="187"/>
    </row>
    <row r="87" spans="1:22" x14ac:dyDescent="0.3">
      <c r="A87" s="199" t="s">
        <v>94</v>
      </c>
      <c r="B87" s="200">
        <f t="shared" si="7"/>
        <v>0</v>
      </c>
      <c r="C87" s="200"/>
      <c r="D87" s="200"/>
      <c r="E87" s="200"/>
      <c r="F87" s="200"/>
      <c r="G87" s="200"/>
      <c r="H87" s="200"/>
      <c r="I87" s="200"/>
      <c r="J87" s="200"/>
      <c r="K87" s="200"/>
      <c r="L87" s="200"/>
      <c r="M87" s="200"/>
      <c r="N87" s="200"/>
      <c r="O87" s="200"/>
      <c r="P87" s="200"/>
      <c r="Q87" s="200"/>
      <c r="R87" s="200"/>
      <c r="S87" s="200"/>
      <c r="T87" s="200"/>
      <c r="U87" s="187"/>
    </row>
    <row r="88" spans="1:22" x14ac:dyDescent="0.3">
      <c r="A88" s="199" t="s">
        <v>15</v>
      </c>
      <c r="B88" s="200">
        <f t="shared" si="7"/>
        <v>0</v>
      </c>
      <c r="C88" s="200"/>
      <c r="D88" s="200"/>
      <c r="E88" s="200"/>
      <c r="F88" s="200"/>
      <c r="G88" s="200"/>
      <c r="H88" s="200"/>
      <c r="I88" s="200"/>
      <c r="J88" s="200"/>
      <c r="K88" s="200"/>
      <c r="L88" s="200"/>
      <c r="M88" s="200"/>
      <c r="N88" s="200"/>
      <c r="O88" s="200"/>
      <c r="P88" s="200"/>
      <c r="Q88" s="200"/>
      <c r="R88" s="200"/>
      <c r="S88" s="200"/>
      <c r="T88" s="200"/>
      <c r="U88" s="187"/>
    </row>
    <row r="89" spans="1:22" x14ac:dyDescent="0.3">
      <c r="A89" s="199" t="s">
        <v>16</v>
      </c>
      <c r="B89" s="200">
        <f t="shared" si="7"/>
        <v>0</v>
      </c>
      <c r="C89" s="200"/>
      <c r="D89" s="200"/>
      <c r="E89" s="200"/>
      <c r="F89" s="200"/>
      <c r="G89" s="200"/>
      <c r="H89" s="200"/>
      <c r="I89" s="200"/>
      <c r="J89" s="200"/>
      <c r="K89" s="200"/>
      <c r="L89" s="200"/>
      <c r="M89" s="200"/>
      <c r="N89" s="200"/>
      <c r="O89" s="200"/>
      <c r="P89" s="200"/>
      <c r="Q89" s="200"/>
      <c r="R89" s="200"/>
      <c r="S89" s="200"/>
      <c r="T89" s="200"/>
      <c r="U89" s="187"/>
    </row>
    <row r="90" spans="1:22" x14ac:dyDescent="0.3">
      <c r="A90" s="199" t="s">
        <v>17</v>
      </c>
      <c r="B90" s="200">
        <f t="shared" si="7"/>
        <v>0</v>
      </c>
      <c r="C90" s="200"/>
      <c r="D90" s="200"/>
      <c r="E90" s="200"/>
      <c r="F90" s="200"/>
      <c r="G90" s="200"/>
      <c r="H90" s="200"/>
      <c r="I90" s="200"/>
      <c r="J90" s="200"/>
      <c r="K90" s="200"/>
      <c r="L90" s="200"/>
      <c r="M90" s="200"/>
      <c r="N90" s="200"/>
      <c r="O90" s="200"/>
      <c r="P90" s="200"/>
      <c r="Q90" s="200"/>
      <c r="R90" s="200"/>
      <c r="S90" s="200"/>
      <c r="T90" s="200"/>
      <c r="U90" s="187"/>
    </row>
    <row r="91" spans="1:22" x14ac:dyDescent="0.3">
      <c r="A91" s="204" t="s">
        <v>1</v>
      </c>
      <c r="B91" s="205">
        <f>+SUM(B79:B90)</f>
        <v>214</v>
      </c>
      <c r="C91" s="205">
        <f t="shared" ref="C91:T91" si="8">+SUM(C79:C90)</f>
        <v>19</v>
      </c>
      <c r="D91" s="205">
        <f t="shared" si="8"/>
        <v>5</v>
      </c>
      <c r="E91" s="205">
        <f t="shared" si="8"/>
        <v>75</v>
      </c>
      <c r="F91" s="205">
        <f t="shared" si="8"/>
        <v>25</v>
      </c>
      <c r="G91" s="205">
        <f t="shared" si="8"/>
        <v>31</v>
      </c>
      <c r="H91" s="205">
        <f t="shared" si="8"/>
        <v>5</v>
      </c>
      <c r="I91" s="205">
        <f t="shared" si="8"/>
        <v>4</v>
      </c>
      <c r="J91" s="205">
        <f t="shared" si="8"/>
        <v>7</v>
      </c>
      <c r="K91" s="205">
        <f t="shared" si="8"/>
        <v>1</v>
      </c>
      <c r="L91" s="205">
        <f t="shared" si="8"/>
        <v>5</v>
      </c>
      <c r="M91" s="205">
        <f t="shared" si="8"/>
        <v>0</v>
      </c>
      <c r="N91" s="205">
        <f t="shared" si="8"/>
        <v>3</v>
      </c>
      <c r="O91" s="205">
        <f t="shared" si="8"/>
        <v>1</v>
      </c>
      <c r="P91" s="205">
        <f t="shared" si="8"/>
        <v>6</v>
      </c>
      <c r="Q91" s="205">
        <f t="shared" si="8"/>
        <v>21</v>
      </c>
      <c r="R91" s="205">
        <f t="shared" si="8"/>
        <v>1</v>
      </c>
      <c r="S91" s="205">
        <f t="shared" si="8"/>
        <v>4</v>
      </c>
      <c r="T91" s="205">
        <f t="shared" si="8"/>
        <v>1</v>
      </c>
      <c r="U91" s="187"/>
    </row>
    <row r="92" spans="1:22" x14ac:dyDescent="0.3">
      <c r="A92" s="206" t="s">
        <v>227</v>
      </c>
      <c r="B92" s="250">
        <f>+B91/B91</f>
        <v>1</v>
      </c>
      <c r="C92" s="250">
        <f>+C91/$B$91</f>
        <v>8.8785046728971959E-2</v>
      </c>
      <c r="D92" s="250">
        <f t="shared" ref="D92:T92" si="9">+D91/$B$91</f>
        <v>2.336448598130841E-2</v>
      </c>
      <c r="E92" s="250">
        <f t="shared" si="9"/>
        <v>0.35046728971962615</v>
      </c>
      <c r="F92" s="250">
        <f t="shared" si="9"/>
        <v>0.11682242990654206</v>
      </c>
      <c r="G92" s="250">
        <f t="shared" si="9"/>
        <v>0.14485981308411214</v>
      </c>
      <c r="H92" s="250">
        <f t="shared" si="9"/>
        <v>2.336448598130841E-2</v>
      </c>
      <c r="I92" s="250">
        <f t="shared" si="9"/>
        <v>1.8691588785046728E-2</v>
      </c>
      <c r="J92" s="250">
        <f t="shared" si="9"/>
        <v>3.2710280373831772E-2</v>
      </c>
      <c r="K92" s="250">
        <f t="shared" si="9"/>
        <v>4.6728971962616819E-3</v>
      </c>
      <c r="L92" s="250">
        <f t="shared" si="9"/>
        <v>2.336448598130841E-2</v>
      </c>
      <c r="M92" s="250">
        <f t="shared" si="9"/>
        <v>0</v>
      </c>
      <c r="N92" s="250">
        <f t="shared" si="9"/>
        <v>1.4018691588785047E-2</v>
      </c>
      <c r="O92" s="250">
        <f t="shared" si="9"/>
        <v>4.6728971962616819E-3</v>
      </c>
      <c r="P92" s="250">
        <f t="shared" si="9"/>
        <v>2.8037383177570093E-2</v>
      </c>
      <c r="Q92" s="250">
        <f t="shared" si="9"/>
        <v>9.8130841121495324E-2</v>
      </c>
      <c r="R92" s="250">
        <f t="shared" si="9"/>
        <v>4.6728971962616819E-3</v>
      </c>
      <c r="S92" s="250">
        <f t="shared" si="9"/>
        <v>1.8691588785046728E-2</v>
      </c>
      <c r="T92" s="250">
        <f t="shared" si="9"/>
        <v>4.6728971962616819E-3</v>
      </c>
      <c r="U92" s="187"/>
    </row>
    <row r="93" spans="1:22" x14ac:dyDescent="0.3">
      <c r="A93" s="186"/>
      <c r="B93" s="186"/>
      <c r="C93" s="186"/>
      <c r="D93" s="186"/>
      <c r="E93" s="186"/>
      <c r="F93" s="186"/>
      <c r="G93" s="186"/>
      <c r="H93" s="186"/>
      <c r="I93" s="186"/>
      <c r="J93" s="186"/>
      <c r="K93" s="186"/>
      <c r="L93" s="186"/>
      <c r="M93" s="186"/>
      <c r="N93" s="186"/>
      <c r="O93" s="186"/>
      <c r="P93" s="186"/>
      <c r="Q93" s="186"/>
      <c r="R93" s="186"/>
      <c r="S93" s="186"/>
      <c r="T93" s="186"/>
      <c r="U93" s="187"/>
    </row>
    <row r="94" spans="1:22" ht="19.2" x14ac:dyDescent="0.3">
      <c r="A94" s="784" t="s">
        <v>268</v>
      </c>
      <c r="B94" s="785"/>
      <c r="C94" s="785"/>
      <c r="D94" s="785"/>
      <c r="E94" s="785"/>
      <c r="F94" s="785"/>
      <c r="G94" s="785"/>
      <c r="H94" s="785"/>
      <c r="I94" s="785"/>
      <c r="J94" s="785"/>
      <c r="K94" s="785"/>
      <c r="L94" s="785"/>
      <c r="M94" s="785"/>
      <c r="N94" s="785"/>
      <c r="O94" s="785"/>
      <c r="P94" s="786"/>
      <c r="Q94" s="787"/>
      <c r="R94" s="787"/>
      <c r="S94" s="787"/>
      <c r="T94" s="787"/>
      <c r="U94" s="787"/>
      <c r="V94" s="787"/>
    </row>
    <row r="95" spans="1:22" ht="17.399999999999999" x14ac:dyDescent="0.3">
      <c r="A95" s="187"/>
      <c r="B95" s="1423"/>
      <c r="C95" s="1423"/>
      <c r="D95" s="1423"/>
      <c r="E95" s="1423"/>
      <c r="F95" s="1423"/>
      <c r="G95" s="1423"/>
      <c r="H95" s="1423"/>
      <c r="I95" s="210"/>
      <c r="J95" s="251"/>
      <c r="K95" s="251"/>
      <c r="L95" s="251"/>
      <c r="M95" s="251"/>
      <c r="N95" s="1423"/>
      <c r="O95" s="1423"/>
      <c r="P95" s="1423"/>
      <c r="Q95" s="251"/>
      <c r="R95" s="252"/>
      <c r="S95" s="253"/>
      <c r="T95" s="251"/>
      <c r="U95" s="237"/>
    </row>
    <row r="96" spans="1:22" ht="27.6" customHeight="1" x14ac:dyDescent="0.3">
      <c r="A96" s="254"/>
      <c r="B96" s="210" t="s">
        <v>269</v>
      </c>
      <c r="C96" s="255"/>
      <c r="D96" s="255"/>
      <c r="E96" s="210"/>
      <c r="F96" s="251"/>
      <c r="G96" s="256"/>
      <c r="H96" s="256"/>
      <c r="I96" s="257"/>
      <c r="J96" s="257"/>
      <c r="K96" s="257"/>
      <c r="L96" s="257"/>
      <c r="M96" s="258"/>
      <c r="N96" s="259"/>
      <c r="O96" s="259"/>
      <c r="P96" s="259"/>
      <c r="Q96" s="258"/>
      <c r="R96" s="258"/>
      <c r="S96" s="258"/>
      <c r="T96" s="258"/>
      <c r="U96" s="258"/>
      <c r="V96" s="258"/>
    </row>
    <row r="97" spans="1:22" ht="46.8" x14ac:dyDescent="0.3">
      <c r="A97" s="254"/>
      <c r="B97" s="194" t="s">
        <v>270</v>
      </c>
      <c r="C97" s="194"/>
      <c r="D97" s="194"/>
      <c r="E97" s="260"/>
      <c r="F97" s="240"/>
      <c r="G97" s="231"/>
      <c r="H97" s="231"/>
      <c r="I97" s="261"/>
      <c r="J97" s="261"/>
      <c r="K97" s="261"/>
      <c r="L97" s="262"/>
      <c r="M97" s="262"/>
      <c r="N97" s="230"/>
      <c r="O97" s="231"/>
      <c r="P97" s="231"/>
      <c r="Q97" s="231"/>
      <c r="R97" s="263"/>
      <c r="S97" s="231"/>
      <c r="T97" s="231"/>
      <c r="U97" s="231"/>
      <c r="V97" s="231"/>
    </row>
    <row r="98" spans="1:22" ht="15.6" x14ac:dyDescent="0.3">
      <c r="A98" s="254"/>
      <c r="B98" s="264"/>
      <c r="C98" s="264"/>
      <c r="D98" s="264"/>
      <c r="E98" s="265"/>
      <c r="F98" s="266"/>
      <c r="G98" s="231"/>
      <c r="H98" s="231"/>
      <c r="I98" s="261"/>
      <c r="J98" s="261"/>
      <c r="K98" s="261"/>
      <c r="L98" s="262"/>
      <c r="M98" s="262"/>
      <c r="N98" s="230"/>
      <c r="O98" s="231"/>
      <c r="P98" s="231"/>
      <c r="Q98" s="231"/>
      <c r="R98" s="263"/>
      <c r="S98" s="231"/>
      <c r="T98" s="231"/>
      <c r="U98" s="231"/>
      <c r="V98" s="231"/>
    </row>
    <row r="99" spans="1:22" x14ac:dyDescent="0.3">
      <c r="A99" s="254"/>
      <c r="B99" s="248" t="s">
        <v>0</v>
      </c>
      <c r="C99" s="248">
        <v>2017</v>
      </c>
      <c r="D99" s="248">
        <v>2018</v>
      </c>
      <c r="E99" s="267" t="s">
        <v>23</v>
      </c>
      <c r="F99" s="186"/>
      <c r="G99" s="231"/>
      <c r="H99" s="231"/>
      <c r="I99" s="261"/>
      <c r="J99" s="261"/>
      <c r="K99" s="261"/>
      <c r="L99" s="262"/>
      <c r="M99" s="262"/>
      <c r="N99" s="230"/>
      <c r="O99" s="231"/>
      <c r="P99" s="231"/>
      <c r="Q99" s="231"/>
      <c r="R99" s="263"/>
      <c r="S99" s="231"/>
      <c r="T99" s="231"/>
      <c r="U99" s="231"/>
      <c r="V99" s="231"/>
    </row>
    <row r="100" spans="1:22" x14ac:dyDescent="0.3">
      <c r="A100" s="254"/>
      <c r="B100" s="268" t="s">
        <v>7</v>
      </c>
      <c r="C100" s="269">
        <v>94</v>
      </c>
      <c r="D100" s="269">
        <v>110</v>
      </c>
      <c r="E100" s="270">
        <f t="shared" ref="E100:E111" si="10">+(D100-C100)/C100</f>
        <v>0.1702127659574468</v>
      </c>
      <c r="F100" s="186"/>
      <c r="G100" s="231"/>
      <c r="H100" s="231"/>
      <c r="I100" s="261"/>
      <c r="J100" s="261"/>
      <c r="K100" s="261"/>
      <c r="L100" s="262"/>
      <c r="M100" s="262"/>
      <c r="N100" s="230"/>
      <c r="O100" s="231"/>
      <c r="P100" s="231"/>
      <c r="Q100" s="231"/>
      <c r="R100" s="263"/>
      <c r="S100" s="231"/>
      <c r="T100" s="231"/>
      <c r="U100" s="231"/>
      <c r="V100" s="231"/>
    </row>
    <row r="101" spans="1:22" x14ac:dyDescent="0.3">
      <c r="A101" s="254"/>
      <c r="B101" s="271" t="s">
        <v>8</v>
      </c>
      <c r="C101" s="272">
        <v>83</v>
      </c>
      <c r="D101" s="272">
        <v>104</v>
      </c>
      <c r="E101" s="270">
        <f t="shared" si="10"/>
        <v>0.25301204819277107</v>
      </c>
      <c r="F101" s="186"/>
      <c r="G101" s="231"/>
      <c r="H101" s="231"/>
      <c r="I101" s="261"/>
      <c r="J101" s="261"/>
      <c r="K101" s="261"/>
      <c r="L101" s="262"/>
      <c r="M101" s="262"/>
      <c r="N101" s="230"/>
      <c r="O101" s="231"/>
      <c r="P101" s="231"/>
      <c r="Q101" s="231"/>
      <c r="R101" s="263"/>
      <c r="S101" s="231"/>
      <c r="T101" s="231"/>
      <c r="U101" s="231"/>
      <c r="V101" s="231"/>
    </row>
    <row r="102" spans="1:22" hidden="1" x14ac:dyDescent="0.3">
      <c r="A102" s="254"/>
      <c r="B102" s="271" t="s">
        <v>9</v>
      </c>
      <c r="C102" s="272">
        <v>100</v>
      </c>
      <c r="D102" s="272">
        <v>0</v>
      </c>
      <c r="E102" s="270">
        <f t="shared" si="10"/>
        <v>-1</v>
      </c>
      <c r="F102" s="186"/>
      <c r="G102" s="231"/>
      <c r="H102" s="231"/>
      <c r="I102" s="261"/>
      <c r="J102" s="261"/>
      <c r="K102" s="261"/>
      <c r="L102" s="262"/>
      <c r="M102" s="262"/>
      <c r="N102" s="230"/>
      <c r="O102" s="231"/>
      <c r="P102" s="231"/>
      <c r="Q102" s="231"/>
      <c r="R102" s="263"/>
      <c r="S102" s="231"/>
      <c r="T102" s="231"/>
      <c r="U102" s="231"/>
      <c r="V102" s="231"/>
    </row>
    <row r="103" spans="1:22" hidden="1" x14ac:dyDescent="0.3">
      <c r="A103" s="254"/>
      <c r="B103" s="271" t="s">
        <v>10</v>
      </c>
      <c r="C103" s="272">
        <v>143</v>
      </c>
      <c r="D103" s="272">
        <v>0</v>
      </c>
      <c r="E103" s="270">
        <f t="shared" si="10"/>
        <v>-1</v>
      </c>
      <c r="F103" s="186"/>
      <c r="G103" s="231"/>
      <c r="H103" s="231"/>
      <c r="I103" s="261"/>
      <c r="J103" s="261"/>
      <c r="K103" s="261"/>
      <c r="L103" s="262"/>
      <c r="M103" s="262"/>
      <c r="N103" s="230"/>
      <c r="O103" s="231"/>
      <c r="P103" s="231"/>
      <c r="Q103" s="231"/>
      <c r="R103" s="263"/>
      <c r="S103" s="231"/>
      <c r="T103" s="231"/>
      <c r="U103" s="231"/>
      <c r="V103" s="231"/>
    </row>
    <row r="104" spans="1:22" hidden="1" x14ac:dyDescent="0.3">
      <c r="A104" s="254"/>
      <c r="B104" s="271" t="s">
        <v>11</v>
      </c>
      <c r="C104" s="272">
        <v>118</v>
      </c>
      <c r="D104" s="272">
        <v>0</v>
      </c>
      <c r="E104" s="270">
        <f t="shared" si="10"/>
        <v>-1</v>
      </c>
      <c r="F104" s="186"/>
      <c r="G104" s="231"/>
      <c r="H104" s="231"/>
      <c r="I104" s="261"/>
      <c r="J104" s="261"/>
      <c r="K104" s="261"/>
      <c r="L104" s="262"/>
      <c r="M104" s="262"/>
      <c r="N104" s="230"/>
      <c r="O104" s="231"/>
      <c r="P104" s="231"/>
      <c r="Q104" s="231"/>
      <c r="R104" s="263"/>
      <c r="S104" s="231"/>
      <c r="T104" s="231"/>
      <c r="U104" s="231"/>
      <c r="V104" s="231"/>
    </row>
    <row r="105" spans="1:22" hidden="1" x14ac:dyDescent="0.3">
      <c r="A105" s="254"/>
      <c r="B105" s="271" t="s">
        <v>12</v>
      </c>
      <c r="C105" s="272">
        <v>149</v>
      </c>
      <c r="D105" s="272">
        <v>0</v>
      </c>
      <c r="E105" s="270">
        <f t="shared" si="10"/>
        <v>-1</v>
      </c>
      <c r="F105" s="186"/>
      <c r="G105" s="231"/>
      <c r="H105" s="231"/>
      <c r="I105" s="273"/>
      <c r="J105" s="274"/>
      <c r="K105" s="274"/>
      <c r="L105" s="274"/>
      <c r="M105" s="274"/>
      <c r="N105" s="230"/>
      <c r="O105" s="231"/>
      <c r="P105" s="231"/>
      <c r="Q105" s="275"/>
      <c r="R105" s="274"/>
      <c r="S105" s="275"/>
      <c r="T105" s="275"/>
      <c r="U105" s="275"/>
      <c r="V105" s="275"/>
    </row>
    <row r="106" spans="1:22" hidden="1" x14ac:dyDescent="0.3">
      <c r="A106" s="254"/>
      <c r="B106" s="271" t="s">
        <v>13</v>
      </c>
      <c r="C106" s="272">
        <v>123</v>
      </c>
      <c r="D106" s="272">
        <v>0</v>
      </c>
      <c r="E106" s="270">
        <f t="shared" si="10"/>
        <v>-1</v>
      </c>
      <c r="F106" s="186"/>
      <c r="G106" s="231"/>
      <c r="H106" s="231"/>
      <c r="I106" s="262"/>
      <c r="J106" s="262"/>
      <c r="K106" s="262"/>
      <c r="L106" s="276"/>
      <c r="M106" s="277"/>
      <c r="N106" s="230"/>
      <c r="O106" s="231"/>
      <c r="P106" s="231"/>
      <c r="Q106" s="277"/>
      <c r="R106" s="277"/>
      <c r="S106" s="277"/>
      <c r="T106" s="277"/>
      <c r="U106" s="277"/>
      <c r="V106" s="277"/>
    </row>
    <row r="107" spans="1:22" hidden="1" x14ac:dyDescent="0.3">
      <c r="A107" s="254"/>
      <c r="B107" s="271" t="s">
        <v>14</v>
      </c>
      <c r="C107" s="272">
        <v>154</v>
      </c>
      <c r="D107" s="272">
        <v>0</v>
      </c>
      <c r="E107" s="270">
        <f t="shared" si="10"/>
        <v>-1</v>
      </c>
      <c r="F107" s="186"/>
      <c r="G107" s="231"/>
      <c r="H107" s="231"/>
      <c r="I107" s="254"/>
      <c r="J107" s="254"/>
      <c r="K107" s="254"/>
      <c r="L107" s="254"/>
      <c r="M107" s="254"/>
      <c r="N107" s="230"/>
      <c r="O107" s="231"/>
      <c r="P107" s="231"/>
      <c r="Q107" s="254"/>
      <c r="R107" s="254"/>
      <c r="S107" s="254"/>
      <c r="T107" s="254"/>
      <c r="U107" s="187"/>
    </row>
    <row r="108" spans="1:22" ht="19.2" hidden="1" x14ac:dyDescent="0.35">
      <c r="A108" s="254"/>
      <c r="B108" s="271" t="s">
        <v>39</v>
      </c>
      <c r="C108" s="272">
        <v>140</v>
      </c>
      <c r="D108" s="272">
        <v>0</v>
      </c>
      <c r="E108" s="270">
        <f t="shared" si="10"/>
        <v>-1</v>
      </c>
      <c r="F108" s="186"/>
      <c r="G108" s="231"/>
      <c r="H108" s="231"/>
      <c r="I108" s="278"/>
      <c r="J108" s="1213"/>
      <c r="K108" s="1213"/>
      <c r="L108" s="1213"/>
      <c r="M108" s="219"/>
      <c r="N108" s="230"/>
      <c r="O108" s="231"/>
      <c r="P108" s="231"/>
      <c r="Q108" s="219"/>
      <c r="R108" s="219"/>
      <c r="S108" s="279"/>
      <c r="T108" s="279"/>
      <c r="U108" s="279"/>
      <c r="V108" s="279"/>
    </row>
    <row r="109" spans="1:22" ht="15" hidden="1" customHeight="1" x14ac:dyDescent="0.3">
      <c r="A109" s="254"/>
      <c r="B109" s="271" t="s">
        <v>15</v>
      </c>
      <c r="C109" s="272">
        <v>148</v>
      </c>
      <c r="D109" s="272">
        <v>0</v>
      </c>
      <c r="E109" s="270">
        <f t="shared" si="10"/>
        <v>-1</v>
      </c>
      <c r="F109" s="186"/>
      <c r="G109" s="235"/>
      <c r="H109" s="235"/>
      <c r="I109" s="254"/>
      <c r="J109" s="280"/>
      <c r="K109" s="280"/>
      <c r="L109" s="264"/>
      <c r="M109" s="254"/>
      <c r="N109" s="234"/>
      <c r="O109" s="235"/>
      <c r="P109" s="235"/>
      <c r="Q109" s="254"/>
      <c r="R109" s="254"/>
      <c r="S109" s="254"/>
      <c r="T109" s="254"/>
      <c r="U109" s="187"/>
    </row>
    <row r="110" spans="1:22" ht="15.75" hidden="1" customHeight="1" x14ac:dyDescent="0.3">
      <c r="A110" s="254"/>
      <c r="B110" s="271" t="s">
        <v>16</v>
      </c>
      <c r="C110" s="272">
        <v>175</v>
      </c>
      <c r="D110" s="272">
        <v>0</v>
      </c>
      <c r="E110" s="270">
        <f t="shared" si="10"/>
        <v>-1</v>
      </c>
      <c r="F110" s="186"/>
      <c r="G110" s="281"/>
      <c r="H110" s="281"/>
      <c r="I110" s="254"/>
      <c r="J110" s="254"/>
      <c r="K110" s="254"/>
      <c r="L110" s="264"/>
      <c r="M110" s="282"/>
      <c r="N110" s="283"/>
      <c r="O110" s="281"/>
      <c r="P110" s="281"/>
      <c r="Q110" s="254"/>
      <c r="R110" s="254"/>
      <c r="S110" s="254"/>
      <c r="T110" s="254"/>
      <c r="U110" s="187"/>
    </row>
    <row r="111" spans="1:22" ht="15" hidden="1" customHeight="1" x14ac:dyDescent="0.3">
      <c r="A111" s="254"/>
      <c r="B111" s="284" t="s">
        <v>17</v>
      </c>
      <c r="C111" s="285">
        <v>105</v>
      </c>
      <c r="D111" s="285">
        <v>0</v>
      </c>
      <c r="E111" s="270">
        <f t="shared" si="10"/>
        <v>-1</v>
      </c>
      <c r="F111" s="186"/>
      <c r="G111" s="254"/>
      <c r="H111" s="264"/>
      <c r="I111" s="254"/>
      <c r="J111" s="254"/>
      <c r="K111" s="254"/>
      <c r="L111" s="286"/>
      <c r="M111" s="287"/>
      <c r="N111" s="254"/>
      <c r="O111" s="254"/>
      <c r="P111" s="254"/>
      <c r="Q111" s="254"/>
      <c r="R111" s="254"/>
      <c r="S111" s="254"/>
      <c r="T111" s="254"/>
      <c r="U111" s="187"/>
    </row>
    <row r="112" spans="1:22" ht="15" customHeight="1" x14ac:dyDescent="0.3">
      <c r="A112" s="254"/>
      <c r="B112" s="204" t="s">
        <v>1</v>
      </c>
      <c r="C112" s="205">
        <f>+SUM(C100:C101)</f>
        <v>177</v>
      </c>
      <c r="D112" s="205">
        <f>+SUM(D100:D101)</f>
        <v>214</v>
      </c>
      <c r="E112" s="288">
        <f>+(D112-(SUM(C100:C101)))/SUM(C100:C101)</f>
        <v>0.20903954802259886</v>
      </c>
      <c r="F112" s="186"/>
      <c r="G112" s="254"/>
      <c r="H112" s="264"/>
      <c r="I112" s="254"/>
      <c r="J112" s="254"/>
      <c r="K112" s="254"/>
      <c r="L112" s="289"/>
      <c r="M112" s="261"/>
      <c r="N112" s="261"/>
      <c r="O112" s="261"/>
      <c r="P112" s="254"/>
      <c r="Q112" s="254"/>
      <c r="R112" s="254"/>
      <c r="S112" s="254"/>
      <c r="T112" s="254"/>
      <c r="U112" s="187"/>
    </row>
    <row r="113" spans="1:21" ht="15" customHeight="1" x14ac:dyDescent="0.3">
      <c r="A113" s="254"/>
      <c r="C113" s="290"/>
      <c r="D113" s="290"/>
      <c r="E113" s="291"/>
      <c r="F113" s="291"/>
      <c r="G113" s="254"/>
      <c r="H113" s="259"/>
      <c r="I113" s="254"/>
      <c r="J113" s="254"/>
      <c r="K113" s="254"/>
      <c r="L113" s="221"/>
      <c r="M113" s="221"/>
      <c r="N113" s="254"/>
      <c r="O113" s="254"/>
      <c r="P113" s="254"/>
      <c r="Q113" s="254"/>
      <c r="R113" s="254"/>
      <c r="S113" s="254"/>
      <c r="T113" s="254"/>
      <c r="U113" s="187"/>
    </row>
    <row r="114" spans="1:21" x14ac:dyDescent="0.3">
      <c r="A114" s="254"/>
      <c r="B114" s="292" t="s">
        <v>271</v>
      </c>
      <c r="C114" s="186"/>
      <c r="D114" s="186"/>
      <c r="E114" s="186"/>
      <c r="F114" s="186"/>
      <c r="G114" s="254"/>
      <c r="H114" s="259"/>
      <c r="I114" s="254"/>
      <c r="J114" s="254"/>
      <c r="K114" s="254"/>
      <c r="L114" s="254"/>
      <c r="M114" s="254"/>
      <c r="N114" s="254"/>
      <c r="O114" s="254"/>
      <c r="P114" s="254"/>
      <c r="Q114" s="254"/>
      <c r="R114" s="254"/>
      <c r="S114" s="254"/>
      <c r="T114" s="254"/>
      <c r="U114" s="187"/>
    </row>
    <row r="115" spans="1:21" x14ac:dyDescent="0.3">
      <c r="A115" s="254"/>
      <c r="B115" s="292" t="s">
        <v>216</v>
      </c>
      <c r="C115" s="186"/>
      <c r="D115" s="186"/>
      <c r="E115" s="186"/>
      <c r="F115" s="186"/>
      <c r="G115" s="254"/>
      <c r="H115" s="230"/>
      <c r="I115" s="254"/>
      <c r="J115" s="254"/>
      <c r="K115" s="254"/>
      <c r="L115" s="254"/>
      <c r="M115" s="254"/>
      <c r="N115" s="254"/>
      <c r="O115" s="254"/>
      <c r="P115" s="254"/>
      <c r="Q115" s="254"/>
      <c r="R115" s="254"/>
      <c r="S115" s="254"/>
      <c r="T115" s="254"/>
      <c r="U115" s="187"/>
    </row>
    <row r="116" spans="1:21" x14ac:dyDescent="0.3">
      <c r="A116" s="186"/>
      <c r="B116" s="186"/>
      <c r="C116" s="186"/>
      <c r="D116" s="186"/>
      <c r="E116" s="186"/>
      <c r="F116" s="186"/>
      <c r="G116" s="186"/>
      <c r="H116" s="187"/>
      <c r="I116" s="187"/>
      <c r="J116" s="187"/>
      <c r="K116" s="187"/>
      <c r="L116" s="187"/>
      <c r="M116" s="187"/>
      <c r="N116" s="187"/>
      <c r="O116" s="187"/>
      <c r="P116" s="187"/>
      <c r="Q116" s="187"/>
      <c r="R116" s="187"/>
      <c r="S116" s="187"/>
      <c r="T116" s="187"/>
    </row>
    <row r="117" spans="1:21" x14ac:dyDescent="0.3">
      <c r="A117" s="186"/>
      <c r="B117" s="186"/>
      <c r="C117" s="186"/>
      <c r="D117" s="186"/>
      <c r="E117" s="186"/>
      <c r="F117" s="186"/>
      <c r="G117" s="186"/>
      <c r="H117" s="187"/>
      <c r="I117" s="187"/>
      <c r="J117" s="187"/>
      <c r="K117" s="187"/>
      <c r="L117" s="187"/>
      <c r="M117" s="187"/>
      <c r="N117" s="187"/>
      <c r="O117" s="187"/>
      <c r="P117" s="187"/>
      <c r="Q117" s="187"/>
      <c r="R117" s="187"/>
      <c r="S117" s="187"/>
      <c r="T117" s="187"/>
    </row>
    <row r="118" spans="1:21" x14ac:dyDescent="0.3">
      <c r="A118" s="186"/>
      <c r="B118" s="186"/>
      <c r="C118" s="186"/>
      <c r="D118" s="186"/>
      <c r="E118" s="186"/>
      <c r="F118" s="186"/>
      <c r="G118" s="186"/>
      <c r="H118" s="187"/>
      <c r="I118" s="187"/>
      <c r="J118" s="187"/>
      <c r="K118" s="187"/>
      <c r="L118" s="187"/>
      <c r="M118" s="187"/>
      <c r="N118" s="187"/>
      <c r="O118" s="187"/>
      <c r="P118" s="187"/>
      <c r="Q118" s="187"/>
      <c r="R118" s="187"/>
      <c r="S118" s="187"/>
      <c r="T118" s="187"/>
    </row>
    <row r="119" spans="1:21" x14ac:dyDescent="0.3">
      <c r="A119" s="186"/>
      <c r="B119" s="186"/>
      <c r="C119" s="186"/>
      <c r="D119" s="186"/>
      <c r="E119" s="186"/>
      <c r="F119" s="186"/>
      <c r="G119" s="186"/>
      <c r="H119" s="187"/>
      <c r="I119" s="187"/>
      <c r="J119" s="187"/>
      <c r="K119" s="187"/>
      <c r="L119" s="187"/>
      <c r="M119" s="187"/>
      <c r="N119" s="187"/>
      <c r="O119" s="187"/>
      <c r="P119" s="187"/>
      <c r="Q119" s="187"/>
      <c r="R119" s="187"/>
      <c r="S119" s="187"/>
      <c r="T119" s="187"/>
    </row>
    <row r="120" spans="1:21" x14ac:dyDescent="0.3">
      <c r="A120" s="186"/>
      <c r="B120" s="186"/>
      <c r="C120" s="186"/>
      <c r="D120" s="186"/>
      <c r="E120" s="186"/>
      <c r="F120" s="186"/>
      <c r="G120" s="186"/>
      <c r="H120" s="187"/>
      <c r="I120" s="187"/>
      <c r="J120" s="187"/>
      <c r="K120" s="187"/>
      <c r="L120" s="187"/>
      <c r="M120" s="187"/>
      <c r="N120" s="187"/>
      <c r="O120" s="187"/>
      <c r="P120" s="187"/>
      <c r="Q120" s="187"/>
      <c r="R120" s="187"/>
      <c r="S120" s="187"/>
      <c r="T120" s="187"/>
    </row>
    <row r="121" spans="1:21" x14ac:dyDescent="0.3">
      <c r="A121" s="186"/>
      <c r="B121" s="186"/>
      <c r="C121" s="186"/>
      <c r="D121" s="186"/>
      <c r="E121" s="186"/>
      <c r="F121" s="186"/>
      <c r="G121" s="186"/>
      <c r="H121" s="187"/>
      <c r="I121" s="187"/>
      <c r="J121" s="187"/>
      <c r="K121" s="187"/>
      <c r="L121" s="187"/>
      <c r="M121" s="187"/>
      <c r="N121" s="187"/>
      <c r="O121" s="187"/>
      <c r="P121" s="187"/>
      <c r="Q121" s="187"/>
      <c r="R121" s="187"/>
      <c r="S121" s="187"/>
      <c r="T121" s="187"/>
    </row>
    <row r="122" spans="1:21" x14ac:dyDescent="0.3">
      <c r="A122" s="186"/>
      <c r="B122" s="186"/>
      <c r="C122" s="186"/>
      <c r="D122" s="186"/>
      <c r="E122" s="186"/>
      <c r="F122" s="186"/>
      <c r="G122" s="186"/>
      <c r="H122" s="187"/>
      <c r="I122" s="187"/>
      <c r="J122" s="187"/>
      <c r="K122" s="187"/>
      <c r="L122" s="187"/>
      <c r="M122" s="187"/>
      <c r="N122" s="187"/>
      <c r="O122" s="187"/>
      <c r="P122" s="187"/>
      <c r="Q122" s="187"/>
      <c r="R122" s="187"/>
      <c r="S122" s="187"/>
      <c r="T122" s="187"/>
    </row>
    <row r="123" spans="1:21" x14ac:dyDescent="0.3">
      <c r="A123" s="186"/>
      <c r="B123" s="186"/>
      <c r="C123" s="186"/>
      <c r="D123" s="186"/>
      <c r="E123" s="186"/>
      <c r="F123" s="186"/>
      <c r="G123" s="186"/>
      <c r="H123" s="187"/>
      <c r="I123" s="187"/>
      <c r="J123" s="187"/>
      <c r="K123" s="187"/>
      <c r="L123" s="187"/>
      <c r="M123" s="187"/>
      <c r="N123" s="187"/>
      <c r="O123" s="187"/>
      <c r="P123" s="187"/>
      <c r="Q123" s="187"/>
      <c r="R123" s="187"/>
      <c r="S123" s="187"/>
      <c r="T123" s="187"/>
    </row>
    <row r="124" spans="1:21" x14ac:dyDescent="0.3">
      <c r="A124" s="186"/>
      <c r="B124" s="186"/>
      <c r="C124" s="186"/>
      <c r="D124" s="186"/>
      <c r="E124" s="186"/>
      <c r="F124" s="186"/>
      <c r="G124" s="186"/>
      <c r="H124" s="187"/>
      <c r="I124" s="187"/>
      <c r="J124" s="187"/>
      <c r="K124" s="187"/>
      <c r="L124" s="187"/>
      <c r="M124" s="187"/>
      <c r="N124" s="187"/>
      <c r="O124" s="187"/>
      <c r="P124" s="187"/>
      <c r="Q124" s="187"/>
      <c r="R124" s="187"/>
      <c r="S124" s="187"/>
      <c r="T124" s="187"/>
    </row>
  </sheetData>
  <mergeCells count="8">
    <mergeCell ref="B95:H95"/>
    <mergeCell ref="N95:P95"/>
    <mergeCell ref="A34:A35"/>
    <mergeCell ref="B34:B35"/>
    <mergeCell ref="C34:D34"/>
    <mergeCell ref="E34:F34"/>
    <mergeCell ref="G34:H34"/>
    <mergeCell ref="A49:V50"/>
  </mergeCells>
  <printOptions horizontalCentered="1" verticalCentered="1"/>
  <pageMargins left="0.19685039370078741" right="0.19685039370078741" top="0.19685039370078741" bottom="0.19685039370078741" header="0.31496062992125984" footer="0.31496062992125984"/>
  <pageSetup paperSize="9" scale="48" orientation="landscape" r:id="rId1"/>
  <rowBreaks count="1" manualBreakCount="1">
    <brk id="50" max="2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5:AB86"/>
  <sheetViews>
    <sheetView view="pageBreakPreview" zoomScale="70" zoomScaleNormal="80" zoomScaleSheetLayoutView="70" workbookViewId="0">
      <selection activeCell="B31" sqref="B31:C31"/>
    </sheetView>
  </sheetViews>
  <sheetFormatPr baseColWidth="10" defaultColWidth="11.44140625" defaultRowHeight="14.4" x14ac:dyDescent="0.3"/>
  <cols>
    <col min="1" max="1" width="11.88671875" style="297" customWidth="1"/>
    <col min="2" max="3" width="13.6640625" style="297" customWidth="1"/>
    <col min="4" max="6" width="10.6640625" style="297" customWidth="1"/>
    <col min="7" max="8" width="11.6640625" style="297" customWidth="1"/>
    <col min="9" max="10" width="12.6640625" style="297" customWidth="1"/>
    <col min="11" max="14" width="10.6640625" style="297" customWidth="1"/>
    <col min="15" max="16" width="11.6640625" style="297" customWidth="1"/>
    <col min="17" max="28" width="10.6640625" style="297" customWidth="1"/>
    <col min="29" max="16384" width="11.44140625" style="297"/>
  </cols>
  <sheetData>
    <row r="5" spans="1:28" s="296" customFormat="1" ht="26.25" customHeight="1" x14ac:dyDescent="0.55000000000000004">
      <c r="A5" s="293" t="s">
        <v>152</v>
      </c>
      <c r="B5" s="294"/>
      <c r="C5" s="294"/>
      <c r="D5" s="294"/>
      <c r="E5" s="294"/>
      <c r="F5" s="294"/>
      <c r="G5" s="294"/>
      <c r="H5" s="294"/>
      <c r="I5" s="294"/>
      <c r="J5" s="295"/>
      <c r="K5" s="294"/>
      <c r="L5" s="294"/>
      <c r="M5" s="294"/>
      <c r="N5" s="294"/>
      <c r="O5" s="294"/>
      <c r="P5" s="294"/>
      <c r="Q5" s="294"/>
      <c r="R5" s="294"/>
      <c r="S5" s="294"/>
      <c r="T5" s="294"/>
      <c r="U5" s="294"/>
      <c r="V5" s="294"/>
      <c r="W5" s="294"/>
      <c r="X5" s="294"/>
      <c r="Y5" s="294"/>
      <c r="Z5" s="294"/>
      <c r="AA5" s="294"/>
      <c r="AB5" s="294"/>
    </row>
    <row r="6" spans="1:28" ht="7.5" customHeight="1" x14ac:dyDescent="0.3"/>
    <row r="7" spans="1:28" ht="7.5" customHeight="1" x14ac:dyDescent="0.3">
      <c r="A7" s="1311"/>
      <c r="B7" s="1312"/>
      <c r="C7" s="1312"/>
      <c r="D7" s="1312"/>
      <c r="E7" s="1312"/>
      <c r="F7" s="1312"/>
      <c r="G7" s="1312"/>
      <c r="H7" s="1312"/>
      <c r="I7" s="1312"/>
      <c r="J7" s="1312"/>
      <c r="K7" s="1312"/>
      <c r="L7" s="1312"/>
      <c r="M7" s="1312"/>
      <c r="N7" s="1312"/>
      <c r="O7" s="1312"/>
      <c r="P7" s="1312"/>
      <c r="Q7" s="1312"/>
      <c r="R7" s="1312"/>
      <c r="S7" s="1312"/>
      <c r="T7" s="1312"/>
      <c r="U7" s="1312"/>
      <c r="V7" s="1312"/>
      <c r="W7" s="1312"/>
      <c r="X7" s="1312"/>
      <c r="Y7" s="1312"/>
      <c r="Z7" s="1312"/>
      <c r="AA7" s="1312"/>
      <c r="AB7" s="1312"/>
    </row>
    <row r="8" spans="1:28" ht="27.75" customHeight="1" x14ac:dyDescent="0.3">
      <c r="A8" s="1313" t="s">
        <v>272</v>
      </c>
      <c r="B8" s="1314"/>
      <c r="C8" s="1314"/>
      <c r="D8" s="1314"/>
      <c r="E8" s="1314"/>
      <c r="F8" s="1314"/>
      <c r="G8" s="1314"/>
      <c r="H8" s="1314"/>
      <c r="I8" s="1314"/>
      <c r="J8" s="1314"/>
      <c r="K8" s="1314"/>
      <c r="L8" s="1314"/>
      <c r="M8" s="1314"/>
      <c r="N8" s="1314"/>
      <c r="O8" s="1314"/>
      <c r="P8" s="1314"/>
      <c r="Q8" s="1314"/>
      <c r="R8" s="1314"/>
      <c r="S8" s="1314"/>
      <c r="T8" s="1314"/>
      <c r="U8" s="1314"/>
      <c r="V8" s="1314"/>
      <c r="W8" s="1314"/>
      <c r="X8" s="1314"/>
      <c r="Y8" s="1314"/>
      <c r="Z8" s="1314"/>
      <c r="AA8" s="1314"/>
      <c r="AB8" s="1314"/>
    </row>
    <row r="9" spans="1:28" ht="23.25" customHeight="1" x14ac:dyDescent="0.3">
      <c r="A9" s="1317" t="s">
        <v>1236</v>
      </c>
      <c r="B9" s="1318"/>
      <c r="C9" s="1318"/>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8"/>
      <c r="AB9" s="1318"/>
    </row>
    <row r="10" spans="1:28" s="298" customFormat="1" ht="7.5" customHeight="1" x14ac:dyDescent="0.3">
      <c r="A10" s="793"/>
      <c r="B10" s="794"/>
      <c r="C10" s="794"/>
      <c r="D10" s="794"/>
      <c r="E10" s="794"/>
      <c r="F10" s="794"/>
      <c r="G10" s="794"/>
      <c r="H10" s="794"/>
      <c r="I10" s="794"/>
      <c r="J10" s="794"/>
      <c r="K10" s="794"/>
      <c r="L10" s="794"/>
      <c r="M10" s="794"/>
      <c r="N10" s="795"/>
      <c r="O10" s="795"/>
      <c r="P10" s="794"/>
      <c r="Q10" s="794"/>
      <c r="R10" s="794"/>
      <c r="S10" s="794"/>
      <c r="T10" s="794"/>
      <c r="U10" s="794"/>
      <c r="V10" s="794"/>
      <c r="W10" s="794"/>
      <c r="X10" s="794"/>
      <c r="Y10" s="794"/>
      <c r="Z10" s="794"/>
      <c r="AA10" s="794"/>
      <c r="AB10" s="794"/>
    </row>
    <row r="11" spans="1:28" s="298" customFormat="1" ht="8.25" customHeight="1" x14ac:dyDescent="0.3">
      <c r="A11" s="297"/>
      <c r="B11" s="297"/>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row>
    <row r="12" spans="1:28" s="298" customFormat="1" ht="23.25" customHeight="1" thickBot="1" x14ac:dyDescent="0.35">
      <c r="A12" s="299" t="s">
        <v>273</v>
      </c>
      <c r="B12" s="300"/>
      <c r="C12" s="300"/>
      <c r="D12" s="300"/>
      <c r="E12" s="300"/>
      <c r="F12" s="300"/>
      <c r="G12" s="301"/>
      <c r="H12" s="302"/>
      <c r="I12" s="302"/>
      <c r="J12" s="302"/>
      <c r="K12" s="302"/>
      <c r="L12" s="302"/>
      <c r="M12" s="302"/>
      <c r="N12" s="302"/>
      <c r="O12" s="302"/>
      <c r="P12" s="302"/>
      <c r="Q12" s="302"/>
      <c r="R12" s="302"/>
      <c r="S12" s="302"/>
      <c r="T12" s="303"/>
      <c r="U12" s="299" t="s">
        <v>274</v>
      </c>
      <c r="V12" s="304"/>
      <c r="W12" s="304"/>
      <c r="X12" s="304"/>
      <c r="Y12" s="304"/>
      <c r="Z12" s="304"/>
      <c r="AA12" s="304"/>
      <c r="AB12" s="297"/>
    </row>
    <row r="13" spans="1:28" s="298" customFormat="1" ht="12.75" customHeight="1" x14ac:dyDescent="0.3">
      <c r="A13" s="297"/>
      <c r="B13" s="297"/>
      <c r="C13" s="297"/>
      <c r="D13" s="297"/>
      <c r="E13" s="297"/>
      <c r="F13" s="297"/>
      <c r="G13" s="305"/>
      <c r="H13" s="303"/>
      <c r="I13" s="303"/>
      <c r="J13" s="303"/>
      <c r="K13" s="303"/>
      <c r="L13" s="303"/>
      <c r="M13" s="303"/>
      <c r="N13" s="303"/>
      <c r="O13" s="303"/>
      <c r="P13" s="303"/>
      <c r="Q13" s="303"/>
      <c r="R13" s="303"/>
      <c r="S13" s="303"/>
      <c r="T13" s="303"/>
      <c r="U13" s="306"/>
      <c r="V13" s="297"/>
      <c r="W13" s="297"/>
      <c r="X13" s="297"/>
      <c r="Y13" s="297"/>
      <c r="Z13" s="297"/>
      <c r="AA13" s="297"/>
      <c r="AB13" s="297"/>
    </row>
    <row r="14" spans="1:28" s="298" customFormat="1" ht="42" customHeight="1" x14ac:dyDescent="0.3">
      <c r="A14" s="1459" t="s">
        <v>275</v>
      </c>
      <c r="B14" s="1461" t="s">
        <v>276</v>
      </c>
      <c r="C14" s="1462"/>
      <c r="D14" s="1465" t="s">
        <v>277</v>
      </c>
      <c r="E14" s="1465" t="s">
        <v>278</v>
      </c>
      <c r="F14" s="1465" t="s">
        <v>279</v>
      </c>
      <c r="G14" s="1465" t="s">
        <v>280</v>
      </c>
      <c r="H14" s="1465" t="s">
        <v>281</v>
      </c>
      <c r="I14" s="1465" t="s">
        <v>282</v>
      </c>
      <c r="J14" s="1465" t="s">
        <v>283</v>
      </c>
      <c r="K14" s="1465" t="s">
        <v>284</v>
      </c>
      <c r="L14" s="1465" t="s">
        <v>285</v>
      </c>
      <c r="M14" s="1465" t="s">
        <v>286</v>
      </c>
      <c r="N14" s="1465" t="s">
        <v>287</v>
      </c>
      <c r="O14" s="1465" t="s">
        <v>288</v>
      </c>
      <c r="P14" s="1465" t="s">
        <v>1</v>
      </c>
      <c r="Q14" s="1466" t="s">
        <v>18</v>
      </c>
      <c r="R14" s="297"/>
      <c r="S14" s="307"/>
      <c r="T14" s="307"/>
      <c r="U14" s="1459" t="s">
        <v>46</v>
      </c>
      <c r="V14" s="1465"/>
      <c r="W14" s="1465"/>
      <c r="X14" s="1465" t="s">
        <v>289</v>
      </c>
      <c r="Y14" s="1465"/>
      <c r="Z14" s="1465" t="s">
        <v>18</v>
      </c>
      <c r="AA14" s="1469"/>
      <c r="AB14" s="307"/>
    </row>
    <row r="15" spans="1:28" s="298" customFormat="1" ht="23.25" customHeight="1" x14ac:dyDescent="0.3">
      <c r="A15" s="1460"/>
      <c r="B15" s="1463"/>
      <c r="C15" s="1464"/>
      <c r="D15" s="1285"/>
      <c r="E15" s="1285"/>
      <c r="F15" s="1285"/>
      <c r="G15" s="1285"/>
      <c r="H15" s="1285"/>
      <c r="I15" s="1285"/>
      <c r="J15" s="1285"/>
      <c r="K15" s="1285"/>
      <c r="L15" s="1285"/>
      <c r="M15" s="1285"/>
      <c r="N15" s="1285"/>
      <c r="O15" s="1285"/>
      <c r="P15" s="1285"/>
      <c r="Q15" s="1467"/>
      <c r="R15" s="297"/>
      <c r="S15" s="307"/>
      <c r="T15" s="307"/>
      <c r="U15" s="1468"/>
      <c r="V15" s="1285"/>
      <c r="W15" s="1285"/>
      <c r="X15" s="1285"/>
      <c r="Y15" s="1285"/>
      <c r="Z15" s="1285"/>
      <c r="AA15" s="1470"/>
      <c r="AB15" s="307"/>
    </row>
    <row r="16" spans="1:28" s="298" customFormat="1" ht="23.25" customHeight="1" x14ac:dyDescent="0.3">
      <c r="A16" s="308">
        <v>1</v>
      </c>
      <c r="B16" s="1444" t="s">
        <v>290</v>
      </c>
      <c r="C16" s="1445"/>
      <c r="D16" s="309">
        <v>0</v>
      </c>
      <c r="E16" s="309">
        <v>130</v>
      </c>
      <c r="F16" s="309"/>
      <c r="G16" s="309"/>
      <c r="H16" s="309"/>
      <c r="I16" s="309"/>
      <c r="J16" s="309"/>
      <c r="K16" s="309"/>
      <c r="L16" s="309"/>
      <c r="M16" s="309"/>
      <c r="N16" s="309"/>
      <c r="O16" s="309"/>
      <c r="P16" s="309">
        <f>+SUM(D16:O16)</f>
        <v>130</v>
      </c>
      <c r="Q16" s="310">
        <f t="shared" ref="Q16:Q45" si="0">+P16/$P$46</f>
        <v>2.6078234704112337E-2</v>
      </c>
      <c r="R16" s="297"/>
      <c r="S16" s="311"/>
      <c r="T16" s="312"/>
      <c r="U16" s="313" t="s">
        <v>291</v>
      </c>
      <c r="V16" s="314"/>
      <c r="W16" s="315" t="s">
        <v>292</v>
      </c>
      <c r="X16" s="316">
        <v>15</v>
      </c>
      <c r="Y16" s="316"/>
      <c r="Z16" s="1457">
        <f t="shared" ref="Z16:Z23" si="1">+X16/$X$24</f>
        <v>3.009027081243731E-3</v>
      </c>
      <c r="AA16" s="1458"/>
      <c r="AB16" s="317"/>
    </row>
    <row r="17" spans="1:28" s="298" customFormat="1" ht="23.25" customHeight="1" x14ac:dyDescent="0.3">
      <c r="A17" s="308">
        <v>2</v>
      </c>
      <c r="B17" s="1444" t="s">
        <v>293</v>
      </c>
      <c r="C17" s="1445"/>
      <c r="D17" s="309">
        <v>97</v>
      </c>
      <c r="E17" s="309">
        <v>132</v>
      </c>
      <c r="F17" s="309"/>
      <c r="G17" s="309"/>
      <c r="H17" s="309"/>
      <c r="I17" s="309"/>
      <c r="J17" s="309"/>
      <c r="K17" s="309"/>
      <c r="L17" s="309"/>
      <c r="M17" s="309"/>
      <c r="N17" s="309"/>
      <c r="O17" s="309"/>
      <c r="P17" s="309">
        <f t="shared" ref="P17:P44" si="2">+SUM(D17:O17)</f>
        <v>229</v>
      </c>
      <c r="Q17" s="310">
        <f t="shared" si="0"/>
        <v>4.5937813440320961E-2</v>
      </c>
      <c r="R17" s="297"/>
      <c r="S17" s="311"/>
      <c r="T17" s="312"/>
      <c r="U17" s="318" t="s">
        <v>294</v>
      </c>
      <c r="V17" s="319"/>
      <c r="W17" s="320" t="s">
        <v>295</v>
      </c>
      <c r="X17" s="321">
        <v>174</v>
      </c>
      <c r="Y17" s="321"/>
      <c r="Z17" s="1451">
        <f t="shared" si="1"/>
        <v>3.4904714142427282E-2</v>
      </c>
      <c r="AA17" s="1452"/>
      <c r="AB17" s="317"/>
    </row>
    <row r="18" spans="1:28" s="298" customFormat="1" ht="23.25" customHeight="1" x14ac:dyDescent="0.3">
      <c r="A18" s="308">
        <v>3</v>
      </c>
      <c r="B18" s="1444" t="s">
        <v>296</v>
      </c>
      <c r="C18" s="1445"/>
      <c r="D18" s="309">
        <v>16</v>
      </c>
      <c r="E18" s="309">
        <v>7</v>
      </c>
      <c r="F18" s="309"/>
      <c r="G18" s="309"/>
      <c r="H18" s="309"/>
      <c r="I18" s="309"/>
      <c r="J18" s="309"/>
      <c r="K18" s="309"/>
      <c r="L18" s="309"/>
      <c r="M18" s="309"/>
      <c r="N18" s="309"/>
      <c r="O18" s="309"/>
      <c r="P18" s="309">
        <f t="shared" si="2"/>
        <v>23</v>
      </c>
      <c r="Q18" s="310">
        <f t="shared" si="0"/>
        <v>4.6138415245737209E-3</v>
      </c>
      <c r="R18" s="297"/>
      <c r="S18" s="311"/>
      <c r="T18" s="312"/>
      <c r="U18" s="322" t="s">
        <v>176</v>
      </c>
      <c r="V18" s="323"/>
      <c r="W18" s="324" t="s">
        <v>297</v>
      </c>
      <c r="X18" s="325">
        <v>192</v>
      </c>
      <c r="Y18" s="325"/>
      <c r="Z18" s="1453">
        <f t="shared" si="1"/>
        <v>3.8515546639919761E-2</v>
      </c>
      <c r="AA18" s="1454"/>
      <c r="AB18" s="317"/>
    </row>
    <row r="19" spans="1:28" s="298" customFormat="1" ht="23.25" customHeight="1" x14ac:dyDescent="0.3">
      <c r="A19" s="308">
        <v>4</v>
      </c>
      <c r="B19" s="1444" t="s">
        <v>298</v>
      </c>
      <c r="C19" s="1445"/>
      <c r="D19" s="309">
        <v>85</v>
      </c>
      <c r="E19" s="309">
        <v>231</v>
      </c>
      <c r="F19" s="309"/>
      <c r="G19" s="309"/>
      <c r="H19" s="309"/>
      <c r="I19" s="309"/>
      <c r="J19" s="309"/>
      <c r="K19" s="309"/>
      <c r="L19" s="309"/>
      <c r="M19" s="309"/>
      <c r="N19" s="309"/>
      <c r="O19" s="309"/>
      <c r="P19" s="309">
        <f t="shared" si="2"/>
        <v>316</v>
      </c>
      <c r="Q19" s="310">
        <f t="shared" si="0"/>
        <v>6.3390170511534602E-2</v>
      </c>
      <c r="R19" s="297"/>
      <c r="S19" s="311"/>
      <c r="T19" s="312"/>
      <c r="U19" s="318" t="s">
        <v>299</v>
      </c>
      <c r="V19" s="319"/>
      <c r="W19" s="320" t="s">
        <v>300</v>
      </c>
      <c r="X19" s="321">
        <v>251</v>
      </c>
      <c r="Y19" s="321"/>
      <c r="Z19" s="1451">
        <f t="shared" si="1"/>
        <v>5.0351053159478437E-2</v>
      </c>
      <c r="AA19" s="1452"/>
      <c r="AB19" s="317"/>
    </row>
    <row r="20" spans="1:28" s="298" customFormat="1" ht="23.25" customHeight="1" x14ac:dyDescent="0.3">
      <c r="A20" s="308">
        <v>5</v>
      </c>
      <c r="B20" s="1444" t="s">
        <v>301</v>
      </c>
      <c r="C20" s="1445"/>
      <c r="D20" s="309">
        <v>91</v>
      </c>
      <c r="E20" s="309">
        <v>129</v>
      </c>
      <c r="F20" s="309"/>
      <c r="G20" s="309"/>
      <c r="H20" s="309"/>
      <c r="I20" s="309"/>
      <c r="J20" s="309"/>
      <c r="K20" s="309"/>
      <c r="L20" s="309"/>
      <c r="M20" s="309"/>
      <c r="N20" s="309"/>
      <c r="O20" s="309"/>
      <c r="P20" s="309">
        <f t="shared" si="2"/>
        <v>220</v>
      </c>
      <c r="Q20" s="310">
        <f t="shared" si="0"/>
        <v>4.4132397191574725E-2</v>
      </c>
      <c r="R20" s="297"/>
      <c r="S20" s="311"/>
      <c r="T20" s="312"/>
      <c r="U20" s="322" t="s">
        <v>302</v>
      </c>
      <c r="V20" s="323"/>
      <c r="W20" s="324" t="s">
        <v>303</v>
      </c>
      <c r="X20" s="325">
        <v>1017</v>
      </c>
      <c r="Y20" s="325"/>
      <c r="Z20" s="1453">
        <f t="shared" si="1"/>
        <v>0.20401203610832497</v>
      </c>
      <c r="AA20" s="1454"/>
      <c r="AB20" s="317"/>
    </row>
    <row r="21" spans="1:28" s="298" customFormat="1" ht="23.25" customHeight="1" x14ac:dyDescent="0.3">
      <c r="A21" s="308">
        <v>6</v>
      </c>
      <c r="B21" s="1444" t="s">
        <v>304</v>
      </c>
      <c r="C21" s="1445"/>
      <c r="D21" s="309">
        <v>44</v>
      </c>
      <c r="E21" s="309">
        <v>18</v>
      </c>
      <c r="F21" s="309"/>
      <c r="G21" s="309"/>
      <c r="H21" s="309"/>
      <c r="I21" s="309"/>
      <c r="J21" s="309"/>
      <c r="K21" s="309"/>
      <c r="L21" s="309"/>
      <c r="M21" s="309"/>
      <c r="N21" s="309"/>
      <c r="O21" s="309"/>
      <c r="P21" s="309">
        <f t="shared" si="2"/>
        <v>62</v>
      </c>
      <c r="Q21" s="310">
        <f t="shared" si="0"/>
        <v>1.2437311935807422E-2</v>
      </c>
      <c r="R21" s="297"/>
      <c r="S21" s="311"/>
      <c r="T21" s="312"/>
      <c r="U21" s="318" t="s">
        <v>305</v>
      </c>
      <c r="V21" s="319"/>
      <c r="W21" s="320" t="s">
        <v>306</v>
      </c>
      <c r="X21" s="321">
        <v>2918</v>
      </c>
      <c r="Y21" s="321"/>
      <c r="Z21" s="1451">
        <f t="shared" si="1"/>
        <v>0.58535606820461383</v>
      </c>
      <c r="AA21" s="1452"/>
      <c r="AB21" s="317"/>
    </row>
    <row r="22" spans="1:28" s="298" customFormat="1" ht="23.25" customHeight="1" x14ac:dyDescent="0.3">
      <c r="A22" s="308">
        <v>7</v>
      </c>
      <c r="B22" s="1444" t="s">
        <v>307</v>
      </c>
      <c r="C22" s="1445"/>
      <c r="D22" s="309">
        <v>78</v>
      </c>
      <c r="E22" s="309">
        <v>134</v>
      </c>
      <c r="F22" s="309"/>
      <c r="G22" s="309"/>
      <c r="H22" s="309"/>
      <c r="I22" s="309"/>
      <c r="J22" s="309"/>
      <c r="K22" s="309"/>
      <c r="L22" s="309"/>
      <c r="M22" s="309"/>
      <c r="N22" s="309"/>
      <c r="O22" s="309"/>
      <c r="P22" s="309">
        <f t="shared" si="2"/>
        <v>212</v>
      </c>
      <c r="Q22" s="310">
        <f t="shared" si="0"/>
        <v>4.2527582748244731E-2</v>
      </c>
      <c r="R22" s="297"/>
      <c r="S22" s="311"/>
      <c r="T22" s="312"/>
      <c r="U22" s="322" t="s">
        <v>308</v>
      </c>
      <c r="V22" s="323"/>
      <c r="W22" s="324" t="s">
        <v>309</v>
      </c>
      <c r="X22" s="325">
        <v>418</v>
      </c>
      <c r="Y22" s="325"/>
      <c r="Z22" s="1453">
        <f t="shared" si="1"/>
        <v>8.3851554663991981E-2</v>
      </c>
      <c r="AA22" s="1454"/>
      <c r="AB22" s="317"/>
    </row>
    <row r="23" spans="1:28" s="298" customFormat="1" ht="23.25" customHeight="1" x14ac:dyDescent="0.3">
      <c r="A23" s="308">
        <v>8</v>
      </c>
      <c r="B23" s="1444" t="s">
        <v>310</v>
      </c>
      <c r="C23" s="1445"/>
      <c r="D23" s="309">
        <v>127</v>
      </c>
      <c r="E23" s="309">
        <v>36</v>
      </c>
      <c r="F23" s="309"/>
      <c r="G23" s="309"/>
      <c r="H23" s="309"/>
      <c r="I23" s="309"/>
      <c r="J23" s="309"/>
      <c r="K23" s="309"/>
      <c r="L23" s="309"/>
      <c r="M23" s="309"/>
      <c r="N23" s="309"/>
      <c r="O23" s="309"/>
      <c r="P23" s="309">
        <f t="shared" si="2"/>
        <v>163</v>
      </c>
      <c r="Q23" s="310">
        <f t="shared" si="0"/>
        <v>3.2698094282848547E-2</v>
      </c>
      <c r="R23" s="297"/>
      <c r="S23" s="311"/>
      <c r="T23" s="312"/>
      <c r="U23" s="318" t="s">
        <v>311</v>
      </c>
      <c r="V23" s="319"/>
      <c r="W23" s="320"/>
      <c r="X23" s="321">
        <v>0</v>
      </c>
      <c r="Y23" s="321"/>
      <c r="Z23" s="1451">
        <f t="shared" si="1"/>
        <v>0</v>
      </c>
      <c r="AA23" s="1452"/>
      <c r="AB23" s="317"/>
    </row>
    <row r="24" spans="1:28" s="298" customFormat="1" ht="23.25" customHeight="1" x14ac:dyDescent="0.3">
      <c r="A24" s="308">
        <v>9</v>
      </c>
      <c r="B24" s="1444" t="s">
        <v>312</v>
      </c>
      <c r="C24" s="1445"/>
      <c r="D24" s="309">
        <v>79</v>
      </c>
      <c r="E24" s="309">
        <v>199</v>
      </c>
      <c r="F24" s="309"/>
      <c r="G24" s="309"/>
      <c r="H24" s="309"/>
      <c r="I24" s="309"/>
      <c r="J24" s="309"/>
      <c r="K24" s="309"/>
      <c r="L24" s="309"/>
      <c r="M24" s="309"/>
      <c r="N24" s="309"/>
      <c r="O24" s="309"/>
      <c r="P24" s="309">
        <f t="shared" si="2"/>
        <v>278</v>
      </c>
      <c r="Q24" s="310">
        <f t="shared" si="0"/>
        <v>5.5767301905717152E-2</v>
      </c>
      <c r="R24" s="297"/>
      <c r="S24" s="311"/>
      <c r="T24" s="312"/>
      <c r="U24" s="326" t="s">
        <v>1</v>
      </c>
      <c r="V24" s="327"/>
      <c r="W24" s="328"/>
      <c r="X24" s="329">
        <f>+SUM(X16:X23)</f>
        <v>4985</v>
      </c>
      <c r="Y24" s="329"/>
      <c r="Z24" s="1455">
        <v>1</v>
      </c>
      <c r="AA24" s="1456"/>
      <c r="AB24" s="317"/>
    </row>
    <row r="25" spans="1:28" s="298" customFormat="1" ht="23.25" customHeight="1" x14ac:dyDescent="0.3">
      <c r="A25" s="308">
        <v>10</v>
      </c>
      <c r="B25" s="1444" t="s">
        <v>313</v>
      </c>
      <c r="C25" s="1445"/>
      <c r="D25" s="309">
        <v>148</v>
      </c>
      <c r="E25" s="309">
        <v>217</v>
      </c>
      <c r="F25" s="309"/>
      <c r="G25" s="309"/>
      <c r="H25" s="309"/>
      <c r="I25" s="309"/>
      <c r="J25" s="309"/>
      <c r="K25" s="309"/>
      <c r="L25" s="309"/>
      <c r="M25" s="309"/>
      <c r="N25" s="309"/>
      <c r="O25" s="309"/>
      <c r="P25" s="309">
        <f t="shared" si="2"/>
        <v>365</v>
      </c>
      <c r="Q25" s="310">
        <f t="shared" si="0"/>
        <v>7.3219658976930793E-2</v>
      </c>
      <c r="R25" s="297"/>
      <c r="S25" s="311"/>
      <c r="T25" s="312"/>
      <c r="U25" s="297"/>
      <c r="V25" s="297"/>
      <c r="W25" s="297"/>
      <c r="X25" s="297"/>
      <c r="Y25" s="297"/>
      <c r="Z25" s="297"/>
      <c r="AA25" s="297"/>
      <c r="AB25" s="317"/>
    </row>
    <row r="26" spans="1:28" s="298" customFormat="1" ht="23.25" customHeight="1" x14ac:dyDescent="0.3">
      <c r="A26" s="308">
        <v>11</v>
      </c>
      <c r="B26" s="1444" t="s">
        <v>314</v>
      </c>
      <c r="C26" s="1445"/>
      <c r="D26" s="309">
        <v>58</v>
      </c>
      <c r="E26" s="309">
        <v>28</v>
      </c>
      <c r="F26" s="309"/>
      <c r="G26" s="309"/>
      <c r="H26" s="309"/>
      <c r="I26" s="309"/>
      <c r="J26" s="309"/>
      <c r="K26" s="309"/>
      <c r="L26" s="309"/>
      <c r="M26" s="309"/>
      <c r="N26" s="309"/>
      <c r="O26" s="309"/>
      <c r="P26" s="309">
        <f t="shared" si="2"/>
        <v>86</v>
      </c>
      <c r="Q26" s="310">
        <f t="shared" si="0"/>
        <v>1.7251755265797392E-2</v>
      </c>
      <c r="R26" s="297"/>
      <c r="S26" s="311"/>
      <c r="T26" s="312"/>
      <c r="U26" s="297"/>
      <c r="V26" s="297"/>
      <c r="W26" s="297"/>
      <c r="X26" s="297"/>
      <c r="Y26" s="297"/>
      <c r="Z26" s="297"/>
      <c r="AA26" s="297"/>
      <c r="AB26" s="317"/>
    </row>
    <row r="27" spans="1:28" s="298" customFormat="1" ht="23.25" customHeight="1" x14ac:dyDescent="0.3">
      <c r="A27" s="308">
        <v>12</v>
      </c>
      <c r="B27" s="1444" t="s">
        <v>315</v>
      </c>
      <c r="C27" s="1445"/>
      <c r="D27" s="309">
        <v>58</v>
      </c>
      <c r="E27" s="309">
        <v>56</v>
      </c>
      <c r="F27" s="309"/>
      <c r="G27" s="309"/>
      <c r="H27" s="309"/>
      <c r="I27" s="309"/>
      <c r="J27" s="309"/>
      <c r="K27" s="309"/>
      <c r="L27" s="309"/>
      <c r="M27" s="309"/>
      <c r="N27" s="309"/>
      <c r="O27" s="309"/>
      <c r="P27" s="309">
        <f t="shared" si="2"/>
        <v>114</v>
      </c>
      <c r="Q27" s="310">
        <f t="shared" si="0"/>
        <v>2.2868605817452356E-2</v>
      </c>
      <c r="R27" s="297"/>
      <c r="S27" s="311"/>
      <c r="T27" s="312"/>
      <c r="U27" s="297"/>
      <c r="V27" s="300"/>
      <c r="W27" s="300"/>
      <c r="X27" s="300"/>
      <c r="Y27" s="300"/>
      <c r="Z27" s="300"/>
      <c r="AA27" s="300"/>
      <c r="AB27" s="317"/>
    </row>
    <row r="28" spans="1:28" s="298" customFormat="1" ht="23.25" customHeight="1" x14ac:dyDescent="0.3">
      <c r="A28" s="308">
        <v>13</v>
      </c>
      <c r="B28" s="1444" t="s">
        <v>316</v>
      </c>
      <c r="C28" s="1445"/>
      <c r="D28" s="309">
        <v>21</v>
      </c>
      <c r="E28" s="309">
        <v>30</v>
      </c>
      <c r="F28" s="309"/>
      <c r="G28" s="309"/>
      <c r="H28" s="309"/>
      <c r="I28" s="309"/>
      <c r="J28" s="309"/>
      <c r="K28" s="309"/>
      <c r="L28" s="309"/>
      <c r="M28" s="309"/>
      <c r="N28" s="309"/>
      <c r="O28" s="309"/>
      <c r="P28" s="309">
        <f t="shared" si="2"/>
        <v>51</v>
      </c>
      <c r="Q28" s="310">
        <f t="shared" si="0"/>
        <v>1.0230692076228686E-2</v>
      </c>
      <c r="R28" s="297"/>
      <c r="S28" s="311"/>
      <c r="T28" s="312"/>
      <c r="U28" s="297"/>
      <c r="V28" s="330"/>
      <c r="W28" s="330"/>
      <c r="X28" s="330"/>
      <c r="Y28" s="330"/>
      <c r="Z28" s="300"/>
      <c r="AA28" s="300"/>
      <c r="AB28" s="317"/>
    </row>
    <row r="29" spans="1:28" s="298" customFormat="1" ht="23.25" customHeight="1" x14ac:dyDescent="0.3">
      <c r="A29" s="308">
        <v>14</v>
      </c>
      <c r="B29" s="1444" t="s">
        <v>317</v>
      </c>
      <c r="C29" s="1445"/>
      <c r="D29" s="309">
        <v>50</v>
      </c>
      <c r="E29" s="309">
        <v>96</v>
      </c>
      <c r="F29" s="309"/>
      <c r="G29" s="309"/>
      <c r="H29" s="309"/>
      <c r="I29" s="309"/>
      <c r="J29" s="309"/>
      <c r="K29" s="309"/>
      <c r="L29" s="309"/>
      <c r="M29" s="309"/>
      <c r="N29" s="309"/>
      <c r="O29" s="309"/>
      <c r="P29" s="309">
        <f t="shared" si="2"/>
        <v>146</v>
      </c>
      <c r="Q29" s="310">
        <f t="shared" si="0"/>
        <v>2.9287863590772317E-2</v>
      </c>
      <c r="R29" s="297"/>
      <c r="S29" s="331"/>
      <c r="T29" s="332"/>
      <c r="U29" s="333"/>
      <c r="V29" s="333"/>
      <c r="W29" s="333"/>
      <c r="X29" s="333"/>
      <c r="Y29" s="333"/>
      <c r="Z29" s="297"/>
      <c r="AA29" s="297"/>
      <c r="AB29" s="334"/>
    </row>
    <row r="30" spans="1:28" s="298" customFormat="1" ht="23.25" customHeight="1" x14ac:dyDescent="0.3">
      <c r="A30" s="308">
        <v>15</v>
      </c>
      <c r="B30" s="1444" t="s">
        <v>318</v>
      </c>
      <c r="C30" s="1445"/>
      <c r="D30" s="309">
        <v>103</v>
      </c>
      <c r="E30" s="309">
        <v>144</v>
      </c>
      <c r="F30" s="309"/>
      <c r="G30" s="309"/>
      <c r="H30" s="309"/>
      <c r="I30" s="309"/>
      <c r="J30" s="309"/>
      <c r="K30" s="309"/>
      <c r="L30" s="309"/>
      <c r="M30" s="309"/>
      <c r="N30" s="309"/>
      <c r="O30" s="309"/>
      <c r="P30" s="309">
        <f t="shared" si="2"/>
        <v>247</v>
      </c>
      <c r="Q30" s="310">
        <f t="shared" si="0"/>
        <v>4.954864593781344E-2</v>
      </c>
      <c r="R30" s="297"/>
      <c r="S30" s="335"/>
      <c r="T30" s="336"/>
      <c r="U30" s="333"/>
      <c r="V30" s="333"/>
      <c r="W30" s="333"/>
      <c r="X30" s="333"/>
      <c r="Y30" s="333"/>
      <c r="Z30" s="297"/>
      <c r="AA30" s="297"/>
      <c r="AB30" s="337"/>
    </row>
    <row r="31" spans="1:28" s="298" customFormat="1" ht="23.25" customHeight="1" x14ac:dyDescent="0.3">
      <c r="A31" s="308">
        <v>16</v>
      </c>
      <c r="B31" s="1444" t="s">
        <v>319</v>
      </c>
      <c r="C31" s="1445"/>
      <c r="D31" s="309">
        <v>48</v>
      </c>
      <c r="E31" s="309">
        <v>172</v>
      </c>
      <c r="F31" s="309"/>
      <c r="G31" s="309"/>
      <c r="H31" s="309"/>
      <c r="I31" s="309"/>
      <c r="J31" s="309"/>
      <c r="K31" s="309"/>
      <c r="L31" s="309"/>
      <c r="M31" s="309"/>
      <c r="N31" s="309"/>
      <c r="O31" s="309"/>
      <c r="P31" s="309">
        <f t="shared" si="2"/>
        <v>220</v>
      </c>
      <c r="Q31" s="310">
        <f t="shared" si="0"/>
        <v>4.4132397191574725E-2</v>
      </c>
      <c r="R31" s="297"/>
      <c r="S31" s="303"/>
      <c r="T31" s="303"/>
      <c r="U31" s="297"/>
      <c r="V31" s="297"/>
      <c r="W31" s="297"/>
      <c r="X31" s="297"/>
      <c r="Y31" s="297"/>
      <c r="Z31" s="297"/>
      <c r="AA31" s="297"/>
      <c r="AB31" s="303"/>
    </row>
    <row r="32" spans="1:28" s="298" customFormat="1" ht="23.25" customHeight="1" x14ac:dyDescent="0.3">
      <c r="A32" s="308">
        <v>17</v>
      </c>
      <c r="B32" s="1444" t="s">
        <v>320</v>
      </c>
      <c r="C32" s="1445"/>
      <c r="D32" s="309">
        <v>179</v>
      </c>
      <c r="E32" s="309">
        <v>236</v>
      </c>
      <c r="F32" s="309"/>
      <c r="G32" s="309"/>
      <c r="H32" s="309"/>
      <c r="I32" s="309"/>
      <c r="J32" s="309"/>
      <c r="K32" s="309"/>
      <c r="L32" s="309"/>
      <c r="M32" s="309"/>
      <c r="N32" s="309"/>
      <c r="O32" s="309"/>
      <c r="P32" s="309">
        <f t="shared" si="2"/>
        <v>415</v>
      </c>
      <c r="Q32" s="310">
        <f t="shared" si="0"/>
        <v>8.3249749247743227E-2</v>
      </c>
      <c r="R32" s="297"/>
      <c r="S32" s="303"/>
      <c r="T32" s="303"/>
      <c r="U32" s="297"/>
      <c r="V32" s="297"/>
      <c r="W32" s="297"/>
      <c r="X32" s="297"/>
      <c r="Y32" s="297"/>
      <c r="Z32" s="297"/>
      <c r="AA32" s="297"/>
      <c r="AB32" s="303"/>
    </row>
    <row r="33" spans="1:27" s="298" customFormat="1" ht="23.25" customHeight="1" x14ac:dyDescent="0.3">
      <c r="A33" s="308">
        <v>18</v>
      </c>
      <c r="B33" s="1444" t="s">
        <v>321</v>
      </c>
      <c r="C33" s="1445"/>
      <c r="D33" s="309">
        <v>118</v>
      </c>
      <c r="E33" s="309">
        <v>193</v>
      </c>
      <c r="F33" s="309"/>
      <c r="G33" s="309"/>
      <c r="H33" s="309"/>
      <c r="I33" s="309"/>
      <c r="J33" s="309"/>
      <c r="K33" s="309"/>
      <c r="L33" s="309"/>
      <c r="M33" s="309"/>
      <c r="N33" s="309"/>
      <c r="O33" s="309"/>
      <c r="P33" s="309">
        <f t="shared" si="2"/>
        <v>311</v>
      </c>
      <c r="Q33" s="310">
        <f t="shared" si="0"/>
        <v>6.2387161484453363E-2</v>
      </c>
      <c r="R33" s="297"/>
      <c r="S33" s="297"/>
      <c r="T33" s="297"/>
      <c r="U33" s="297"/>
      <c r="V33" s="297"/>
      <c r="W33" s="297"/>
      <c r="X33" s="297"/>
      <c r="Y33" s="297"/>
      <c r="Z33" s="297"/>
      <c r="AA33" s="297"/>
    </row>
    <row r="34" spans="1:27" s="298" customFormat="1" ht="23.25" customHeight="1" x14ac:dyDescent="0.3">
      <c r="A34" s="308">
        <v>19</v>
      </c>
      <c r="B34" s="1444" t="s">
        <v>322</v>
      </c>
      <c r="C34" s="1445"/>
      <c r="D34" s="309">
        <v>229</v>
      </c>
      <c r="E34" s="309">
        <v>193</v>
      </c>
      <c r="F34" s="309"/>
      <c r="G34" s="309"/>
      <c r="H34" s="309"/>
      <c r="I34" s="309"/>
      <c r="J34" s="309"/>
      <c r="K34" s="309"/>
      <c r="L34" s="309"/>
      <c r="M34" s="309"/>
      <c r="N34" s="309"/>
      <c r="O34" s="309"/>
      <c r="P34" s="309">
        <f t="shared" si="2"/>
        <v>422</v>
      </c>
      <c r="Q34" s="310">
        <f t="shared" si="0"/>
        <v>8.4653961885656964E-2</v>
      </c>
      <c r="R34" s="297"/>
      <c r="S34" s="297"/>
      <c r="T34" s="297"/>
      <c r="U34" s="297"/>
      <c r="V34" s="297"/>
      <c r="W34" s="297"/>
      <c r="X34" s="297"/>
      <c r="Y34" s="297"/>
      <c r="Z34" s="297"/>
      <c r="AA34" s="297"/>
    </row>
    <row r="35" spans="1:27" s="298" customFormat="1" ht="23.25" customHeight="1" x14ac:dyDescent="0.3">
      <c r="A35" s="308">
        <v>20</v>
      </c>
      <c r="B35" s="1444" t="s">
        <v>323</v>
      </c>
      <c r="C35" s="1445"/>
      <c r="D35" s="309">
        <v>66</v>
      </c>
      <c r="E35" s="309">
        <v>56</v>
      </c>
      <c r="F35" s="309"/>
      <c r="G35" s="309"/>
      <c r="H35" s="309"/>
      <c r="I35" s="309"/>
      <c r="J35" s="309"/>
      <c r="K35" s="309"/>
      <c r="L35" s="309"/>
      <c r="M35" s="309"/>
      <c r="N35" s="309"/>
      <c r="O35" s="309"/>
      <c r="P35" s="309">
        <f t="shared" si="2"/>
        <v>122</v>
      </c>
      <c r="Q35" s="310">
        <f t="shared" si="0"/>
        <v>2.4473420260782346E-2</v>
      </c>
      <c r="R35" s="297"/>
      <c r="S35" s="297"/>
      <c r="T35" s="297"/>
      <c r="U35" s="297"/>
      <c r="V35" s="297"/>
      <c r="W35" s="297"/>
      <c r="X35" s="297"/>
      <c r="Y35" s="297"/>
      <c r="Z35" s="297"/>
      <c r="AA35" s="297"/>
    </row>
    <row r="36" spans="1:27" s="298" customFormat="1" ht="23.25" customHeight="1" x14ac:dyDescent="0.3">
      <c r="A36" s="308">
        <v>21</v>
      </c>
      <c r="B36" s="1444" t="s">
        <v>324</v>
      </c>
      <c r="C36" s="1445"/>
      <c r="D36" s="309">
        <v>77</v>
      </c>
      <c r="E36" s="309">
        <v>113</v>
      </c>
      <c r="F36" s="309"/>
      <c r="G36" s="309"/>
      <c r="H36" s="309"/>
      <c r="I36" s="309"/>
      <c r="J36" s="309"/>
      <c r="K36" s="309"/>
      <c r="L36" s="309"/>
      <c r="M36" s="309"/>
      <c r="N36" s="309"/>
      <c r="O36" s="309"/>
      <c r="P36" s="309">
        <f t="shared" si="2"/>
        <v>190</v>
      </c>
      <c r="Q36" s="310">
        <f t="shared" si="0"/>
        <v>3.8114343029087262E-2</v>
      </c>
      <c r="R36" s="297"/>
      <c r="S36" s="297"/>
      <c r="T36" s="297"/>
      <c r="U36" s="297"/>
      <c r="V36" s="297"/>
      <c r="W36" s="297"/>
      <c r="X36" s="297"/>
      <c r="Y36" s="297"/>
      <c r="Z36" s="297"/>
      <c r="AA36" s="297"/>
    </row>
    <row r="37" spans="1:27" s="298" customFormat="1" ht="23.25" customHeight="1" x14ac:dyDescent="0.3">
      <c r="A37" s="308">
        <v>22</v>
      </c>
      <c r="B37" s="1444" t="s">
        <v>325</v>
      </c>
      <c r="C37" s="1445"/>
      <c r="D37" s="309">
        <v>50</v>
      </c>
      <c r="E37" s="309">
        <v>130</v>
      </c>
      <c r="F37" s="309"/>
      <c r="G37" s="309"/>
      <c r="H37" s="309"/>
      <c r="I37" s="309"/>
      <c r="J37" s="309"/>
      <c r="K37" s="309"/>
      <c r="L37" s="309"/>
      <c r="M37" s="309"/>
      <c r="N37" s="309"/>
      <c r="O37" s="309"/>
      <c r="P37" s="309">
        <f t="shared" si="2"/>
        <v>180</v>
      </c>
      <c r="Q37" s="310">
        <f t="shared" si="0"/>
        <v>3.6108324974924777E-2</v>
      </c>
      <c r="R37" s="297"/>
      <c r="S37" s="297"/>
      <c r="T37" s="297"/>
      <c r="U37" s="297"/>
      <c r="V37" s="297"/>
      <c r="W37" s="297"/>
      <c r="X37" s="297"/>
      <c r="Y37" s="297"/>
      <c r="Z37" s="297"/>
      <c r="AA37" s="297"/>
    </row>
    <row r="38" spans="1:27" s="298" customFormat="1" ht="23.25" customHeight="1" x14ac:dyDescent="0.3">
      <c r="A38" s="308">
        <v>23</v>
      </c>
      <c r="B38" s="1444" t="s">
        <v>326</v>
      </c>
      <c r="C38" s="1445"/>
      <c r="D38" s="309">
        <v>36</v>
      </c>
      <c r="E38" s="309">
        <v>74</v>
      </c>
      <c r="F38" s="309"/>
      <c r="G38" s="309"/>
      <c r="H38" s="309"/>
      <c r="I38" s="309"/>
      <c r="J38" s="309"/>
      <c r="K38" s="309"/>
      <c r="L38" s="309"/>
      <c r="M38" s="309"/>
      <c r="N38" s="309"/>
      <c r="O38" s="309"/>
      <c r="P38" s="309">
        <f t="shared" si="2"/>
        <v>110</v>
      </c>
      <c r="Q38" s="310">
        <f t="shared" si="0"/>
        <v>2.2066198595787363E-2</v>
      </c>
      <c r="R38" s="297"/>
      <c r="S38" s="297"/>
      <c r="T38" s="297"/>
      <c r="U38" s="297"/>
      <c r="V38" s="297"/>
      <c r="W38" s="297"/>
      <c r="X38" s="297"/>
      <c r="Y38" s="297"/>
      <c r="Z38" s="297"/>
      <c r="AA38" s="297"/>
    </row>
    <row r="39" spans="1:27" s="298" customFormat="1" ht="23.25" customHeight="1" x14ac:dyDescent="0.3">
      <c r="A39" s="308">
        <v>24</v>
      </c>
      <c r="B39" s="1444" t="s">
        <v>327</v>
      </c>
      <c r="C39" s="1445"/>
      <c r="D39" s="309">
        <v>61</v>
      </c>
      <c r="E39" s="309">
        <v>99</v>
      </c>
      <c r="F39" s="309"/>
      <c r="G39" s="309"/>
      <c r="H39" s="309"/>
      <c r="I39" s="309"/>
      <c r="J39" s="309"/>
      <c r="K39" s="309"/>
      <c r="L39" s="309"/>
      <c r="M39" s="309"/>
      <c r="N39" s="309"/>
      <c r="O39" s="309"/>
      <c r="P39" s="309">
        <f>+SUM(D39:O39)</f>
        <v>160</v>
      </c>
      <c r="Q39" s="310">
        <f t="shared" si="0"/>
        <v>3.2096288866599799E-2</v>
      </c>
      <c r="R39" s="297"/>
      <c r="S39" s="297"/>
      <c r="T39" s="297"/>
      <c r="U39" s="297"/>
      <c r="V39" s="297"/>
      <c r="W39" s="297"/>
      <c r="X39" s="297"/>
      <c r="Y39" s="297"/>
      <c r="Z39" s="297"/>
      <c r="AA39" s="297"/>
    </row>
    <row r="40" spans="1:27" s="298" customFormat="1" ht="23.25" customHeight="1" x14ac:dyDescent="0.3">
      <c r="A40" s="308">
        <v>25</v>
      </c>
      <c r="B40" s="1444" t="s">
        <v>328</v>
      </c>
      <c r="C40" s="1445"/>
      <c r="D40" s="309">
        <v>13</v>
      </c>
      <c r="E40" s="309">
        <v>97</v>
      </c>
      <c r="F40" s="309"/>
      <c r="G40" s="309"/>
      <c r="H40" s="309"/>
      <c r="I40" s="309"/>
      <c r="J40" s="309"/>
      <c r="K40" s="309"/>
      <c r="L40" s="309"/>
      <c r="M40" s="309"/>
      <c r="N40" s="309"/>
      <c r="O40" s="309"/>
      <c r="P40" s="309">
        <f>+SUM(D40:O40)</f>
        <v>110</v>
      </c>
      <c r="Q40" s="310">
        <f t="shared" si="0"/>
        <v>2.2066198595787363E-2</v>
      </c>
      <c r="R40" s="297"/>
      <c r="S40" s="297"/>
      <c r="T40" s="297"/>
      <c r="U40" s="297"/>
      <c r="V40" s="297"/>
      <c r="W40" s="297"/>
      <c r="X40" s="297"/>
      <c r="Y40" s="297"/>
      <c r="Z40" s="297"/>
      <c r="AA40" s="297"/>
    </row>
    <row r="41" spans="1:27" s="298" customFormat="1" ht="23.25" customHeight="1" x14ac:dyDescent="0.3">
      <c r="A41" s="308">
        <v>26</v>
      </c>
      <c r="B41" s="1444" t="s">
        <v>329</v>
      </c>
      <c r="C41" s="1445"/>
      <c r="D41" s="309">
        <v>29</v>
      </c>
      <c r="E41" s="309">
        <v>74</v>
      </c>
      <c r="F41" s="309"/>
      <c r="G41" s="309"/>
      <c r="H41" s="309"/>
      <c r="I41" s="309"/>
      <c r="J41" s="309"/>
      <c r="K41" s="309"/>
      <c r="L41" s="309"/>
      <c r="M41" s="309"/>
      <c r="N41" s="309"/>
      <c r="O41" s="309"/>
      <c r="P41" s="309">
        <f>+SUM(D41:O41)</f>
        <v>103</v>
      </c>
      <c r="Q41" s="310">
        <f t="shared" si="0"/>
        <v>2.0661985957873621E-2</v>
      </c>
      <c r="R41" s="297"/>
      <c r="S41" s="297"/>
      <c r="T41" s="297"/>
      <c r="U41" s="297"/>
      <c r="V41" s="297"/>
      <c r="W41" s="297"/>
      <c r="X41" s="297"/>
      <c r="Y41" s="297"/>
      <c r="Z41" s="297"/>
      <c r="AA41" s="297"/>
    </row>
    <row r="42" spans="1:27" s="298" customFormat="1" ht="23.25" customHeight="1" x14ac:dyDescent="0.3">
      <c r="A42" s="308">
        <v>27</v>
      </c>
      <c r="B42" s="1444" t="s">
        <v>330</v>
      </c>
      <c r="C42" s="1445"/>
      <c r="D42" s="338"/>
      <c r="E42" s="338"/>
      <c r="F42" s="309"/>
      <c r="G42" s="309"/>
      <c r="H42" s="309"/>
      <c r="I42" s="309"/>
      <c r="J42" s="309"/>
      <c r="K42" s="309"/>
      <c r="L42" s="309"/>
      <c r="M42" s="309"/>
      <c r="N42" s="309"/>
      <c r="O42" s="309"/>
      <c r="P42" s="309">
        <f t="shared" si="2"/>
        <v>0</v>
      </c>
      <c r="Q42" s="310">
        <f t="shared" si="0"/>
        <v>0</v>
      </c>
      <c r="R42" s="297"/>
      <c r="S42" s="297"/>
      <c r="T42" s="297"/>
      <c r="U42" s="297"/>
      <c r="V42" s="297"/>
      <c r="W42" s="297"/>
      <c r="X42" s="297"/>
      <c r="Y42" s="297"/>
      <c r="Z42" s="297"/>
      <c r="AA42" s="297"/>
    </row>
    <row r="43" spans="1:27" s="298" customFormat="1" ht="23.25" customHeight="1" x14ac:dyDescent="0.3">
      <c r="A43" s="308">
        <v>28</v>
      </c>
      <c r="B43" s="1444" t="s">
        <v>331</v>
      </c>
      <c r="C43" s="1445"/>
      <c r="D43" s="338"/>
      <c r="E43" s="338"/>
      <c r="F43" s="309"/>
      <c r="G43" s="309"/>
      <c r="H43" s="309"/>
      <c r="I43" s="309"/>
      <c r="J43" s="309"/>
      <c r="K43" s="309"/>
      <c r="L43" s="309"/>
      <c r="M43" s="309"/>
      <c r="N43" s="309"/>
      <c r="O43" s="309"/>
      <c r="P43" s="309">
        <f t="shared" si="2"/>
        <v>0</v>
      </c>
      <c r="Q43" s="310">
        <f t="shared" si="0"/>
        <v>0</v>
      </c>
      <c r="R43" s="297"/>
      <c r="S43" s="297"/>
      <c r="T43" s="297"/>
      <c r="U43" s="297"/>
      <c r="V43" s="297"/>
      <c r="W43" s="297"/>
      <c r="X43" s="297"/>
      <c r="Y43" s="297"/>
      <c r="Z43" s="297"/>
      <c r="AA43" s="297"/>
    </row>
    <row r="44" spans="1:27" s="298" customFormat="1" ht="23.25" customHeight="1" x14ac:dyDescent="0.3">
      <c r="A44" s="308">
        <v>29</v>
      </c>
      <c r="B44" s="1444" t="s">
        <v>332</v>
      </c>
      <c r="C44" s="1445"/>
      <c r="D44" s="338"/>
      <c r="E44" s="338"/>
      <c r="F44" s="309"/>
      <c r="G44" s="309"/>
      <c r="H44" s="309"/>
      <c r="I44" s="309"/>
      <c r="J44" s="309"/>
      <c r="K44" s="309"/>
      <c r="L44" s="309"/>
      <c r="M44" s="309"/>
      <c r="N44" s="309"/>
      <c r="O44" s="309"/>
      <c r="P44" s="309">
        <f t="shared" si="2"/>
        <v>0</v>
      </c>
      <c r="Q44" s="310">
        <f t="shared" si="0"/>
        <v>0</v>
      </c>
      <c r="R44" s="297"/>
      <c r="S44" s="297"/>
      <c r="T44" s="297"/>
      <c r="U44" s="297"/>
      <c r="V44" s="297"/>
      <c r="W44" s="297"/>
      <c r="X44" s="297"/>
      <c r="Y44" s="297"/>
      <c r="Z44" s="297"/>
      <c r="AA44" s="297"/>
    </row>
    <row r="45" spans="1:27" s="298" customFormat="1" ht="23.25" customHeight="1" x14ac:dyDescent="0.3">
      <c r="A45" s="308">
        <v>30</v>
      </c>
      <c r="B45" s="1444" t="s">
        <v>333</v>
      </c>
      <c r="C45" s="1445"/>
      <c r="D45" s="338"/>
      <c r="E45" s="338"/>
      <c r="F45" s="309"/>
      <c r="G45" s="309"/>
      <c r="H45" s="309"/>
      <c r="I45" s="309"/>
      <c r="J45" s="309"/>
      <c r="K45" s="309"/>
      <c r="L45" s="309"/>
      <c r="M45" s="309"/>
      <c r="N45" s="309"/>
      <c r="O45" s="309"/>
      <c r="P45" s="309">
        <f>+SUM(D45:O45)</f>
        <v>0</v>
      </c>
      <c r="Q45" s="310">
        <f t="shared" si="0"/>
        <v>0</v>
      </c>
      <c r="R45" s="297"/>
      <c r="S45" s="297"/>
      <c r="T45" s="297"/>
      <c r="U45" s="297"/>
      <c r="V45" s="297"/>
      <c r="W45" s="297"/>
      <c r="X45" s="297"/>
      <c r="Y45" s="297"/>
      <c r="Z45" s="297"/>
      <c r="AA45" s="297"/>
    </row>
    <row r="46" spans="1:27" s="298" customFormat="1" ht="23.25" customHeight="1" x14ac:dyDescent="0.3">
      <c r="A46" s="1446" t="s">
        <v>1</v>
      </c>
      <c r="B46" s="1447"/>
      <c r="C46" s="1448"/>
      <c r="D46" s="339">
        <f>+SUM(D16:D45)</f>
        <v>1961</v>
      </c>
      <c r="E46" s="339">
        <f t="shared" ref="E46:P46" si="3">+SUM(E16:E45)</f>
        <v>3024</v>
      </c>
      <c r="F46" s="339">
        <f t="shared" si="3"/>
        <v>0</v>
      </c>
      <c r="G46" s="339">
        <f t="shared" si="3"/>
        <v>0</v>
      </c>
      <c r="H46" s="339">
        <f t="shared" si="3"/>
        <v>0</v>
      </c>
      <c r="I46" s="339">
        <f t="shared" si="3"/>
        <v>0</v>
      </c>
      <c r="J46" s="339">
        <f t="shared" si="3"/>
        <v>0</v>
      </c>
      <c r="K46" s="339">
        <f t="shared" si="3"/>
        <v>0</v>
      </c>
      <c r="L46" s="339">
        <f t="shared" si="3"/>
        <v>0</v>
      </c>
      <c r="M46" s="339">
        <f t="shared" si="3"/>
        <v>0</v>
      </c>
      <c r="N46" s="339">
        <f t="shared" si="3"/>
        <v>0</v>
      </c>
      <c r="O46" s="339">
        <f t="shared" si="3"/>
        <v>0</v>
      </c>
      <c r="P46" s="339">
        <f t="shared" si="3"/>
        <v>4985</v>
      </c>
      <c r="Q46" s="340">
        <v>1</v>
      </c>
      <c r="R46" s="297"/>
      <c r="S46" s="297"/>
      <c r="T46" s="297"/>
      <c r="U46" s="297"/>
      <c r="V46" s="297"/>
      <c r="W46" s="297"/>
      <c r="X46" s="297"/>
      <c r="Y46" s="297"/>
      <c r="Z46" s="297"/>
      <c r="AA46" s="297"/>
    </row>
    <row r="47" spans="1:27" s="298" customFormat="1" ht="23.25" customHeight="1" x14ac:dyDescent="0.3">
      <c r="A47" s="297"/>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row>
    <row r="48" spans="1:27" s="298" customFormat="1" ht="3" customHeight="1" x14ac:dyDescent="0.3">
      <c r="A48" s="341"/>
      <c r="B48" s="341"/>
      <c r="C48" s="341"/>
      <c r="D48" s="342"/>
      <c r="E48" s="342"/>
      <c r="F48" s="342"/>
      <c r="G48" s="342"/>
      <c r="H48" s="342"/>
      <c r="I48" s="342"/>
      <c r="J48" s="342"/>
      <c r="K48" s="342"/>
      <c r="L48" s="342"/>
      <c r="M48" s="342"/>
      <c r="N48" s="342"/>
      <c r="O48" s="342"/>
      <c r="P48" s="342"/>
      <c r="Q48" s="343"/>
      <c r="R48" s="297"/>
      <c r="S48" s="297"/>
      <c r="T48" s="297"/>
      <c r="U48" s="297"/>
      <c r="V48" s="297"/>
      <c r="W48" s="297"/>
      <c r="X48" s="297"/>
      <c r="Y48" s="297"/>
      <c r="Z48" s="297"/>
    </row>
    <row r="49" spans="1:28" s="298" customFormat="1" ht="23.25" customHeight="1" x14ac:dyDescent="0.3">
      <c r="A49" s="299" t="s">
        <v>334</v>
      </c>
      <c r="B49" s="344"/>
      <c r="C49" s="344"/>
      <c r="D49" s="344"/>
      <c r="E49" s="344"/>
      <c r="F49" s="344"/>
      <c r="G49" s="344"/>
      <c r="H49" s="344"/>
      <c r="I49" s="344"/>
      <c r="J49" s="344"/>
      <c r="K49" s="344"/>
      <c r="L49" s="344"/>
      <c r="M49" s="344"/>
      <c r="Q49" s="297"/>
      <c r="R49" s="297"/>
      <c r="S49" s="297"/>
      <c r="T49" s="297"/>
      <c r="V49" s="344"/>
      <c r="W49" s="344"/>
      <c r="X49" s="344"/>
      <c r="Y49" s="344"/>
      <c r="Z49" s="344"/>
      <c r="AA49" s="297"/>
      <c r="AB49" s="297"/>
    </row>
    <row r="50" spans="1:28" s="298" customFormat="1" ht="3" customHeight="1" x14ac:dyDescent="0.3">
      <c r="A50" s="345"/>
      <c r="B50" s="297"/>
      <c r="C50" s="297"/>
      <c r="D50" s="297"/>
      <c r="E50" s="297"/>
      <c r="F50" s="297"/>
      <c r="G50" s="297"/>
      <c r="H50" s="297"/>
      <c r="I50" s="297"/>
      <c r="J50" s="297"/>
      <c r="K50" s="297"/>
      <c r="L50" s="297"/>
      <c r="M50" s="297"/>
      <c r="Q50" s="297"/>
      <c r="R50" s="297"/>
      <c r="S50" s="297"/>
      <c r="T50" s="297"/>
      <c r="U50" s="297"/>
      <c r="V50" s="297"/>
      <c r="W50" s="297"/>
      <c r="X50" s="297"/>
      <c r="Y50" s="297"/>
      <c r="Z50" s="297"/>
      <c r="AA50" s="297"/>
      <c r="AB50" s="297"/>
    </row>
    <row r="51" spans="1:28" s="298" customFormat="1" ht="43.5" customHeight="1" x14ac:dyDescent="0.3">
      <c r="A51" s="1449" t="s">
        <v>0</v>
      </c>
      <c r="B51" s="1449" t="s">
        <v>1</v>
      </c>
      <c r="C51" s="1449" t="s">
        <v>335</v>
      </c>
      <c r="D51" s="1449"/>
      <c r="E51" s="1449" t="s">
        <v>336</v>
      </c>
      <c r="F51" s="1449"/>
      <c r="G51" s="1449" t="s">
        <v>337</v>
      </c>
      <c r="H51" s="1449"/>
      <c r="I51" s="1449" t="s">
        <v>338</v>
      </c>
      <c r="J51" s="1449"/>
      <c r="K51" s="344"/>
      <c r="L51" s="344"/>
      <c r="M51" s="344"/>
      <c r="Q51" s="297"/>
      <c r="R51" s="297"/>
      <c r="S51" s="297"/>
      <c r="T51" s="297"/>
      <c r="U51" s="299" t="s">
        <v>339</v>
      </c>
      <c r="AA51" s="297"/>
      <c r="AB51" s="297"/>
    </row>
    <row r="52" spans="1:28" s="298" customFormat="1" ht="43.5" customHeight="1" x14ac:dyDescent="0.3">
      <c r="A52" s="1450"/>
      <c r="B52" s="1450"/>
      <c r="C52" s="1450"/>
      <c r="D52" s="1450"/>
      <c r="E52" s="1450"/>
      <c r="F52" s="1450"/>
      <c r="G52" s="1450"/>
      <c r="H52" s="1450"/>
      <c r="I52" s="1450"/>
      <c r="J52" s="1450"/>
      <c r="K52" s="344"/>
      <c r="L52" s="344"/>
      <c r="M52" s="344"/>
      <c r="Q52" s="297"/>
      <c r="R52" s="297"/>
      <c r="S52" s="297"/>
      <c r="T52" s="297"/>
      <c r="U52" s="1215" t="s">
        <v>0</v>
      </c>
      <c r="V52" s="1215" t="s">
        <v>1</v>
      </c>
      <c r="W52" s="1443" t="s">
        <v>21</v>
      </c>
      <c r="X52" s="1443"/>
      <c r="Y52" s="1443" t="s">
        <v>22</v>
      </c>
      <c r="Z52" s="1443"/>
      <c r="AA52" s="297"/>
      <c r="AB52" s="297"/>
    </row>
    <row r="53" spans="1:28" s="298" customFormat="1" ht="23.25" customHeight="1" x14ac:dyDescent="0.3">
      <c r="A53" s="346" t="s">
        <v>7</v>
      </c>
      <c r="B53" s="347">
        <f t="shared" ref="B53:B64" si="4">+SUM(C53:J53)</f>
        <v>1961</v>
      </c>
      <c r="C53" s="1437">
        <v>718</v>
      </c>
      <c r="D53" s="1438"/>
      <c r="E53" s="1437">
        <v>892</v>
      </c>
      <c r="F53" s="1438"/>
      <c r="G53" s="1437">
        <v>341</v>
      </c>
      <c r="H53" s="1438"/>
      <c r="I53" s="1437">
        <v>10</v>
      </c>
      <c r="J53" s="1439"/>
      <c r="K53" s="344"/>
      <c r="L53" s="344"/>
      <c r="M53" s="344"/>
      <c r="N53" s="297"/>
      <c r="O53" s="297"/>
      <c r="P53" s="297"/>
      <c r="Q53" s="297"/>
      <c r="R53" s="297"/>
      <c r="S53" s="297"/>
      <c r="T53" s="297"/>
      <c r="U53" s="346" t="s">
        <v>7</v>
      </c>
      <c r="V53" s="347">
        <f t="shared" ref="V53:V64" si="5">+W53+Y53</f>
        <v>1961</v>
      </c>
      <c r="W53" s="1437">
        <v>855</v>
      </c>
      <c r="X53" s="1438"/>
      <c r="Y53" s="1437">
        <v>1106</v>
      </c>
      <c r="Z53" s="1439"/>
      <c r="AA53" s="297"/>
      <c r="AB53" s="297"/>
    </row>
    <row r="54" spans="1:28" s="298" customFormat="1" ht="23.25" customHeight="1" x14ac:dyDescent="0.3">
      <c r="A54" s="348" t="s">
        <v>8</v>
      </c>
      <c r="B54" s="349">
        <f t="shared" si="4"/>
        <v>3024</v>
      </c>
      <c r="C54" s="1440">
        <v>857</v>
      </c>
      <c r="D54" s="1441"/>
      <c r="E54" s="1440">
        <v>1473</v>
      </c>
      <c r="F54" s="1441"/>
      <c r="G54" s="1440">
        <v>675</v>
      </c>
      <c r="H54" s="1441"/>
      <c r="I54" s="1440">
        <v>19</v>
      </c>
      <c r="J54" s="1442"/>
      <c r="K54" s="344"/>
      <c r="L54" s="344"/>
      <c r="M54" s="344"/>
      <c r="N54" s="297"/>
      <c r="O54" s="297"/>
      <c r="P54" s="297"/>
      <c r="Q54" s="297"/>
      <c r="R54" s="297"/>
      <c r="S54" s="297"/>
      <c r="T54" s="297"/>
      <c r="U54" s="348" t="s">
        <v>8</v>
      </c>
      <c r="V54" s="349">
        <f t="shared" si="5"/>
        <v>3024</v>
      </c>
      <c r="W54" s="1440">
        <v>1626</v>
      </c>
      <c r="X54" s="1441"/>
      <c r="Y54" s="1440">
        <v>1398</v>
      </c>
      <c r="Z54" s="1442"/>
      <c r="AA54" s="297"/>
      <c r="AB54" s="297"/>
    </row>
    <row r="55" spans="1:28" s="298" customFormat="1" ht="23.25" customHeight="1" x14ac:dyDescent="0.3">
      <c r="A55" s="350" t="s">
        <v>9</v>
      </c>
      <c r="B55" s="351">
        <f t="shared" si="4"/>
        <v>0</v>
      </c>
      <c r="C55" s="1437"/>
      <c r="D55" s="1438"/>
      <c r="E55" s="1437"/>
      <c r="F55" s="1438"/>
      <c r="G55" s="1437"/>
      <c r="H55" s="1438"/>
      <c r="I55" s="1437"/>
      <c r="J55" s="1439"/>
      <c r="K55" s="344"/>
      <c r="L55" s="344"/>
      <c r="M55" s="344"/>
      <c r="N55" s="297"/>
      <c r="O55" s="297"/>
      <c r="P55" s="297"/>
      <c r="Q55" s="297"/>
      <c r="R55" s="297"/>
      <c r="S55" s="297"/>
      <c r="T55" s="297"/>
      <c r="U55" s="350" t="s">
        <v>9</v>
      </c>
      <c r="V55" s="351">
        <f t="shared" si="5"/>
        <v>0</v>
      </c>
      <c r="W55" s="1437"/>
      <c r="X55" s="1438"/>
      <c r="Y55" s="1437"/>
      <c r="Z55" s="1439"/>
      <c r="AA55" s="297"/>
      <c r="AB55" s="297"/>
    </row>
    <row r="56" spans="1:28" s="298" customFormat="1" ht="23.25" customHeight="1" x14ac:dyDescent="0.3">
      <c r="A56" s="348" t="s">
        <v>10</v>
      </c>
      <c r="B56" s="349">
        <f t="shared" si="4"/>
        <v>0</v>
      </c>
      <c r="C56" s="1440"/>
      <c r="D56" s="1441"/>
      <c r="E56" s="1440"/>
      <c r="F56" s="1441"/>
      <c r="G56" s="1440"/>
      <c r="H56" s="1441"/>
      <c r="I56" s="1440"/>
      <c r="J56" s="1442"/>
      <c r="K56" s="344"/>
      <c r="L56" s="344"/>
      <c r="M56" s="344"/>
      <c r="N56" s="297"/>
      <c r="O56" s="297"/>
      <c r="P56" s="297"/>
      <c r="Q56" s="297"/>
      <c r="R56" s="297"/>
      <c r="S56" s="297"/>
      <c r="T56" s="297"/>
      <c r="U56" s="348" t="s">
        <v>10</v>
      </c>
      <c r="V56" s="349">
        <f t="shared" si="5"/>
        <v>0</v>
      </c>
      <c r="W56" s="1440"/>
      <c r="X56" s="1441"/>
      <c r="Y56" s="1440"/>
      <c r="Z56" s="1442"/>
      <c r="AA56" s="297"/>
      <c r="AB56" s="297"/>
    </row>
    <row r="57" spans="1:28" s="298" customFormat="1" ht="23.25" customHeight="1" x14ac:dyDescent="0.3">
      <c r="A57" s="350" t="s">
        <v>11</v>
      </c>
      <c r="B57" s="351">
        <f t="shared" si="4"/>
        <v>0</v>
      </c>
      <c r="C57" s="1437"/>
      <c r="D57" s="1438"/>
      <c r="E57" s="1437"/>
      <c r="F57" s="1438"/>
      <c r="G57" s="1437"/>
      <c r="H57" s="1438"/>
      <c r="I57" s="1437"/>
      <c r="J57" s="1439"/>
      <c r="K57" s="344"/>
      <c r="L57" s="344"/>
      <c r="M57" s="344"/>
      <c r="N57" s="297"/>
      <c r="O57" s="297"/>
      <c r="P57" s="297"/>
      <c r="Q57" s="297"/>
      <c r="R57" s="297"/>
      <c r="S57" s="297"/>
      <c r="T57" s="297"/>
      <c r="U57" s="350" t="s">
        <v>11</v>
      </c>
      <c r="V57" s="351">
        <f t="shared" si="5"/>
        <v>0</v>
      </c>
      <c r="W57" s="1437"/>
      <c r="X57" s="1438"/>
      <c r="Y57" s="1437"/>
      <c r="Z57" s="1439"/>
      <c r="AA57" s="297"/>
      <c r="AB57" s="297"/>
    </row>
    <row r="58" spans="1:28" s="298" customFormat="1" ht="23.25" customHeight="1" x14ac:dyDescent="0.3">
      <c r="A58" s="348" t="s">
        <v>12</v>
      </c>
      <c r="B58" s="349">
        <f t="shared" si="4"/>
        <v>0</v>
      </c>
      <c r="C58" s="1440"/>
      <c r="D58" s="1441"/>
      <c r="E58" s="1440"/>
      <c r="F58" s="1441"/>
      <c r="G58" s="1440"/>
      <c r="H58" s="1441"/>
      <c r="I58" s="1440"/>
      <c r="J58" s="1442"/>
      <c r="K58" s="344"/>
      <c r="L58" s="344"/>
      <c r="M58" s="344"/>
      <c r="N58" s="297"/>
      <c r="O58" s="297"/>
      <c r="P58" s="297"/>
      <c r="Q58" s="297"/>
      <c r="R58" s="297"/>
      <c r="S58" s="297"/>
      <c r="T58" s="297"/>
      <c r="U58" s="348" t="s">
        <v>12</v>
      </c>
      <c r="V58" s="349">
        <f t="shared" si="5"/>
        <v>0</v>
      </c>
      <c r="W58" s="1440"/>
      <c r="X58" s="1441"/>
      <c r="Y58" s="1440"/>
      <c r="Z58" s="1442"/>
      <c r="AA58" s="297"/>
      <c r="AB58" s="297"/>
    </row>
    <row r="59" spans="1:28" s="298" customFormat="1" ht="23.25" customHeight="1" x14ac:dyDescent="0.3">
      <c r="A59" s="350" t="s">
        <v>13</v>
      </c>
      <c r="B59" s="351">
        <f t="shared" si="4"/>
        <v>0</v>
      </c>
      <c r="C59" s="1437"/>
      <c r="D59" s="1438"/>
      <c r="E59" s="1437"/>
      <c r="F59" s="1438"/>
      <c r="G59" s="1437"/>
      <c r="H59" s="1438"/>
      <c r="I59" s="1437"/>
      <c r="J59" s="1439"/>
      <c r="K59" s="344"/>
      <c r="L59" s="344"/>
      <c r="M59" s="344"/>
      <c r="N59" s="297"/>
      <c r="O59" s="297"/>
      <c r="P59" s="297"/>
      <c r="Q59" s="297"/>
      <c r="R59" s="297"/>
      <c r="S59" s="297"/>
      <c r="T59" s="297"/>
      <c r="U59" s="350" t="s">
        <v>13</v>
      </c>
      <c r="V59" s="351">
        <f t="shared" si="5"/>
        <v>0</v>
      </c>
      <c r="W59" s="1437"/>
      <c r="X59" s="1438"/>
      <c r="Y59" s="1437"/>
      <c r="Z59" s="1439"/>
      <c r="AA59" s="297"/>
      <c r="AB59" s="297"/>
    </row>
    <row r="60" spans="1:28" s="298" customFormat="1" ht="23.25" customHeight="1" x14ac:dyDescent="0.3">
      <c r="A60" s="348" t="s">
        <v>14</v>
      </c>
      <c r="B60" s="349">
        <f t="shared" si="4"/>
        <v>0</v>
      </c>
      <c r="C60" s="1440"/>
      <c r="D60" s="1441"/>
      <c r="E60" s="1440"/>
      <c r="F60" s="1441"/>
      <c r="G60" s="1440"/>
      <c r="H60" s="1441"/>
      <c r="I60" s="1440"/>
      <c r="J60" s="1442"/>
      <c r="K60" s="344"/>
      <c r="L60" s="344"/>
      <c r="M60" s="344"/>
      <c r="N60" s="297"/>
      <c r="O60" s="297"/>
      <c r="P60" s="297"/>
      <c r="Q60" s="297"/>
      <c r="R60" s="297"/>
      <c r="S60" s="297"/>
      <c r="T60" s="297"/>
      <c r="U60" s="348" t="s">
        <v>14</v>
      </c>
      <c r="V60" s="349">
        <f t="shared" si="5"/>
        <v>0</v>
      </c>
      <c r="W60" s="1440"/>
      <c r="X60" s="1441"/>
      <c r="Y60" s="1440"/>
      <c r="Z60" s="1442"/>
      <c r="AA60" s="297"/>
      <c r="AB60" s="297"/>
    </row>
    <row r="61" spans="1:28" s="298" customFormat="1" ht="23.25" customHeight="1" x14ac:dyDescent="0.3">
      <c r="A61" s="350" t="s">
        <v>39</v>
      </c>
      <c r="B61" s="351">
        <f t="shared" si="4"/>
        <v>0</v>
      </c>
      <c r="C61" s="1437"/>
      <c r="D61" s="1438"/>
      <c r="E61" s="1437"/>
      <c r="F61" s="1438"/>
      <c r="G61" s="1437"/>
      <c r="H61" s="1438"/>
      <c r="I61" s="1437"/>
      <c r="J61" s="1439"/>
      <c r="K61" s="344"/>
      <c r="L61" s="344"/>
      <c r="M61" s="344"/>
      <c r="N61" s="297"/>
      <c r="O61" s="297"/>
      <c r="P61" s="297"/>
      <c r="Q61" s="297"/>
      <c r="R61" s="297"/>
      <c r="S61" s="297"/>
      <c r="T61" s="297"/>
      <c r="U61" s="350" t="s">
        <v>39</v>
      </c>
      <c r="V61" s="351">
        <f t="shared" si="5"/>
        <v>0</v>
      </c>
      <c r="W61" s="1437"/>
      <c r="X61" s="1438"/>
      <c r="Y61" s="1437"/>
      <c r="Z61" s="1439"/>
      <c r="AA61" s="297"/>
      <c r="AB61" s="297"/>
    </row>
    <row r="62" spans="1:28" s="298" customFormat="1" ht="23.25" customHeight="1" x14ac:dyDescent="0.3">
      <c r="A62" s="348" t="s">
        <v>15</v>
      </c>
      <c r="B62" s="349">
        <f t="shared" si="4"/>
        <v>0</v>
      </c>
      <c r="C62" s="1440"/>
      <c r="D62" s="1441"/>
      <c r="E62" s="1440"/>
      <c r="F62" s="1441"/>
      <c r="G62" s="1440"/>
      <c r="H62" s="1441"/>
      <c r="I62" s="1440"/>
      <c r="J62" s="1442"/>
      <c r="K62" s="344"/>
      <c r="L62" s="344"/>
      <c r="M62" s="344"/>
      <c r="N62" s="297"/>
      <c r="O62" s="297"/>
      <c r="P62" s="297"/>
      <c r="Q62" s="297"/>
      <c r="R62" s="297"/>
      <c r="S62" s="297"/>
      <c r="T62" s="297"/>
      <c r="U62" s="348" t="s">
        <v>15</v>
      </c>
      <c r="V62" s="349">
        <f t="shared" si="5"/>
        <v>0</v>
      </c>
      <c r="W62" s="1440"/>
      <c r="X62" s="1441"/>
      <c r="Y62" s="1440"/>
      <c r="Z62" s="1442"/>
      <c r="AA62" s="297"/>
      <c r="AB62" s="297"/>
    </row>
    <row r="63" spans="1:28" s="298" customFormat="1" ht="23.25" customHeight="1" x14ac:dyDescent="0.3">
      <c r="A63" s="350" t="s">
        <v>16</v>
      </c>
      <c r="B63" s="351">
        <f t="shared" si="4"/>
        <v>0</v>
      </c>
      <c r="C63" s="1437"/>
      <c r="D63" s="1438"/>
      <c r="E63" s="1437"/>
      <c r="F63" s="1438"/>
      <c r="G63" s="1437"/>
      <c r="H63" s="1438"/>
      <c r="I63" s="1437"/>
      <c r="J63" s="1439"/>
      <c r="K63" s="344"/>
      <c r="L63" s="344"/>
      <c r="M63" s="344"/>
      <c r="N63" s="297"/>
      <c r="O63" s="297"/>
      <c r="P63" s="297"/>
      <c r="Q63" s="297"/>
      <c r="R63" s="297"/>
      <c r="S63" s="297"/>
      <c r="T63" s="297"/>
      <c r="U63" s="350" t="s">
        <v>16</v>
      </c>
      <c r="V63" s="351">
        <f t="shared" si="5"/>
        <v>0</v>
      </c>
      <c r="W63" s="1437"/>
      <c r="X63" s="1438"/>
      <c r="Y63" s="1437"/>
      <c r="Z63" s="1439"/>
      <c r="AA63" s="297"/>
      <c r="AB63" s="297"/>
    </row>
    <row r="64" spans="1:28" s="298" customFormat="1" ht="23.25" customHeight="1" x14ac:dyDescent="0.3">
      <c r="A64" s="348" t="s">
        <v>17</v>
      </c>
      <c r="B64" s="349">
        <f t="shared" si="4"/>
        <v>0</v>
      </c>
      <c r="C64" s="1440"/>
      <c r="D64" s="1441"/>
      <c r="E64" s="1440"/>
      <c r="F64" s="1441"/>
      <c r="G64" s="1440"/>
      <c r="H64" s="1441"/>
      <c r="I64" s="1440"/>
      <c r="J64" s="1442"/>
      <c r="K64" s="344"/>
      <c r="L64" s="344"/>
      <c r="M64" s="344"/>
      <c r="N64" s="297"/>
      <c r="O64" s="297"/>
      <c r="P64" s="297"/>
      <c r="Q64" s="297"/>
      <c r="R64" s="297"/>
      <c r="S64" s="297"/>
      <c r="T64" s="297"/>
      <c r="U64" s="348" t="s">
        <v>17</v>
      </c>
      <c r="V64" s="349">
        <f t="shared" si="5"/>
        <v>0</v>
      </c>
      <c r="W64" s="1440"/>
      <c r="X64" s="1441"/>
      <c r="Y64" s="1440"/>
      <c r="Z64" s="1442"/>
      <c r="AA64" s="297"/>
      <c r="AB64" s="297"/>
    </row>
    <row r="65" spans="1:28" s="298" customFormat="1" ht="23.25" customHeight="1" x14ac:dyDescent="0.3">
      <c r="A65" s="352" t="s">
        <v>1</v>
      </c>
      <c r="B65" s="353">
        <f>+SUM(B53:B64)</f>
        <v>4985</v>
      </c>
      <c r="C65" s="1427">
        <f t="shared" ref="C65:I65" si="6">+SUM(C53:C64)</f>
        <v>1575</v>
      </c>
      <c r="D65" s="1428"/>
      <c r="E65" s="1427">
        <f t="shared" si="6"/>
        <v>2365</v>
      </c>
      <c r="F65" s="1428"/>
      <c r="G65" s="1427">
        <f t="shared" si="6"/>
        <v>1016</v>
      </c>
      <c r="H65" s="1428"/>
      <c r="I65" s="1427">
        <f t="shared" si="6"/>
        <v>29</v>
      </c>
      <c r="J65" s="1428"/>
      <c r="K65" s="344"/>
      <c r="L65" s="344"/>
      <c r="M65" s="344"/>
      <c r="N65" s="297"/>
      <c r="O65" s="297"/>
      <c r="P65" s="297"/>
      <c r="Q65" s="297"/>
      <c r="R65" s="297"/>
      <c r="S65" s="297"/>
      <c r="T65" s="297"/>
      <c r="U65" s="352" t="s">
        <v>1</v>
      </c>
      <c r="V65" s="353">
        <f>+SUM(V53:V64)</f>
        <v>4985</v>
      </c>
      <c r="W65" s="1427">
        <f>+SUM(W53:W64)</f>
        <v>2481</v>
      </c>
      <c r="X65" s="1428"/>
      <c r="Y65" s="1427">
        <f>+SUM(Y53:Y64)</f>
        <v>2504</v>
      </c>
      <c r="Z65" s="1428"/>
      <c r="AA65" s="297"/>
      <c r="AB65" s="297"/>
    </row>
    <row r="66" spans="1:28" s="298" customFormat="1" ht="23.25" customHeight="1" x14ac:dyDescent="0.3">
      <c r="A66" s="354" t="s">
        <v>340</v>
      </c>
      <c r="B66" s="1216">
        <v>1</v>
      </c>
      <c r="C66" s="1426">
        <v>0.48816568047337278</v>
      </c>
      <c r="D66" s="1426"/>
      <c r="E66" s="1426">
        <v>0.36489151873767256</v>
      </c>
      <c r="F66" s="1426"/>
      <c r="G66" s="1426">
        <v>0.14694280078895464</v>
      </c>
      <c r="H66" s="1426"/>
      <c r="I66" s="1426">
        <v>0</v>
      </c>
      <c r="J66" s="1426"/>
      <c r="K66" s="344"/>
      <c r="L66" s="344"/>
      <c r="M66" s="344"/>
      <c r="N66" s="297"/>
      <c r="O66" s="297"/>
      <c r="P66" s="297"/>
      <c r="Q66" s="297"/>
      <c r="R66" s="297"/>
      <c r="S66" s="297"/>
      <c r="T66" s="297"/>
      <c r="U66" s="354" t="s">
        <v>341</v>
      </c>
      <c r="V66" s="1216">
        <v>1</v>
      </c>
      <c r="W66" s="1426">
        <v>0.45660749506903353</v>
      </c>
      <c r="X66" s="1426"/>
      <c r="Y66" s="1426">
        <v>0.54339250493096647</v>
      </c>
      <c r="Z66" s="1426"/>
      <c r="AA66" s="297"/>
      <c r="AB66" s="297"/>
    </row>
    <row r="67" spans="1:28" s="298" customFormat="1" ht="23.25" customHeight="1" x14ac:dyDescent="0.3">
      <c r="A67" s="355"/>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row>
    <row r="68" spans="1:28" s="298" customFormat="1" ht="23.25" customHeight="1" thickBot="1" x14ac:dyDescent="0.35">
      <c r="A68" s="356" t="s">
        <v>342</v>
      </c>
      <c r="B68" s="357"/>
      <c r="C68" s="357"/>
      <c r="D68" s="357"/>
      <c r="E68" s="357"/>
      <c r="F68" s="357"/>
      <c r="G68" s="357"/>
      <c r="H68" s="357"/>
      <c r="I68" s="357"/>
      <c r="J68" s="357"/>
      <c r="K68" s="357"/>
      <c r="L68" s="357"/>
      <c r="M68" s="357"/>
      <c r="N68" s="297"/>
      <c r="O68" s="297"/>
      <c r="P68" s="297"/>
      <c r="Q68" s="297"/>
      <c r="R68" s="297"/>
      <c r="S68" s="297"/>
      <c r="T68" s="297"/>
      <c r="U68" s="297"/>
      <c r="V68" s="297"/>
      <c r="W68" s="297"/>
      <c r="X68" s="297"/>
      <c r="Y68" s="297"/>
      <c r="Z68" s="297"/>
      <c r="AA68" s="297"/>
      <c r="AB68" s="297"/>
    </row>
    <row r="69" spans="1:28" s="298" customFormat="1" ht="23.25" customHeight="1" thickTop="1" x14ac:dyDescent="0.3">
      <c r="A69" s="355"/>
      <c r="B69" s="297"/>
      <c r="C69" s="297"/>
      <c r="D69" s="297"/>
      <c r="E69" s="297"/>
      <c r="F69" s="297"/>
      <c r="G69" s="297"/>
      <c r="H69" s="297"/>
      <c r="I69" s="297"/>
      <c r="J69" s="297"/>
      <c r="K69" s="297"/>
      <c r="L69" s="297"/>
      <c r="M69" s="297"/>
      <c r="N69" s="358"/>
      <c r="O69" s="358"/>
      <c r="P69" s="358"/>
      <c r="Q69" s="297"/>
      <c r="R69" s="297"/>
      <c r="S69" s="297"/>
      <c r="T69" s="297"/>
      <c r="U69" s="297"/>
      <c r="V69" s="297"/>
      <c r="W69" s="297"/>
      <c r="X69" s="297"/>
      <c r="Y69" s="297"/>
      <c r="Z69" s="297"/>
      <c r="AA69" s="297"/>
      <c r="AB69" s="297"/>
    </row>
    <row r="70" spans="1:28" s="298" customFormat="1" ht="94.5" customHeight="1" x14ac:dyDescent="0.3">
      <c r="A70" s="796" t="s">
        <v>0</v>
      </c>
      <c r="B70" s="797" t="s">
        <v>1</v>
      </c>
      <c r="C70" s="1435" t="s">
        <v>343</v>
      </c>
      <c r="D70" s="1436"/>
      <c r="E70" s="1435" t="s">
        <v>344</v>
      </c>
      <c r="F70" s="1436"/>
      <c r="G70" s="1435" t="s">
        <v>345</v>
      </c>
      <c r="H70" s="1436"/>
      <c r="I70" s="1435" t="s">
        <v>346</v>
      </c>
      <c r="J70" s="1436"/>
      <c r="K70" s="1435" t="s">
        <v>347</v>
      </c>
      <c r="L70" s="1436"/>
      <c r="M70" s="1435" t="s">
        <v>348</v>
      </c>
      <c r="N70" s="1436"/>
      <c r="O70" s="1435" t="s">
        <v>349</v>
      </c>
      <c r="P70" s="1436"/>
      <c r="Q70" s="297"/>
      <c r="R70" s="297"/>
      <c r="S70" s="297"/>
      <c r="T70" s="297"/>
      <c r="U70" s="297"/>
      <c r="V70" s="297"/>
      <c r="W70" s="359"/>
      <c r="X70" s="359"/>
      <c r="Y70" s="359"/>
      <c r="Z70" s="359"/>
      <c r="AA70" s="359"/>
      <c r="AB70" s="187"/>
    </row>
    <row r="71" spans="1:28" s="298" customFormat="1" ht="23.25" customHeight="1" x14ac:dyDescent="0.3">
      <c r="A71" s="346" t="s">
        <v>7</v>
      </c>
      <c r="B71" s="347">
        <f t="shared" ref="B71:B82" si="7">+SUM(C71:P71)</f>
        <v>1961</v>
      </c>
      <c r="C71" s="1431">
        <v>718</v>
      </c>
      <c r="D71" s="1432"/>
      <c r="E71" s="1431">
        <v>362</v>
      </c>
      <c r="F71" s="1432"/>
      <c r="G71" s="1431">
        <v>501</v>
      </c>
      <c r="H71" s="1432"/>
      <c r="I71" s="1431">
        <v>269</v>
      </c>
      <c r="J71" s="1432"/>
      <c r="K71" s="1431">
        <v>72</v>
      </c>
      <c r="L71" s="1432"/>
      <c r="M71" s="1431">
        <v>39</v>
      </c>
      <c r="N71" s="1432"/>
      <c r="O71" s="1431">
        <v>0</v>
      </c>
      <c r="P71" s="1433"/>
      <c r="Q71" s="297"/>
      <c r="R71" s="297"/>
      <c r="S71" s="297"/>
      <c r="T71" s="297"/>
      <c r="U71" s="297"/>
      <c r="V71" s="297"/>
      <c r="W71" s="359"/>
      <c r="X71" s="359"/>
      <c r="Y71" s="359"/>
      <c r="Z71" s="359"/>
      <c r="AA71" s="359"/>
      <c r="AB71" s="187"/>
    </row>
    <row r="72" spans="1:28" s="298" customFormat="1" ht="23.25" customHeight="1" x14ac:dyDescent="0.3">
      <c r="A72" s="348" t="s">
        <v>8</v>
      </c>
      <c r="B72" s="349">
        <f t="shared" si="7"/>
        <v>3024</v>
      </c>
      <c r="C72" s="1429">
        <v>787</v>
      </c>
      <c r="D72" s="1430"/>
      <c r="E72" s="1429">
        <v>235</v>
      </c>
      <c r="F72" s="1430"/>
      <c r="G72" s="1429">
        <v>1199</v>
      </c>
      <c r="H72" s="1430"/>
      <c r="I72" s="1429">
        <v>398</v>
      </c>
      <c r="J72" s="1430"/>
      <c r="K72" s="1429">
        <v>299</v>
      </c>
      <c r="L72" s="1430"/>
      <c r="M72" s="1429">
        <v>87</v>
      </c>
      <c r="N72" s="1430"/>
      <c r="O72" s="1429">
        <v>19</v>
      </c>
      <c r="P72" s="1434"/>
      <c r="Q72" s="297"/>
      <c r="R72" s="297"/>
      <c r="S72" s="297"/>
      <c r="T72" s="297"/>
      <c r="U72" s="297"/>
      <c r="V72" s="297"/>
      <c r="W72" s="359"/>
      <c r="X72" s="359"/>
      <c r="Y72" s="359"/>
      <c r="Z72" s="359"/>
      <c r="AA72" s="359"/>
      <c r="AB72" s="187"/>
    </row>
    <row r="73" spans="1:28" s="298" customFormat="1" ht="23.25" customHeight="1" x14ac:dyDescent="0.3">
      <c r="A73" s="350" t="s">
        <v>9</v>
      </c>
      <c r="B73" s="351">
        <f t="shared" si="7"/>
        <v>0</v>
      </c>
      <c r="C73" s="1431"/>
      <c r="D73" s="1432"/>
      <c r="E73" s="1431"/>
      <c r="F73" s="1432"/>
      <c r="G73" s="1431"/>
      <c r="H73" s="1432"/>
      <c r="I73" s="1431"/>
      <c r="J73" s="1432"/>
      <c r="K73" s="1431"/>
      <c r="L73" s="1432"/>
      <c r="M73" s="1431"/>
      <c r="N73" s="1432"/>
      <c r="O73" s="1431"/>
      <c r="P73" s="1433"/>
      <c r="Q73" s="297"/>
      <c r="R73" s="297"/>
      <c r="S73" s="297"/>
      <c r="T73" s="297"/>
      <c r="U73" s="297"/>
      <c r="V73" s="297"/>
      <c r="W73" s="359"/>
      <c r="X73" s="359"/>
      <c r="Y73" s="359"/>
      <c r="Z73" s="359"/>
      <c r="AA73" s="359"/>
      <c r="AB73" s="187"/>
    </row>
    <row r="74" spans="1:28" s="298" customFormat="1" ht="23.25" customHeight="1" x14ac:dyDescent="0.3">
      <c r="A74" s="348" t="s">
        <v>10</v>
      </c>
      <c r="B74" s="349">
        <f t="shared" si="7"/>
        <v>0</v>
      </c>
      <c r="C74" s="1429"/>
      <c r="D74" s="1430"/>
      <c r="E74" s="1429"/>
      <c r="F74" s="1430"/>
      <c r="G74" s="1429"/>
      <c r="H74" s="1430"/>
      <c r="I74" s="1429"/>
      <c r="J74" s="1430"/>
      <c r="K74" s="1429"/>
      <c r="L74" s="1430"/>
      <c r="M74" s="1429"/>
      <c r="N74" s="1430"/>
      <c r="O74" s="1429"/>
      <c r="P74" s="1434"/>
      <c r="Q74" s="297"/>
      <c r="R74" s="297"/>
      <c r="S74" s="297"/>
      <c r="T74" s="297"/>
      <c r="U74" s="297"/>
      <c r="V74" s="297"/>
      <c r="W74" s="359"/>
      <c r="X74" s="359"/>
      <c r="Y74" s="359"/>
      <c r="Z74" s="359"/>
      <c r="AA74" s="359"/>
      <c r="AB74" s="187"/>
    </row>
    <row r="75" spans="1:28" s="298" customFormat="1" ht="23.25" customHeight="1" x14ac:dyDescent="0.3">
      <c r="A75" s="350" t="s">
        <v>11</v>
      </c>
      <c r="B75" s="351">
        <f t="shared" si="7"/>
        <v>0</v>
      </c>
      <c r="C75" s="1431"/>
      <c r="D75" s="1432"/>
      <c r="E75" s="1431"/>
      <c r="F75" s="1432"/>
      <c r="G75" s="1431"/>
      <c r="H75" s="1432"/>
      <c r="I75" s="1431"/>
      <c r="J75" s="1432"/>
      <c r="K75" s="1431"/>
      <c r="L75" s="1432"/>
      <c r="M75" s="1431"/>
      <c r="N75" s="1432"/>
      <c r="O75" s="1431"/>
      <c r="P75" s="1433"/>
      <c r="Q75" s="297"/>
      <c r="R75" s="297"/>
      <c r="S75" s="297"/>
      <c r="T75" s="297"/>
      <c r="U75" s="297"/>
      <c r="V75" s="297"/>
      <c r="W75" s="359"/>
      <c r="X75" s="359"/>
      <c r="Y75" s="359"/>
      <c r="Z75" s="359"/>
      <c r="AA75" s="359"/>
      <c r="AB75" s="187"/>
    </row>
    <row r="76" spans="1:28" s="298" customFormat="1" ht="23.25" customHeight="1" x14ac:dyDescent="0.3">
      <c r="A76" s="348" t="s">
        <v>12</v>
      </c>
      <c r="B76" s="349">
        <f t="shared" si="7"/>
        <v>0</v>
      </c>
      <c r="C76" s="1429"/>
      <c r="D76" s="1430"/>
      <c r="E76" s="1429"/>
      <c r="F76" s="1430"/>
      <c r="G76" s="1429"/>
      <c r="H76" s="1430"/>
      <c r="I76" s="1429"/>
      <c r="J76" s="1430"/>
      <c r="K76" s="1429"/>
      <c r="L76" s="1430"/>
      <c r="M76" s="1429"/>
      <c r="N76" s="1430"/>
      <c r="O76" s="1429"/>
      <c r="P76" s="1434"/>
      <c r="Q76" s="297"/>
      <c r="R76" s="297"/>
      <c r="S76" s="297"/>
      <c r="T76" s="297"/>
      <c r="U76" s="297"/>
      <c r="V76" s="297"/>
      <c r="W76" s="359"/>
      <c r="X76" s="359"/>
      <c r="Y76" s="359"/>
      <c r="Z76" s="359"/>
      <c r="AA76" s="359"/>
      <c r="AB76" s="187"/>
    </row>
    <row r="77" spans="1:28" s="298" customFormat="1" ht="23.25" customHeight="1" x14ac:dyDescent="0.3">
      <c r="A77" s="350" t="s">
        <v>13</v>
      </c>
      <c r="B77" s="351">
        <f t="shared" si="7"/>
        <v>0</v>
      </c>
      <c r="C77" s="1431"/>
      <c r="D77" s="1432"/>
      <c r="E77" s="1431"/>
      <c r="F77" s="1432"/>
      <c r="G77" s="1431"/>
      <c r="H77" s="1432"/>
      <c r="I77" s="1431"/>
      <c r="J77" s="1432"/>
      <c r="K77" s="1431"/>
      <c r="L77" s="1432"/>
      <c r="M77" s="1431"/>
      <c r="N77" s="1432"/>
      <c r="O77" s="1431"/>
      <c r="P77" s="1433"/>
      <c r="Q77" s="297"/>
      <c r="R77" s="297"/>
      <c r="S77" s="297"/>
      <c r="T77" s="297"/>
      <c r="U77" s="297"/>
      <c r="V77" s="297"/>
      <c r="W77" s="359"/>
      <c r="X77" s="359"/>
      <c r="Y77" s="359"/>
      <c r="Z77" s="359"/>
      <c r="AA77" s="359"/>
      <c r="AB77" s="187"/>
    </row>
    <row r="78" spans="1:28" s="298" customFormat="1" ht="23.25" customHeight="1" x14ac:dyDescent="0.3">
      <c r="A78" s="348" t="s">
        <v>14</v>
      </c>
      <c r="B78" s="349">
        <f t="shared" si="7"/>
        <v>0</v>
      </c>
      <c r="C78" s="1429"/>
      <c r="D78" s="1430"/>
      <c r="E78" s="1429"/>
      <c r="F78" s="1430"/>
      <c r="G78" s="1429"/>
      <c r="H78" s="1430"/>
      <c r="I78" s="1429"/>
      <c r="J78" s="1430"/>
      <c r="K78" s="1429"/>
      <c r="L78" s="1430"/>
      <c r="M78" s="1429"/>
      <c r="N78" s="1430"/>
      <c r="O78" s="1429"/>
      <c r="P78" s="1434"/>
      <c r="Q78" s="297"/>
      <c r="R78" s="297"/>
      <c r="S78" s="297"/>
      <c r="T78" s="297"/>
      <c r="U78" s="297"/>
      <c r="V78" s="297"/>
      <c r="W78" s="359"/>
      <c r="X78" s="359"/>
      <c r="Y78" s="359"/>
      <c r="Z78" s="359"/>
      <c r="AA78" s="359"/>
      <c r="AB78" s="187"/>
    </row>
    <row r="79" spans="1:28" s="298" customFormat="1" ht="23.25" customHeight="1" x14ac:dyDescent="0.3">
      <c r="A79" s="350" t="s">
        <v>39</v>
      </c>
      <c r="B79" s="351">
        <f t="shared" si="7"/>
        <v>0</v>
      </c>
      <c r="C79" s="1431"/>
      <c r="D79" s="1432"/>
      <c r="E79" s="1431"/>
      <c r="F79" s="1432"/>
      <c r="G79" s="1431"/>
      <c r="H79" s="1432"/>
      <c r="I79" s="1431"/>
      <c r="J79" s="1432"/>
      <c r="K79" s="1431"/>
      <c r="L79" s="1432"/>
      <c r="M79" s="1431"/>
      <c r="N79" s="1432"/>
      <c r="O79" s="1431"/>
      <c r="P79" s="1433"/>
      <c r="Q79" s="297"/>
      <c r="R79" s="297"/>
      <c r="S79" s="297"/>
      <c r="T79" s="297"/>
      <c r="U79" s="297"/>
      <c r="V79" s="297"/>
      <c r="W79" s="359"/>
      <c r="X79" s="359"/>
      <c r="Y79" s="359"/>
      <c r="Z79" s="359"/>
      <c r="AA79" s="359"/>
      <c r="AB79" s="187"/>
    </row>
    <row r="80" spans="1:28" s="298" customFormat="1" ht="23.25" customHeight="1" x14ac:dyDescent="0.3">
      <c r="A80" s="348" t="s">
        <v>15</v>
      </c>
      <c r="B80" s="349">
        <f t="shared" si="7"/>
        <v>0</v>
      </c>
      <c r="C80" s="1429"/>
      <c r="D80" s="1430"/>
      <c r="E80" s="1429"/>
      <c r="F80" s="1430"/>
      <c r="G80" s="1429"/>
      <c r="H80" s="1430"/>
      <c r="I80" s="1429"/>
      <c r="J80" s="1430"/>
      <c r="K80" s="1429"/>
      <c r="L80" s="1430"/>
      <c r="M80" s="1429"/>
      <c r="N80" s="1430"/>
      <c r="O80" s="1429"/>
      <c r="P80" s="1434"/>
      <c r="Q80" s="297"/>
      <c r="R80" s="297"/>
      <c r="S80" s="297"/>
      <c r="T80" s="297"/>
      <c r="U80" s="297"/>
      <c r="V80" s="297"/>
      <c r="W80" s="359"/>
      <c r="X80" s="359"/>
      <c r="Y80" s="359"/>
      <c r="Z80" s="359"/>
      <c r="AA80" s="359"/>
      <c r="AB80" s="187"/>
    </row>
    <row r="81" spans="1:28" s="298" customFormat="1" ht="23.25" customHeight="1" x14ac:dyDescent="0.3">
      <c r="A81" s="350" t="s">
        <v>16</v>
      </c>
      <c r="B81" s="351">
        <f t="shared" si="7"/>
        <v>0</v>
      </c>
      <c r="C81" s="1431"/>
      <c r="D81" s="1432"/>
      <c r="E81" s="1431"/>
      <c r="F81" s="1432"/>
      <c r="G81" s="1431"/>
      <c r="H81" s="1432"/>
      <c r="I81" s="1431"/>
      <c r="J81" s="1432"/>
      <c r="K81" s="1431"/>
      <c r="L81" s="1432"/>
      <c r="M81" s="1431"/>
      <c r="N81" s="1432"/>
      <c r="O81" s="1431"/>
      <c r="P81" s="1433"/>
      <c r="Q81" s="297"/>
      <c r="R81" s="297"/>
      <c r="S81" s="297"/>
      <c r="T81" s="297"/>
      <c r="U81" s="297"/>
      <c r="V81" s="297"/>
      <c r="W81" s="359"/>
      <c r="X81" s="359"/>
      <c r="Y81" s="359"/>
      <c r="Z81" s="359"/>
      <c r="AA81" s="359"/>
      <c r="AB81" s="187"/>
    </row>
    <row r="82" spans="1:28" s="298" customFormat="1" ht="23.25" customHeight="1" x14ac:dyDescent="0.3">
      <c r="A82" s="348" t="s">
        <v>17</v>
      </c>
      <c r="B82" s="349">
        <f t="shared" si="7"/>
        <v>0</v>
      </c>
      <c r="C82" s="1429"/>
      <c r="D82" s="1430"/>
      <c r="E82" s="1429"/>
      <c r="F82" s="1430"/>
      <c r="G82" s="1429"/>
      <c r="H82" s="1430"/>
      <c r="I82" s="1429"/>
      <c r="J82" s="1430"/>
      <c r="K82" s="1429"/>
      <c r="L82" s="1430"/>
      <c r="M82" s="1429"/>
      <c r="N82" s="1430"/>
      <c r="O82" s="1429"/>
      <c r="P82" s="1434"/>
      <c r="Q82" s="297"/>
      <c r="R82" s="297"/>
      <c r="S82" s="297"/>
      <c r="T82" s="297"/>
      <c r="U82" s="297"/>
      <c r="V82" s="297"/>
      <c r="W82" s="359"/>
      <c r="X82" s="359"/>
      <c r="Y82" s="359"/>
      <c r="Z82" s="359"/>
      <c r="AA82" s="359"/>
      <c r="AB82" s="187"/>
    </row>
    <row r="83" spans="1:28" s="298" customFormat="1" ht="23.25" customHeight="1" x14ac:dyDescent="0.3">
      <c r="A83" s="352" t="s">
        <v>1</v>
      </c>
      <c r="B83" s="353">
        <f>+SUM(B71:B82)</f>
        <v>4985</v>
      </c>
      <c r="C83" s="1427">
        <f t="shared" ref="C83:O83" si="8">+SUM(C71:C82)</f>
        <v>1505</v>
      </c>
      <c r="D83" s="1428"/>
      <c r="E83" s="1427">
        <f t="shared" si="8"/>
        <v>597</v>
      </c>
      <c r="F83" s="1428"/>
      <c r="G83" s="1427">
        <f t="shared" si="8"/>
        <v>1700</v>
      </c>
      <c r="H83" s="1428"/>
      <c r="I83" s="1427">
        <f t="shared" si="8"/>
        <v>667</v>
      </c>
      <c r="J83" s="1428"/>
      <c r="K83" s="1427">
        <f t="shared" si="8"/>
        <v>371</v>
      </c>
      <c r="L83" s="1428"/>
      <c r="M83" s="1427">
        <f t="shared" si="8"/>
        <v>126</v>
      </c>
      <c r="N83" s="1428"/>
      <c r="O83" s="1427">
        <f t="shared" si="8"/>
        <v>19</v>
      </c>
      <c r="P83" s="1428"/>
      <c r="Q83" s="297"/>
      <c r="R83" s="297"/>
      <c r="S83" s="297"/>
      <c r="T83" s="297"/>
      <c r="U83" s="297"/>
      <c r="V83" s="297"/>
      <c r="W83" s="360"/>
      <c r="X83" s="360"/>
      <c r="Y83" s="360"/>
      <c r="Z83" s="360"/>
      <c r="AA83" s="360"/>
      <c r="AB83" s="297"/>
    </row>
    <row r="84" spans="1:28" s="298" customFormat="1" ht="23.25" customHeight="1" x14ac:dyDescent="0.3">
      <c r="A84" s="354" t="s">
        <v>340</v>
      </c>
      <c r="B84" s="1216">
        <v>1</v>
      </c>
      <c r="C84" s="1426">
        <f>+C83/$B$83</f>
        <v>0.30190571715145437</v>
      </c>
      <c r="D84" s="1426"/>
      <c r="E84" s="1426">
        <f>+E83/$B$83</f>
        <v>0.1197592778335005</v>
      </c>
      <c r="F84" s="1426"/>
      <c r="G84" s="1426">
        <f>+G83/$B$83</f>
        <v>0.34102306920762288</v>
      </c>
      <c r="H84" s="1426"/>
      <c r="I84" s="1426">
        <f>+I83/$B$83</f>
        <v>0.13380140421263792</v>
      </c>
      <c r="J84" s="1426"/>
      <c r="K84" s="1426">
        <f>+K83/$B$83</f>
        <v>7.4423269809428289E-2</v>
      </c>
      <c r="L84" s="1426"/>
      <c r="M84" s="1426">
        <f>+M83/$B$83</f>
        <v>2.5275827482447343E-2</v>
      </c>
      <c r="N84" s="1426"/>
      <c r="O84" s="1426">
        <f>+O83/$B$83</f>
        <v>3.8114343029087261E-3</v>
      </c>
      <c r="P84" s="1426"/>
      <c r="Q84" s="297"/>
      <c r="R84" s="297"/>
      <c r="S84" s="297"/>
      <c r="T84" s="297"/>
      <c r="U84" s="297"/>
      <c r="V84" s="297"/>
      <c r="W84" s="360"/>
      <c r="X84" s="360"/>
      <c r="Y84" s="360"/>
      <c r="Z84" s="360"/>
      <c r="AA84" s="360"/>
      <c r="AB84" s="297"/>
    </row>
    <row r="85" spans="1:28" s="298" customFormat="1" ht="23.25" customHeight="1" x14ac:dyDescent="0.3">
      <c r="A85" s="292" t="s">
        <v>350</v>
      </c>
      <c r="B85" s="361"/>
      <c r="C85" s="361"/>
      <c r="D85" s="361"/>
      <c r="E85" s="361"/>
      <c r="F85" s="361"/>
      <c r="G85" s="361"/>
      <c r="H85" s="362"/>
      <c r="I85" s="297"/>
      <c r="J85" s="297"/>
      <c r="K85" s="297"/>
      <c r="L85" s="297"/>
      <c r="M85" s="297"/>
      <c r="N85" s="297"/>
      <c r="O85" s="297"/>
      <c r="P85" s="297"/>
      <c r="Q85" s="297"/>
      <c r="R85" s="297"/>
      <c r="S85" s="297"/>
      <c r="T85" s="297"/>
      <c r="U85" s="297"/>
      <c r="V85" s="297"/>
      <c r="W85" s="297"/>
      <c r="X85" s="297"/>
      <c r="Y85" s="297"/>
      <c r="Z85" s="297"/>
      <c r="AA85" s="297"/>
      <c r="AB85" s="297"/>
    </row>
    <row r="86" spans="1:28" s="298" customFormat="1" ht="23.25" customHeight="1" x14ac:dyDescent="0.3">
      <c r="A86" s="292" t="s">
        <v>216</v>
      </c>
      <c r="B86" s="361"/>
      <c r="C86" s="361"/>
      <c r="D86" s="361"/>
      <c r="E86" s="361"/>
      <c r="F86" s="361"/>
      <c r="G86" s="361"/>
      <c r="H86" s="362"/>
      <c r="I86" s="297"/>
      <c r="J86" s="297"/>
      <c r="K86" s="297"/>
      <c r="L86" s="297"/>
      <c r="M86" s="297"/>
      <c r="N86" s="297"/>
      <c r="O86" s="297"/>
      <c r="P86" s="297"/>
      <c r="Q86" s="297"/>
      <c r="R86" s="297"/>
      <c r="S86" s="297"/>
      <c r="T86" s="297"/>
      <c r="U86" s="297"/>
      <c r="V86" s="297"/>
      <c r="W86" s="297"/>
      <c r="X86" s="297"/>
      <c r="Y86" s="297"/>
      <c r="Z86" s="297"/>
      <c r="AA86" s="297"/>
      <c r="AB86" s="297"/>
    </row>
  </sheetData>
  <mergeCells count="259">
    <mergeCell ref="O84:P84"/>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C66:D66"/>
    <mergeCell ref="E66:F66"/>
    <mergeCell ref="G66:H66"/>
    <mergeCell ref="I66:J66"/>
    <mergeCell ref="W66:X66"/>
    <mergeCell ref="Y66:Z66"/>
    <mergeCell ref="C65:D65"/>
    <mergeCell ref="E65:F65"/>
    <mergeCell ref="G65:H65"/>
    <mergeCell ref="I65:J65"/>
    <mergeCell ref="W65:X65"/>
    <mergeCell ref="Y65:Z65"/>
    <mergeCell ref="C64:D64"/>
    <mergeCell ref="E64:F64"/>
    <mergeCell ref="G64:H64"/>
    <mergeCell ref="I64:J64"/>
    <mergeCell ref="W64:X64"/>
    <mergeCell ref="Y64:Z64"/>
    <mergeCell ref="C63:D63"/>
    <mergeCell ref="E63:F63"/>
    <mergeCell ref="G63:H63"/>
    <mergeCell ref="I63:J63"/>
    <mergeCell ref="W63:X63"/>
    <mergeCell ref="Y63:Z63"/>
    <mergeCell ref="C62:D62"/>
    <mergeCell ref="E62:F62"/>
    <mergeCell ref="G62:H62"/>
    <mergeCell ref="I62:J62"/>
    <mergeCell ref="W62:X62"/>
    <mergeCell ref="Y62:Z62"/>
    <mergeCell ref="C61:D61"/>
    <mergeCell ref="E61:F61"/>
    <mergeCell ref="G61:H61"/>
    <mergeCell ref="I61:J61"/>
    <mergeCell ref="W61:X61"/>
    <mergeCell ref="Y61:Z61"/>
    <mergeCell ref="C60:D60"/>
    <mergeCell ref="E60:F60"/>
    <mergeCell ref="G60:H60"/>
    <mergeCell ref="I60:J60"/>
    <mergeCell ref="W60:X60"/>
    <mergeCell ref="Y60:Z60"/>
    <mergeCell ref="C59:D59"/>
    <mergeCell ref="E59:F59"/>
    <mergeCell ref="G59:H59"/>
    <mergeCell ref="I59:J59"/>
    <mergeCell ref="W59:X59"/>
    <mergeCell ref="Y59:Z59"/>
    <mergeCell ref="C58:D58"/>
    <mergeCell ref="E58:F58"/>
    <mergeCell ref="G58:H58"/>
    <mergeCell ref="I58:J58"/>
    <mergeCell ref="W58:X58"/>
    <mergeCell ref="Y58:Z58"/>
    <mergeCell ref="C57:D57"/>
    <mergeCell ref="E57:F57"/>
    <mergeCell ref="G57:H57"/>
    <mergeCell ref="I57:J57"/>
    <mergeCell ref="W57:X57"/>
    <mergeCell ref="Y57:Z57"/>
    <mergeCell ref="C56:D56"/>
    <mergeCell ref="E56:F56"/>
    <mergeCell ref="G56:H56"/>
    <mergeCell ref="I56:J56"/>
    <mergeCell ref="W56:X56"/>
    <mergeCell ref="Y56:Z56"/>
    <mergeCell ref="C55:D55"/>
    <mergeCell ref="E55:F55"/>
    <mergeCell ref="G55:H55"/>
    <mergeCell ref="I55:J55"/>
    <mergeCell ref="W55:X55"/>
    <mergeCell ref="Y55:Z55"/>
    <mergeCell ref="Y53:Z53"/>
    <mergeCell ref="C54:D54"/>
    <mergeCell ref="E54:F54"/>
    <mergeCell ref="G54:H54"/>
    <mergeCell ref="I54:J54"/>
    <mergeCell ref="W54:X54"/>
    <mergeCell ref="Y54:Z54"/>
    <mergeCell ref="E51:F52"/>
    <mergeCell ref="G51:H52"/>
    <mergeCell ref="I51:J52"/>
    <mergeCell ref="W52:X52"/>
    <mergeCell ref="Y52:Z52"/>
    <mergeCell ref="C53:D53"/>
    <mergeCell ref="E53:F53"/>
    <mergeCell ref="G53:H53"/>
    <mergeCell ref="I53:J53"/>
    <mergeCell ref="W53:X53"/>
    <mergeCell ref="B43:C43"/>
    <mergeCell ref="B44:C44"/>
    <mergeCell ref="B45:C45"/>
    <mergeCell ref="A46:C46"/>
    <mergeCell ref="A51:A52"/>
    <mergeCell ref="B51:B52"/>
    <mergeCell ref="C51:D52"/>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22:C22"/>
    <mergeCell ref="Z22:AA22"/>
    <mergeCell ref="B23:C23"/>
    <mergeCell ref="Z23:AA23"/>
    <mergeCell ref="B24:C24"/>
    <mergeCell ref="Z24:AA24"/>
    <mergeCell ref="B19:C19"/>
    <mergeCell ref="Z19:AA19"/>
    <mergeCell ref="B20:C20"/>
    <mergeCell ref="Z20:AA20"/>
    <mergeCell ref="B21:C21"/>
    <mergeCell ref="Z21:AA21"/>
    <mergeCell ref="B16:C16"/>
    <mergeCell ref="Z16:AA16"/>
    <mergeCell ref="B17:C17"/>
    <mergeCell ref="Z17:AA17"/>
    <mergeCell ref="B18:C18"/>
    <mergeCell ref="Z18:AA18"/>
    <mergeCell ref="O14:O15"/>
    <mergeCell ref="P14:P15"/>
    <mergeCell ref="Q14:Q15"/>
    <mergeCell ref="U14:W15"/>
    <mergeCell ref="X14:Y15"/>
    <mergeCell ref="Z14:AA15"/>
    <mergeCell ref="I14:I15"/>
    <mergeCell ref="J14:J15"/>
    <mergeCell ref="K14:K15"/>
    <mergeCell ref="L14:L15"/>
    <mergeCell ref="M14:M15"/>
    <mergeCell ref="N14:N15"/>
    <mergeCell ref="A7:AB7"/>
    <mergeCell ref="A8:AB8"/>
    <mergeCell ref="A9:AB9"/>
    <mergeCell ref="A14:A15"/>
    <mergeCell ref="B14:C15"/>
    <mergeCell ref="D14:D15"/>
    <mergeCell ref="E14:E15"/>
    <mergeCell ref="F14:F15"/>
    <mergeCell ref="G14:G15"/>
    <mergeCell ref="H14:H15"/>
  </mergeCells>
  <printOptions horizontalCentered="1"/>
  <pageMargins left="0" right="0" top="0.47244094488188981" bottom="0.39370078740157483" header="0.27559055118110237" footer="0.31496062992125984"/>
  <pageSetup paperSize="9" scale="42" orientation="landscape" r:id="rId1"/>
  <headerFooter>
    <oddFooter>&amp;LFuente: Sistema de Registro de Acciones de la Estrategia Rural/ Unidad de Generación de Información y Gestión del Conocimiento - PNCVFS - MIMP&amp;RPág. &amp;P&amp;D</oddFooter>
  </headerFooter>
  <rowBreaks count="1" manualBreakCount="1">
    <brk id="48" max="2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B1:S170"/>
  <sheetViews>
    <sheetView showGridLines="0" view="pageBreakPreview" zoomScaleNormal="100" zoomScaleSheetLayoutView="100" workbookViewId="0">
      <selection activeCell="C31" sqref="C31"/>
    </sheetView>
  </sheetViews>
  <sheetFormatPr baseColWidth="10" defaultRowHeight="14.4" x14ac:dyDescent="0.3"/>
  <cols>
    <col min="1" max="1" width="1.109375" customWidth="1"/>
    <col min="2" max="2" width="10.6640625" customWidth="1"/>
    <col min="3" max="3" width="9.88671875" customWidth="1"/>
    <col min="4" max="4" width="9.6640625" customWidth="1"/>
    <col min="5" max="5" width="9.44140625" customWidth="1"/>
    <col min="6" max="7" width="7.33203125" style="798" customWidth="1"/>
    <col min="8" max="8" width="10.109375" style="798" customWidth="1"/>
    <col min="9" max="9" width="9" customWidth="1"/>
    <col min="10" max="10" width="11.109375" customWidth="1"/>
    <col min="11" max="11" width="11.6640625" customWidth="1"/>
    <col min="12" max="12" width="8.44140625" customWidth="1"/>
    <col min="13" max="13" width="12.109375" customWidth="1"/>
    <col min="14" max="14" width="1.109375" customWidth="1"/>
    <col min="15" max="15" width="9.44140625" customWidth="1"/>
    <col min="16" max="16" width="9.109375" customWidth="1"/>
    <col min="17" max="17" width="1.5546875" customWidth="1"/>
    <col min="18" max="18" width="1" customWidth="1"/>
    <col min="19" max="19" width="0.33203125" customWidth="1"/>
  </cols>
  <sheetData>
    <row r="1" spans="2:19" ht="12.75" customHeight="1" x14ac:dyDescent="0.3"/>
    <row r="3" spans="2:19" ht="13.5" customHeight="1" x14ac:dyDescent="0.3"/>
    <row r="4" spans="2:19" ht="5.25" customHeight="1" x14ac:dyDescent="0.3"/>
    <row r="5" spans="2:19" ht="14.25" customHeight="1" x14ac:dyDescent="0.3">
      <c r="B5" s="1556" t="s">
        <v>1308</v>
      </c>
      <c r="C5" s="1556"/>
      <c r="D5" s="1556"/>
      <c r="E5" s="1556"/>
      <c r="F5" s="1556"/>
      <c r="G5" s="1556"/>
      <c r="H5" s="1556"/>
      <c r="I5" s="1556"/>
      <c r="J5" s="1556"/>
      <c r="K5" s="1556"/>
      <c r="L5" s="1556"/>
      <c r="M5" s="1556"/>
      <c r="N5" s="1556"/>
      <c r="O5" s="1556"/>
      <c r="P5" s="1556"/>
      <c r="Q5" s="1556"/>
      <c r="R5" s="1684"/>
      <c r="S5" s="1064"/>
    </row>
    <row r="6" spans="2:19" ht="14.25" customHeight="1" x14ac:dyDescent="0.3">
      <c r="B6" s="1556"/>
      <c r="C6" s="1556"/>
      <c r="D6" s="1556"/>
      <c r="E6" s="1556"/>
      <c r="F6" s="1556"/>
      <c r="G6" s="1556"/>
      <c r="H6" s="1556"/>
      <c r="I6" s="1556"/>
      <c r="J6" s="1556"/>
      <c r="K6" s="1556"/>
      <c r="L6" s="1556"/>
      <c r="M6" s="1556"/>
      <c r="N6" s="1556"/>
      <c r="O6" s="1556"/>
      <c r="P6" s="1556"/>
      <c r="Q6" s="1556"/>
      <c r="R6" s="1684"/>
      <c r="S6" s="1064"/>
    </row>
    <row r="7" spans="2:19" ht="6" customHeight="1" x14ac:dyDescent="0.3">
      <c r="B7" s="799"/>
      <c r="C7" s="799"/>
      <c r="D7" s="799"/>
      <c r="E7" s="799"/>
      <c r="F7" s="799"/>
      <c r="G7" s="799"/>
      <c r="H7" s="799"/>
      <c r="I7" s="799"/>
      <c r="J7" s="799"/>
      <c r="K7" s="799"/>
      <c r="L7" s="799"/>
      <c r="M7" s="799"/>
      <c r="N7" s="799"/>
      <c r="O7" s="799"/>
      <c r="P7" s="799"/>
      <c r="Q7" s="799"/>
      <c r="R7" s="799"/>
    </row>
    <row r="8" spans="2:19" ht="16.5" customHeight="1" x14ac:dyDescent="0.4">
      <c r="B8" s="1255" t="s">
        <v>1309</v>
      </c>
      <c r="C8" s="1255"/>
      <c r="D8" s="1255"/>
      <c r="E8" s="1255"/>
      <c r="F8" s="1255"/>
      <c r="G8" s="1255"/>
      <c r="H8" s="1255"/>
      <c r="I8" s="1255"/>
      <c r="J8" s="1255"/>
      <c r="K8" s="1255"/>
      <c r="L8" s="1255"/>
      <c r="M8" s="1255"/>
      <c r="N8" s="1255"/>
      <c r="O8" s="1255"/>
      <c r="P8" s="1255"/>
      <c r="Q8" s="1255"/>
      <c r="R8" s="1255"/>
    </row>
    <row r="9" spans="2:19" ht="34.5" customHeight="1" x14ac:dyDescent="0.3">
      <c r="B9" s="1256" t="s">
        <v>1310</v>
      </c>
      <c r="C9" s="1256"/>
      <c r="D9" s="1256"/>
      <c r="E9" s="1256"/>
      <c r="F9" s="1256"/>
      <c r="G9" s="1256"/>
      <c r="H9" s="1256"/>
      <c r="I9" s="1256"/>
      <c r="J9" s="1256"/>
      <c r="K9" s="1256"/>
      <c r="L9" s="1256"/>
      <c r="M9" s="1256"/>
      <c r="N9" s="1256"/>
      <c r="O9" s="1256"/>
      <c r="P9" s="1256"/>
      <c r="Q9" s="1256"/>
      <c r="R9" s="1256"/>
    </row>
    <row r="10" spans="2:19" ht="4.5" customHeight="1" x14ac:dyDescent="0.3"/>
    <row r="11" spans="2:19" ht="15" customHeight="1" x14ac:dyDescent="0.3">
      <c r="B11" s="800" t="s">
        <v>1311</v>
      </c>
      <c r="C11" s="801"/>
      <c r="D11" s="801"/>
      <c r="E11" s="801"/>
      <c r="F11" s="802"/>
      <c r="G11" s="802"/>
      <c r="H11" s="802"/>
      <c r="I11" s="801"/>
      <c r="J11" s="801"/>
      <c r="K11" s="801"/>
      <c r="L11" s="801"/>
      <c r="M11" s="801"/>
      <c r="N11" s="801"/>
      <c r="O11" s="801"/>
      <c r="P11" s="801"/>
      <c r="Q11" s="801"/>
      <c r="R11" s="1068"/>
    </row>
    <row r="12" spans="2:19" ht="2.25" customHeight="1" x14ac:dyDescent="0.3"/>
    <row r="13" spans="2:19" ht="15" customHeight="1" x14ac:dyDescent="0.3">
      <c r="B13" s="839" t="s">
        <v>1312</v>
      </c>
      <c r="C13" s="840"/>
      <c r="D13" s="840"/>
      <c r="E13" s="840"/>
      <c r="G13" s="1685" t="s">
        <v>1313</v>
      </c>
    </row>
    <row r="14" spans="2:19" ht="15" customHeight="1" x14ac:dyDescent="0.3">
      <c r="B14" s="1168" t="s">
        <v>0</v>
      </c>
      <c r="C14" s="1168" t="s">
        <v>1314</v>
      </c>
      <c r="D14" s="1168" t="s">
        <v>1315</v>
      </c>
      <c r="E14" s="1169" t="s">
        <v>1</v>
      </c>
      <c r="G14" s="1686" t="s">
        <v>1316</v>
      </c>
      <c r="H14" s="1686"/>
      <c r="I14" s="1687" t="s">
        <v>275</v>
      </c>
      <c r="J14" s="1687" t="s">
        <v>18</v>
      </c>
    </row>
    <row r="15" spans="2:19" ht="15" customHeight="1" x14ac:dyDescent="0.3">
      <c r="B15" s="907" t="s">
        <v>277</v>
      </c>
      <c r="C15" s="1557">
        <v>0</v>
      </c>
      <c r="D15" s="1557">
        <v>0</v>
      </c>
      <c r="E15" s="1688">
        <f t="shared" ref="E15:E27" si="0">SUM(C15:D15)</f>
        <v>0</v>
      </c>
      <c r="G15" s="1689" t="s">
        <v>1317</v>
      </c>
      <c r="I15" s="798">
        <v>23</v>
      </c>
      <c r="J15" s="1690">
        <f>I15/$I$28</f>
        <v>0.21698113207547171</v>
      </c>
    </row>
    <row r="16" spans="2:19" ht="15" customHeight="1" x14ac:dyDescent="0.3">
      <c r="B16" s="907" t="s">
        <v>278</v>
      </c>
      <c r="C16" s="1557">
        <v>39</v>
      </c>
      <c r="D16" s="1557">
        <v>4</v>
      </c>
      <c r="E16" s="1688">
        <f t="shared" si="0"/>
        <v>43</v>
      </c>
      <c r="G16" s="1689" t="s">
        <v>1318</v>
      </c>
      <c r="I16" s="798">
        <v>1</v>
      </c>
      <c r="J16" s="1690">
        <f t="shared" ref="J16:J27" si="1">I16/$I$28</f>
        <v>9.433962264150943E-3</v>
      </c>
    </row>
    <row r="17" spans="2:16" ht="15" customHeight="1" x14ac:dyDescent="0.3">
      <c r="B17" s="907" t="s">
        <v>279</v>
      </c>
      <c r="C17" s="1557"/>
      <c r="D17" s="1557"/>
      <c r="E17" s="1688">
        <f t="shared" si="0"/>
        <v>0</v>
      </c>
      <c r="G17" s="1689" t="s">
        <v>1319</v>
      </c>
      <c r="I17" s="798">
        <v>18</v>
      </c>
      <c r="J17" s="1690">
        <f t="shared" si="1"/>
        <v>0.16981132075471697</v>
      </c>
    </row>
    <row r="18" spans="2:16" ht="15" customHeight="1" x14ac:dyDescent="0.3">
      <c r="B18" s="907" t="s">
        <v>280</v>
      </c>
      <c r="C18" s="1557"/>
      <c r="D18" s="1557"/>
      <c r="E18" s="1688">
        <f t="shared" si="0"/>
        <v>0</v>
      </c>
      <c r="G18" s="1689" t="s">
        <v>1320</v>
      </c>
      <c r="I18" s="798">
        <v>2</v>
      </c>
      <c r="J18" s="1690">
        <f t="shared" si="1"/>
        <v>1.8867924528301886E-2</v>
      </c>
    </row>
    <row r="19" spans="2:16" ht="15" customHeight="1" x14ac:dyDescent="0.3">
      <c r="B19" s="907" t="s">
        <v>281</v>
      </c>
      <c r="C19" s="1557"/>
      <c r="D19" s="1557"/>
      <c r="E19" s="1688">
        <f t="shared" si="0"/>
        <v>0</v>
      </c>
      <c r="G19" s="1689" t="s">
        <v>1321</v>
      </c>
      <c r="I19" s="798">
        <v>19</v>
      </c>
      <c r="J19" s="1690">
        <f t="shared" si="1"/>
        <v>0.17924528301886791</v>
      </c>
    </row>
    <row r="20" spans="2:16" ht="15" customHeight="1" x14ac:dyDescent="0.3">
      <c r="B20" s="907" t="s">
        <v>282</v>
      </c>
      <c r="C20" s="1557"/>
      <c r="D20" s="1557"/>
      <c r="E20" s="1688">
        <f t="shared" si="0"/>
        <v>0</v>
      </c>
      <c r="G20" s="1689" t="s">
        <v>1322</v>
      </c>
      <c r="I20" s="798">
        <v>1</v>
      </c>
      <c r="J20" s="1690">
        <f t="shared" si="1"/>
        <v>9.433962264150943E-3</v>
      </c>
    </row>
    <row r="21" spans="2:16" ht="15" customHeight="1" x14ac:dyDescent="0.3">
      <c r="B21" s="907" t="s">
        <v>283</v>
      </c>
      <c r="C21" s="1557"/>
      <c r="D21" s="1557"/>
      <c r="E21" s="1688">
        <f t="shared" si="0"/>
        <v>0</v>
      </c>
      <c r="G21" s="1689" t="s">
        <v>1323</v>
      </c>
      <c r="I21" s="798">
        <v>9</v>
      </c>
      <c r="J21" s="1690">
        <f t="shared" si="1"/>
        <v>8.4905660377358486E-2</v>
      </c>
    </row>
    <row r="22" spans="2:16" ht="15" customHeight="1" x14ac:dyDescent="0.3">
      <c r="B22" s="907" t="s">
        <v>284</v>
      </c>
      <c r="C22" s="1557"/>
      <c r="D22" s="1557"/>
      <c r="E22" s="1688">
        <f t="shared" si="0"/>
        <v>0</v>
      </c>
      <c r="G22" s="1689" t="s">
        <v>1324</v>
      </c>
      <c r="I22" s="798">
        <v>9</v>
      </c>
      <c r="J22" s="1690">
        <f t="shared" si="1"/>
        <v>8.4905660377358486E-2</v>
      </c>
    </row>
    <row r="23" spans="2:16" ht="15" customHeight="1" x14ac:dyDescent="0.3">
      <c r="B23" s="907" t="s">
        <v>285</v>
      </c>
      <c r="C23" s="1557"/>
      <c r="D23" s="1557"/>
      <c r="E23" s="1688">
        <f t="shared" si="0"/>
        <v>0</v>
      </c>
      <c r="G23" s="1689" t="s">
        <v>1325</v>
      </c>
      <c r="I23" s="798">
        <v>12</v>
      </c>
      <c r="J23" s="1690">
        <f t="shared" si="1"/>
        <v>0.11320754716981132</v>
      </c>
    </row>
    <row r="24" spans="2:16" ht="15" customHeight="1" x14ac:dyDescent="0.3">
      <c r="B24" s="907" t="s">
        <v>286</v>
      </c>
      <c r="C24" s="818"/>
      <c r="D24" s="818"/>
      <c r="E24" s="1688">
        <f t="shared" si="0"/>
        <v>0</v>
      </c>
      <c r="G24" s="1689" t="s">
        <v>778</v>
      </c>
      <c r="I24" s="798">
        <v>1</v>
      </c>
      <c r="J24" s="1690">
        <f t="shared" si="1"/>
        <v>9.433962264150943E-3</v>
      </c>
    </row>
    <row r="25" spans="2:16" ht="15" customHeight="1" x14ac:dyDescent="0.3">
      <c r="B25" s="907" t="s">
        <v>287</v>
      </c>
      <c r="C25" s="818"/>
      <c r="D25" s="818"/>
      <c r="E25" s="1688">
        <f t="shared" si="0"/>
        <v>0</v>
      </c>
      <c r="G25" s="1689" t="s">
        <v>1326</v>
      </c>
      <c r="I25" s="798">
        <v>2</v>
      </c>
      <c r="J25" s="1690">
        <f t="shared" si="1"/>
        <v>1.8867924528301886E-2</v>
      </c>
    </row>
    <row r="26" spans="2:16" ht="15" customHeight="1" thickBot="1" x14ac:dyDescent="0.35">
      <c r="B26" s="907" t="s">
        <v>288</v>
      </c>
      <c r="C26" s="806"/>
      <c r="D26" s="806"/>
      <c r="E26" s="1688">
        <f t="shared" si="0"/>
        <v>0</v>
      </c>
      <c r="G26" s="1689" t="s">
        <v>1327</v>
      </c>
      <c r="I26" s="798">
        <v>1</v>
      </c>
      <c r="J26" s="1690">
        <f t="shared" si="1"/>
        <v>9.433962264150943E-3</v>
      </c>
    </row>
    <row r="27" spans="2:16" ht="15" customHeight="1" thickBot="1" x14ac:dyDescent="0.35">
      <c r="B27" s="1578" t="s">
        <v>1</v>
      </c>
      <c r="C27" s="1578">
        <f>SUM(C15:C26)</f>
        <v>39</v>
      </c>
      <c r="D27" s="1578">
        <f>SUM(D15:D26)</f>
        <v>4</v>
      </c>
      <c r="E27" s="1578">
        <f t="shared" si="0"/>
        <v>43</v>
      </c>
      <c r="G27" s="1689" t="s">
        <v>19</v>
      </c>
      <c r="I27" s="798">
        <v>8</v>
      </c>
      <c r="J27" s="1690">
        <f t="shared" si="1"/>
        <v>7.5471698113207544E-2</v>
      </c>
    </row>
    <row r="28" spans="2:16" ht="15" customHeight="1" x14ac:dyDescent="0.3">
      <c r="B28" s="1691" t="s">
        <v>18</v>
      </c>
      <c r="C28" s="1692">
        <f>C27/$E$27</f>
        <v>0.90697674418604646</v>
      </c>
      <c r="D28" s="1692">
        <f>D27/$E$27</f>
        <v>9.3023255813953487E-2</v>
      </c>
      <c r="E28" s="1692">
        <f>E27/$E$27</f>
        <v>1</v>
      </c>
      <c r="G28" s="1693" t="s">
        <v>1</v>
      </c>
      <c r="H28" s="1693"/>
      <c r="I28" s="1694">
        <f>SUM(I15:I27)</f>
        <v>106</v>
      </c>
      <c r="J28" s="1695">
        <f>I28/I28</f>
        <v>1</v>
      </c>
    </row>
    <row r="29" spans="2:16" ht="15.75" customHeight="1" x14ac:dyDescent="0.3">
      <c r="G29" s="820" t="s">
        <v>1328</v>
      </c>
    </row>
    <row r="30" spans="2:16" ht="9.75" customHeight="1" x14ac:dyDescent="0.3">
      <c r="G30" s="820"/>
    </row>
    <row r="31" spans="2:16" ht="15" customHeight="1" x14ac:dyDescent="0.3">
      <c r="B31" s="839" t="s">
        <v>1329</v>
      </c>
      <c r="C31" s="840"/>
      <c r="D31" s="840"/>
      <c r="E31" s="840"/>
      <c r="M31" s="839" t="s">
        <v>1330</v>
      </c>
    </row>
    <row r="32" spans="2:16" ht="15" customHeight="1" x14ac:dyDescent="0.3">
      <c r="B32" s="1696" t="s">
        <v>1331</v>
      </c>
      <c r="C32" s="1696"/>
      <c r="D32" s="1168" t="s">
        <v>275</v>
      </c>
      <c r="E32" s="1169" t="s">
        <v>18</v>
      </c>
      <c r="M32" s="1168" t="s">
        <v>1332</v>
      </c>
      <c r="N32" s="1168"/>
      <c r="O32" s="1168" t="s">
        <v>275</v>
      </c>
      <c r="P32" s="1168" t="s">
        <v>18</v>
      </c>
    </row>
    <row r="33" spans="2:18" ht="15" customHeight="1" x14ac:dyDescent="0.3">
      <c r="B33" s="907" t="s">
        <v>1333</v>
      </c>
      <c r="C33" s="1557"/>
      <c r="D33" s="1557">
        <v>21</v>
      </c>
      <c r="E33" s="1697">
        <f t="shared" ref="E33:E42" si="2">D33/$D$43</f>
        <v>0.19626168224299065</v>
      </c>
      <c r="M33" s="907" t="s">
        <v>370</v>
      </c>
      <c r="N33" s="1557"/>
      <c r="O33" s="1557">
        <v>20</v>
      </c>
      <c r="P33" s="1698">
        <f>O33/$O$36</f>
        <v>0.46511627906976744</v>
      </c>
    </row>
    <row r="34" spans="2:18" ht="15" customHeight="1" x14ac:dyDescent="0.3">
      <c r="B34" s="907" t="s">
        <v>1334</v>
      </c>
      <c r="C34" s="1557"/>
      <c r="D34" s="1557">
        <v>17</v>
      </c>
      <c r="E34" s="1697">
        <f t="shared" si="2"/>
        <v>0.15887850467289719</v>
      </c>
      <c r="M34" s="907" t="s">
        <v>371</v>
      </c>
      <c r="N34" s="1557"/>
      <c r="O34" s="1557">
        <v>23</v>
      </c>
      <c r="P34" s="1698">
        <f t="shared" ref="P34:P36" si="3">O34/$O$36</f>
        <v>0.53488372093023251</v>
      </c>
    </row>
    <row r="35" spans="2:18" ht="15" customHeight="1" thickBot="1" x14ac:dyDescent="0.35">
      <c r="B35" s="907" t="s">
        <v>1335</v>
      </c>
      <c r="C35" s="1557"/>
      <c r="D35" s="1557">
        <v>17</v>
      </c>
      <c r="E35" s="1697">
        <f t="shared" si="2"/>
        <v>0.15887850467289719</v>
      </c>
      <c r="M35" s="907" t="s">
        <v>972</v>
      </c>
      <c r="N35" s="1557"/>
      <c r="O35" s="1557">
        <v>0</v>
      </c>
      <c r="P35" s="1698">
        <f t="shared" si="3"/>
        <v>0</v>
      </c>
    </row>
    <row r="36" spans="2:18" ht="15" customHeight="1" x14ac:dyDescent="0.3">
      <c r="B36" s="907" t="s">
        <v>1336</v>
      </c>
      <c r="C36" s="1557"/>
      <c r="D36" s="1557">
        <v>0</v>
      </c>
      <c r="E36" s="1697">
        <f t="shared" si="2"/>
        <v>0</v>
      </c>
      <c r="M36" s="1578" t="s">
        <v>1</v>
      </c>
      <c r="N36" s="1578"/>
      <c r="O36" s="1578">
        <f>SUM(O33:O35)</f>
        <v>43</v>
      </c>
      <c r="P36" s="1590">
        <f t="shared" si="3"/>
        <v>1</v>
      </c>
    </row>
    <row r="37" spans="2:18" ht="15" customHeight="1" x14ac:dyDescent="0.3">
      <c r="B37" s="907" t="s">
        <v>1337</v>
      </c>
      <c r="C37" s="1557"/>
      <c r="D37" s="1557">
        <v>37</v>
      </c>
      <c r="E37" s="1697">
        <f t="shared" si="2"/>
        <v>0.34579439252336447</v>
      </c>
      <c r="M37" s="907"/>
      <c r="N37" s="1557"/>
      <c r="O37" s="1557"/>
    </row>
    <row r="38" spans="2:18" ht="15" customHeight="1" x14ac:dyDescent="0.3">
      <c r="B38" s="907" t="s">
        <v>1338</v>
      </c>
      <c r="C38" s="1557"/>
      <c r="D38" s="1557">
        <v>1</v>
      </c>
      <c r="E38" s="1697">
        <f t="shared" si="2"/>
        <v>9.3457943925233638E-3</v>
      </c>
      <c r="M38" s="839" t="s">
        <v>1339</v>
      </c>
    </row>
    <row r="39" spans="2:18" ht="15" customHeight="1" x14ac:dyDescent="0.3">
      <c r="B39" s="907" t="s">
        <v>1340</v>
      </c>
      <c r="C39" s="1557"/>
      <c r="D39" s="1557">
        <v>14</v>
      </c>
      <c r="E39" s="1697">
        <f t="shared" si="2"/>
        <v>0.13084112149532709</v>
      </c>
      <c r="M39" s="1168" t="s">
        <v>1332</v>
      </c>
      <c r="N39" s="1168"/>
      <c r="O39" s="1168" t="s">
        <v>275</v>
      </c>
      <c r="P39" s="1168" t="s">
        <v>18</v>
      </c>
    </row>
    <row r="40" spans="2:18" ht="15" customHeight="1" x14ac:dyDescent="0.3">
      <c r="B40" s="907" t="s">
        <v>1341</v>
      </c>
      <c r="C40" s="1557"/>
      <c r="D40" s="1557">
        <v>0</v>
      </c>
      <c r="E40" s="1697">
        <f t="shared" si="2"/>
        <v>0</v>
      </c>
      <c r="M40" s="907" t="s">
        <v>370</v>
      </c>
      <c r="N40" s="1557"/>
      <c r="O40" s="1557">
        <v>20</v>
      </c>
      <c r="P40" s="1698">
        <f>O40/$O$43</f>
        <v>0.46511627906976744</v>
      </c>
    </row>
    <row r="41" spans="2:18" ht="15" customHeight="1" x14ac:dyDescent="0.3">
      <c r="B41" s="907" t="s">
        <v>1342</v>
      </c>
      <c r="C41" s="1557"/>
      <c r="D41" s="1557">
        <v>0</v>
      </c>
      <c r="E41" s="1697">
        <f t="shared" si="2"/>
        <v>0</v>
      </c>
      <c r="M41" s="907" t="s">
        <v>371</v>
      </c>
      <c r="N41" s="1557"/>
      <c r="O41" s="1557">
        <v>23</v>
      </c>
      <c r="P41" s="1698">
        <f>O41/$O$43</f>
        <v>0.53488372093023251</v>
      </c>
    </row>
    <row r="42" spans="2:18" ht="15" customHeight="1" thickBot="1" x14ac:dyDescent="0.35">
      <c r="B42" s="907" t="s">
        <v>1343</v>
      </c>
      <c r="C42" s="1557"/>
      <c r="D42" s="1557">
        <v>0</v>
      </c>
      <c r="E42" s="1697">
        <f t="shared" si="2"/>
        <v>0</v>
      </c>
      <c r="M42" s="907" t="s">
        <v>972</v>
      </c>
      <c r="N42" s="1557"/>
      <c r="O42" s="1557">
        <v>0</v>
      </c>
      <c r="P42" s="1698">
        <f>O42/$O$43</f>
        <v>0</v>
      </c>
    </row>
    <row r="43" spans="2:18" ht="15" customHeight="1" x14ac:dyDescent="0.3">
      <c r="B43" s="1578" t="s">
        <v>1</v>
      </c>
      <c r="C43" s="1578"/>
      <c r="D43" s="1578">
        <f>SUM(D33:D42)</f>
        <v>107</v>
      </c>
      <c r="E43" s="1590">
        <f>D43/$D$43</f>
        <v>1</v>
      </c>
      <c r="M43" s="1578" t="s">
        <v>1</v>
      </c>
      <c r="N43" s="1578"/>
      <c r="O43" s="1578">
        <f>SUM(O40:O42)</f>
        <v>43</v>
      </c>
      <c r="P43" s="1590">
        <f>SUM(P40:P42)</f>
        <v>1</v>
      </c>
    </row>
    <row r="44" spans="2:18" ht="15" customHeight="1" x14ac:dyDescent="0.3">
      <c r="B44" s="820" t="s">
        <v>1328</v>
      </c>
    </row>
    <row r="45" spans="2:18" ht="6" customHeight="1" x14ac:dyDescent="0.3"/>
    <row r="46" spans="2:18" s="803" customFormat="1" ht="17.25" customHeight="1" x14ac:dyDescent="0.25">
      <c r="B46" s="800" t="s">
        <v>1344</v>
      </c>
      <c r="C46" s="801"/>
      <c r="D46" s="801"/>
      <c r="E46" s="801"/>
      <c r="F46" s="802"/>
      <c r="G46" s="802"/>
      <c r="H46" s="802"/>
      <c r="I46" s="801"/>
      <c r="J46" s="801"/>
      <c r="K46" s="801"/>
      <c r="L46" s="801"/>
      <c r="M46" s="801"/>
      <c r="N46" s="801"/>
      <c r="O46" s="801"/>
      <c r="P46" s="801"/>
      <c r="Q46" s="801"/>
      <c r="R46" s="1068"/>
    </row>
    <row r="47" spans="2:18" ht="3" customHeight="1" x14ac:dyDescent="0.3"/>
    <row r="48" spans="2:18" ht="15" customHeight="1" x14ac:dyDescent="0.3">
      <c r="B48" s="805" t="s">
        <v>1345</v>
      </c>
      <c r="F48"/>
      <c r="M48" s="839" t="s">
        <v>1346</v>
      </c>
      <c r="N48" s="839"/>
      <c r="O48" s="839"/>
      <c r="P48" s="1689"/>
      <c r="Q48" s="898"/>
      <c r="R48" s="898"/>
    </row>
    <row r="49" spans="2:18" ht="15" customHeight="1" x14ac:dyDescent="0.3">
      <c r="B49" s="1172" t="s">
        <v>88</v>
      </c>
      <c r="C49" s="1172" t="s">
        <v>21</v>
      </c>
      <c r="D49" s="1172" t="s">
        <v>22</v>
      </c>
      <c r="E49" s="1172" t="s">
        <v>1347</v>
      </c>
      <c r="F49" s="1172" t="s">
        <v>1</v>
      </c>
      <c r="M49" s="841" t="s">
        <v>166</v>
      </c>
      <c r="N49" s="1243" t="s">
        <v>275</v>
      </c>
      <c r="O49" s="1243"/>
      <c r="P49" s="1172" t="s">
        <v>18</v>
      </c>
      <c r="Q49" s="898"/>
      <c r="R49" s="898"/>
    </row>
    <row r="50" spans="2:18" ht="15" customHeight="1" x14ac:dyDescent="0.3">
      <c r="B50" s="906" t="s">
        <v>277</v>
      </c>
      <c r="C50" s="806">
        <v>0</v>
      </c>
      <c r="D50" s="806">
        <v>0</v>
      </c>
      <c r="E50" s="806">
        <v>0</v>
      </c>
      <c r="F50" s="806">
        <f>SUM(C50:E50)</f>
        <v>0</v>
      </c>
      <c r="M50" s="817" t="s">
        <v>931</v>
      </c>
      <c r="N50" s="1699">
        <v>0</v>
      </c>
      <c r="O50" s="1699"/>
      <c r="P50" s="845">
        <v>0</v>
      </c>
      <c r="Q50" s="894"/>
      <c r="R50" s="894"/>
    </row>
    <row r="51" spans="2:18" ht="15" customHeight="1" x14ac:dyDescent="0.3">
      <c r="B51" s="906" t="s">
        <v>278</v>
      </c>
      <c r="C51" s="806">
        <v>37</v>
      </c>
      <c r="D51" s="806">
        <v>2</v>
      </c>
      <c r="E51" s="806">
        <v>0</v>
      </c>
      <c r="F51" s="806">
        <f t="shared" ref="F51:F61" si="4">SUM(C51:E51)</f>
        <v>39</v>
      </c>
      <c r="M51" s="817" t="s">
        <v>932</v>
      </c>
      <c r="N51" s="1699">
        <v>0</v>
      </c>
      <c r="O51" s="1699"/>
      <c r="P51" s="845">
        <v>0</v>
      </c>
      <c r="Q51" s="882"/>
      <c r="R51" s="895"/>
    </row>
    <row r="52" spans="2:18" ht="15" customHeight="1" x14ac:dyDescent="0.3">
      <c r="B52" s="906" t="s">
        <v>279</v>
      </c>
      <c r="C52" s="806"/>
      <c r="D52" s="806"/>
      <c r="E52" s="806"/>
      <c r="F52" s="806">
        <f t="shared" si="4"/>
        <v>0</v>
      </c>
      <c r="M52" s="817" t="s">
        <v>1239</v>
      </c>
      <c r="N52" s="1699">
        <v>1</v>
      </c>
      <c r="O52" s="1699"/>
      <c r="P52" s="845">
        <v>2.564102564102564E-2</v>
      </c>
      <c r="Q52" s="882"/>
      <c r="R52" s="895"/>
    </row>
    <row r="53" spans="2:18" ht="15" customHeight="1" x14ac:dyDescent="0.3">
      <c r="B53" s="906" t="s">
        <v>280</v>
      </c>
      <c r="C53" s="806"/>
      <c r="D53" s="806"/>
      <c r="E53" s="806"/>
      <c r="F53" s="806">
        <f t="shared" si="4"/>
        <v>0</v>
      </c>
      <c r="M53" s="817" t="s">
        <v>1348</v>
      </c>
      <c r="N53" s="1699">
        <v>9</v>
      </c>
      <c r="O53" s="1699"/>
      <c r="P53" s="845">
        <v>0.23076923076923078</v>
      </c>
      <c r="Q53" s="882"/>
      <c r="R53" s="895"/>
    </row>
    <row r="54" spans="2:18" ht="15" customHeight="1" x14ac:dyDescent="0.3">
      <c r="B54" s="906" t="s">
        <v>281</v>
      </c>
      <c r="C54" s="806"/>
      <c r="D54" s="806"/>
      <c r="E54" s="806"/>
      <c r="F54" s="806">
        <f t="shared" si="4"/>
        <v>0</v>
      </c>
      <c r="M54" s="817" t="s">
        <v>1349</v>
      </c>
      <c r="N54" s="1699">
        <v>19</v>
      </c>
      <c r="O54" s="1699"/>
      <c r="P54" s="845">
        <v>0.48717948717948717</v>
      </c>
      <c r="Q54" s="882"/>
      <c r="R54" s="895"/>
    </row>
    <row r="55" spans="2:18" ht="15" customHeight="1" x14ac:dyDescent="0.3">
      <c r="B55" s="906" t="s">
        <v>282</v>
      </c>
      <c r="C55" s="806"/>
      <c r="D55" s="806"/>
      <c r="E55" s="806"/>
      <c r="F55" s="806">
        <f t="shared" si="4"/>
        <v>0</v>
      </c>
      <c r="M55" s="817" t="s">
        <v>1350</v>
      </c>
      <c r="N55" s="1699">
        <v>5</v>
      </c>
      <c r="O55" s="1699"/>
      <c r="P55" s="845">
        <v>0.12820512820512819</v>
      </c>
      <c r="Q55" s="818"/>
      <c r="R55" s="1557"/>
    </row>
    <row r="56" spans="2:18" ht="15" customHeight="1" x14ac:dyDescent="0.3">
      <c r="B56" s="906" t="s">
        <v>283</v>
      </c>
      <c r="C56" s="806"/>
      <c r="D56" s="806"/>
      <c r="E56" s="806"/>
      <c r="F56" s="806">
        <f t="shared" si="4"/>
        <v>0</v>
      </c>
      <c r="M56" s="817" t="s">
        <v>1351</v>
      </c>
      <c r="N56" s="1699">
        <v>1</v>
      </c>
      <c r="O56" s="1699"/>
      <c r="P56" s="845">
        <v>2.564102564102564E-2</v>
      </c>
      <c r="Q56" s="818"/>
      <c r="R56" s="1557"/>
    </row>
    <row r="57" spans="2:18" ht="15" customHeight="1" x14ac:dyDescent="0.3">
      <c r="B57" s="906" t="s">
        <v>284</v>
      </c>
      <c r="C57" s="806"/>
      <c r="D57" s="806"/>
      <c r="E57" s="806"/>
      <c r="F57" s="806">
        <f t="shared" si="4"/>
        <v>0</v>
      </c>
      <c r="M57" s="817" t="s">
        <v>1352</v>
      </c>
      <c r="N57" s="1699">
        <v>0</v>
      </c>
      <c r="O57" s="1699"/>
      <c r="P57" s="845">
        <v>0</v>
      </c>
      <c r="Q57" s="818"/>
      <c r="R57" s="1557"/>
    </row>
    <row r="58" spans="2:18" ht="15" customHeight="1" x14ac:dyDescent="0.3">
      <c r="B58" s="906" t="s">
        <v>285</v>
      </c>
      <c r="C58" s="806"/>
      <c r="D58" s="806"/>
      <c r="E58" s="806"/>
      <c r="F58" s="806">
        <f t="shared" si="4"/>
        <v>0</v>
      </c>
      <c r="M58" s="817" t="s">
        <v>1353</v>
      </c>
      <c r="N58" s="1699">
        <v>1</v>
      </c>
      <c r="O58" s="1699"/>
      <c r="P58" s="845">
        <v>2.564102564102564E-2</v>
      </c>
      <c r="Q58" s="818"/>
      <c r="R58" s="1557"/>
    </row>
    <row r="59" spans="2:18" ht="15" customHeight="1" x14ac:dyDescent="0.3">
      <c r="B59" s="907" t="s">
        <v>286</v>
      </c>
      <c r="C59" s="818"/>
      <c r="D59" s="818"/>
      <c r="E59" s="818"/>
      <c r="F59" s="806">
        <f t="shared" si="4"/>
        <v>0</v>
      </c>
      <c r="L59" s="1179"/>
      <c r="M59" s="817" t="s">
        <v>1354</v>
      </c>
      <c r="N59" s="1699">
        <v>0</v>
      </c>
      <c r="O59" s="1699"/>
      <c r="P59" s="845">
        <v>0</v>
      </c>
      <c r="Q59" s="818"/>
      <c r="R59" s="1557"/>
    </row>
    <row r="60" spans="2:18" ht="15" customHeight="1" thickBot="1" x14ac:dyDescent="0.35">
      <c r="B60" s="1700" t="s">
        <v>287</v>
      </c>
      <c r="C60" s="892"/>
      <c r="D60" s="892"/>
      <c r="E60" s="892"/>
      <c r="F60" s="806">
        <f t="shared" si="4"/>
        <v>0</v>
      </c>
      <c r="L60" s="1701"/>
      <c r="M60" s="817" t="s">
        <v>972</v>
      </c>
      <c r="N60" s="1699">
        <v>3</v>
      </c>
      <c r="O60" s="1699"/>
      <c r="P60" s="845">
        <v>7.6923076923076927E-2</v>
      </c>
      <c r="Q60" s="805"/>
      <c r="R60" s="813"/>
    </row>
    <row r="61" spans="2:18" ht="15" customHeight="1" thickBot="1" x14ac:dyDescent="0.35">
      <c r="B61" s="1685" t="s">
        <v>288</v>
      </c>
      <c r="C61" s="798"/>
      <c r="D61" s="798"/>
      <c r="E61" s="798"/>
      <c r="F61" s="806">
        <f t="shared" si="4"/>
        <v>0</v>
      </c>
      <c r="M61" s="1567" t="s">
        <v>1</v>
      </c>
      <c r="N61" s="1580">
        <f>SUM(N50:O60)</f>
        <v>39</v>
      </c>
      <c r="O61" s="1580"/>
      <c r="P61" s="1573">
        <f>SUM(P50:P60)</f>
        <v>1</v>
      </c>
      <c r="Q61" s="809"/>
      <c r="R61" s="809"/>
    </row>
    <row r="62" spans="2:18" ht="15" customHeight="1" x14ac:dyDescent="0.3">
      <c r="B62" s="1567" t="s">
        <v>1</v>
      </c>
      <c r="C62" s="1567">
        <f>SUM(C50:C61)</f>
        <v>37</v>
      </c>
      <c r="D62" s="1567">
        <f t="shared" ref="D62:F62" si="5">SUM(D50:D61)</f>
        <v>2</v>
      </c>
      <c r="E62" s="1567">
        <f t="shared" si="5"/>
        <v>0</v>
      </c>
      <c r="F62" s="1567">
        <f t="shared" si="5"/>
        <v>39</v>
      </c>
      <c r="Q62" s="1702"/>
      <c r="R62" s="1702"/>
    </row>
    <row r="63" spans="2:18" ht="15" customHeight="1" x14ac:dyDescent="0.3">
      <c r="B63" s="1703" t="s">
        <v>18</v>
      </c>
      <c r="C63" s="1703">
        <f>C62/$F$62</f>
        <v>0.94871794871794868</v>
      </c>
      <c r="D63" s="1703">
        <f>D62/$F$62</f>
        <v>5.128205128205128E-2</v>
      </c>
      <c r="E63" s="1703">
        <f>E62/$F$62</f>
        <v>0</v>
      </c>
      <c r="F63" s="1703">
        <f>F62/$F$62</f>
        <v>1</v>
      </c>
      <c r="M63" s="805" t="s">
        <v>1355</v>
      </c>
      <c r="P63" s="807"/>
      <c r="Q63" s="1702"/>
      <c r="R63" s="1702"/>
    </row>
    <row r="64" spans="2:18" ht="12.75" customHeight="1" x14ac:dyDescent="0.3">
      <c r="E64" s="894"/>
      <c r="F64" s="894"/>
      <c r="M64" s="1172" t="s">
        <v>451</v>
      </c>
      <c r="N64" s="1243" t="s">
        <v>275</v>
      </c>
      <c r="O64" s="1243"/>
      <c r="P64" s="1172" t="s">
        <v>18</v>
      </c>
      <c r="Q64" s="1702"/>
      <c r="R64" s="1702"/>
    </row>
    <row r="65" spans="2:18" x14ac:dyDescent="0.3">
      <c r="B65" s="839" t="s">
        <v>1356</v>
      </c>
      <c r="C65" s="840"/>
      <c r="D65" s="840"/>
      <c r="E65" s="840"/>
      <c r="F65" s="806"/>
      <c r="G65" s="806"/>
      <c r="H65" s="806"/>
      <c r="I65" s="815"/>
      <c r="J65" s="815"/>
      <c r="K65" s="805"/>
      <c r="M65" s="906" t="s">
        <v>370</v>
      </c>
      <c r="N65" s="1699">
        <v>25</v>
      </c>
      <c r="O65" s="1699"/>
      <c r="P65" s="1171">
        <f>N65/$N$68</f>
        <v>0.64102564102564108</v>
      </c>
      <c r="Q65" s="1702"/>
      <c r="R65" s="1702"/>
    </row>
    <row r="66" spans="2:18" ht="15" customHeight="1" x14ac:dyDescent="0.3">
      <c r="B66" s="1168" t="s">
        <v>88</v>
      </c>
      <c r="C66" s="1168" t="s">
        <v>1357</v>
      </c>
      <c r="D66" s="1168" t="s">
        <v>1358</v>
      </c>
      <c r="E66" s="1704" t="s">
        <v>1359</v>
      </c>
      <c r="F66" s="1480" t="s">
        <v>1360</v>
      </c>
      <c r="G66" s="1480"/>
      <c r="H66" s="1704" t="s">
        <v>972</v>
      </c>
      <c r="I66" s="1704" t="s">
        <v>1</v>
      </c>
      <c r="J66" s="815"/>
      <c r="K66" s="805"/>
      <c r="M66" s="906" t="s">
        <v>371</v>
      </c>
      <c r="N66" s="1699">
        <v>14</v>
      </c>
      <c r="O66" s="1699"/>
      <c r="P66" s="1171">
        <f>N66/$N$68</f>
        <v>0.35897435897435898</v>
      </c>
      <c r="Q66" s="1702"/>
      <c r="R66" s="1702"/>
    </row>
    <row r="67" spans="2:18" ht="15" thickBot="1" x14ac:dyDescent="0.35">
      <c r="B67" s="907" t="s">
        <v>277</v>
      </c>
      <c r="C67" s="1557">
        <v>0</v>
      </c>
      <c r="D67" s="1557">
        <v>0</v>
      </c>
      <c r="E67" s="1705">
        <v>0</v>
      </c>
      <c r="F67" s="1706">
        <v>0</v>
      </c>
      <c r="G67" s="1706"/>
      <c r="H67" s="1705">
        <v>0</v>
      </c>
      <c r="I67" s="1688">
        <f>SUM(C67:H67)</f>
        <v>0</v>
      </c>
      <c r="J67" s="815"/>
      <c r="K67" s="805"/>
      <c r="L67" s="806"/>
      <c r="M67" s="906" t="s">
        <v>972</v>
      </c>
      <c r="N67" s="1699">
        <v>0</v>
      </c>
      <c r="O67" s="1699"/>
      <c r="P67" s="1175">
        <f>N67/$N$68</f>
        <v>0</v>
      </c>
      <c r="Q67" s="1702"/>
      <c r="R67" s="1702"/>
    </row>
    <row r="68" spans="2:18" x14ac:dyDescent="0.3">
      <c r="B68" s="907" t="s">
        <v>278</v>
      </c>
      <c r="C68" s="1557">
        <v>0</v>
      </c>
      <c r="D68" s="1557">
        <v>0</v>
      </c>
      <c r="E68" s="1705">
        <v>0</v>
      </c>
      <c r="F68" s="1706">
        <v>31</v>
      </c>
      <c r="G68" s="1706"/>
      <c r="H68" s="1705">
        <v>8</v>
      </c>
      <c r="I68" s="1688">
        <f t="shared" ref="I68:I78" si="6">SUM(C68:H68)</f>
        <v>39</v>
      </c>
      <c r="J68" s="815"/>
      <c r="K68" s="805"/>
      <c r="L68" s="806"/>
      <c r="M68" s="1567" t="s">
        <v>1</v>
      </c>
      <c r="N68" s="1580">
        <f>SUM(N65:N67)</f>
        <v>39</v>
      </c>
      <c r="O68" s="1580"/>
      <c r="P68" s="1573">
        <f>SUM(P65:P67)</f>
        <v>1</v>
      </c>
      <c r="Q68" s="1702"/>
      <c r="R68" s="1702"/>
    </row>
    <row r="69" spans="2:18" x14ac:dyDescent="0.3">
      <c r="B69" s="907" t="s">
        <v>279</v>
      </c>
      <c r="C69" s="1557"/>
      <c r="D69" s="1557"/>
      <c r="E69" s="1705"/>
      <c r="F69" s="1706"/>
      <c r="G69" s="1706"/>
      <c r="H69" s="1705"/>
      <c r="I69" s="1688">
        <f t="shared" si="6"/>
        <v>0</v>
      </c>
      <c r="J69" s="815"/>
      <c r="K69" s="805"/>
      <c r="L69" s="806"/>
      <c r="M69" s="1702"/>
      <c r="N69" s="1702"/>
      <c r="O69" s="1702"/>
      <c r="P69" s="1702"/>
      <c r="Q69" s="1702"/>
      <c r="R69" s="1702"/>
    </row>
    <row r="70" spans="2:18" x14ac:dyDescent="0.3">
      <c r="B70" s="907" t="s">
        <v>280</v>
      </c>
      <c r="C70" s="1557"/>
      <c r="D70" s="1557"/>
      <c r="E70" s="1705"/>
      <c r="F70" s="1706"/>
      <c r="G70" s="1706"/>
      <c r="H70" s="1705"/>
      <c r="I70" s="1688">
        <f t="shared" si="6"/>
        <v>0</v>
      </c>
      <c r="J70" s="815"/>
      <c r="K70" s="805"/>
      <c r="L70" s="806"/>
      <c r="M70" s="1702"/>
      <c r="N70" s="1702"/>
      <c r="O70" s="1702"/>
      <c r="P70" s="1702"/>
      <c r="Q70" s="1702"/>
      <c r="R70" s="1702"/>
    </row>
    <row r="71" spans="2:18" x14ac:dyDescent="0.3">
      <c r="B71" s="907" t="s">
        <v>281</v>
      </c>
      <c r="C71" s="1557"/>
      <c r="D71" s="1557"/>
      <c r="E71" s="1705"/>
      <c r="F71" s="1706"/>
      <c r="G71" s="1706"/>
      <c r="H71" s="1705"/>
      <c r="I71" s="1688">
        <f t="shared" si="6"/>
        <v>0</v>
      </c>
      <c r="J71" s="815"/>
      <c r="K71" s="805"/>
      <c r="L71" s="806"/>
      <c r="M71" s="1702"/>
      <c r="N71" s="1702"/>
      <c r="O71" s="1702"/>
      <c r="P71" s="1702"/>
      <c r="Q71" s="1702"/>
      <c r="R71" s="1702"/>
    </row>
    <row r="72" spans="2:18" x14ac:dyDescent="0.3">
      <c r="B72" s="907" t="s">
        <v>282</v>
      </c>
      <c r="C72" s="1557"/>
      <c r="D72" s="1557"/>
      <c r="E72" s="1705"/>
      <c r="F72" s="1706"/>
      <c r="G72" s="1706"/>
      <c r="H72" s="1705"/>
      <c r="I72" s="1688">
        <f t="shared" si="6"/>
        <v>0</v>
      </c>
      <c r="J72" s="815"/>
      <c r="K72" s="805"/>
      <c r="L72" s="806"/>
      <c r="M72" s="1702"/>
      <c r="N72" s="1702"/>
      <c r="O72" s="1702"/>
      <c r="P72" s="1702"/>
      <c r="Q72" s="1702"/>
      <c r="R72" s="1702"/>
    </row>
    <row r="73" spans="2:18" x14ac:dyDescent="0.3">
      <c r="B73" s="907" t="s">
        <v>283</v>
      </c>
      <c r="C73" s="1557"/>
      <c r="D73" s="1557"/>
      <c r="E73" s="1705"/>
      <c r="F73" s="1706"/>
      <c r="G73" s="1706"/>
      <c r="H73" s="1705"/>
      <c r="I73" s="1688">
        <f t="shared" si="6"/>
        <v>0</v>
      </c>
      <c r="J73" s="815"/>
      <c r="K73" s="805"/>
      <c r="L73" s="806"/>
      <c r="M73" s="1702"/>
      <c r="N73" s="1702"/>
      <c r="O73" s="1702"/>
      <c r="P73" s="1702"/>
      <c r="Q73" s="1702"/>
      <c r="R73" s="1702"/>
    </row>
    <row r="74" spans="2:18" x14ac:dyDescent="0.3">
      <c r="B74" s="907" t="s">
        <v>284</v>
      </c>
      <c r="C74" s="1557"/>
      <c r="D74" s="1557"/>
      <c r="E74" s="1705"/>
      <c r="F74" s="1706"/>
      <c r="G74" s="1706"/>
      <c r="H74" s="1705"/>
      <c r="I74" s="1688">
        <f t="shared" si="6"/>
        <v>0</v>
      </c>
      <c r="J74" s="815"/>
      <c r="K74" s="805"/>
      <c r="L74" s="806"/>
      <c r="M74" s="1702"/>
      <c r="N74" s="1702"/>
      <c r="O74" s="1702"/>
      <c r="P74" s="1702"/>
      <c r="Q74" s="1702"/>
      <c r="R74" s="1702"/>
    </row>
    <row r="75" spans="2:18" x14ac:dyDescent="0.3">
      <c r="B75" s="907" t="s">
        <v>285</v>
      </c>
      <c r="C75" s="1557"/>
      <c r="D75" s="1557"/>
      <c r="E75" s="1705"/>
      <c r="F75" s="1706"/>
      <c r="G75" s="1706"/>
      <c r="H75" s="1705"/>
      <c r="I75" s="1688">
        <f t="shared" si="6"/>
        <v>0</v>
      </c>
      <c r="J75" s="884"/>
      <c r="K75" s="884"/>
      <c r="L75" s="806"/>
      <c r="M75" s="806"/>
      <c r="N75" s="806"/>
      <c r="O75" s="806"/>
      <c r="P75" s="806"/>
      <c r="Q75" s="806"/>
      <c r="R75" s="806"/>
    </row>
    <row r="76" spans="2:18" x14ac:dyDescent="0.3">
      <c r="B76" s="907" t="s">
        <v>286</v>
      </c>
      <c r="C76" s="818"/>
      <c r="D76" s="818"/>
      <c r="E76" s="1705"/>
      <c r="F76" s="1706"/>
      <c r="G76" s="1706"/>
      <c r="H76" s="1705"/>
      <c r="I76" s="1688">
        <f t="shared" si="6"/>
        <v>0</v>
      </c>
      <c r="J76" s="884"/>
      <c r="K76" s="884"/>
      <c r="L76" s="806"/>
      <c r="M76" s="806"/>
      <c r="N76" s="806"/>
      <c r="O76" s="806"/>
      <c r="P76" s="806"/>
      <c r="Q76" s="806"/>
      <c r="R76" s="806"/>
    </row>
    <row r="77" spans="2:18" x14ac:dyDescent="0.3">
      <c r="B77" s="907" t="s">
        <v>287</v>
      </c>
      <c r="C77" s="818"/>
      <c r="D77" s="818"/>
      <c r="E77" s="1705"/>
      <c r="F77" s="1706"/>
      <c r="G77" s="1706"/>
      <c r="H77" s="1705"/>
      <c r="I77" s="1688">
        <f t="shared" si="6"/>
        <v>0</v>
      </c>
      <c r="J77" s="884"/>
      <c r="K77" s="884"/>
      <c r="L77" s="806"/>
      <c r="M77" s="806"/>
      <c r="N77" s="806"/>
      <c r="O77" s="806"/>
      <c r="P77" s="806"/>
      <c r="Q77" s="806"/>
      <c r="R77" s="806"/>
    </row>
    <row r="78" spans="2:18" ht="15" thickBot="1" x14ac:dyDescent="0.35">
      <c r="B78" s="907" t="s">
        <v>288</v>
      </c>
      <c r="C78" s="806"/>
      <c r="D78" s="806"/>
      <c r="E78" s="1705"/>
      <c r="F78" s="1706"/>
      <c r="G78" s="1706"/>
      <c r="H78" s="1705"/>
      <c r="I78" s="1688">
        <f t="shared" si="6"/>
        <v>0</v>
      </c>
      <c r="J78" s="884"/>
      <c r="K78" s="884"/>
      <c r="L78" s="806"/>
      <c r="M78" s="806"/>
      <c r="N78" s="806"/>
      <c r="O78" s="806"/>
      <c r="P78" s="806"/>
      <c r="Q78" s="806"/>
      <c r="R78" s="806"/>
    </row>
    <row r="79" spans="2:18" x14ac:dyDescent="0.3">
      <c r="B79" s="1578" t="s">
        <v>1</v>
      </c>
      <c r="C79" s="1578">
        <f>SUM(C67:C78)</f>
        <v>0</v>
      </c>
      <c r="D79" s="1578">
        <f t="shared" ref="D79:F79" si="7">SUM(D67:D78)</f>
        <v>0</v>
      </c>
      <c r="E79" s="1578">
        <f t="shared" si="7"/>
        <v>0</v>
      </c>
      <c r="F79" s="1583">
        <f t="shared" si="7"/>
        <v>31</v>
      </c>
      <c r="G79" s="1583"/>
      <c r="H79" s="1578">
        <f t="shared" ref="H79" si="8">SUM(H67:H78)</f>
        <v>8</v>
      </c>
      <c r="I79" s="1578">
        <f>SUM(I67:I78)</f>
        <v>39</v>
      </c>
      <c r="J79" s="884"/>
      <c r="K79" s="884"/>
      <c r="L79" s="806"/>
      <c r="M79" s="806"/>
      <c r="N79" s="806"/>
      <c r="O79" s="806"/>
      <c r="P79" s="806"/>
      <c r="Q79" s="806"/>
      <c r="R79" s="806"/>
    </row>
    <row r="80" spans="2:18" x14ac:dyDescent="0.3">
      <c r="B80" s="1691" t="s">
        <v>18</v>
      </c>
      <c r="C80" s="1692">
        <f>C79/$I$79</f>
        <v>0</v>
      </c>
      <c r="D80" s="1692">
        <f t="shared" ref="D80:E80" si="9">D79/$I$79</f>
        <v>0</v>
      </c>
      <c r="E80" s="1692">
        <f t="shared" si="9"/>
        <v>0</v>
      </c>
      <c r="F80" s="1707">
        <f>F79/$I$79</f>
        <v>0.79487179487179482</v>
      </c>
      <c r="G80" s="1707"/>
      <c r="H80" s="1692">
        <f>H79/$I$79</f>
        <v>0.20512820512820512</v>
      </c>
      <c r="I80" s="1692">
        <f>I79/$I$79</f>
        <v>1</v>
      </c>
      <c r="J80" s="884"/>
      <c r="K80" s="884"/>
      <c r="L80" s="805"/>
      <c r="M80" s="805"/>
      <c r="N80" s="805"/>
      <c r="O80" s="805"/>
      <c r="P80" s="805"/>
      <c r="Q80" s="805"/>
      <c r="R80" s="805"/>
    </row>
    <row r="81" spans="2:18" x14ac:dyDescent="0.3">
      <c r="B81" s="805"/>
      <c r="C81" s="805"/>
      <c r="D81" s="805"/>
      <c r="E81" s="805"/>
      <c r="F81" s="806"/>
      <c r="G81" s="806"/>
      <c r="H81" s="806"/>
      <c r="I81" s="884"/>
      <c r="J81" s="884"/>
      <c r="K81" s="884"/>
      <c r="L81" s="805"/>
      <c r="M81" s="805"/>
      <c r="N81" s="805"/>
      <c r="O81" s="805"/>
      <c r="P81" s="805"/>
      <c r="Q81" s="805"/>
      <c r="R81" s="805"/>
    </row>
    <row r="82" spans="2:18" x14ac:dyDescent="0.3">
      <c r="B82" s="839" t="s">
        <v>1361</v>
      </c>
      <c r="C82" s="840"/>
      <c r="D82" s="840"/>
      <c r="E82" s="840"/>
      <c r="F82" s="806"/>
      <c r="G82" s="806"/>
      <c r="H82" s="806"/>
      <c r="I82" s="884"/>
      <c r="J82" s="884"/>
      <c r="K82" s="884"/>
      <c r="L82" s="805"/>
      <c r="M82" s="805"/>
      <c r="N82" s="805"/>
      <c r="O82" s="805"/>
      <c r="P82" s="805"/>
      <c r="Q82" s="805"/>
      <c r="R82" s="805"/>
    </row>
    <row r="83" spans="2:18" ht="25.5" customHeight="1" x14ac:dyDescent="0.3">
      <c r="B83" s="1168" t="s">
        <v>88</v>
      </c>
      <c r="C83" s="1704" t="s">
        <v>1362</v>
      </c>
      <c r="D83" s="1704" t="s">
        <v>1363</v>
      </c>
      <c r="E83" s="1480" t="s">
        <v>1364</v>
      </c>
      <c r="F83" s="1480"/>
      <c r="G83" s="1704" t="s">
        <v>972</v>
      </c>
      <c r="H83" s="1704" t="s">
        <v>1</v>
      </c>
      <c r="I83" s="884"/>
      <c r="J83" s="884"/>
      <c r="K83" s="884"/>
      <c r="L83" s="805"/>
      <c r="M83" s="805"/>
      <c r="N83" s="805"/>
      <c r="O83" s="805"/>
      <c r="P83" s="805"/>
      <c r="Q83" s="805"/>
      <c r="R83" s="805"/>
    </row>
    <row r="84" spans="2:18" ht="13.5" customHeight="1" x14ac:dyDescent="0.3">
      <c r="B84" s="907" t="s">
        <v>277</v>
      </c>
      <c r="C84" s="1557">
        <v>0</v>
      </c>
      <c r="D84" s="1557">
        <v>0</v>
      </c>
      <c r="E84" s="1706">
        <v>0</v>
      </c>
      <c r="F84" s="1706"/>
      <c r="G84" s="1557">
        <v>0</v>
      </c>
      <c r="H84" s="1705">
        <f>SUM(C84:G84)</f>
        <v>0</v>
      </c>
      <c r="I84" s="884"/>
      <c r="J84" s="884"/>
      <c r="K84" s="884"/>
      <c r="L84" s="805"/>
      <c r="M84" s="805"/>
      <c r="N84" s="805"/>
      <c r="O84" s="805"/>
      <c r="P84" s="805"/>
      <c r="Q84" s="805"/>
      <c r="R84" s="805"/>
    </row>
    <row r="85" spans="2:18" ht="13.5" customHeight="1" x14ac:dyDescent="0.3">
      <c r="B85" s="907" t="s">
        <v>278</v>
      </c>
      <c r="C85" s="1557">
        <v>2</v>
      </c>
      <c r="D85" s="1557">
        <v>0</v>
      </c>
      <c r="E85" s="1706">
        <v>6</v>
      </c>
      <c r="F85" s="1706"/>
      <c r="G85" s="1557">
        <v>31</v>
      </c>
      <c r="H85" s="1705">
        <f t="shared" ref="H85:H95" si="10">SUM(C85:G85)</f>
        <v>39</v>
      </c>
      <c r="I85" s="884"/>
      <c r="J85" s="884"/>
      <c r="K85" s="884"/>
      <c r="L85" s="805"/>
      <c r="M85" s="805"/>
      <c r="N85" s="805"/>
      <c r="O85" s="805"/>
      <c r="P85" s="805"/>
      <c r="Q85" s="805"/>
      <c r="R85" s="805"/>
    </row>
    <row r="86" spans="2:18" ht="13.5" customHeight="1" x14ac:dyDescent="0.3">
      <c r="B86" s="907" t="s">
        <v>279</v>
      </c>
      <c r="C86" s="1557"/>
      <c r="D86" s="1557"/>
      <c r="E86" s="1706"/>
      <c r="F86" s="1706"/>
      <c r="G86" s="1557"/>
      <c r="H86" s="1705">
        <f t="shared" si="10"/>
        <v>0</v>
      </c>
      <c r="I86" s="884"/>
      <c r="J86" s="884"/>
      <c r="K86" s="884"/>
      <c r="L86" s="805"/>
      <c r="M86" s="805"/>
      <c r="N86" s="805"/>
      <c r="O86" s="805"/>
      <c r="P86" s="805"/>
      <c r="Q86" s="805"/>
      <c r="R86" s="805"/>
    </row>
    <row r="87" spans="2:18" ht="13.5" customHeight="1" x14ac:dyDescent="0.3">
      <c r="B87" s="907" t="s">
        <v>280</v>
      </c>
      <c r="C87" s="1557"/>
      <c r="D87" s="1557"/>
      <c r="E87" s="1706"/>
      <c r="F87" s="1706"/>
      <c r="G87" s="1557"/>
      <c r="H87" s="1705">
        <f t="shared" si="10"/>
        <v>0</v>
      </c>
      <c r="I87" s="884"/>
      <c r="J87" s="884"/>
      <c r="K87" s="884"/>
      <c r="L87" s="805"/>
      <c r="M87" s="805"/>
      <c r="N87" s="805"/>
      <c r="O87" s="805"/>
      <c r="P87" s="805"/>
      <c r="Q87" s="805"/>
      <c r="R87" s="805"/>
    </row>
    <row r="88" spans="2:18" ht="13.5" customHeight="1" x14ac:dyDescent="0.3">
      <c r="B88" s="907" t="s">
        <v>281</v>
      </c>
      <c r="C88" s="1557"/>
      <c r="D88" s="1557"/>
      <c r="E88" s="1706"/>
      <c r="F88" s="1706"/>
      <c r="G88" s="1557"/>
      <c r="H88" s="1705">
        <f t="shared" si="10"/>
        <v>0</v>
      </c>
      <c r="I88" s="884"/>
      <c r="J88" s="884"/>
      <c r="K88" s="884"/>
      <c r="L88" s="805"/>
      <c r="M88" s="805"/>
      <c r="N88" s="805"/>
      <c r="O88" s="805"/>
      <c r="P88" s="805"/>
      <c r="Q88" s="805"/>
      <c r="R88" s="805"/>
    </row>
    <row r="89" spans="2:18" ht="13.5" customHeight="1" x14ac:dyDescent="0.3">
      <c r="B89" s="907" t="s">
        <v>282</v>
      </c>
      <c r="C89" s="1557"/>
      <c r="D89" s="1557"/>
      <c r="E89" s="1706"/>
      <c r="F89" s="1706"/>
      <c r="G89" s="1557"/>
      <c r="H89" s="1705">
        <f t="shared" si="10"/>
        <v>0</v>
      </c>
      <c r="I89" s="884"/>
      <c r="J89" s="884"/>
      <c r="K89" s="884"/>
      <c r="L89" s="805"/>
      <c r="M89" s="805"/>
      <c r="N89" s="805"/>
      <c r="O89" s="805"/>
      <c r="P89" s="805"/>
      <c r="Q89" s="805"/>
      <c r="R89" s="805"/>
    </row>
    <row r="90" spans="2:18" ht="13.5" customHeight="1" x14ac:dyDescent="0.3">
      <c r="B90" s="907" t="s">
        <v>283</v>
      </c>
      <c r="C90" s="1557"/>
      <c r="D90" s="1557"/>
      <c r="E90" s="1706"/>
      <c r="F90" s="1706"/>
      <c r="G90" s="1557"/>
      <c r="H90" s="1705">
        <f t="shared" si="10"/>
        <v>0</v>
      </c>
      <c r="I90" s="884"/>
      <c r="J90" s="884"/>
      <c r="K90" s="884"/>
      <c r="L90" s="805"/>
      <c r="M90" s="805"/>
      <c r="N90" s="805"/>
      <c r="O90" s="805"/>
      <c r="P90" s="805"/>
      <c r="Q90" s="805"/>
      <c r="R90" s="805"/>
    </row>
    <row r="91" spans="2:18" ht="13.5" customHeight="1" x14ac:dyDescent="0.3">
      <c r="B91" s="907" t="s">
        <v>284</v>
      </c>
      <c r="C91" s="1557"/>
      <c r="D91" s="1557"/>
      <c r="E91" s="1706"/>
      <c r="F91" s="1706"/>
      <c r="G91" s="1557"/>
      <c r="H91" s="1705">
        <f t="shared" si="10"/>
        <v>0</v>
      </c>
      <c r="I91" s="884"/>
      <c r="J91" s="884"/>
      <c r="K91" s="884"/>
      <c r="L91" s="805"/>
      <c r="M91" s="805"/>
      <c r="N91" s="805"/>
      <c r="O91" s="805"/>
      <c r="P91" s="805"/>
      <c r="Q91" s="805"/>
      <c r="R91" s="805"/>
    </row>
    <row r="92" spans="2:18" ht="13.5" customHeight="1" x14ac:dyDescent="0.3">
      <c r="B92" s="907" t="s">
        <v>285</v>
      </c>
      <c r="C92" s="1557"/>
      <c r="D92" s="1557"/>
      <c r="E92" s="1706"/>
      <c r="F92" s="1706"/>
      <c r="G92" s="1557"/>
      <c r="H92" s="1705">
        <f t="shared" si="10"/>
        <v>0</v>
      </c>
      <c r="I92" s="884"/>
      <c r="J92" s="884"/>
      <c r="K92" s="884"/>
      <c r="L92" s="805"/>
      <c r="M92" s="805"/>
      <c r="N92" s="805"/>
      <c r="O92" s="805"/>
      <c r="P92" s="805"/>
      <c r="Q92" s="805"/>
      <c r="R92" s="805"/>
    </row>
    <row r="93" spans="2:18" ht="13.5" customHeight="1" x14ac:dyDescent="0.3">
      <c r="B93" s="907" t="s">
        <v>286</v>
      </c>
      <c r="C93" s="818"/>
      <c r="D93" s="818"/>
      <c r="E93" s="1706"/>
      <c r="F93" s="1706"/>
      <c r="G93" s="818"/>
      <c r="H93" s="1705">
        <f t="shared" si="10"/>
        <v>0</v>
      </c>
      <c r="I93" s="884"/>
      <c r="J93" s="884"/>
      <c r="K93" s="884"/>
      <c r="L93" s="805"/>
      <c r="M93" s="805"/>
      <c r="N93" s="805"/>
      <c r="O93" s="805"/>
      <c r="P93" s="805"/>
      <c r="Q93" s="805"/>
      <c r="R93" s="805"/>
    </row>
    <row r="94" spans="2:18" ht="13.5" customHeight="1" x14ac:dyDescent="0.3">
      <c r="B94" s="907" t="s">
        <v>287</v>
      </c>
      <c r="C94" s="818"/>
      <c r="D94" s="818"/>
      <c r="E94" s="1706"/>
      <c r="F94" s="1706"/>
      <c r="G94" s="818"/>
      <c r="H94" s="1705">
        <f t="shared" si="10"/>
        <v>0</v>
      </c>
      <c r="I94" s="884"/>
      <c r="J94" s="884"/>
      <c r="K94" s="884"/>
      <c r="L94" s="805"/>
      <c r="M94" s="805"/>
      <c r="N94" s="805"/>
      <c r="O94" s="805"/>
      <c r="P94" s="805"/>
      <c r="Q94" s="805"/>
      <c r="R94" s="805"/>
    </row>
    <row r="95" spans="2:18" ht="13.5" customHeight="1" thickBot="1" x14ac:dyDescent="0.35">
      <c r="B95" s="907" t="s">
        <v>288</v>
      </c>
      <c r="C95" s="806"/>
      <c r="D95" s="806"/>
      <c r="E95" s="1706"/>
      <c r="F95" s="1706"/>
      <c r="G95" s="806"/>
      <c r="H95" s="1705">
        <f t="shared" si="10"/>
        <v>0</v>
      </c>
      <c r="I95" s="884"/>
      <c r="J95" s="884"/>
      <c r="K95" s="884"/>
      <c r="L95" s="805"/>
      <c r="M95" s="805"/>
      <c r="N95" s="805"/>
      <c r="O95" s="805"/>
      <c r="P95" s="805"/>
      <c r="Q95" s="805"/>
      <c r="R95" s="805"/>
    </row>
    <row r="96" spans="2:18" ht="13.5" customHeight="1" x14ac:dyDescent="0.3">
      <c r="B96" s="1578" t="s">
        <v>1</v>
      </c>
      <c r="C96" s="1578">
        <f>SUM(C84:C95)</f>
        <v>2</v>
      </c>
      <c r="D96" s="1578">
        <f t="shared" ref="D96:E96" si="11">SUM(D84:D95)</f>
        <v>0</v>
      </c>
      <c r="E96" s="1583">
        <f t="shared" si="11"/>
        <v>6</v>
      </c>
      <c r="F96" s="1583"/>
      <c r="G96" s="1578">
        <f t="shared" ref="G96" si="12">SUM(G84:G95)</f>
        <v>31</v>
      </c>
      <c r="H96" s="1578">
        <f>SUM(H84:H95)</f>
        <v>39</v>
      </c>
      <c r="I96" s="884"/>
      <c r="J96" s="884"/>
      <c r="K96" s="884"/>
      <c r="L96" s="805"/>
      <c r="M96" s="805"/>
      <c r="N96" s="805"/>
      <c r="O96" s="805"/>
      <c r="P96" s="805"/>
      <c r="Q96" s="805"/>
      <c r="R96" s="805"/>
    </row>
    <row r="97" spans="2:18" ht="13.5" customHeight="1" x14ac:dyDescent="0.3">
      <c r="B97" s="1691" t="s">
        <v>18</v>
      </c>
      <c r="C97" s="1692">
        <f>C96/$H$96</f>
        <v>5.128205128205128E-2</v>
      </c>
      <c r="D97" s="1692">
        <f>D96/$H$96</f>
        <v>0</v>
      </c>
      <c r="E97" s="1707">
        <f>E96/$H$96</f>
        <v>0.15384615384615385</v>
      </c>
      <c r="F97" s="1707"/>
      <c r="G97" s="1692">
        <f>G96/$H$96</f>
        <v>0.79487179487179482</v>
      </c>
      <c r="H97" s="1692">
        <f>H96/$H$96</f>
        <v>1</v>
      </c>
      <c r="I97" s="884"/>
      <c r="J97" s="884"/>
      <c r="K97" s="884"/>
      <c r="L97" s="805"/>
      <c r="M97" s="805"/>
      <c r="N97" s="805"/>
      <c r="O97" s="805"/>
      <c r="P97" s="805"/>
      <c r="Q97" s="805"/>
      <c r="R97" s="805"/>
    </row>
    <row r="98" spans="2:18" x14ac:dyDescent="0.3">
      <c r="B98" s="805"/>
      <c r="C98" s="805"/>
      <c r="D98" s="805"/>
      <c r="E98" s="805"/>
      <c r="F98" s="806"/>
      <c r="G98" s="806"/>
      <c r="H98" s="806"/>
      <c r="I98" s="884"/>
      <c r="J98" s="884"/>
      <c r="K98" s="884"/>
      <c r="L98" s="891"/>
      <c r="M98" s="891"/>
      <c r="N98" s="891"/>
      <c r="O98" s="891"/>
      <c r="P98" s="891"/>
      <c r="Q98" s="891"/>
      <c r="R98" s="891"/>
    </row>
    <row r="99" spans="2:18" ht="18.75" customHeight="1" x14ac:dyDescent="0.3">
      <c r="B99" s="1240" t="s">
        <v>1365</v>
      </c>
      <c r="C99" s="1240"/>
      <c r="D99" s="1240"/>
      <c r="E99" s="1240"/>
      <c r="F99" s="1240"/>
      <c r="G99" s="1240"/>
      <c r="H99" s="1240"/>
      <c r="I99" s="821"/>
      <c r="J99" s="1708"/>
      <c r="K99" s="891"/>
      <c r="L99" s="891"/>
      <c r="M99" s="891"/>
      <c r="N99" s="891"/>
      <c r="O99" s="891"/>
      <c r="P99" s="891"/>
      <c r="Q99" s="891"/>
      <c r="R99" s="891"/>
    </row>
    <row r="100" spans="2:18" ht="14.25" customHeight="1" x14ac:dyDescent="0.3">
      <c r="B100" s="1242" t="s">
        <v>414</v>
      </c>
      <c r="C100" s="1242"/>
      <c r="D100" s="1704" t="s">
        <v>275</v>
      </c>
      <c r="E100" s="1704" t="s">
        <v>18</v>
      </c>
      <c r="F100" s="894"/>
      <c r="G100" s="894"/>
      <c r="H100" s="1709"/>
      <c r="I100" s="805"/>
      <c r="J100" s="891"/>
      <c r="K100" s="891"/>
      <c r="L100" s="891"/>
      <c r="M100" s="891"/>
      <c r="N100" s="891"/>
      <c r="O100" s="891"/>
      <c r="P100" s="891"/>
      <c r="Q100" s="891"/>
      <c r="R100" s="891"/>
    </row>
    <row r="101" spans="2:18" ht="12.75" customHeight="1" x14ac:dyDescent="0.3">
      <c r="B101" s="807" t="s">
        <v>425</v>
      </c>
      <c r="C101" s="807"/>
      <c r="D101" s="864">
        <v>3</v>
      </c>
      <c r="E101" s="846">
        <f t="shared" ref="E101:E126" si="13">D101/$D$126</f>
        <v>6.9767441860465115E-2</v>
      </c>
      <c r="F101" s="882"/>
      <c r="G101" s="882"/>
      <c r="H101" s="1180"/>
      <c r="I101" s="805"/>
      <c r="J101" s="891"/>
      <c r="K101" s="891"/>
      <c r="L101" s="891"/>
      <c r="M101" s="891"/>
      <c r="N101" s="891"/>
      <c r="O101" s="891"/>
      <c r="P101" s="891"/>
      <c r="Q101" s="891"/>
      <c r="R101" s="891"/>
    </row>
    <row r="102" spans="2:18" ht="12.75" customHeight="1" x14ac:dyDescent="0.3">
      <c r="B102" s="807" t="s">
        <v>426</v>
      </c>
      <c r="C102" s="807"/>
      <c r="D102" s="864">
        <v>0</v>
      </c>
      <c r="E102" s="846">
        <f t="shared" si="13"/>
        <v>0</v>
      </c>
      <c r="F102" s="882"/>
      <c r="G102" s="882"/>
      <c r="H102" s="1180"/>
      <c r="I102" s="805"/>
      <c r="J102" s="891"/>
      <c r="K102" s="891"/>
      <c r="L102" s="891"/>
      <c r="M102" s="891"/>
      <c r="N102" s="891"/>
      <c r="O102" s="891"/>
      <c r="P102" s="891"/>
      <c r="Q102" s="891"/>
      <c r="R102" s="891"/>
    </row>
    <row r="103" spans="2:18" ht="12.75" customHeight="1" x14ac:dyDescent="0.3">
      <c r="B103" s="807" t="s">
        <v>427</v>
      </c>
      <c r="C103" s="807"/>
      <c r="D103" s="864">
        <v>0</v>
      </c>
      <c r="E103" s="846">
        <f t="shared" si="13"/>
        <v>0</v>
      </c>
      <c r="F103" s="882"/>
      <c r="G103" s="882"/>
      <c r="H103" s="1180"/>
      <c r="I103" s="805"/>
      <c r="J103" s="891"/>
      <c r="K103" s="891"/>
      <c r="L103" s="891"/>
      <c r="M103" s="891"/>
      <c r="N103" s="891"/>
      <c r="O103" s="891"/>
      <c r="P103" s="891"/>
      <c r="Q103" s="891"/>
      <c r="R103" s="891"/>
    </row>
    <row r="104" spans="2:18" ht="12.75" customHeight="1" x14ac:dyDescent="0.3">
      <c r="B104" s="807" t="s">
        <v>203</v>
      </c>
      <c r="C104" s="807"/>
      <c r="D104" s="864">
        <v>2</v>
      </c>
      <c r="E104" s="846">
        <f t="shared" si="13"/>
        <v>4.6511627906976744E-2</v>
      </c>
      <c r="F104" s="882"/>
      <c r="G104" s="882"/>
      <c r="H104" s="1180"/>
      <c r="I104" s="805"/>
      <c r="J104" s="891"/>
      <c r="K104" s="891"/>
      <c r="L104" s="891"/>
      <c r="M104" s="891"/>
      <c r="N104" s="891"/>
      <c r="O104" s="891"/>
      <c r="P104" s="891"/>
      <c r="Q104" s="891"/>
      <c r="R104" s="891"/>
    </row>
    <row r="105" spans="2:18" ht="12.75" customHeight="1" x14ac:dyDescent="0.3">
      <c r="B105" s="807" t="s">
        <v>428</v>
      </c>
      <c r="C105" s="807"/>
      <c r="D105" s="864">
        <v>0</v>
      </c>
      <c r="E105" s="846">
        <f t="shared" si="13"/>
        <v>0</v>
      </c>
      <c r="F105" s="882"/>
      <c r="G105" s="882"/>
      <c r="H105" s="1180"/>
      <c r="I105" s="805"/>
      <c r="J105" s="891"/>
      <c r="K105" s="891"/>
      <c r="L105" s="891"/>
      <c r="M105" s="891"/>
      <c r="N105" s="891"/>
      <c r="O105" s="891"/>
      <c r="P105" s="891"/>
      <c r="Q105" s="891"/>
      <c r="R105" s="891"/>
    </row>
    <row r="106" spans="2:18" ht="12.75" customHeight="1" x14ac:dyDescent="0.3">
      <c r="B106" s="805" t="s">
        <v>429</v>
      </c>
      <c r="C106" s="805"/>
      <c r="D106" s="864">
        <v>1</v>
      </c>
      <c r="E106" s="845">
        <f t="shared" si="13"/>
        <v>2.3255813953488372E-2</v>
      </c>
      <c r="F106" s="882"/>
      <c r="G106" s="882"/>
      <c r="H106" s="1180"/>
      <c r="I106" s="805"/>
      <c r="J106" s="891"/>
      <c r="K106" s="1710"/>
      <c r="L106" s="1710"/>
      <c r="M106" s="1710"/>
      <c r="N106" s="1710"/>
      <c r="O106" s="1710"/>
      <c r="P106" s="1710"/>
      <c r="Q106" s="1710"/>
      <c r="R106" s="891"/>
    </row>
    <row r="107" spans="2:18" ht="12.75" customHeight="1" x14ac:dyDescent="0.3">
      <c r="B107" s="805" t="s">
        <v>1302</v>
      </c>
      <c r="C107" s="805"/>
      <c r="D107" s="864">
        <v>1</v>
      </c>
      <c r="E107" s="845">
        <f t="shared" si="13"/>
        <v>2.3255813953488372E-2</v>
      </c>
      <c r="F107" s="882"/>
      <c r="G107" s="882"/>
      <c r="H107" s="1180"/>
      <c r="I107" s="805"/>
      <c r="J107" s="891"/>
      <c r="K107" s="1710"/>
      <c r="L107" s="1710"/>
      <c r="M107" s="1710"/>
      <c r="N107" s="1710"/>
      <c r="O107" s="1710"/>
      <c r="P107" s="1710"/>
      <c r="Q107" s="1710"/>
      <c r="R107" s="891"/>
    </row>
    <row r="108" spans="2:18" ht="12.75" customHeight="1" x14ac:dyDescent="0.3">
      <c r="B108" s="805" t="s">
        <v>431</v>
      </c>
      <c r="C108" s="805"/>
      <c r="D108" s="864">
        <v>0</v>
      </c>
      <c r="E108" s="845">
        <f t="shared" si="13"/>
        <v>0</v>
      </c>
      <c r="F108" s="882"/>
      <c r="G108" s="882"/>
      <c r="H108" s="1180"/>
      <c r="I108" s="805"/>
      <c r="J108" s="891"/>
      <c r="K108" s="1711"/>
      <c r="L108" s="884"/>
      <c r="M108" s="884"/>
      <c r="N108" s="1181"/>
      <c r="O108" s="884"/>
      <c r="P108" s="884"/>
      <c r="Q108" s="884"/>
      <c r="R108" s="891"/>
    </row>
    <row r="109" spans="2:18" ht="12.75" customHeight="1" x14ac:dyDescent="0.3">
      <c r="B109" s="805" t="s">
        <v>432</v>
      </c>
      <c r="C109" s="805"/>
      <c r="D109" s="864">
        <v>0</v>
      </c>
      <c r="E109" s="845">
        <f t="shared" si="13"/>
        <v>0</v>
      </c>
      <c r="F109" s="882"/>
      <c r="G109" s="882"/>
      <c r="H109" s="1180"/>
      <c r="I109" s="805"/>
      <c r="J109" s="891"/>
      <c r="K109" s="1711"/>
      <c r="L109" s="1181"/>
      <c r="M109" s="1181"/>
      <c r="N109" s="1181"/>
      <c r="O109" s="1181"/>
      <c r="P109" s="1181"/>
      <c r="Q109" s="1181"/>
      <c r="R109" s="891"/>
    </row>
    <row r="110" spans="2:18" ht="12.75" customHeight="1" x14ac:dyDescent="0.3">
      <c r="B110" s="805" t="s">
        <v>433</v>
      </c>
      <c r="C110" s="805"/>
      <c r="D110" s="864">
        <v>0</v>
      </c>
      <c r="E110" s="845">
        <f t="shared" si="13"/>
        <v>0</v>
      </c>
      <c r="F110" s="882"/>
      <c r="G110" s="882"/>
      <c r="H110" s="1180"/>
      <c r="I110" s="805"/>
      <c r="J110" s="891"/>
      <c r="K110" s="891"/>
      <c r="L110" s="882"/>
      <c r="M110" s="834"/>
      <c r="N110" s="834"/>
      <c r="O110" s="882"/>
      <c r="P110" s="882"/>
      <c r="Q110" s="834"/>
      <c r="R110" s="891"/>
    </row>
    <row r="111" spans="2:18" ht="12.75" customHeight="1" x14ac:dyDescent="0.3">
      <c r="B111" s="805" t="s">
        <v>434</v>
      </c>
      <c r="C111" s="805"/>
      <c r="D111" s="864">
        <v>0</v>
      </c>
      <c r="E111" s="845">
        <f t="shared" si="13"/>
        <v>0</v>
      </c>
      <c r="F111" s="882"/>
      <c r="G111" s="882"/>
      <c r="H111" s="1180"/>
      <c r="I111" s="805"/>
      <c r="J111" s="891"/>
      <c r="K111" s="891"/>
      <c r="L111" s="882"/>
      <c r="M111" s="834"/>
      <c r="N111" s="834"/>
      <c r="O111" s="882"/>
      <c r="P111" s="882"/>
      <c r="Q111" s="834"/>
      <c r="R111" s="891"/>
    </row>
    <row r="112" spans="2:18" ht="12.75" customHeight="1" x14ac:dyDescent="0.3">
      <c r="B112" s="805" t="s">
        <v>435</v>
      </c>
      <c r="C112" s="805"/>
      <c r="D112" s="864">
        <v>3</v>
      </c>
      <c r="E112" s="845">
        <f t="shared" si="13"/>
        <v>6.9767441860465115E-2</v>
      </c>
      <c r="F112" s="882"/>
      <c r="G112" s="882"/>
      <c r="H112" s="1180"/>
      <c r="I112" s="805"/>
      <c r="J112" s="891"/>
      <c r="K112" s="891"/>
      <c r="L112" s="882"/>
      <c r="M112" s="834"/>
      <c r="N112" s="834"/>
      <c r="O112" s="882"/>
      <c r="P112" s="882"/>
      <c r="Q112" s="834"/>
      <c r="R112" s="891"/>
    </row>
    <row r="113" spans="2:18" ht="12.75" customHeight="1" x14ac:dyDescent="0.3">
      <c r="B113" s="805" t="s">
        <v>436</v>
      </c>
      <c r="C113" s="805"/>
      <c r="D113" s="864">
        <v>0</v>
      </c>
      <c r="E113" s="845">
        <f t="shared" si="13"/>
        <v>0</v>
      </c>
      <c r="F113" s="882"/>
      <c r="G113" s="882"/>
      <c r="H113" s="1180"/>
      <c r="I113" s="805"/>
      <c r="J113" s="891"/>
      <c r="K113" s="891"/>
      <c r="L113" s="882"/>
      <c r="M113" s="834"/>
      <c r="N113" s="834"/>
      <c r="O113" s="882"/>
      <c r="P113" s="882"/>
      <c r="Q113" s="834"/>
      <c r="R113" s="891"/>
    </row>
    <row r="114" spans="2:18" ht="12.75" customHeight="1" x14ac:dyDescent="0.3">
      <c r="B114" s="805" t="s">
        <v>437</v>
      </c>
      <c r="C114" s="805"/>
      <c r="D114" s="864">
        <v>2</v>
      </c>
      <c r="E114" s="845">
        <f t="shared" si="13"/>
        <v>4.6511627906976744E-2</v>
      </c>
      <c r="F114" s="882"/>
      <c r="G114" s="882"/>
      <c r="H114" s="1180"/>
      <c r="I114" s="805"/>
      <c r="J114" s="891"/>
      <c r="K114" s="1181"/>
      <c r="L114" s="1181"/>
      <c r="M114" s="1177"/>
      <c r="N114" s="1177"/>
      <c r="O114" s="1181"/>
      <c r="P114" s="1181"/>
      <c r="Q114" s="1177"/>
      <c r="R114" s="891"/>
    </row>
    <row r="115" spans="2:18" ht="12.75" customHeight="1" x14ac:dyDescent="0.3">
      <c r="B115" s="805" t="s">
        <v>202</v>
      </c>
      <c r="C115" s="805"/>
      <c r="D115" s="864">
        <v>29</v>
      </c>
      <c r="E115" s="845">
        <f t="shared" si="13"/>
        <v>0.67441860465116277</v>
      </c>
      <c r="F115" s="882"/>
      <c r="G115" s="882"/>
      <c r="H115" s="1180"/>
      <c r="I115" s="805"/>
      <c r="J115" s="891"/>
      <c r="K115" s="832"/>
      <c r="L115" s="891"/>
      <c r="M115" s="891"/>
      <c r="N115" s="891"/>
      <c r="O115" s="891"/>
      <c r="P115" s="891"/>
      <c r="Q115" s="891"/>
      <c r="R115" s="891"/>
    </row>
    <row r="116" spans="2:18" ht="12.75" customHeight="1" x14ac:dyDescent="0.3">
      <c r="B116" s="805" t="s">
        <v>438</v>
      </c>
      <c r="C116" s="805"/>
      <c r="D116" s="864">
        <v>0</v>
      </c>
      <c r="E116" s="845">
        <f t="shared" si="13"/>
        <v>0</v>
      </c>
      <c r="F116" s="882"/>
      <c r="G116" s="882"/>
      <c r="H116" s="1180"/>
      <c r="I116" s="805"/>
      <c r="J116" s="891"/>
      <c r="K116" s="891"/>
      <c r="L116" s="891"/>
      <c r="M116" s="891"/>
      <c r="N116" s="891"/>
      <c r="O116" s="891"/>
      <c r="P116" s="891"/>
      <c r="Q116" s="891"/>
      <c r="R116" s="891"/>
    </row>
    <row r="117" spans="2:18" ht="12.75" customHeight="1" x14ac:dyDescent="0.3">
      <c r="B117" s="805" t="s">
        <v>204</v>
      </c>
      <c r="C117" s="805"/>
      <c r="D117" s="864">
        <v>0</v>
      </c>
      <c r="E117" s="845">
        <f t="shared" si="13"/>
        <v>0</v>
      </c>
      <c r="F117" s="882"/>
      <c r="G117" s="882"/>
      <c r="H117" s="1180"/>
      <c r="I117" s="805"/>
      <c r="J117" s="891"/>
      <c r="K117" s="899"/>
      <c r="L117" s="899"/>
      <c r="M117" s="899"/>
      <c r="N117" s="899"/>
      <c r="O117" s="899"/>
      <c r="P117" s="899"/>
      <c r="Q117" s="899"/>
      <c r="R117" s="899"/>
    </row>
    <row r="118" spans="2:18" ht="12.75" customHeight="1" x14ac:dyDescent="0.3">
      <c r="B118" s="805" t="s">
        <v>440</v>
      </c>
      <c r="C118" s="805"/>
      <c r="D118" s="864">
        <v>0</v>
      </c>
      <c r="E118" s="845">
        <f t="shared" si="13"/>
        <v>0</v>
      </c>
      <c r="F118" s="882"/>
      <c r="G118" s="882"/>
      <c r="H118" s="1180"/>
      <c r="I118" s="805"/>
      <c r="J118" s="891"/>
      <c r="K118" s="899"/>
      <c r="L118" s="899"/>
      <c r="M118" s="899"/>
      <c r="N118" s="899"/>
      <c r="O118" s="899"/>
      <c r="P118" s="899"/>
      <c r="Q118" s="899"/>
      <c r="R118" s="899"/>
    </row>
    <row r="119" spans="2:18" ht="12.75" customHeight="1" x14ac:dyDescent="0.3">
      <c r="B119" s="805" t="s">
        <v>441</v>
      </c>
      <c r="C119" s="805"/>
      <c r="D119" s="864">
        <v>0</v>
      </c>
      <c r="E119" s="845">
        <f t="shared" si="13"/>
        <v>0</v>
      </c>
      <c r="F119" s="882"/>
      <c r="G119" s="882"/>
      <c r="H119" s="1180"/>
      <c r="I119" s="805"/>
      <c r="J119" s="891"/>
      <c r="K119" s="1711"/>
      <c r="L119" s="1711"/>
      <c r="M119" s="884"/>
      <c r="N119" s="884"/>
      <c r="O119" s="884"/>
      <c r="P119" s="1181"/>
      <c r="Q119" s="884"/>
      <c r="R119" s="884"/>
    </row>
    <row r="120" spans="2:18" ht="12.75" customHeight="1" x14ac:dyDescent="0.3">
      <c r="B120" s="805" t="s">
        <v>442</v>
      </c>
      <c r="C120" s="805"/>
      <c r="D120" s="864">
        <v>0</v>
      </c>
      <c r="E120" s="845">
        <f t="shared" si="13"/>
        <v>0</v>
      </c>
      <c r="F120" s="882"/>
      <c r="G120" s="882"/>
      <c r="H120" s="1180"/>
      <c r="I120" s="805"/>
      <c r="J120" s="891"/>
      <c r="K120" s="1711"/>
      <c r="L120" s="1711"/>
      <c r="M120" s="884"/>
      <c r="N120" s="884"/>
      <c r="O120" s="1181"/>
      <c r="P120" s="1181"/>
      <c r="Q120" s="1181"/>
      <c r="R120" s="1181"/>
    </row>
    <row r="121" spans="2:18" ht="12.75" customHeight="1" x14ac:dyDescent="0.3">
      <c r="B121" s="805" t="s">
        <v>443</v>
      </c>
      <c r="C121" s="805"/>
      <c r="D121" s="864">
        <v>2</v>
      </c>
      <c r="E121" s="845">
        <f t="shared" si="13"/>
        <v>4.6511627906976744E-2</v>
      </c>
      <c r="F121" s="882"/>
      <c r="G121" s="882"/>
      <c r="H121" s="1180"/>
      <c r="I121" s="805"/>
      <c r="J121" s="891"/>
      <c r="K121" s="891"/>
      <c r="L121" s="882"/>
      <c r="M121" s="897"/>
      <c r="N121" s="897"/>
      <c r="O121" s="834"/>
      <c r="P121" s="834"/>
      <c r="Q121" s="897"/>
      <c r="R121" s="834"/>
    </row>
    <row r="122" spans="2:18" ht="12.75" customHeight="1" x14ac:dyDescent="0.3">
      <c r="B122" s="805" t="s">
        <v>444</v>
      </c>
      <c r="C122" s="805"/>
      <c r="D122" s="864">
        <v>0</v>
      </c>
      <c r="E122" s="845">
        <f t="shared" si="13"/>
        <v>0</v>
      </c>
      <c r="F122" s="882"/>
      <c r="G122" s="882"/>
      <c r="H122" s="1180"/>
      <c r="I122" s="805"/>
      <c r="J122" s="891"/>
      <c r="K122" s="891"/>
      <c r="L122" s="882"/>
      <c r="M122" s="897"/>
      <c r="N122" s="897"/>
      <c r="O122" s="834"/>
      <c r="P122" s="834"/>
      <c r="Q122" s="897"/>
      <c r="R122" s="834"/>
    </row>
    <row r="123" spans="2:18" ht="12.75" customHeight="1" x14ac:dyDescent="0.3">
      <c r="B123" s="805" t="s">
        <v>445</v>
      </c>
      <c r="C123" s="805"/>
      <c r="D123" s="864">
        <v>0</v>
      </c>
      <c r="E123" s="845">
        <f t="shared" si="13"/>
        <v>0</v>
      </c>
      <c r="F123" s="882"/>
      <c r="G123" s="882"/>
      <c r="H123" s="1180"/>
      <c r="I123" s="805"/>
      <c r="J123" s="891"/>
      <c r="K123" s="891"/>
      <c r="L123" s="882"/>
      <c r="M123" s="897"/>
      <c r="N123" s="897"/>
      <c r="O123" s="834"/>
      <c r="P123" s="834"/>
      <c r="Q123" s="897"/>
      <c r="R123" s="834"/>
    </row>
    <row r="124" spans="2:18" ht="12.75" customHeight="1" x14ac:dyDescent="0.3">
      <c r="B124" s="805" t="s">
        <v>446</v>
      </c>
      <c r="C124" s="805"/>
      <c r="D124" s="864">
        <v>0</v>
      </c>
      <c r="E124" s="845">
        <f t="shared" si="13"/>
        <v>0</v>
      </c>
      <c r="F124" s="882"/>
      <c r="G124" s="882"/>
      <c r="H124" s="1180"/>
      <c r="I124" s="805"/>
      <c r="J124" s="891"/>
      <c r="K124" s="891"/>
      <c r="L124" s="882"/>
      <c r="M124" s="897"/>
      <c r="N124" s="897"/>
      <c r="O124" s="834"/>
      <c r="P124" s="834"/>
      <c r="Q124" s="897"/>
      <c r="R124" s="834"/>
    </row>
    <row r="125" spans="2:18" ht="12.75" customHeight="1" thickBot="1" x14ac:dyDescent="0.35">
      <c r="B125" s="805" t="s">
        <v>447</v>
      </c>
      <c r="C125" s="805"/>
      <c r="D125" s="864">
        <v>0</v>
      </c>
      <c r="E125" s="845">
        <f t="shared" si="13"/>
        <v>0</v>
      </c>
      <c r="F125" s="882"/>
      <c r="G125" s="882"/>
      <c r="H125" s="1180"/>
      <c r="I125" s="805"/>
      <c r="J125" s="891"/>
      <c r="K125" s="891"/>
      <c r="L125" s="882"/>
      <c r="M125" s="897"/>
      <c r="N125" s="897"/>
      <c r="O125" s="834"/>
      <c r="P125" s="834"/>
      <c r="Q125" s="897"/>
      <c r="R125" s="834"/>
    </row>
    <row r="126" spans="2:18" ht="12.75" customHeight="1" x14ac:dyDescent="0.3">
      <c r="B126" s="1567" t="s">
        <v>1</v>
      </c>
      <c r="C126" s="1567"/>
      <c r="D126" s="1571">
        <f>SUM(D101:D125)</f>
        <v>43</v>
      </c>
      <c r="E126" s="1573">
        <f t="shared" si="13"/>
        <v>1</v>
      </c>
      <c r="F126" s="901"/>
      <c r="G126" s="901"/>
      <c r="H126" s="901"/>
      <c r="I126" s="831"/>
      <c r="J126" s="891"/>
      <c r="K126" s="891"/>
      <c r="L126" s="882"/>
      <c r="M126" s="897"/>
      <c r="N126" s="897"/>
      <c r="O126" s="834"/>
      <c r="P126" s="834"/>
      <c r="Q126" s="897"/>
      <c r="R126" s="834"/>
    </row>
    <row r="127" spans="2:18" ht="15" customHeight="1" x14ac:dyDescent="0.3">
      <c r="B127" s="812" t="s">
        <v>1305</v>
      </c>
      <c r="C127" s="805"/>
      <c r="D127" s="805"/>
      <c r="E127" s="805"/>
      <c r="F127" s="882"/>
      <c r="G127" s="882"/>
      <c r="H127" s="882"/>
      <c r="I127" s="805"/>
      <c r="J127" s="805"/>
      <c r="K127" s="805"/>
      <c r="L127" s="805"/>
      <c r="M127" s="805"/>
      <c r="N127" s="805"/>
      <c r="O127" s="805"/>
      <c r="P127" s="805"/>
      <c r="Q127" s="805"/>
      <c r="R127" s="805"/>
    </row>
    <row r="128" spans="2:18" ht="6" customHeight="1" x14ac:dyDescent="0.3">
      <c r="B128" s="805"/>
      <c r="C128" s="805"/>
      <c r="D128" s="805"/>
      <c r="E128" s="805"/>
      <c r="F128" s="806"/>
      <c r="G128" s="806"/>
      <c r="H128" s="806"/>
      <c r="I128" s="805"/>
      <c r="J128" s="805"/>
      <c r="K128" s="805"/>
      <c r="L128" s="805"/>
      <c r="M128" s="805"/>
      <c r="N128" s="805"/>
      <c r="O128" s="805"/>
      <c r="P128" s="805"/>
      <c r="Q128" s="805"/>
      <c r="R128" s="805"/>
    </row>
    <row r="129" spans="2:18" x14ac:dyDescent="0.3">
      <c r="B129" s="800" t="s">
        <v>1366</v>
      </c>
      <c r="C129" s="835"/>
      <c r="D129" s="835"/>
      <c r="E129" s="835"/>
      <c r="F129" s="836"/>
      <c r="G129" s="836"/>
      <c r="H129" s="836"/>
      <c r="I129" s="835"/>
      <c r="J129" s="835"/>
      <c r="K129" s="835"/>
      <c r="L129" s="835"/>
      <c r="M129" s="835"/>
      <c r="N129" s="835"/>
      <c r="O129" s="835"/>
      <c r="P129" s="835"/>
      <c r="Q129" s="835"/>
      <c r="R129" s="1712"/>
    </row>
    <row r="130" spans="2:18" ht="15" customHeight="1" x14ac:dyDescent="0.3">
      <c r="B130" s="805" t="s">
        <v>1367</v>
      </c>
      <c r="F130"/>
      <c r="M130" s="1240" t="s">
        <v>1368</v>
      </c>
      <c r="N130" s="1240"/>
      <c r="O130" s="1240"/>
      <c r="P130" s="1240"/>
      <c r="Q130" s="805"/>
      <c r="R130" s="805"/>
    </row>
    <row r="131" spans="2:18" ht="12.75" customHeight="1" x14ac:dyDescent="0.3">
      <c r="B131" s="1172" t="s">
        <v>88</v>
      </c>
      <c r="C131" s="1172" t="s">
        <v>21</v>
      </c>
      <c r="D131" s="1172" t="s">
        <v>22</v>
      </c>
      <c r="E131" s="1172" t="s">
        <v>1347</v>
      </c>
      <c r="F131" s="1172" t="s">
        <v>972</v>
      </c>
      <c r="G131" s="1172" t="s">
        <v>1</v>
      </c>
      <c r="M131" s="1240"/>
      <c r="N131" s="1240"/>
      <c r="O131" s="1240"/>
      <c r="P131" s="1240"/>
      <c r="Q131" s="891"/>
      <c r="R131" s="891"/>
    </row>
    <row r="132" spans="2:18" ht="12.75" customHeight="1" x14ac:dyDescent="0.3">
      <c r="B132" s="906" t="s">
        <v>277</v>
      </c>
      <c r="C132" s="806">
        <v>0</v>
      </c>
      <c r="D132" s="806">
        <v>0</v>
      </c>
      <c r="E132" s="806">
        <v>0</v>
      </c>
      <c r="F132" s="806">
        <v>0</v>
      </c>
      <c r="G132" s="806">
        <f>SUM(C132:F132)</f>
        <v>0</v>
      </c>
      <c r="M132" s="1168" t="s">
        <v>962</v>
      </c>
      <c r="N132" s="1243" t="s">
        <v>275</v>
      </c>
      <c r="O132" s="1243"/>
      <c r="P132" s="1172" t="s">
        <v>18</v>
      </c>
      <c r="Q132" s="891"/>
      <c r="R132" s="891"/>
    </row>
    <row r="133" spans="2:18" ht="12.75" customHeight="1" x14ac:dyDescent="0.3">
      <c r="B133" s="906" t="s">
        <v>278</v>
      </c>
      <c r="C133" s="806">
        <v>14</v>
      </c>
      <c r="D133" s="806">
        <v>28</v>
      </c>
      <c r="E133" s="806">
        <v>0</v>
      </c>
      <c r="F133" s="806">
        <v>1</v>
      </c>
      <c r="G133" s="806">
        <f t="shared" ref="G133:G143" si="14">SUM(C133:F133)</f>
        <v>43</v>
      </c>
      <c r="M133" s="881" t="s">
        <v>970</v>
      </c>
      <c r="N133" s="1713">
        <v>12</v>
      </c>
      <c r="O133" s="1713"/>
      <c r="P133" s="863">
        <f>N133/$N$138</f>
        <v>0.27906976744186046</v>
      </c>
      <c r="Q133" s="891"/>
      <c r="R133" s="891"/>
    </row>
    <row r="134" spans="2:18" ht="12.75" customHeight="1" x14ac:dyDescent="0.3">
      <c r="B134" s="906" t="s">
        <v>279</v>
      </c>
      <c r="C134" s="806"/>
      <c r="D134" s="806"/>
      <c r="E134" s="806"/>
      <c r="F134" s="806"/>
      <c r="G134" s="806">
        <f t="shared" si="14"/>
        <v>0</v>
      </c>
      <c r="M134" s="881" t="s">
        <v>968</v>
      </c>
      <c r="N134" s="1713">
        <v>2</v>
      </c>
      <c r="O134" s="1713"/>
      <c r="P134" s="863">
        <f>N134/$N$138</f>
        <v>4.6511627906976744E-2</v>
      </c>
      <c r="Q134" s="891"/>
      <c r="R134" s="891"/>
    </row>
    <row r="135" spans="2:18" ht="12.75" customHeight="1" x14ac:dyDescent="0.3">
      <c r="B135" s="906" t="s">
        <v>280</v>
      </c>
      <c r="C135" s="806"/>
      <c r="D135" s="806"/>
      <c r="E135" s="806"/>
      <c r="F135" s="806"/>
      <c r="G135" s="806">
        <f t="shared" si="14"/>
        <v>0</v>
      </c>
      <c r="M135" s="881" t="s">
        <v>964</v>
      </c>
      <c r="N135" s="1713">
        <v>14</v>
      </c>
      <c r="O135" s="1713"/>
      <c r="P135" s="863">
        <f>N135/$N$138</f>
        <v>0.32558139534883723</v>
      </c>
      <c r="Q135" s="891"/>
      <c r="R135" s="891"/>
    </row>
    <row r="136" spans="2:18" ht="12.75" customHeight="1" x14ac:dyDescent="0.3">
      <c r="B136" s="906" t="s">
        <v>281</v>
      </c>
      <c r="C136" s="806"/>
      <c r="D136" s="806"/>
      <c r="E136" s="806"/>
      <c r="F136" s="806"/>
      <c r="G136" s="806">
        <f t="shared" si="14"/>
        <v>0</v>
      </c>
      <c r="M136" s="881" t="s">
        <v>971</v>
      </c>
      <c r="N136" s="1713">
        <v>15</v>
      </c>
      <c r="O136" s="1713"/>
      <c r="P136" s="863">
        <f>N136/$N$138</f>
        <v>0.34883720930232559</v>
      </c>
      <c r="Q136" s="891"/>
      <c r="R136" s="891"/>
    </row>
    <row r="137" spans="2:18" ht="12.75" customHeight="1" thickBot="1" x14ac:dyDescent="0.35">
      <c r="B137" s="906" t="s">
        <v>282</v>
      </c>
      <c r="C137" s="806"/>
      <c r="D137" s="806"/>
      <c r="E137" s="806"/>
      <c r="F137" s="806"/>
      <c r="G137" s="806">
        <f t="shared" si="14"/>
        <v>0</v>
      </c>
      <c r="M137" s="881" t="s">
        <v>972</v>
      </c>
      <c r="N137" s="1713">
        <v>0</v>
      </c>
      <c r="O137" s="1713"/>
      <c r="P137" s="863">
        <f>N137/$N$138</f>
        <v>0</v>
      </c>
      <c r="Q137" s="891"/>
      <c r="R137" s="891"/>
    </row>
    <row r="138" spans="2:18" ht="12.75" customHeight="1" x14ac:dyDescent="0.3">
      <c r="B138" s="906" t="s">
        <v>283</v>
      </c>
      <c r="C138" s="806"/>
      <c r="D138" s="806"/>
      <c r="E138" s="806"/>
      <c r="F138" s="806"/>
      <c r="G138" s="806">
        <f t="shared" si="14"/>
        <v>0</v>
      </c>
      <c r="M138" s="1578" t="s">
        <v>1</v>
      </c>
      <c r="N138" s="1580">
        <f>SUM(N133:N137)</f>
        <v>43</v>
      </c>
      <c r="O138" s="1580"/>
      <c r="P138" s="1579">
        <f>SUM(P133:P137)</f>
        <v>1</v>
      </c>
      <c r="Q138" s="891"/>
      <c r="R138" s="891"/>
    </row>
    <row r="139" spans="2:18" ht="12.75" customHeight="1" x14ac:dyDescent="0.3">
      <c r="B139" s="906" t="s">
        <v>284</v>
      </c>
      <c r="C139" s="806"/>
      <c r="D139" s="806"/>
      <c r="E139" s="806"/>
      <c r="F139" s="806"/>
      <c r="G139" s="806">
        <f t="shared" si="14"/>
        <v>0</v>
      </c>
      <c r="P139" s="891"/>
      <c r="Q139" s="891"/>
      <c r="R139" s="891"/>
    </row>
    <row r="140" spans="2:18" ht="12.75" customHeight="1" x14ac:dyDescent="0.3">
      <c r="B140" s="906" t="s">
        <v>285</v>
      </c>
      <c r="C140" s="806"/>
      <c r="D140" s="806"/>
      <c r="E140" s="806"/>
      <c r="F140" s="806"/>
      <c r="G140" s="806">
        <f t="shared" si="14"/>
        <v>0</v>
      </c>
      <c r="P140" s="891"/>
      <c r="Q140" s="891"/>
      <c r="R140" s="891"/>
    </row>
    <row r="141" spans="2:18" ht="12.75" customHeight="1" x14ac:dyDescent="0.3">
      <c r="B141" s="907" t="s">
        <v>286</v>
      </c>
      <c r="C141" s="818"/>
      <c r="D141" s="818"/>
      <c r="E141" s="818"/>
      <c r="F141" s="806"/>
      <c r="G141" s="806">
        <f t="shared" si="14"/>
        <v>0</v>
      </c>
      <c r="L141" s="891"/>
      <c r="M141" s="908"/>
      <c r="N141" s="1710"/>
      <c r="O141" s="1710"/>
      <c r="P141" s="891"/>
      <c r="Q141" s="891"/>
      <c r="R141" s="891"/>
    </row>
    <row r="142" spans="2:18" ht="12.75" customHeight="1" x14ac:dyDescent="0.3">
      <c r="B142" s="1700" t="s">
        <v>287</v>
      </c>
      <c r="C142" s="892"/>
      <c r="D142" s="892"/>
      <c r="E142" s="892"/>
      <c r="F142" s="806"/>
      <c r="G142" s="806">
        <f t="shared" si="14"/>
        <v>0</v>
      </c>
      <c r="P142" s="891"/>
      <c r="Q142" s="891"/>
      <c r="R142" s="891"/>
    </row>
    <row r="143" spans="2:18" ht="12.75" customHeight="1" thickBot="1" x14ac:dyDescent="0.35">
      <c r="B143" s="1685" t="s">
        <v>288</v>
      </c>
      <c r="C143" s="798"/>
      <c r="D143" s="798"/>
      <c r="E143" s="798"/>
      <c r="F143" s="806"/>
      <c r="G143" s="806">
        <f t="shared" si="14"/>
        <v>0</v>
      </c>
      <c r="P143" s="904"/>
      <c r="Q143" s="904"/>
      <c r="R143" s="904"/>
    </row>
    <row r="144" spans="2:18" ht="12.75" customHeight="1" x14ac:dyDescent="0.3">
      <c r="B144" s="1567" t="s">
        <v>1</v>
      </c>
      <c r="C144" s="1567">
        <f>SUM(C132:C143)</f>
        <v>14</v>
      </c>
      <c r="D144" s="1567">
        <f t="shared" ref="D144:G144" si="15">SUM(D132:D143)</f>
        <v>28</v>
      </c>
      <c r="E144" s="1567">
        <f t="shared" si="15"/>
        <v>0</v>
      </c>
      <c r="F144" s="1567">
        <f t="shared" si="15"/>
        <v>1</v>
      </c>
      <c r="G144" s="1567">
        <f t="shared" si="15"/>
        <v>43</v>
      </c>
      <c r="P144" s="904"/>
      <c r="Q144" s="1714"/>
      <c r="R144" s="1714"/>
    </row>
    <row r="145" spans="2:18" ht="12.75" customHeight="1" x14ac:dyDescent="0.3">
      <c r="B145" s="1703" t="s">
        <v>18</v>
      </c>
      <c r="C145" s="1703">
        <f>C144/$G$144</f>
        <v>0.32558139534883723</v>
      </c>
      <c r="D145" s="1703">
        <f t="shared" ref="D145:F145" si="16">D144/$G$144</f>
        <v>0.65116279069767447</v>
      </c>
      <c r="E145" s="1703">
        <f t="shared" si="16"/>
        <v>0</v>
      </c>
      <c r="F145" s="1703">
        <f t="shared" si="16"/>
        <v>2.3255813953488372E-2</v>
      </c>
      <c r="G145" s="1703">
        <f>G144/G144</f>
        <v>1</v>
      </c>
      <c r="P145" s="904"/>
      <c r="Q145" s="1714"/>
      <c r="R145" s="1714"/>
    </row>
    <row r="146" spans="2:18" ht="12.75" customHeight="1" x14ac:dyDescent="0.3">
      <c r="E146" s="846"/>
      <c r="F146" s="806"/>
      <c r="G146" s="806"/>
      <c r="H146" s="842"/>
      <c r="I146" s="805"/>
      <c r="J146" s="805"/>
      <c r="K146" s="805"/>
      <c r="P146" s="904"/>
      <c r="Q146" s="1714"/>
      <c r="R146" s="1714"/>
    </row>
    <row r="147" spans="2:18" ht="13.5" customHeight="1" x14ac:dyDescent="0.3">
      <c r="B147" s="1592" t="s">
        <v>1369</v>
      </c>
      <c r="C147" s="1592"/>
      <c r="D147" s="1592"/>
      <c r="E147" s="1592"/>
      <c r="H147" s="1592" t="s">
        <v>1370</v>
      </c>
      <c r="I147" s="1592"/>
      <c r="J147" s="1592"/>
      <c r="K147" s="1592"/>
    </row>
    <row r="148" spans="2:18" ht="13.5" customHeight="1" x14ac:dyDescent="0.3">
      <c r="B148" s="1168" t="s">
        <v>1371</v>
      </c>
      <c r="C148" s="1172" t="s">
        <v>275</v>
      </c>
      <c r="D148" s="1172" t="s">
        <v>18</v>
      </c>
      <c r="E148" s="884"/>
      <c r="H148" s="1168" t="s">
        <v>1372</v>
      </c>
      <c r="I148" s="1172" t="s">
        <v>275</v>
      </c>
      <c r="J148" s="1172" t="s">
        <v>18</v>
      </c>
      <c r="K148" s="884"/>
    </row>
    <row r="149" spans="2:18" ht="13.5" customHeight="1" x14ac:dyDescent="0.3">
      <c r="B149" s="881" t="s">
        <v>880</v>
      </c>
      <c r="C149" s="875">
        <v>24</v>
      </c>
      <c r="D149" s="863">
        <f>C149/$N$138</f>
        <v>0.55813953488372092</v>
      </c>
      <c r="E149" s="1715"/>
      <c r="H149" s="881" t="s">
        <v>1373</v>
      </c>
      <c r="I149" s="875">
        <v>16</v>
      </c>
      <c r="J149" s="863">
        <f>I149/$N$138</f>
        <v>0.37209302325581395</v>
      </c>
      <c r="K149" s="1715"/>
    </row>
    <row r="150" spans="2:18" ht="13.5" customHeight="1" x14ac:dyDescent="0.3">
      <c r="B150" s="881" t="s">
        <v>1374</v>
      </c>
      <c r="C150" s="875">
        <v>10</v>
      </c>
      <c r="D150" s="863">
        <f>C150/$N$138</f>
        <v>0.23255813953488372</v>
      </c>
      <c r="E150" s="1715"/>
      <c r="H150" s="881" t="s">
        <v>119</v>
      </c>
      <c r="I150" s="875">
        <v>10</v>
      </c>
      <c r="J150" s="863">
        <f>I150/$N$138</f>
        <v>0.23255813953488372</v>
      </c>
      <c r="K150" s="1715"/>
    </row>
    <row r="151" spans="2:18" ht="13.5" customHeight="1" x14ac:dyDescent="0.3">
      <c r="B151" s="881" t="s">
        <v>1375</v>
      </c>
      <c r="C151" s="875">
        <v>4</v>
      </c>
      <c r="D151" s="863">
        <f>C151/$N$138</f>
        <v>9.3023255813953487E-2</v>
      </c>
      <c r="E151" s="1715"/>
      <c r="H151" s="881" t="s">
        <v>120</v>
      </c>
      <c r="I151" s="875">
        <v>3</v>
      </c>
      <c r="J151" s="863">
        <f>I151/$N$138</f>
        <v>6.9767441860465115E-2</v>
      </c>
      <c r="K151" s="1715"/>
    </row>
    <row r="152" spans="2:18" ht="13.5" customHeight="1" thickBot="1" x14ac:dyDescent="0.35">
      <c r="B152" s="881" t="s">
        <v>1376</v>
      </c>
      <c r="C152" s="875">
        <v>5</v>
      </c>
      <c r="D152" s="863">
        <f>C152/$N$138</f>
        <v>0.11627906976744186</v>
      </c>
      <c r="E152" s="1715"/>
      <c r="H152" s="881" t="s">
        <v>117</v>
      </c>
      <c r="I152" s="875">
        <v>14</v>
      </c>
      <c r="J152" s="863">
        <f>I152/$N$138</f>
        <v>0.32558139534883723</v>
      </c>
      <c r="K152" s="1715"/>
    </row>
    <row r="153" spans="2:18" ht="13.5" customHeight="1" thickBot="1" x14ac:dyDescent="0.35">
      <c r="B153" s="881" t="s">
        <v>972</v>
      </c>
      <c r="C153" s="864">
        <v>0</v>
      </c>
      <c r="D153" s="863">
        <f>C153/$N$138</f>
        <v>0</v>
      </c>
      <c r="E153" s="1715"/>
      <c r="H153" s="1578" t="s">
        <v>1</v>
      </c>
      <c r="I153" s="1567">
        <f>SUM(I149:I152)</f>
        <v>43</v>
      </c>
      <c r="J153" s="1579">
        <f>SUM(J149:J152)</f>
        <v>1</v>
      </c>
      <c r="K153" s="1715"/>
    </row>
    <row r="154" spans="2:18" ht="13.5" customHeight="1" x14ac:dyDescent="0.3">
      <c r="B154" s="1578" t="s">
        <v>1</v>
      </c>
      <c r="C154" s="1567">
        <f>SUM(C149:C153)</f>
        <v>43</v>
      </c>
      <c r="D154" s="1579">
        <f>SUM(D149:E153)</f>
        <v>1</v>
      </c>
      <c r="E154" s="1716"/>
      <c r="K154" s="1716"/>
    </row>
    <row r="155" spans="2:18" ht="14.25" customHeight="1" x14ac:dyDescent="0.3">
      <c r="E155" s="896"/>
    </row>
    <row r="156" spans="2:18" x14ac:dyDescent="0.3">
      <c r="B156" s="800" t="s">
        <v>1377</v>
      </c>
      <c r="C156" s="835"/>
      <c r="D156" s="835"/>
      <c r="E156" s="835"/>
      <c r="F156" s="836"/>
      <c r="G156" s="836"/>
      <c r="H156" s="836"/>
      <c r="I156" s="835"/>
      <c r="J156" s="835"/>
      <c r="K156" s="835"/>
      <c r="L156" s="835"/>
      <c r="M156" s="835"/>
      <c r="N156" s="835"/>
      <c r="O156" s="835"/>
      <c r="P156" s="835"/>
      <c r="Q156" s="835"/>
      <c r="R156" s="1712"/>
    </row>
    <row r="157" spans="2:18" ht="14.25" customHeight="1" x14ac:dyDescent="0.3">
      <c r="B157" s="73"/>
    </row>
    <row r="158" spans="2:18" ht="14.25" customHeight="1" x14ac:dyDescent="0.3"/>
    <row r="159" spans="2:18" ht="14.25" customHeight="1" x14ac:dyDescent="0.3"/>
    <row r="160" spans="2:18" ht="14.25" customHeight="1" x14ac:dyDescent="0.3"/>
    <row r="161" spans="10:10" ht="14.25" customHeight="1" x14ac:dyDescent="0.3"/>
    <row r="162" spans="10:10" ht="14.25" customHeight="1" x14ac:dyDescent="0.3"/>
    <row r="168" spans="10:10" ht="24.75" customHeight="1" x14ac:dyDescent="0.3"/>
    <row r="169" spans="10:10" ht="14.25" customHeight="1" x14ac:dyDescent="0.3">
      <c r="J169" s="842" t="s">
        <v>1378</v>
      </c>
    </row>
    <row r="170" spans="10:10" ht="11.25" customHeight="1" x14ac:dyDescent="0.3">
      <c r="J170" s="842" t="s">
        <v>1002</v>
      </c>
    </row>
  </sheetData>
  <mergeCells count="64">
    <mergeCell ref="N136:O136"/>
    <mergeCell ref="N137:O137"/>
    <mergeCell ref="N138:O138"/>
    <mergeCell ref="B100:C100"/>
    <mergeCell ref="M130:P131"/>
    <mergeCell ref="N132:O132"/>
    <mergeCell ref="N133:O133"/>
    <mergeCell ref="N134:O134"/>
    <mergeCell ref="N135:O135"/>
    <mergeCell ref="E93:F93"/>
    <mergeCell ref="E94:F94"/>
    <mergeCell ref="E95:F95"/>
    <mergeCell ref="E96:F96"/>
    <mergeCell ref="E97:F97"/>
    <mergeCell ref="B99:H99"/>
    <mergeCell ref="E87:F87"/>
    <mergeCell ref="E88:F88"/>
    <mergeCell ref="E89:F89"/>
    <mergeCell ref="E90:F90"/>
    <mergeCell ref="E91:F91"/>
    <mergeCell ref="E92:F92"/>
    <mergeCell ref="F79:G79"/>
    <mergeCell ref="F80:G80"/>
    <mergeCell ref="E83:F83"/>
    <mergeCell ref="E84:F84"/>
    <mergeCell ref="E85:F85"/>
    <mergeCell ref="E86:F86"/>
    <mergeCell ref="F73:G73"/>
    <mergeCell ref="F74:G74"/>
    <mergeCell ref="F75:G75"/>
    <mergeCell ref="F76:G76"/>
    <mergeCell ref="F77:G77"/>
    <mergeCell ref="F78:G78"/>
    <mergeCell ref="F68:G68"/>
    <mergeCell ref="N68:O68"/>
    <mergeCell ref="F69:G69"/>
    <mergeCell ref="F70:G70"/>
    <mergeCell ref="F71:G71"/>
    <mergeCell ref="F72:G72"/>
    <mergeCell ref="N61:O61"/>
    <mergeCell ref="N64:O64"/>
    <mergeCell ref="N65:O65"/>
    <mergeCell ref="F66:G66"/>
    <mergeCell ref="N66:O66"/>
    <mergeCell ref="F67:G67"/>
    <mergeCell ref="N67:O67"/>
    <mergeCell ref="N55:O55"/>
    <mergeCell ref="N56:O56"/>
    <mergeCell ref="N57:O57"/>
    <mergeCell ref="N58:O58"/>
    <mergeCell ref="N59:O59"/>
    <mergeCell ref="N60:O60"/>
    <mergeCell ref="N49:O49"/>
    <mergeCell ref="N50:O50"/>
    <mergeCell ref="N51:O51"/>
    <mergeCell ref="N52:O52"/>
    <mergeCell ref="N53:O53"/>
    <mergeCell ref="N54:O54"/>
    <mergeCell ref="B5:Q6"/>
    <mergeCell ref="B8:R8"/>
    <mergeCell ref="B9:R9"/>
    <mergeCell ref="G14:H14"/>
    <mergeCell ref="G28:H28"/>
    <mergeCell ref="B32:C32"/>
  </mergeCells>
  <pageMargins left="0.35433070866141736" right="0" top="0.11811023622047245" bottom="0.11811023622047245" header="0" footer="0"/>
  <pageSetup paperSize="9" scale="70" orientation="portrait" horizontalDpi="4294967293" verticalDpi="4294967293" r:id="rId1"/>
  <rowBreaks count="1" manualBreakCount="1">
    <brk id="8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B1:S165"/>
  <sheetViews>
    <sheetView showGridLines="0" view="pageBreakPreview" zoomScaleNormal="100" zoomScaleSheetLayoutView="100" workbookViewId="0">
      <selection activeCell="O152" sqref="O152"/>
    </sheetView>
  </sheetViews>
  <sheetFormatPr baseColWidth="10" defaultRowHeight="14.4" x14ac:dyDescent="0.3"/>
  <cols>
    <col min="1" max="1" width="0.5546875" customWidth="1"/>
    <col min="2" max="2" width="14.109375" customWidth="1"/>
    <col min="3" max="3" width="11.6640625" customWidth="1"/>
    <col min="5" max="5" width="1.109375" customWidth="1"/>
    <col min="6" max="6" width="9.5546875" style="798" customWidth="1"/>
    <col min="7" max="7" width="1.6640625" style="798" customWidth="1"/>
    <col min="8" max="8" width="7.109375" style="798" customWidth="1"/>
    <col min="9" max="9" width="9.5546875" customWidth="1"/>
    <col min="10" max="10" width="2.5546875" customWidth="1"/>
    <col min="11" max="11" width="14.33203125" customWidth="1"/>
    <col min="12" max="12" width="11.33203125" customWidth="1"/>
    <col min="13" max="13" width="13.6640625" customWidth="1"/>
    <col min="14" max="14" width="2.44140625" customWidth="1"/>
    <col min="15" max="15" width="10" customWidth="1"/>
    <col min="16" max="16" width="1.5546875" customWidth="1"/>
    <col min="17" max="17" width="9.44140625" customWidth="1"/>
    <col min="18" max="18" width="8.5546875" customWidth="1"/>
    <col min="19" max="19" width="2.109375" customWidth="1"/>
    <col min="20" max="20" width="0.5546875" customWidth="1"/>
  </cols>
  <sheetData>
    <row r="1" spans="2:19" ht="12.75" customHeight="1" x14ac:dyDescent="0.3"/>
    <row r="3" spans="2:19" ht="13.5" customHeight="1" x14ac:dyDescent="0.3"/>
    <row r="4" spans="2:19" ht="5.25" customHeight="1" x14ac:dyDescent="0.3"/>
    <row r="5" spans="2:19" ht="21" customHeight="1" x14ac:dyDescent="0.3">
      <c r="B5" s="1556" t="s">
        <v>1258</v>
      </c>
      <c r="C5" s="1556"/>
      <c r="D5" s="1556"/>
      <c r="E5" s="1556"/>
      <c r="F5" s="1556"/>
      <c r="G5" s="1556"/>
      <c r="H5" s="1556"/>
      <c r="I5" s="1556"/>
      <c r="J5" s="1556"/>
      <c r="K5" s="1556"/>
      <c r="L5" s="1556"/>
      <c r="M5" s="1556"/>
      <c r="N5" s="1556"/>
      <c r="O5" s="1556"/>
      <c r="P5" s="1556"/>
      <c r="Q5" s="1556"/>
      <c r="R5" s="1556"/>
      <c r="S5" s="1556"/>
    </row>
    <row r="6" spans="2:19" ht="21" customHeight="1" x14ac:dyDescent="0.3">
      <c r="B6" s="1556"/>
      <c r="C6" s="1556"/>
      <c r="D6" s="1556"/>
      <c r="E6" s="1556"/>
      <c r="F6" s="1556"/>
      <c r="G6" s="1556"/>
      <c r="H6" s="1556"/>
      <c r="I6" s="1556"/>
      <c r="J6" s="1556"/>
      <c r="K6" s="1556"/>
      <c r="L6" s="1556"/>
      <c r="M6" s="1556"/>
      <c r="N6" s="1556"/>
      <c r="O6" s="1556"/>
      <c r="P6" s="1556"/>
      <c r="Q6" s="1556"/>
      <c r="R6" s="1556"/>
      <c r="S6" s="1556"/>
    </row>
    <row r="7" spans="2:19" ht="6" customHeight="1" x14ac:dyDescent="0.3">
      <c r="B7" s="799"/>
      <c r="C7" s="799"/>
      <c r="D7" s="799"/>
      <c r="E7" s="799"/>
      <c r="F7" s="799"/>
      <c r="G7" s="799"/>
      <c r="H7" s="799"/>
      <c r="I7" s="799"/>
      <c r="J7" s="799"/>
      <c r="K7" s="799"/>
      <c r="L7" s="799"/>
      <c r="M7" s="799"/>
      <c r="N7" s="799"/>
      <c r="O7" s="799"/>
      <c r="P7" s="799"/>
      <c r="Q7" s="799"/>
      <c r="R7" s="799"/>
      <c r="S7" s="799"/>
    </row>
    <row r="8" spans="2:19" ht="16.5" customHeight="1" x14ac:dyDescent="0.4">
      <c r="B8" s="1255" t="s">
        <v>1259</v>
      </c>
      <c r="C8" s="1255"/>
      <c r="D8" s="1255"/>
      <c r="E8" s="1255"/>
      <c r="F8" s="1255"/>
      <c r="G8" s="1255"/>
      <c r="H8" s="1255"/>
      <c r="I8" s="1255"/>
      <c r="J8" s="1255"/>
      <c r="K8" s="1255"/>
      <c r="L8" s="1255"/>
      <c r="M8" s="1255"/>
      <c r="N8" s="1255"/>
      <c r="O8" s="1255"/>
      <c r="P8" s="1255"/>
      <c r="Q8" s="1255"/>
      <c r="R8" s="1255"/>
      <c r="S8" s="1255"/>
    </row>
    <row r="9" spans="2:19" ht="6.75" customHeight="1" x14ac:dyDescent="0.3"/>
    <row r="10" spans="2:19" x14ac:dyDescent="0.3">
      <c r="B10" s="1256" t="s">
        <v>871</v>
      </c>
      <c r="C10" s="1256"/>
      <c r="D10" s="1256"/>
      <c r="E10" s="1256"/>
      <c r="F10" s="1256"/>
      <c r="G10" s="1256"/>
      <c r="H10" s="1256"/>
      <c r="I10" s="1256"/>
      <c r="J10" s="1256"/>
      <c r="K10" s="1256"/>
      <c r="L10" s="1256"/>
      <c r="M10" s="1256"/>
      <c r="N10" s="1256"/>
      <c r="O10" s="1256"/>
      <c r="P10" s="1256"/>
      <c r="Q10" s="1256"/>
      <c r="R10" s="1256"/>
      <c r="S10" s="1256"/>
    </row>
    <row r="11" spans="2:19" ht="30.75" customHeight="1" x14ac:dyDescent="0.3">
      <c r="B11" s="1256"/>
      <c r="C11" s="1256"/>
      <c r="D11" s="1256"/>
      <c r="E11" s="1256"/>
      <c r="F11" s="1256"/>
      <c r="G11" s="1256"/>
      <c r="H11" s="1256"/>
      <c r="I11" s="1256"/>
      <c r="J11" s="1256"/>
      <c r="K11" s="1256"/>
      <c r="L11" s="1256"/>
      <c r="M11" s="1256"/>
      <c r="N11" s="1256"/>
      <c r="O11" s="1256"/>
      <c r="P11" s="1256"/>
      <c r="Q11" s="1256"/>
      <c r="R11" s="1256"/>
      <c r="S11" s="1256"/>
    </row>
    <row r="12" spans="2:19" ht="8.25" customHeight="1" x14ac:dyDescent="0.3"/>
    <row r="13" spans="2:19" s="803" customFormat="1" ht="17.25" customHeight="1" x14ac:dyDescent="0.25">
      <c r="B13" s="800" t="s">
        <v>872</v>
      </c>
      <c r="C13" s="801"/>
      <c r="D13" s="801"/>
      <c r="E13" s="801"/>
      <c r="F13" s="802"/>
      <c r="G13" s="802"/>
      <c r="H13" s="802"/>
      <c r="I13" s="801"/>
      <c r="J13" s="801"/>
      <c r="K13" s="801"/>
      <c r="L13" s="801"/>
      <c r="M13" s="801"/>
      <c r="N13" s="801"/>
      <c r="O13" s="801"/>
      <c r="P13" s="801"/>
      <c r="Q13" s="801"/>
      <c r="R13" s="801"/>
      <c r="S13" s="801"/>
    </row>
    <row r="14" spans="2:19" ht="3" customHeight="1" x14ac:dyDescent="0.3"/>
    <row r="15" spans="2:19" x14ac:dyDescent="0.3">
      <c r="B15" s="804" t="s">
        <v>873</v>
      </c>
      <c r="C15" s="805"/>
      <c r="D15" s="805"/>
      <c r="E15" s="805"/>
      <c r="F15" s="806"/>
      <c r="G15" s="806"/>
      <c r="H15" s="806"/>
      <c r="I15" s="1249" t="s">
        <v>874</v>
      </c>
      <c r="J15" s="1249"/>
      <c r="K15" s="1249"/>
      <c r="L15" s="1249"/>
      <c r="M15" s="1249"/>
      <c r="N15" s="1167"/>
      <c r="O15" s="807"/>
      <c r="P15" s="807"/>
      <c r="Q15" s="1240" t="s">
        <v>875</v>
      </c>
      <c r="R15" s="1240"/>
      <c r="S15" s="805"/>
    </row>
    <row r="16" spans="2:19" x14ac:dyDescent="0.3">
      <c r="B16" s="808" t="s">
        <v>1260</v>
      </c>
      <c r="C16" s="805"/>
      <c r="D16" s="805"/>
      <c r="E16" s="805"/>
      <c r="F16" s="806"/>
      <c r="G16" s="806"/>
      <c r="H16" s="806"/>
      <c r="I16" s="1249"/>
      <c r="J16" s="1249"/>
      <c r="K16" s="1249"/>
      <c r="L16" s="1249"/>
      <c r="M16" s="1249"/>
      <c r="N16" s="1167"/>
      <c r="O16" s="809"/>
      <c r="P16" s="809"/>
      <c r="Q16" s="1240"/>
      <c r="R16" s="1240"/>
      <c r="S16" s="805"/>
    </row>
    <row r="17" spans="2:19" x14ac:dyDescent="0.3">
      <c r="B17" s="805"/>
      <c r="C17" s="805"/>
      <c r="D17" s="805"/>
      <c r="E17" s="805"/>
      <c r="F17" s="806"/>
      <c r="G17" s="806"/>
      <c r="H17" s="806"/>
      <c r="I17" s="1168" t="s">
        <v>876</v>
      </c>
      <c r="J17" s="1168"/>
      <c r="K17" s="1168">
        <v>2018</v>
      </c>
      <c r="L17" s="1168">
        <v>2017</v>
      </c>
      <c r="M17" s="1168" t="s">
        <v>869</v>
      </c>
      <c r="N17" s="809"/>
      <c r="O17" s="810"/>
      <c r="P17" s="810"/>
      <c r="Q17" s="1168" t="s">
        <v>876</v>
      </c>
      <c r="R17" s="1168">
        <v>2018</v>
      </c>
      <c r="S17" s="809"/>
    </row>
    <row r="18" spans="2:19" ht="15" thickBot="1" x14ac:dyDescent="0.35">
      <c r="B18" s="805"/>
      <c r="C18" s="805"/>
      <c r="D18" s="805"/>
      <c r="E18" s="805"/>
      <c r="F18" s="806"/>
      <c r="G18" s="806"/>
      <c r="H18" s="806"/>
      <c r="I18" s="907" t="s">
        <v>277</v>
      </c>
      <c r="J18" s="818"/>
      <c r="K18" s="1557">
        <v>10</v>
      </c>
      <c r="L18" s="1557">
        <v>8</v>
      </c>
      <c r="M18" s="814">
        <f>K18/L18-1</f>
        <v>0.25</v>
      </c>
      <c r="N18" s="810"/>
      <c r="O18" s="806"/>
      <c r="P18" s="806"/>
      <c r="Q18" s="1558" t="s">
        <v>277</v>
      </c>
      <c r="R18" s="1559">
        <v>1</v>
      </c>
      <c r="S18" s="810"/>
    </row>
    <row r="19" spans="2:19" ht="15" thickBot="1" x14ac:dyDescent="0.35">
      <c r="B19" s="805"/>
      <c r="C19" s="805"/>
      <c r="D19" s="805"/>
      <c r="E19" s="805"/>
      <c r="F19" s="806"/>
      <c r="G19" s="806"/>
      <c r="H19" s="806"/>
      <c r="I19" s="1560" t="s">
        <v>278</v>
      </c>
      <c r="J19" s="1561"/>
      <c r="K19" s="1562">
        <v>12</v>
      </c>
      <c r="L19" s="1562">
        <v>12</v>
      </c>
      <c r="M19" s="1563">
        <f t="shared" ref="M19:M20" si="0">K19/L19-1</f>
        <v>0</v>
      </c>
      <c r="N19" s="805"/>
      <c r="O19" s="805"/>
      <c r="P19" s="805"/>
      <c r="Q19" s="805"/>
      <c r="R19" s="813"/>
      <c r="S19" s="813"/>
    </row>
    <row r="20" spans="2:19" x14ac:dyDescent="0.3">
      <c r="B20" s="805"/>
      <c r="C20" s="805"/>
      <c r="D20" s="805"/>
      <c r="E20" s="805"/>
      <c r="F20" s="806"/>
      <c r="G20" s="806"/>
      <c r="H20" s="806"/>
      <c r="I20" s="1564" t="s">
        <v>1</v>
      </c>
      <c r="J20" s="1565"/>
      <c r="K20" s="1172">
        <f>SUM(K18:K19)</f>
        <v>22</v>
      </c>
      <c r="L20" s="1172">
        <f>SUM(L18:L19)</f>
        <v>20</v>
      </c>
      <c r="M20" s="1566">
        <f t="shared" si="0"/>
        <v>0.10000000000000009</v>
      </c>
      <c r="N20" s="805"/>
      <c r="O20" s="809"/>
      <c r="P20" s="809"/>
      <c r="Q20" s="809"/>
      <c r="R20" s="809"/>
      <c r="S20" s="809"/>
    </row>
    <row r="21" spans="2:19" x14ac:dyDescent="0.3">
      <c r="B21" s="805"/>
      <c r="C21" s="805"/>
      <c r="D21" s="805"/>
      <c r="E21" s="805"/>
      <c r="F21" s="806"/>
      <c r="G21" s="806"/>
      <c r="H21" s="806"/>
      <c r="I21" s="811" t="s">
        <v>877</v>
      </c>
      <c r="J21" s="812"/>
      <c r="K21" s="805"/>
      <c r="L21" s="805"/>
      <c r="M21" s="805"/>
      <c r="N21" s="805"/>
      <c r="O21" s="809"/>
      <c r="P21" s="809"/>
      <c r="Q21" s="809"/>
      <c r="R21" s="809"/>
      <c r="S21" s="809"/>
    </row>
    <row r="22" spans="2:19" x14ac:dyDescent="0.3">
      <c r="B22" s="805"/>
      <c r="C22" s="805"/>
      <c r="D22" s="805"/>
      <c r="E22" s="805"/>
      <c r="F22" s="806"/>
      <c r="G22" s="806"/>
      <c r="H22" s="806"/>
      <c r="I22" s="805"/>
      <c r="J22" s="805"/>
      <c r="K22" s="805"/>
      <c r="L22" s="805"/>
      <c r="M22" s="805"/>
      <c r="N22" s="805"/>
      <c r="O22" s="814"/>
      <c r="P22" s="814"/>
      <c r="Q22" s="814"/>
      <c r="R22" s="814"/>
      <c r="S22" s="814"/>
    </row>
    <row r="23" spans="2:19" x14ac:dyDescent="0.3">
      <c r="B23" s="805"/>
      <c r="C23" s="805"/>
      <c r="D23" s="805"/>
      <c r="E23" s="805"/>
      <c r="F23" s="806"/>
      <c r="G23" s="806"/>
      <c r="H23" s="806"/>
      <c r="I23" s="805" t="s">
        <v>878</v>
      </c>
      <c r="J23" s="805"/>
      <c r="K23" s="805"/>
      <c r="L23" s="805"/>
      <c r="M23" s="805"/>
      <c r="N23" s="805"/>
      <c r="O23" s="805"/>
      <c r="P23" s="805"/>
      <c r="Q23" s="805"/>
      <c r="R23" s="805"/>
      <c r="S23" s="805"/>
    </row>
    <row r="24" spans="2:19" x14ac:dyDescent="0.3">
      <c r="B24" s="805"/>
      <c r="C24" s="805"/>
      <c r="D24" s="805"/>
      <c r="E24" s="805"/>
      <c r="F24" s="806"/>
      <c r="G24" s="806"/>
      <c r="H24" s="806"/>
      <c r="I24" s="815" t="s">
        <v>879</v>
      </c>
      <c r="J24" s="815"/>
      <c r="K24" s="805"/>
      <c r="L24" s="806"/>
      <c r="M24" s="806"/>
      <c r="N24" s="806"/>
      <c r="O24" s="806"/>
      <c r="P24" s="806"/>
      <c r="Q24" s="806"/>
      <c r="R24" s="806"/>
      <c r="S24" s="806"/>
    </row>
    <row r="25" spans="2:19" x14ac:dyDescent="0.3">
      <c r="B25" s="805"/>
      <c r="C25" s="805"/>
      <c r="D25" s="805"/>
      <c r="E25" s="805"/>
      <c r="F25" s="806"/>
      <c r="G25" s="806"/>
      <c r="H25" s="806"/>
      <c r="I25" s="1172" t="s">
        <v>880</v>
      </c>
      <c r="J25" s="1172"/>
      <c r="K25" s="816" t="s">
        <v>881</v>
      </c>
      <c r="L25" s="806"/>
      <c r="M25" s="806"/>
      <c r="N25" s="806"/>
      <c r="O25" s="806"/>
      <c r="P25" s="806"/>
      <c r="Q25" s="806"/>
      <c r="R25" s="806"/>
      <c r="S25" s="806"/>
    </row>
    <row r="26" spans="2:19" x14ac:dyDescent="0.3">
      <c r="B26" s="805"/>
      <c r="C26" s="805"/>
      <c r="D26" s="805"/>
      <c r="E26" s="805"/>
      <c r="F26" s="806"/>
      <c r="G26" s="806"/>
      <c r="H26" s="806"/>
      <c r="I26" s="806">
        <v>2009</v>
      </c>
      <c r="J26" s="806"/>
      <c r="K26" s="817">
        <v>139</v>
      </c>
      <c r="L26" s="806"/>
      <c r="M26" s="806"/>
      <c r="N26" s="806"/>
      <c r="O26" s="806"/>
      <c r="P26" s="806"/>
      <c r="Q26" s="806"/>
      <c r="R26" s="806"/>
      <c r="S26" s="806"/>
    </row>
    <row r="27" spans="2:19" x14ac:dyDescent="0.3">
      <c r="B27" s="805"/>
      <c r="C27" s="805"/>
      <c r="D27" s="805"/>
      <c r="E27" s="805"/>
      <c r="F27" s="806"/>
      <c r="G27" s="806"/>
      <c r="H27" s="806"/>
      <c r="I27" s="806">
        <v>2010</v>
      </c>
      <c r="J27" s="806"/>
      <c r="K27" s="817">
        <v>121</v>
      </c>
      <c r="L27" s="806"/>
      <c r="M27" s="806"/>
      <c r="N27" s="806"/>
      <c r="O27" s="806"/>
      <c r="P27" s="806"/>
      <c r="Q27" s="806"/>
      <c r="R27" s="806"/>
      <c r="S27" s="806"/>
    </row>
    <row r="28" spans="2:19" x14ac:dyDescent="0.3">
      <c r="B28" s="805"/>
      <c r="C28" s="805"/>
      <c r="D28" s="805"/>
      <c r="E28" s="805"/>
      <c r="F28" s="806"/>
      <c r="G28" s="806"/>
      <c r="H28" s="806"/>
      <c r="I28" s="806">
        <v>2011</v>
      </c>
      <c r="J28" s="806"/>
      <c r="K28" s="817">
        <v>93</v>
      </c>
      <c r="L28" s="806"/>
      <c r="M28" s="806"/>
      <c r="N28" s="806"/>
      <c r="O28" s="806"/>
      <c r="P28" s="806"/>
      <c r="Q28" s="806"/>
      <c r="R28" s="806"/>
      <c r="S28" s="806"/>
    </row>
    <row r="29" spans="2:19" x14ac:dyDescent="0.3">
      <c r="B29" s="805"/>
      <c r="C29" s="805"/>
      <c r="D29" s="805"/>
      <c r="E29" s="805"/>
      <c r="F29" s="806"/>
      <c r="G29" s="806"/>
      <c r="H29" s="806"/>
      <c r="I29" s="806">
        <v>2012</v>
      </c>
      <c r="J29" s="806"/>
      <c r="K29" s="817">
        <v>83</v>
      </c>
      <c r="L29" s="806"/>
      <c r="M29" s="806"/>
      <c r="N29" s="806"/>
      <c r="O29" s="806"/>
      <c r="P29" s="806"/>
      <c r="Q29" s="806"/>
      <c r="R29" s="806"/>
      <c r="S29" s="806"/>
    </row>
    <row r="30" spans="2:19" x14ac:dyDescent="0.3">
      <c r="B30" s="805"/>
      <c r="C30" s="805"/>
      <c r="D30" s="805"/>
      <c r="E30" s="805"/>
      <c r="F30" s="806"/>
      <c r="G30" s="806"/>
      <c r="H30" s="806"/>
      <c r="I30" s="806">
        <v>2013</v>
      </c>
      <c r="J30" s="806"/>
      <c r="K30" s="817">
        <v>131</v>
      </c>
      <c r="L30" s="805"/>
      <c r="M30" s="805"/>
      <c r="N30" s="805"/>
      <c r="O30" s="805"/>
      <c r="P30" s="805"/>
      <c r="Q30" s="805"/>
      <c r="R30" s="805"/>
      <c r="S30" s="805"/>
    </row>
    <row r="31" spans="2:19" x14ac:dyDescent="0.3">
      <c r="B31" s="805"/>
      <c r="C31" s="805"/>
      <c r="D31" s="805"/>
      <c r="E31" s="805"/>
      <c r="F31" s="806"/>
      <c r="G31" s="806"/>
      <c r="H31" s="806"/>
      <c r="I31" s="806">
        <v>2014</v>
      </c>
      <c r="J31" s="806"/>
      <c r="K31" s="817">
        <v>96</v>
      </c>
      <c r="L31" s="805"/>
      <c r="M31" s="805"/>
      <c r="N31" s="805"/>
      <c r="O31" s="805"/>
      <c r="P31" s="805"/>
      <c r="Q31" s="805"/>
      <c r="R31" s="805"/>
      <c r="S31" s="805"/>
    </row>
    <row r="32" spans="2:19" x14ac:dyDescent="0.3">
      <c r="B32" s="805"/>
      <c r="C32" s="805"/>
      <c r="D32" s="805"/>
      <c r="E32" s="805"/>
      <c r="F32" s="806"/>
      <c r="G32" s="806"/>
      <c r="H32" s="806"/>
      <c r="I32" s="806">
        <v>2015</v>
      </c>
      <c r="J32" s="806"/>
      <c r="K32" s="817">
        <v>95</v>
      </c>
      <c r="L32" s="805"/>
      <c r="M32" s="805"/>
      <c r="N32" s="805"/>
      <c r="O32" s="805"/>
      <c r="P32" s="805"/>
      <c r="Q32" s="805"/>
      <c r="R32" s="805"/>
      <c r="S32" s="805"/>
    </row>
    <row r="33" spans="2:19" x14ac:dyDescent="0.3">
      <c r="B33" s="805"/>
      <c r="C33" s="805"/>
      <c r="D33" s="805"/>
      <c r="E33" s="805"/>
      <c r="F33" s="806"/>
      <c r="G33" s="806"/>
      <c r="H33" s="806"/>
      <c r="I33" s="806">
        <v>2016</v>
      </c>
      <c r="J33" s="806"/>
      <c r="K33" s="817">
        <v>124</v>
      </c>
      <c r="L33" s="805"/>
      <c r="M33" s="805"/>
      <c r="N33" s="805"/>
      <c r="O33" s="805"/>
      <c r="P33" s="805"/>
      <c r="Q33" s="805"/>
      <c r="R33" s="805"/>
      <c r="S33" s="805"/>
    </row>
    <row r="34" spans="2:19" x14ac:dyDescent="0.3">
      <c r="B34" s="805"/>
      <c r="C34" s="805"/>
      <c r="D34" s="805"/>
      <c r="E34" s="805"/>
      <c r="F34" s="806"/>
      <c r="G34" s="806"/>
      <c r="H34" s="806"/>
      <c r="I34" s="806">
        <v>2017</v>
      </c>
      <c r="J34" s="806"/>
      <c r="K34" s="817">
        <v>121</v>
      </c>
      <c r="L34" s="805"/>
      <c r="M34" s="805"/>
      <c r="N34" s="805"/>
      <c r="O34" s="805"/>
      <c r="P34" s="805"/>
      <c r="Q34" s="805"/>
      <c r="R34" s="805"/>
      <c r="S34" s="805"/>
    </row>
    <row r="35" spans="2:19" ht="15" thickBot="1" x14ac:dyDescent="0.35">
      <c r="B35" s="805"/>
      <c r="C35" s="805"/>
      <c r="D35" s="805"/>
      <c r="E35" s="805"/>
      <c r="F35" s="806"/>
      <c r="G35" s="806"/>
      <c r="H35" s="806"/>
      <c r="I35" s="818" t="s">
        <v>882</v>
      </c>
      <c r="J35" s="818"/>
      <c r="K35" s="819">
        <v>22</v>
      </c>
      <c r="L35" s="805"/>
      <c r="M35" s="805"/>
      <c r="N35" s="805"/>
      <c r="O35" s="805"/>
      <c r="P35" s="805"/>
      <c r="Q35" s="805"/>
      <c r="R35" s="805"/>
      <c r="S35" s="805"/>
    </row>
    <row r="36" spans="2:19" x14ac:dyDescent="0.3">
      <c r="B36" s="805"/>
      <c r="C36" s="805"/>
      <c r="D36" s="805"/>
      <c r="E36" s="805"/>
      <c r="F36" s="806"/>
      <c r="G36" s="806"/>
      <c r="H36" s="806"/>
      <c r="I36" s="1567" t="s">
        <v>1</v>
      </c>
      <c r="J36" s="1567"/>
      <c r="K36" s="1568">
        <f>SUM(K26:K35)</f>
        <v>1025</v>
      </c>
      <c r="L36" s="805"/>
      <c r="M36" s="805"/>
      <c r="N36" s="805"/>
      <c r="O36" s="805"/>
      <c r="P36" s="805"/>
      <c r="Q36" s="805"/>
      <c r="R36" s="805"/>
      <c r="S36" s="805"/>
    </row>
    <row r="37" spans="2:19" ht="13.5" customHeight="1" x14ac:dyDescent="0.3">
      <c r="B37" s="805"/>
      <c r="C37" s="805"/>
      <c r="D37" s="805"/>
      <c r="E37" s="805"/>
      <c r="F37" s="806"/>
      <c r="G37" s="806"/>
      <c r="H37" s="806"/>
      <c r="I37" s="820" t="s">
        <v>1261</v>
      </c>
      <c r="J37" s="821"/>
      <c r="K37" s="805"/>
      <c r="L37" s="805"/>
      <c r="M37" s="805"/>
      <c r="N37" s="805"/>
      <c r="O37" s="805"/>
      <c r="P37" s="805"/>
      <c r="Q37" s="805"/>
      <c r="R37" s="805"/>
      <c r="S37" s="805"/>
    </row>
    <row r="38" spans="2:19" ht="3" customHeight="1" x14ac:dyDescent="0.3">
      <c r="B38" s="805"/>
      <c r="C38" s="805"/>
      <c r="D38" s="805"/>
      <c r="E38" s="805"/>
      <c r="F38" s="806"/>
      <c r="G38" s="806"/>
      <c r="H38" s="806"/>
      <c r="I38" s="821"/>
      <c r="J38" s="821"/>
      <c r="K38" s="805"/>
      <c r="L38" s="805"/>
      <c r="M38" s="805"/>
      <c r="N38" s="805"/>
      <c r="O38" s="805"/>
      <c r="P38" s="805"/>
      <c r="Q38" s="805"/>
      <c r="R38" s="805"/>
      <c r="S38" s="805"/>
    </row>
    <row r="39" spans="2:19" ht="28.5" customHeight="1" x14ac:dyDescent="0.3">
      <c r="B39" s="1240" t="s">
        <v>884</v>
      </c>
      <c r="C39" s="1240"/>
      <c r="D39" s="1240"/>
      <c r="E39" s="1240"/>
      <c r="F39" s="1240"/>
      <c r="G39" s="1240"/>
      <c r="H39" s="1240"/>
      <c r="I39" s="821"/>
      <c r="J39" s="821"/>
      <c r="K39" s="805"/>
      <c r="L39" s="805"/>
      <c r="M39" s="805"/>
      <c r="N39" s="805"/>
      <c r="O39" s="805"/>
      <c r="P39" s="805"/>
      <c r="Q39" s="805"/>
      <c r="R39" s="805"/>
      <c r="S39" s="805"/>
    </row>
    <row r="40" spans="2:19" ht="24" x14ac:dyDescent="0.3">
      <c r="B40" s="1242" t="s">
        <v>414</v>
      </c>
      <c r="C40" s="1242"/>
      <c r="D40" s="822" t="s">
        <v>885</v>
      </c>
      <c r="E40" s="822"/>
      <c r="F40" s="1168" t="s">
        <v>886</v>
      </c>
      <c r="G40" s="1168"/>
      <c r="H40" s="823" t="s">
        <v>1</v>
      </c>
      <c r="I40" s="805"/>
      <c r="J40" s="805"/>
      <c r="K40" s="805"/>
      <c r="L40" s="805"/>
      <c r="M40" s="805"/>
      <c r="N40" s="805"/>
      <c r="O40" s="805"/>
      <c r="P40" s="805"/>
      <c r="Q40" s="805"/>
      <c r="R40" s="805"/>
      <c r="S40" s="805"/>
    </row>
    <row r="41" spans="2:19" x14ac:dyDescent="0.3">
      <c r="B41" s="824" t="s">
        <v>887</v>
      </c>
      <c r="C41" s="824"/>
      <c r="D41" s="825">
        <v>320</v>
      </c>
      <c r="E41" s="825"/>
      <c r="F41" s="825">
        <v>4</v>
      </c>
      <c r="G41" s="825"/>
      <c r="H41" s="826">
        <f>D41+F41</f>
        <v>324</v>
      </c>
      <c r="I41" s="805"/>
      <c r="J41" s="805"/>
      <c r="K41" s="805"/>
      <c r="L41" s="805"/>
      <c r="M41" s="805"/>
      <c r="N41" s="805"/>
      <c r="O41" s="805"/>
      <c r="P41" s="805"/>
      <c r="Q41" s="805"/>
      <c r="R41" s="805"/>
      <c r="S41" s="805"/>
    </row>
    <row r="42" spans="2:19" x14ac:dyDescent="0.3">
      <c r="B42" s="824" t="s">
        <v>203</v>
      </c>
      <c r="C42" s="824"/>
      <c r="D42" s="825">
        <v>75</v>
      </c>
      <c r="E42" s="825"/>
      <c r="F42" s="825">
        <v>2</v>
      </c>
      <c r="G42" s="825"/>
      <c r="H42" s="826">
        <f t="shared" ref="H42:H66" si="1">D42+F42</f>
        <v>77</v>
      </c>
      <c r="I42" s="805"/>
      <c r="J42" s="805"/>
      <c r="K42" s="805"/>
      <c r="L42" s="805"/>
      <c r="M42" s="805"/>
      <c r="N42" s="805"/>
      <c r="O42" s="805"/>
      <c r="P42" s="805"/>
      <c r="Q42" s="805"/>
      <c r="R42" s="805"/>
      <c r="S42" s="805"/>
    </row>
    <row r="43" spans="2:19" x14ac:dyDescent="0.3">
      <c r="B43" s="824" t="s">
        <v>888</v>
      </c>
      <c r="C43" s="824"/>
      <c r="D43" s="825">
        <v>58</v>
      </c>
      <c r="E43" s="825"/>
      <c r="F43" s="825">
        <v>0</v>
      </c>
      <c r="G43" s="825"/>
      <c r="H43" s="826">
        <f t="shared" si="1"/>
        <v>58</v>
      </c>
      <c r="I43" s="805"/>
      <c r="J43" s="805"/>
      <c r="K43" s="805"/>
      <c r="L43" s="805"/>
      <c r="M43" s="805"/>
      <c r="N43" s="805"/>
      <c r="O43" s="805"/>
      <c r="P43" s="805"/>
      <c r="Q43" s="805"/>
      <c r="R43" s="805"/>
      <c r="S43" s="805"/>
    </row>
    <row r="44" spans="2:19" x14ac:dyDescent="0.3">
      <c r="B44" s="824" t="s">
        <v>428</v>
      </c>
      <c r="C44" s="824"/>
      <c r="D44" s="825">
        <v>51</v>
      </c>
      <c r="E44" s="825"/>
      <c r="F44" s="825">
        <v>1</v>
      </c>
      <c r="G44" s="825"/>
      <c r="H44" s="826">
        <f t="shared" si="1"/>
        <v>52</v>
      </c>
      <c r="I44" s="805"/>
      <c r="J44" s="805"/>
      <c r="K44" s="805"/>
      <c r="L44" s="805"/>
      <c r="M44" s="805"/>
      <c r="N44" s="805"/>
      <c r="O44" s="805"/>
      <c r="P44" s="805"/>
      <c r="Q44" s="805"/>
      <c r="R44" s="805"/>
      <c r="S44" s="805"/>
    </row>
    <row r="45" spans="2:19" x14ac:dyDescent="0.3">
      <c r="B45" s="824" t="s">
        <v>443</v>
      </c>
      <c r="C45" s="824"/>
      <c r="D45" s="825">
        <v>50</v>
      </c>
      <c r="E45" s="825"/>
      <c r="F45" s="825">
        <v>0</v>
      </c>
      <c r="G45" s="825"/>
      <c r="H45" s="826">
        <f t="shared" si="1"/>
        <v>50</v>
      </c>
      <c r="I45" s="805"/>
      <c r="J45" s="805"/>
      <c r="K45" s="805"/>
      <c r="L45" s="805"/>
      <c r="M45" s="805"/>
      <c r="N45" s="805"/>
      <c r="O45" s="805"/>
      <c r="P45" s="805"/>
      <c r="Q45" s="805"/>
      <c r="R45" s="805"/>
      <c r="S45" s="805"/>
    </row>
    <row r="46" spans="2:19" x14ac:dyDescent="0.3">
      <c r="B46" s="805" t="s">
        <v>431</v>
      </c>
      <c r="C46" s="805"/>
      <c r="D46" s="806">
        <v>44</v>
      </c>
      <c r="E46" s="806"/>
      <c r="F46" s="806">
        <v>4</v>
      </c>
      <c r="G46" s="806"/>
      <c r="H46" s="827">
        <f t="shared" si="1"/>
        <v>48</v>
      </c>
      <c r="I46" s="805"/>
      <c r="J46" s="805"/>
      <c r="K46" s="1249" t="s">
        <v>889</v>
      </c>
      <c r="L46" s="1249"/>
      <c r="M46" s="1249"/>
      <c r="N46" s="1249"/>
      <c r="O46" s="1249"/>
      <c r="P46" s="1249"/>
      <c r="Q46" s="1249"/>
      <c r="R46" s="805"/>
      <c r="S46" s="805"/>
    </row>
    <row r="47" spans="2:19" x14ac:dyDescent="0.3">
      <c r="B47" s="805" t="s">
        <v>426</v>
      </c>
      <c r="C47" s="805"/>
      <c r="D47" s="806">
        <v>40</v>
      </c>
      <c r="E47" s="806"/>
      <c r="F47" s="806">
        <v>0</v>
      </c>
      <c r="G47" s="806"/>
      <c r="H47" s="827">
        <f t="shared" si="1"/>
        <v>40</v>
      </c>
      <c r="I47" s="805"/>
      <c r="J47" s="805"/>
      <c r="K47" s="1249"/>
      <c r="L47" s="1249"/>
      <c r="M47" s="1249"/>
      <c r="N47" s="1249"/>
      <c r="O47" s="1249"/>
      <c r="P47" s="1249"/>
      <c r="Q47" s="1249"/>
      <c r="R47" s="805"/>
      <c r="S47" s="805"/>
    </row>
    <row r="48" spans="2:19" ht="15" thickBot="1" x14ac:dyDescent="0.35">
      <c r="B48" s="805" t="s">
        <v>436</v>
      </c>
      <c r="C48" s="805"/>
      <c r="D48" s="806">
        <v>38</v>
      </c>
      <c r="E48" s="806"/>
      <c r="F48" s="806">
        <v>2</v>
      </c>
      <c r="G48" s="806"/>
      <c r="H48" s="827">
        <f t="shared" si="1"/>
        <v>40</v>
      </c>
      <c r="I48" s="805"/>
      <c r="J48" s="805"/>
      <c r="K48" s="1254" t="s">
        <v>890</v>
      </c>
      <c r="L48" s="1247" t="s">
        <v>886</v>
      </c>
      <c r="M48" s="1247"/>
      <c r="N48" s="1174"/>
      <c r="O48" s="1247">
        <v>2017</v>
      </c>
      <c r="P48" s="1247"/>
      <c r="Q48" s="1247"/>
      <c r="R48" s="805"/>
      <c r="S48" s="805"/>
    </row>
    <row r="49" spans="2:19" x14ac:dyDescent="0.3">
      <c r="B49" s="805" t="s">
        <v>891</v>
      </c>
      <c r="C49" s="805"/>
      <c r="D49" s="806">
        <v>36</v>
      </c>
      <c r="E49" s="806"/>
      <c r="F49" s="806">
        <v>4</v>
      </c>
      <c r="G49" s="806"/>
      <c r="H49" s="827">
        <f t="shared" si="1"/>
        <v>40</v>
      </c>
      <c r="I49" s="805"/>
      <c r="J49" s="805"/>
      <c r="K49" s="1254"/>
      <c r="L49" s="1174" t="s">
        <v>275</v>
      </c>
      <c r="M49" s="1174" t="s">
        <v>18</v>
      </c>
      <c r="N49" s="1174"/>
      <c r="O49" s="1174" t="s">
        <v>275</v>
      </c>
      <c r="P49" s="1174"/>
      <c r="Q49" s="1174" t="s">
        <v>18</v>
      </c>
      <c r="R49" s="805"/>
      <c r="S49" s="805"/>
    </row>
    <row r="50" spans="2:19" x14ac:dyDescent="0.3">
      <c r="B50" s="805" t="s">
        <v>437</v>
      </c>
      <c r="C50" s="805"/>
      <c r="D50" s="806">
        <v>29</v>
      </c>
      <c r="E50" s="806"/>
      <c r="F50" s="806">
        <v>0</v>
      </c>
      <c r="G50" s="806"/>
      <c r="H50" s="827">
        <f t="shared" si="1"/>
        <v>29</v>
      </c>
      <c r="I50" s="805"/>
      <c r="J50" s="805"/>
      <c r="K50" s="813" t="s">
        <v>892</v>
      </c>
      <c r="L50" s="818">
        <v>7</v>
      </c>
      <c r="M50" s="828">
        <f>L50/$L$54</f>
        <v>0.31818181818181818</v>
      </c>
      <c r="N50" s="828"/>
      <c r="O50" s="818">
        <v>78</v>
      </c>
      <c r="P50" s="818"/>
      <c r="Q50" s="828">
        <v>0.77989130434782605</v>
      </c>
      <c r="R50" s="805"/>
      <c r="S50" s="805"/>
    </row>
    <row r="51" spans="2:19" x14ac:dyDescent="0.3">
      <c r="B51" s="805" t="s">
        <v>893</v>
      </c>
      <c r="C51" s="805"/>
      <c r="D51" s="806">
        <v>29</v>
      </c>
      <c r="E51" s="806"/>
      <c r="F51" s="806">
        <v>1</v>
      </c>
      <c r="G51" s="806"/>
      <c r="H51" s="827">
        <f t="shared" si="1"/>
        <v>30</v>
      </c>
      <c r="I51" s="805"/>
      <c r="J51" s="805"/>
      <c r="K51" s="813" t="s">
        <v>894</v>
      </c>
      <c r="L51" s="818">
        <v>12</v>
      </c>
      <c r="M51" s="828">
        <f t="shared" ref="M51:M53" si="2">L51/$L$54</f>
        <v>0.54545454545454541</v>
      </c>
      <c r="N51" s="828"/>
      <c r="O51" s="818">
        <v>20</v>
      </c>
      <c r="P51" s="818"/>
      <c r="Q51" s="828">
        <v>0.15760869565217392</v>
      </c>
      <c r="R51" s="805"/>
      <c r="S51" s="805"/>
    </row>
    <row r="52" spans="2:19" x14ac:dyDescent="0.3">
      <c r="B52" s="805" t="s">
        <v>442</v>
      </c>
      <c r="C52" s="805"/>
      <c r="D52" s="806">
        <v>28</v>
      </c>
      <c r="E52" s="806"/>
      <c r="F52" s="806">
        <v>0</v>
      </c>
      <c r="G52" s="806"/>
      <c r="H52" s="827">
        <f t="shared" si="1"/>
        <v>28</v>
      </c>
      <c r="I52" s="805"/>
      <c r="J52" s="805"/>
      <c r="K52" s="813" t="s">
        <v>895</v>
      </c>
      <c r="L52" s="818">
        <v>3</v>
      </c>
      <c r="M52" s="828">
        <f t="shared" si="2"/>
        <v>0.13636363636363635</v>
      </c>
      <c r="N52" s="828"/>
      <c r="O52" s="818">
        <v>23</v>
      </c>
      <c r="P52" s="818"/>
      <c r="Q52" s="828">
        <v>6.25E-2</v>
      </c>
      <c r="R52" s="805"/>
      <c r="S52" s="805"/>
    </row>
    <row r="53" spans="2:19" ht="15" thickBot="1" x14ac:dyDescent="0.35">
      <c r="B53" s="805" t="s">
        <v>445</v>
      </c>
      <c r="C53" s="805"/>
      <c r="D53" s="806">
        <v>26</v>
      </c>
      <c r="E53" s="806"/>
      <c r="F53" s="806">
        <v>0</v>
      </c>
      <c r="G53" s="806"/>
      <c r="H53" s="827">
        <f t="shared" si="1"/>
        <v>26</v>
      </c>
      <c r="I53" s="805"/>
      <c r="J53" s="805"/>
      <c r="K53" s="1569" t="s">
        <v>896</v>
      </c>
      <c r="L53" s="1558">
        <v>0</v>
      </c>
      <c r="M53" s="1570">
        <f t="shared" si="2"/>
        <v>0</v>
      </c>
      <c r="N53" s="1570"/>
      <c r="O53" s="1558">
        <v>0</v>
      </c>
      <c r="P53" s="1558"/>
      <c r="Q53" s="1570">
        <v>0</v>
      </c>
      <c r="R53" s="805"/>
      <c r="S53" s="805"/>
    </row>
    <row r="54" spans="2:19" x14ac:dyDescent="0.3">
      <c r="B54" s="805" t="s">
        <v>430</v>
      </c>
      <c r="C54" s="805"/>
      <c r="D54" s="806">
        <v>26</v>
      </c>
      <c r="E54" s="806"/>
      <c r="F54" s="806">
        <v>0</v>
      </c>
      <c r="G54" s="806"/>
      <c r="H54" s="827">
        <f t="shared" si="1"/>
        <v>26</v>
      </c>
      <c r="I54" s="805"/>
      <c r="J54" s="805"/>
      <c r="K54" s="1174" t="s">
        <v>1</v>
      </c>
      <c r="L54" s="1174">
        <f>SUM(L50:L53)</f>
        <v>22</v>
      </c>
      <c r="M54" s="1176">
        <f>SUM(M50:M53)</f>
        <v>0.99999999999999989</v>
      </c>
      <c r="N54" s="1176"/>
      <c r="O54" s="1174">
        <f>SUM(O50:O53)</f>
        <v>121</v>
      </c>
      <c r="P54" s="1174"/>
      <c r="Q54" s="1176">
        <v>1</v>
      </c>
      <c r="R54" s="805"/>
      <c r="S54" s="805"/>
    </row>
    <row r="55" spans="2:19" x14ac:dyDescent="0.3">
      <c r="B55" s="805" t="s">
        <v>429</v>
      </c>
      <c r="C55" s="805"/>
      <c r="D55" s="806">
        <v>24</v>
      </c>
      <c r="E55" s="806"/>
      <c r="F55" s="806">
        <v>0</v>
      </c>
      <c r="G55" s="806"/>
      <c r="H55" s="827">
        <f t="shared" si="1"/>
        <v>24</v>
      </c>
      <c r="I55" s="805"/>
      <c r="J55" s="805"/>
      <c r="K55" s="811" t="s">
        <v>1261</v>
      </c>
      <c r="L55" s="805"/>
      <c r="M55" s="805"/>
      <c r="N55" s="805"/>
      <c r="O55" s="805"/>
      <c r="P55" s="805"/>
      <c r="Q55" s="805"/>
      <c r="R55" s="805"/>
      <c r="S55" s="805"/>
    </row>
    <row r="56" spans="2:19" x14ac:dyDescent="0.3">
      <c r="B56" s="805" t="s">
        <v>434</v>
      </c>
      <c r="C56" s="805"/>
      <c r="D56" s="806">
        <v>19</v>
      </c>
      <c r="E56" s="806"/>
      <c r="F56" s="806">
        <v>0</v>
      </c>
      <c r="G56" s="806"/>
      <c r="H56" s="827">
        <f t="shared" si="1"/>
        <v>19</v>
      </c>
      <c r="I56" s="805"/>
      <c r="J56" s="805"/>
      <c r="K56" s="805"/>
      <c r="L56" s="805"/>
      <c r="M56" s="805"/>
      <c r="N56" s="805"/>
      <c r="O56" s="805"/>
      <c r="P56" s="805"/>
      <c r="Q56" s="805"/>
      <c r="R56" s="805"/>
      <c r="S56" s="805"/>
    </row>
    <row r="57" spans="2:19" x14ac:dyDescent="0.3">
      <c r="B57" s="805" t="s">
        <v>444</v>
      </c>
      <c r="C57" s="805"/>
      <c r="D57" s="806">
        <v>16</v>
      </c>
      <c r="E57" s="806"/>
      <c r="F57" s="806">
        <v>2</v>
      </c>
      <c r="G57" s="806"/>
      <c r="H57" s="827">
        <f t="shared" si="1"/>
        <v>18</v>
      </c>
      <c r="I57" s="805"/>
      <c r="J57" s="805"/>
      <c r="K57" s="1240" t="s">
        <v>897</v>
      </c>
      <c r="L57" s="1240"/>
      <c r="M57" s="1240"/>
      <c r="N57" s="1240"/>
      <c r="O57" s="1240"/>
      <c r="P57" s="1240"/>
      <c r="Q57" s="1240"/>
      <c r="R57" s="1240"/>
      <c r="S57" s="805"/>
    </row>
    <row r="58" spans="2:19" x14ac:dyDescent="0.3">
      <c r="B58" s="805" t="s">
        <v>441</v>
      </c>
      <c r="C58" s="805"/>
      <c r="D58" s="806">
        <v>15</v>
      </c>
      <c r="E58" s="806"/>
      <c r="F58" s="806">
        <v>0</v>
      </c>
      <c r="G58" s="806"/>
      <c r="H58" s="827">
        <f t="shared" si="1"/>
        <v>15</v>
      </c>
      <c r="I58" s="805"/>
      <c r="J58" s="805"/>
      <c r="K58" s="1240"/>
      <c r="L58" s="1240"/>
      <c r="M58" s="1240"/>
      <c r="N58" s="1240"/>
      <c r="O58" s="1240"/>
      <c r="P58" s="1240"/>
      <c r="Q58" s="1240"/>
      <c r="R58" s="1240"/>
      <c r="S58" s="805"/>
    </row>
    <row r="59" spans="2:19" ht="15" thickBot="1" x14ac:dyDescent="0.35">
      <c r="B59" s="805" t="s">
        <v>432</v>
      </c>
      <c r="C59" s="805"/>
      <c r="D59" s="806">
        <v>13</v>
      </c>
      <c r="E59" s="806"/>
      <c r="F59" s="806">
        <v>0</v>
      </c>
      <c r="G59" s="806"/>
      <c r="H59" s="827">
        <f t="shared" si="1"/>
        <v>13</v>
      </c>
      <c r="I59" s="805"/>
      <c r="J59" s="805"/>
      <c r="K59" s="1254" t="s">
        <v>898</v>
      </c>
      <c r="L59" s="1254"/>
      <c r="M59" s="1247" t="s">
        <v>881</v>
      </c>
      <c r="N59" s="1247"/>
      <c r="O59" s="1247"/>
      <c r="P59" s="1174"/>
      <c r="Q59" s="1247" t="s">
        <v>899</v>
      </c>
      <c r="R59" s="1247"/>
      <c r="S59" s="805"/>
    </row>
    <row r="60" spans="2:19" x14ac:dyDescent="0.3">
      <c r="B60" s="805" t="s">
        <v>447</v>
      </c>
      <c r="C60" s="805"/>
      <c r="D60" s="806">
        <v>12</v>
      </c>
      <c r="E60" s="806"/>
      <c r="F60" s="806">
        <v>0</v>
      </c>
      <c r="G60" s="806"/>
      <c r="H60" s="827">
        <f t="shared" si="1"/>
        <v>12</v>
      </c>
      <c r="I60" s="805"/>
      <c r="J60" s="805"/>
      <c r="K60" s="1254"/>
      <c r="L60" s="1254"/>
      <c r="M60" s="1252" t="s">
        <v>275</v>
      </c>
      <c r="N60" s="1252"/>
      <c r="O60" s="1174" t="s">
        <v>18</v>
      </c>
      <c r="P60" s="1174"/>
      <c r="Q60" s="1174" t="s">
        <v>275</v>
      </c>
      <c r="R60" s="1174" t="s">
        <v>18</v>
      </c>
      <c r="S60" s="805"/>
    </row>
    <row r="61" spans="2:19" x14ac:dyDescent="0.3">
      <c r="B61" s="805" t="s">
        <v>438</v>
      </c>
      <c r="C61" s="805"/>
      <c r="D61" s="806">
        <v>12</v>
      </c>
      <c r="E61" s="806"/>
      <c r="F61" s="806">
        <v>1</v>
      </c>
      <c r="G61" s="806"/>
      <c r="H61" s="827">
        <f t="shared" si="1"/>
        <v>13</v>
      </c>
      <c r="I61" s="805"/>
      <c r="J61" s="805"/>
      <c r="K61" s="813" t="s">
        <v>900</v>
      </c>
      <c r="L61" s="818"/>
      <c r="M61" s="829">
        <v>9</v>
      </c>
      <c r="N61" s="829"/>
      <c r="O61" s="828">
        <f>M61/$M$69</f>
        <v>0.40909090909090912</v>
      </c>
      <c r="P61" s="828"/>
      <c r="Q61" s="829">
        <v>0</v>
      </c>
      <c r="R61" s="828">
        <f>Q61/$Q$69</f>
        <v>0</v>
      </c>
      <c r="S61" s="805"/>
    </row>
    <row r="62" spans="2:19" ht="15.75" customHeight="1" x14ac:dyDescent="0.3">
      <c r="B62" s="805" t="s">
        <v>204</v>
      </c>
      <c r="C62" s="805"/>
      <c r="D62" s="806">
        <v>9</v>
      </c>
      <c r="E62" s="806"/>
      <c r="F62" s="806">
        <v>1</v>
      </c>
      <c r="G62" s="806"/>
      <c r="H62" s="827">
        <f t="shared" si="1"/>
        <v>10</v>
      </c>
      <c r="I62" s="805"/>
      <c r="J62" s="805"/>
      <c r="K62" s="813" t="s">
        <v>901</v>
      </c>
      <c r="L62" s="818"/>
      <c r="M62" s="829">
        <v>0</v>
      </c>
      <c r="N62" s="829"/>
      <c r="O62" s="828">
        <f t="shared" ref="O62:O68" si="3">M62/$M$69</f>
        <v>0</v>
      </c>
      <c r="P62" s="828"/>
      <c r="Q62" s="829">
        <v>0</v>
      </c>
      <c r="R62" s="828">
        <f t="shared" ref="R62:R68" si="4">Q62/$Q$69</f>
        <v>0</v>
      </c>
      <c r="S62" s="805"/>
    </row>
    <row r="63" spans="2:19" x14ac:dyDescent="0.3">
      <c r="B63" s="805" t="s">
        <v>902</v>
      </c>
      <c r="C63" s="805"/>
      <c r="D63" s="806">
        <v>9</v>
      </c>
      <c r="E63" s="806"/>
      <c r="F63" s="806">
        <v>0</v>
      </c>
      <c r="G63" s="806"/>
      <c r="H63" s="827">
        <f t="shared" si="1"/>
        <v>9</v>
      </c>
      <c r="I63" s="805"/>
      <c r="J63" s="805"/>
      <c r="K63" s="813" t="s">
        <v>903</v>
      </c>
      <c r="L63" s="818"/>
      <c r="M63" s="829">
        <v>4</v>
      </c>
      <c r="N63" s="829"/>
      <c r="O63" s="828">
        <f t="shared" si="3"/>
        <v>0.18181818181818182</v>
      </c>
      <c r="P63" s="828"/>
      <c r="Q63" s="829">
        <v>0</v>
      </c>
      <c r="R63" s="828">
        <f t="shared" si="4"/>
        <v>0</v>
      </c>
      <c r="S63" s="805"/>
    </row>
    <row r="64" spans="2:19" ht="15" customHeight="1" x14ac:dyDescent="0.3">
      <c r="B64" s="805" t="s">
        <v>446</v>
      </c>
      <c r="C64" s="805"/>
      <c r="D64" s="806">
        <v>8</v>
      </c>
      <c r="E64" s="806"/>
      <c r="F64" s="806">
        <v>0</v>
      </c>
      <c r="G64" s="806"/>
      <c r="H64" s="827">
        <f t="shared" si="1"/>
        <v>8</v>
      </c>
      <c r="I64" s="805"/>
      <c r="J64" s="805"/>
      <c r="K64" s="813" t="s">
        <v>904</v>
      </c>
      <c r="L64" s="818"/>
      <c r="M64" s="829">
        <v>1</v>
      </c>
      <c r="N64" s="829"/>
      <c r="O64" s="828">
        <f t="shared" si="3"/>
        <v>4.5454545454545456E-2</v>
      </c>
      <c r="P64" s="828"/>
      <c r="Q64" s="829">
        <v>0</v>
      </c>
      <c r="R64" s="828">
        <f t="shared" si="4"/>
        <v>0</v>
      </c>
      <c r="S64" s="805"/>
    </row>
    <row r="65" spans="2:19" ht="15" customHeight="1" x14ac:dyDescent="0.3">
      <c r="B65" s="805" t="s">
        <v>440</v>
      </c>
      <c r="C65" s="805"/>
      <c r="D65" s="806">
        <v>8</v>
      </c>
      <c r="E65" s="806"/>
      <c r="F65" s="806">
        <v>0</v>
      </c>
      <c r="G65" s="806"/>
      <c r="H65" s="827">
        <f t="shared" si="1"/>
        <v>8</v>
      </c>
      <c r="I65" s="805"/>
      <c r="J65" s="805"/>
      <c r="K65" s="813" t="s">
        <v>905</v>
      </c>
      <c r="L65" s="818"/>
      <c r="M65" s="829">
        <v>0</v>
      </c>
      <c r="N65" s="829"/>
      <c r="O65" s="828">
        <f t="shared" si="3"/>
        <v>0</v>
      </c>
      <c r="P65" s="828"/>
      <c r="Q65" s="829">
        <v>0</v>
      </c>
      <c r="R65" s="828">
        <f t="shared" si="4"/>
        <v>0</v>
      </c>
      <c r="S65" s="805"/>
    </row>
    <row r="66" spans="2:19" ht="15" customHeight="1" thickBot="1" x14ac:dyDescent="0.35">
      <c r="B66" s="813" t="s">
        <v>425</v>
      </c>
      <c r="C66" s="813"/>
      <c r="D66" s="818">
        <v>8</v>
      </c>
      <c r="E66" s="818"/>
      <c r="F66" s="818">
        <v>0</v>
      </c>
      <c r="G66" s="818"/>
      <c r="H66" s="830">
        <f t="shared" si="1"/>
        <v>8</v>
      </c>
      <c r="I66" s="807"/>
      <c r="J66" s="805"/>
      <c r="K66" s="813" t="s">
        <v>906</v>
      </c>
      <c r="L66" s="818"/>
      <c r="M66" s="829">
        <v>0</v>
      </c>
      <c r="N66" s="829"/>
      <c r="O66" s="828">
        <f t="shared" si="3"/>
        <v>0</v>
      </c>
      <c r="P66" s="828"/>
      <c r="Q66" s="829">
        <v>0</v>
      </c>
      <c r="R66" s="828">
        <f t="shared" si="4"/>
        <v>0</v>
      </c>
      <c r="S66" s="805"/>
    </row>
    <row r="67" spans="2:19" ht="15" customHeight="1" x14ac:dyDescent="0.3">
      <c r="B67" s="1567" t="s">
        <v>1</v>
      </c>
      <c r="C67" s="1567"/>
      <c r="D67" s="1571">
        <f>SUM(D41:D66)</f>
        <v>1003</v>
      </c>
      <c r="E67" s="1571">
        <f t="shared" ref="E67:H67" si="5">SUM(E41:E66)</f>
        <v>0</v>
      </c>
      <c r="F67" s="1571">
        <f t="shared" si="5"/>
        <v>22</v>
      </c>
      <c r="G67" s="1571"/>
      <c r="H67" s="1571">
        <f t="shared" si="5"/>
        <v>1025</v>
      </c>
      <c r="I67" s="831"/>
      <c r="J67" s="805"/>
      <c r="K67" s="813" t="s">
        <v>907</v>
      </c>
      <c r="L67" s="818"/>
      <c r="M67" s="829">
        <v>0</v>
      </c>
      <c r="N67" s="829"/>
      <c r="O67" s="828">
        <f t="shared" si="3"/>
        <v>0</v>
      </c>
      <c r="P67" s="828"/>
      <c r="Q67" s="829">
        <v>0</v>
      </c>
      <c r="R67" s="828">
        <f t="shared" si="4"/>
        <v>0</v>
      </c>
      <c r="S67" s="805"/>
    </row>
    <row r="68" spans="2:19" ht="14.25" customHeight="1" thickBot="1" x14ac:dyDescent="0.35">
      <c r="B68" s="832" t="s">
        <v>1261</v>
      </c>
      <c r="C68" s="805"/>
      <c r="D68" s="805"/>
      <c r="E68" s="805"/>
      <c r="F68" s="806"/>
      <c r="G68" s="806"/>
      <c r="H68" s="806"/>
      <c r="I68" s="807"/>
      <c r="J68" s="805"/>
      <c r="K68" s="813" t="s">
        <v>19</v>
      </c>
      <c r="L68" s="818"/>
      <c r="M68" s="829">
        <v>8</v>
      </c>
      <c r="N68" s="829"/>
      <c r="O68" s="828">
        <f t="shared" si="3"/>
        <v>0.36363636363636365</v>
      </c>
      <c r="P68" s="828"/>
      <c r="Q68" s="829">
        <v>1</v>
      </c>
      <c r="R68" s="828">
        <f t="shared" si="4"/>
        <v>1</v>
      </c>
      <c r="S68" s="805"/>
    </row>
    <row r="69" spans="2:19" ht="15" customHeight="1" x14ac:dyDescent="0.3">
      <c r="B69" s="1240" t="s">
        <v>908</v>
      </c>
      <c r="C69" s="1240"/>
      <c r="D69" s="1240"/>
      <c r="E69" s="1240"/>
      <c r="F69" s="1240"/>
      <c r="G69" s="1240"/>
      <c r="H69" s="1240"/>
      <c r="I69" s="1240"/>
      <c r="J69" s="1166"/>
      <c r="K69" s="1567" t="s">
        <v>1</v>
      </c>
      <c r="L69" s="1567"/>
      <c r="M69" s="1571">
        <f>SUM(M61:M68)</f>
        <v>22</v>
      </c>
      <c r="N69" s="1571"/>
      <c r="O69" s="1572">
        <f>SUM(O61:O68)</f>
        <v>1</v>
      </c>
      <c r="P69" s="1572"/>
      <c r="Q69" s="1571">
        <f>SUM(Q61:Q68)</f>
        <v>1</v>
      </c>
      <c r="R69" s="1573">
        <f>SUM(R61:R68)</f>
        <v>1</v>
      </c>
      <c r="S69" s="805"/>
    </row>
    <row r="70" spans="2:19" ht="5.25" customHeight="1" x14ac:dyDescent="0.3">
      <c r="B70" s="1240"/>
      <c r="C70" s="1240"/>
      <c r="D70" s="1240"/>
      <c r="E70" s="1240"/>
      <c r="F70" s="1240"/>
      <c r="G70" s="1240"/>
      <c r="H70" s="1240"/>
      <c r="I70" s="1240"/>
      <c r="J70" s="1166"/>
      <c r="K70" s="805"/>
      <c r="L70" s="805"/>
      <c r="M70" s="805"/>
      <c r="N70" s="805"/>
      <c r="O70" s="805"/>
      <c r="P70" s="805"/>
      <c r="Q70" s="805"/>
      <c r="R70" s="805"/>
      <c r="S70" s="805"/>
    </row>
    <row r="71" spans="2:19" ht="15" customHeight="1" thickBot="1" x14ac:dyDescent="0.35">
      <c r="B71" s="1254" t="s">
        <v>909</v>
      </c>
      <c r="C71" s="833"/>
      <c r="D71" s="1247" t="s">
        <v>881</v>
      </c>
      <c r="E71" s="1247"/>
      <c r="F71" s="1247"/>
      <c r="G71" s="1174"/>
      <c r="H71" s="1247" t="s">
        <v>899</v>
      </c>
      <c r="I71" s="1247"/>
      <c r="J71" s="1181"/>
      <c r="K71" s="1240" t="s">
        <v>910</v>
      </c>
      <c r="L71" s="1240"/>
      <c r="M71" s="1240"/>
      <c r="N71" s="1240"/>
      <c r="O71" s="1240"/>
      <c r="P71" s="1240"/>
      <c r="Q71" s="1240"/>
      <c r="R71" s="1240"/>
      <c r="S71" s="805"/>
    </row>
    <row r="72" spans="2:19" ht="14.25" customHeight="1" thickBot="1" x14ac:dyDescent="0.35">
      <c r="B72" s="1254"/>
      <c r="C72" s="1174"/>
      <c r="D72" s="1178" t="s">
        <v>275</v>
      </c>
      <c r="E72" s="1178"/>
      <c r="F72" s="1178" t="s">
        <v>18</v>
      </c>
      <c r="G72" s="1178"/>
      <c r="H72" s="1178" t="s">
        <v>275</v>
      </c>
      <c r="I72" s="1178" t="s">
        <v>18</v>
      </c>
      <c r="J72" s="1181"/>
      <c r="K72" s="1254" t="s">
        <v>911</v>
      </c>
      <c r="L72" s="1254"/>
      <c r="M72" s="1247" t="s">
        <v>881</v>
      </c>
      <c r="N72" s="1247"/>
      <c r="O72" s="1247"/>
      <c r="P72" s="1174"/>
      <c r="Q72" s="1247" t="s">
        <v>899</v>
      </c>
      <c r="R72" s="1247"/>
      <c r="S72" s="805"/>
    </row>
    <row r="73" spans="2:19" ht="14.25" customHeight="1" x14ac:dyDescent="0.3">
      <c r="B73" s="813" t="s">
        <v>912</v>
      </c>
      <c r="C73" s="818"/>
      <c r="D73" s="829">
        <v>4</v>
      </c>
      <c r="E73" s="829"/>
      <c r="F73" s="828">
        <f>D73/$D$81</f>
        <v>0.18181818181818182</v>
      </c>
      <c r="G73" s="828"/>
      <c r="H73" s="818">
        <v>0</v>
      </c>
      <c r="I73" s="828">
        <f>H73/$H$81</f>
        <v>0</v>
      </c>
      <c r="J73" s="834"/>
      <c r="K73" s="1254"/>
      <c r="L73" s="1254"/>
      <c r="M73" s="1252" t="s">
        <v>275</v>
      </c>
      <c r="N73" s="1252"/>
      <c r="O73" s="1174" t="s">
        <v>18</v>
      </c>
      <c r="P73" s="1174"/>
      <c r="Q73" s="1174" t="s">
        <v>275</v>
      </c>
      <c r="R73" s="1174" t="s">
        <v>18</v>
      </c>
      <c r="S73" s="805"/>
    </row>
    <row r="74" spans="2:19" ht="14.25" customHeight="1" x14ac:dyDescent="0.3">
      <c r="B74" s="813" t="s">
        <v>913</v>
      </c>
      <c r="C74" s="818"/>
      <c r="D74" s="829">
        <v>3</v>
      </c>
      <c r="E74" s="829"/>
      <c r="F74" s="828">
        <f t="shared" ref="F74:F80" si="6">D74/$D$81</f>
        <v>0.13636363636363635</v>
      </c>
      <c r="G74" s="828"/>
      <c r="H74" s="818">
        <v>0</v>
      </c>
      <c r="I74" s="828">
        <f t="shared" ref="I74:I80" si="7">H74/$H$81</f>
        <v>0</v>
      </c>
      <c r="J74" s="834"/>
      <c r="K74" s="813" t="s">
        <v>914</v>
      </c>
      <c r="L74" s="818"/>
      <c r="M74" s="829">
        <v>1</v>
      </c>
      <c r="N74" s="829"/>
      <c r="O74" s="828">
        <f>M74/$M$81</f>
        <v>4.5454545454545456E-2</v>
      </c>
      <c r="P74" s="828"/>
      <c r="Q74" s="829">
        <v>0</v>
      </c>
      <c r="R74" s="828">
        <f>Q74/$Q$81</f>
        <v>0</v>
      </c>
      <c r="S74" s="805"/>
    </row>
    <row r="75" spans="2:19" ht="14.25" customHeight="1" x14ac:dyDescent="0.3">
      <c r="B75" s="813" t="s">
        <v>915</v>
      </c>
      <c r="C75" s="818"/>
      <c r="D75" s="829">
        <v>1</v>
      </c>
      <c r="E75" s="829"/>
      <c r="F75" s="828">
        <f t="shared" si="6"/>
        <v>4.5454545454545456E-2</v>
      </c>
      <c r="G75" s="828"/>
      <c r="H75" s="818">
        <v>0</v>
      </c>
      <c r="I75" s="828">
        <f t="shared" si="7"/>
        <v>0</v>
      </c>
      <c r="J75" s="834"/>
      <c r="K75" s="813" t="s">
        <v>916</v>
      </c>
      <c r="L75" s="818"/>
      <c r="M75" s="829">
        <v>4</v>
      </c>
      <c r="N75" s="829"/>
      <c r="O75" s="828">
        <f t="shared" ref="O75:O80" si="8">M75/$M$81</f>
        <v>0.18181818181818182</v>
      </c>
      <c r="P75" s="828"/>
      <c r="Q75" s="829">
        <v>0</v>
      </c>
      <c r="R75" s="828">
        <f t="shared" ref="R75:R80" si="9">Q75/$Q$81</f>
        <v>0</v>
      </c>
      <c r="S75" s="805"/>
    </row>
    <row r="76" spans="2:19" ht="14.25" customHeight="1" x14ac:dyDescent="0.3">
      <c r="B76" s="813" t="s">
        <v>917</v>
      </c>
      <c r="C76" s="818"/>
      <c r="D76" s="829">
        <v>0</v>
      </c>
      <c r="E76" s="829"/>
      <c r="F76" s="828">
        <f t="shared" si="6"/>
        <v>0</v>
      </c>
      <c r="G76" s="828"/>
      <c r="H76" s="818">
        <v>0</v>
      </c>
      <c r="I76" s="828">
        <f t="shared" si="7"/>
        <v>0</v>
      </c>
      <c r="J76" s="834"/>
      <c r="K76" s="813" t="s">
        <v>918</v>
      </c>
      <c r="L76" s="818"/>
      <c r="M76" s="829">
        <v>1</v>
      </c>
      <c r="N76" s="829"/>
      <c r="O76" s="828">
        <f t="shared" si="8"/>
        <v>4.5454545454545456E-2</v>
      </c>
      <c r="P76" s="828"/>
      <c r="Q76" s="829">
        <v>0</v>
      </c>
      <c r="R76" s="828">
        <f t="shared" si="9"/>
        <v>0</v>
      </c>
      <c r="S76" s="805"/>
    </row>
    <row r="77" spans="2:19" ht="14.25" customHeight="1" x14ac:dyDescent="0.3">
      <c r="B77" s="813" t="s">
        <v>919</v>
      </c>
      <c r="C77" s="818"/>
      <c r="D77" s="829">
        <v>10</v>
      </c>
      <c r="E77" s="829"/>
      <c r="F77" s="828">
        <f t="shared" si="6"/>
        <v>0.45454545454545453</v>
      </c>
      <c r="G77" s="828"/>
      <c r="H77" s="818">
        <v>1</v>
      </c>
      <c r="I77" s="828">
        <f t="shared" si="7"/>
        <v>1</v>
      </c>
      <c r="J77" s="834"/>
      <c r="K77" s="813" t="s">
        <v>920</v>
      </c>
      <c r="L77" s="818"/>
      <c r="M77" s="829">
        <v>1</v>
      </c>
      <c r="N77" s="829"/>
      <c r="O77" s="828">
        <f t="shared" si="8"/>
        <v>4.5454545454545456E-2</v>
      </c>
      <c r="P77" s="828"/>
      <c r="Q77" s="829">
        <v>0</v>
      </c>
      <c r="R77" s="828">
        <f t="shared" si="9"/>
        <v>0</v>
      </c>
      <c r="S77" s="805"/>
    </row>
    <row r="78" spans="2:19" ht="14.25" customHeight="1" x14ac:dyDescent="0.3">
      <c r="B78" s="813" t="s">
        <v>921</v>
      </c>
      <c r="C78" s="818"/>
      <c r="D78" s="829">
        <v>0</v>
      </c>
      <c r="E78" s="829"/>
      <c r="F78" s="828">
        <f t="shared" si="6"/>
        <v>0</v>
      </c>
      <c r="G78" s="828"/>
      <c r="H78" s="818">
        <v>0</v>
      </c>
      <c r="I78" s="828">
        <f t="shared" si="7"/>
        <v>0</v>
      </c>
      <c r="J78" s="834"/>
      <c r="K78" s="813" t="s">
        <v>922</v>
      </c>
      <c r="L78" s="818"/>
      <c r="M78" s="829">
        <v>5</v>
      </c>
      <c r="N78" s="829"/>
      <c r="O78" s="828">
        <f t="shared" si="8"/>
        <v>0.22727272727272727</v>
      </c>
      <c r="P78" s="828"/>
      <c r="Q78" s="829">
        <v>1</v>
      </c>
      <c r="R78" s="828">
        <f t="shared" si="9"/>
        <v>1</v>
      </c>
      <c r="S78" s="805"/>
    </row>
    <row r="79" spans="2:19" ht="14.25" customHeight="1" x14ac:dyDescent="0.3">
      <c r="B79" s="813" t="s">
        <v>923</v>
      </c>
      <c r="C79" s="818"/>
      <c r="D79" s="829">
        <v>0</v>
      </c>
      <c r="E79" s="829"/>
      <c r="F79" s="828">
        <f t="shared" si="6"/>
        <v>0</v>
      </c>
      <c r="G79" s="828"/>
      <c r="H79" s="818">
        <v>0</v>
      </c>
      <c r="I79" s="828">
        <f t="shared" si="7"/>
        <v>0</v>
      </c>
      <c r="J79" s="834"/>
      <c r="K79" s="813" t="s">
        <v>924</v>
      </c>
      <c r="L79" s="818"/>
      <c r="M79" s="829">
        <v>7</v>
      </c>
      <c r="N79" s="829"/>
      <c r="O79" s="828">
        <f t="shared" si="8"/>
        <v>0.31818181818181818</v>
      </c>
      <c r="P79" s="828"/>
      <c r="Q79" s="829">
        <v>0</v>
      </c>
      <c r="R79" s="828">
        <f t="shared" si="9"/>
        <v>0</v>
      </c>
      <c r="S79" s="805"/>
    </row>
    <row r="80" spans="2:19" ht="14.25" customHeight="1" thickBot="1" x14ac:dyDescent="0.35">
      <c r="B80" s="813" t="s">
        <v>19</v>
      </c>
      <c r="C80" s="818"/>
      <c r="D80" s="829">
        <v>4</v>
      </c>
      <c r="E80" s="829"/>
      <c r="F80" s="828">
        <f t="shared" si="6"/>
        <v>0.18181818181818182</v>
      </c>
      <c r="G80" s="828"/>
      <c r="H80" s="818">
        <v>0</v>
      </c>
      <c r="I80" s="828">
        <f t="shared" si="7"/>
        <v>0</v>
      </c>
      <c r="J80" s="834"/>
      <c r="K80" s="813" t="s">
        <v>925</v>
      </c>
      <c r="L80" s="818"/>
      <c r="M80" s="829">
        <v>3</v>
      </c>
      <c r="N80" s="829"/>
      <c r="O80" s="828">
        <f t="shared" si="8"/>
        <v>0.13636363636363635</v>
      </c>
      <c r="P80" s="828"/>
      <c r="Q80" s="829">
        <v>0</v>
      </c>
      <c r="R80" s="828">
        <f t="shared" si="9"/>
        <v>0</v>
      </c>
      <c r="S80" s="805"/>
    </row>
    <row r="81" spans="2:19" ht="12.75" customHeight="1" x14ac:dyDescent="0.3">
      <c r="B81" s="1567" t="s">
        <v>1</v>
      </c>
      <c r="C81" s="1567"/>
      <c r="D81" s="1571">
        <f>SUM(D73:D80)</f>
        <v>22</v>
      </c>
      <c r="E81" s="1571"/>
      <c r="F81" s="1572">
        <f>SUM(F73:F80)</f>
        <v>1</v>
      </c>
      <c r="G81" s="1572"/>
      <c r="H81" s="1567">
        <f>SUM(H73:H80)</f>
        <v>1</v>
      </c>
      <c r="I81" s="1573">
        <f>SUM(I73:I80)</f>
        <v>1</v>
      </c>
      <c r="J81" s="1177"/>
      <c r="K81" s="1567" t="s">
        <v>1</v>
      </c>
      <c r="L81" s="1567"/>
      <c r="M81" s="1571">
        <f>SUM(M74:M80)</f>
        <v>22</v>
      </c>
      <c r="N81" s="1571"/>
      <c r="O81" s="1572">
        <f>SUM(O74:O80)</f>
        <v>1</v>
      </c>
      <c r="P81" s="1572"/>
      <c r="Q81" s="1571">
        <f>SUM(Q74:Q80)</f>
        <v>1</v>
      </c>
      <c r="R81" s="1573">
        <f>SUM(R74:R80)</f>
        <v>1</v>
      </c>
      <c r="S81" s="805"/>
    </row>
    <row r="82" spans="2:19" ht="7.5" customHeight="1" x14ac:dyDescent="0.3">
      <c r="B82" s="812"/>
      <c r="C82" s="805"/>
      <c r="D82" s="805"/>
      <c r="E82" s="805"/>
      <c r="F82" s="806"/>
      <c r="G82" s="806"/>
      <c r="H82" s="806"/>
      <c r="I82" s="805"/>
      <c r="J82" s="805"/>
      <c r="K82" s="805"/>
      <c r="L82" s="805"/>
      <c r="M82" s="805"/>
      <c r="N82" s="805"/>
      <c r="O82" s="805"/>
      <c r="P82" s="805"/>
      <c r="Q82" s="805"/>
      <c r="R82" s="805"/>
      <c r="S82" s="805"/>
    </row>
    <row r="83" spans="2:19" ht="6" customHeight="1" x14ac:dyDescent="0.3">
      <c r="B83" s="805"/>
      <c r="C83" s="805"/>
      <c r="D83" s="805"/>
      <c r="E83" s="805"/>
      <c r="F83" s="806"/>
      <c r="G83" s="806"/>
      <c r="H83" s="806"/>
      <c r="I83" s="805"/>
      <c r="J83" s="805"/>
      <c r="K83" s="805"/>
      <c r="L83" s="805"/>
      <c r="M83" s="805"/>
      <c r="N83" s="805"/>
      <c r="O83" s="805"/>
      <c r="P83" s="805"/>
      <c r="Q83" s="805"/>
      <c r="R83" s="805"/>
      <c r="S83" s="805"/>
    </row>
    <row r="84" spans="2:19" x14ac:dyDescent="0.3">
      <c r="B84" s="800" t="s">
        <v>926</v>
      </c>
      <c r="C84" s="835"/>
      <c r="D84" s="835"/>
      <c r="E84" s="835"/>
      <c r="F84" s="836"/>
      <c r="G84" s="836"/>
      <c r="H84" s="836"/>
      <c r="I84" s="835"/>
      <c r="J84" s="835"/>
      <c r="K84" s="835"/>
      <c r="L84" s="835"/>
      <c r="M84" s="835"/>
      <c r="N84" s="835"/>
      <c r="O84" s="835"/>
      <c r="P84" s="835"/>
      <c r="Q84" s="835"/>
      <c r="R84" s="835"/>
      <c r="S84" s="835"/>
    </row>
    <row r="85" spans="2:19" ht="15" customHeight="1" x14ac:dyDescent="0.3">
      <c r="B85" s="1249" t="s">
        <v>927</v>
      </c>
      <c r="C85" s="1249"/>
      <c r="D85" s="1249"/>
      <c r="E85" s="1167"/>
      <c r="F85" s="837"/>
      <c r="G85" s="837"/>
      <c r="H85" s="837"/>
      <c r="I85" s="838"/>
      <c r="J85" s="838"/>
      <c r="K85" s="805"/>
      <c r="L85" s="805"/>
      <c r="M85" s="805"/>
      <c r="N85" s="805"/>
      <c r="O85" s="805"/>
      <c r="P85" s="805"/>
      <c r="Q85" s="805"/>
      <c r="R85" s="805"/>
      <c r="S85" s="805"/>
    </row>
    <row r="86" spans="2:19" ht="15" customHeight="1" x14ac:dyDescent="0.3">
      <c r="B86" s="1249"/>
      <c r="C86" s="1249"/>
      <c r="D86" s="1249"/>
      <c r="E86" s="1167"/>
      <c r="F86" s="837"/>
      <c r="G86" s="837"/>
      <c r="H86" s="837"/>
      <c r="I86" s="838"/>
      <c r="J86" s="838"/>
      <c r="K86" s="805"/>
      <c r="L86" s="805"/>
      <c r="M86" s="839" t="s">
        <v>928</v>
      </c>
      <c r="N86" s="840"/>
      <c r="O86" s="840"/>
      <c r="P86" s="805"/>
      <c r="Q86" s="805"/>
      <c r="R86" s="805"/>
      <c r="S86" s="805"/>
    </row>
    <row r="87" spans="2:19" ht="15" customHeight="1" x14ac:dyDescent="0.3">
      <c r="B87" s="841" t="s">
        <v>166</v>
      </c>
      <c r="C87" s="1172" t="s">
        <v>275</v>
      </c>
      <c r="D87" s="1172" t="s">
        <v>18</v>
      </c>
      <c r="E87" s="1173"/>
      <c r="F87" s="806"/>
      <c r="G87" s="806"/>
      <c r="H87" s="842" t="s">
        <v>929</v>
      </c>
      <c r="I87" s="805"/>
      <c r="J87" s="805"/>
      <c r="K87" s="805"/>
      <c r="L87" s="805"/>
      <c r="M87" s="843" t="s">
        <v>930</v>
      </c>
      <c r="N87" s="844"/>
      <c r="O87" s="1253" t="s">
        <v>275</v>
      </c>
      <c r="P87" s="1253"/>
      <c r="Q87" s="1253" t="s">
        <v>18</v>
      </c>
      <c r="R87" s="1253"/>
      <c r="S87" s="805"/>
    </row>
    <row r="88" spans="2:19" x14ac:dyDescent="0.3">
      <c r="B88" s="817" t="s">
        <v>931</v>
      </c>
      <c r="C88" s="806">
        <v>0</v>
      </c>
      <c r="D88" s="845">
        <f>C88/$C$95</f>
        <v>0</v>
      </c>
      <c r="E88" s="846"/>
      <c r="F88" s="806"/>
      <c r="G88" s="806"/>
      <c r="H88" s="847">
        <f>SUM(D88:D91)</f>
        <v>0.18181818181818182</v>
      </c>
      <c r="I88" s="805"/>
      <c r="J88" s="805"/>
      <c r="K88" s="805"/>
      <c r="L88" s="805"/>
      <c r="M88" s="805" t="s">
        <v>370</v>
      </c>
      <c r="N88" s="805"/>
      <c r="O88" s="1250">
        <v>0</v>
      </c>
      <c r="P88" s="1250"/>
      <c r="Q88" s="1251">
        <f>O88/$O$91</f>
        <v>0</v>
      </c>
      <c r="R88" s="1251"/>
      <c r="S88" s="805"/>
    </row>
    <row r="89" spans="2:19" x14ac:dyDescent="0.3">
      <c r="B89" s="817" t="s">
        <v>932</v>
      </c>
      <c r="C89" s="806">
        <v>0</v>
      </c>
      <c r="D89" s="845">
        <f t="shared" ref="D89:D94" si="10">C89/$C$95</f>
        <v>0</v>
      </c>
      <c r="E89" s="846"/>
      <c r="F89" s="806"/>
      <c r="G89" s="806"/>
      <c r="H89" s="842"/>
      <c r="I89" s="805"/>
      <c r="J89" s="805"/>
      <c r="K89" s="805"/>
      <c r="L89" s="805"/>
      <c r="M89" s="805" t="s">
        <v>371</v>
      </c>
      <c r="N89" s="805"/>
      <c r="O89" s="1250">
        <v>20</v>
      </c>
      <c r="P89" s="1250"/>
      <c r="Q89" s="1251">
        <f>O89/$O$91</f>
        <v>0.90909090909090906</v>
      </c>
      <c r="R89" s="1251"/>
      <c r="S89" s="805"/>
    </row>
    <row r="90" spans="2:19" ht="15" thickBot="1" x14ac:dyDescent="0.35">
      <c r="B90" s="817" t="s">
        <v>933</v>
      </c>
      <c r="C90" s="806">
        <v>1</v>
      </c>
      <c r="D90" s="845">
        <f t="shared" si="10"/>
        <v>4.5454545454545456E-2</v>
      </c>
      <c r="E90" s="846"/>
      <c r="F90" s="806"/>
      <c r="G90" s="806"/>
      <c r="H90" s="842" t="s">
        <v>934</v>
      </c>
      <c r="I90" s="805"/>
      <c r="J90" s="805"/>
      <c r="K90" s="805"/>
      <c r="L90" s="805"/>
      <c r="M90" s="805" t="s">
        <v>935</v>
      </c>
      <c r="N90" s="805"/>
      <c r="O90" s="1250">
        <v>2</v>
      </c>
      <c r="P90" s="1250"/>
      <c r="Q90" s="1251">
        <f>O90/$O$91</f>
        <v>9.0909090909090912E-2</v>
      </c>
      <c r="R90" s="1251"/>
      <c r="S90" s="805"/>
    </row>
    <row r="91" spans="2:19" x14ac:dyDescent="0.3">
      <c r="B91" s="817" t="s">
        <v>936</v>
      </c>
      <c r="C91" s="806">
        <v>3</v>
      </c>
      <c r="D91" s="845">
        <f t="shared" si="10"/>
        <v>0.13636363636363635</v>
      </c>
      <c r="E91" s="846"/>
      <c r="F91" s="806"/>
      <c r="G91" s="806"/>
      <c r="H91" s="847">
        <f>SUM(D92:D93)</f>
        <v>0.77272727272727271</v>
      </c>
      <c r="I91" s="805"/>
      <c r="J91" s="805"/>
      <c r="K91" s="805"/>
      <c r="L91" s="805"/>
      <c r="M91" s="1574" t="s">
        <v>1</v>
      </c>
      <c r="N91" s="1575"/>
      <c r="O91" s="1576">
        <f>SUM(O88:P90)</f>
        <v>22</v>
      </c>
      <c r="P91" s="1576"/>
      <c r="Q91" s="1577">
        <f>SUM(Q88:R90)</f>
        <v>1</v>
      </c>
      <c r="R91" s="1577"/>
      <c r="S91" s="805"/>
    </row>
    <row r="92" spans="2:19" x14ac:dyDescent="0.3">
      <c r="B92" s="817" t="s">
        <v>937</v>
      </c>
      <c r="C92" s="806">
        <v>10</v>
      </c>
      <c r="D92" s="845">
        <f t="shared" si="10"/>
        <v>0.45454545454545453</v>
      </c>
      <c r="E92" s="846"/>
      <c r="F92" s="806"/>
      <c r="G92" s="806"/>
      <c r="H92" s="842"/>
      <c r="I92" s="805"/>
      <c r="J92" s="805"/>
      <c r="K92" s="805"/>
      <c r="L92" s="805"/>
      <c r="M92" s="848"/>
      <c r="N92" s="805"/>
      <c r="O92" s="805"/>
      <c r="P92" s="805"/>
      <c r="Q92" s="805"/>
      <c r="R92" s="805"/>
      <c r="S92" s="805"/>
    </row>
    <row r="93" spans="2:19" x14ac:dyDescent="0.3">
      <c r="B93" s="817" t="s">
        <v>938</v>
      </c>
      <c r="C93" s="806">
        <v>7</v>
      </c>
      <c r="D93" s="845">
        <f t="shared" si="10"/>
        <v>0.31818181818181818</v>
      </c>
      <c r="E93" s="846"/>
      <c r="F93" s="806"/>
      <c r="G93" s="806"/>
      <c r="H93" s="842"/>
      <c r="I93" s="805"/>
      <c r="J93" s="805"/>
      <c r="K93" s="805"/>
      <c r="L93" s="805"/>
      <c r="M93" s="839" t="s">
        <v>939</v>
      </c>
      <c r="N93" s="840"/>
      <c r="O93" s="840"/>
      <c r="P93" s="805"/>
      <c r="Q93" s="805"/>
      <c r="R93" s="805"/>
      <c r="S93" s="805"/>
    </row>
    <row r="94" spans="2:19" ht="15" thickBot="1" x14ac:dyDescent="0.35">
      <c r="B94" s="817" t="s">
        <v>940</v>
      </c>
      <c r="C94" s="806">
        <v>1</v>
      </c>
      <c r="D94" s="845">
        <f t="shared" si="10"/>
        <v>4.5454545454545456E-2</v>
      </c>
      <c r="E94" s="846"/>
      <c r="F94" s="806"/>
      <c r="G94" s="806"/>
      <c r="H94" s="842" t="s">
        <v>941</v>
      </c>
      <c r="I94" s="805"/>
      <c r="J94" s="805"/>
      <c r="K94" s="805"/>
      <c r="L94" s="805"/>
      <c r="M94" s="843" t="s">
        <v>942</v>
      </c>
      <c r="N94" s="844"/>
      <c r="O94" s="1253" t="s">
        <v>275</v>
      </c>
      <c r="P94" s="1253"/>
      <c r="Q94" s="1253" t="s">
        <v>18</v>
      </c>
      <c r="R94" s="1253"/>
      <c r="S94" s="805"/>
    </row>
    <row r="95" spans="2:19" x14ac:dyDescent="0.3">
      <c r="B95" s="1567" t="s">
        <v>1</v>
      </c>
      <c r="C95" s="1567">
        <f>SUM(C88:C94)</f>
        <v>22</v>
      </c>
      <c r="D95" s="1573">
        <f>SUM(D88:D94)</f>
        <v>1</v>
      </c>
      <c r="E95" s="849"/>
      <c r="F95" s="806"/>
      <c r="G95" s="806"/>
      <c r="H95" s="847">
        <f>SUM(D94)</f>
        <v>4.5454545454545456E-2</v>
      </c>
      <c r="I95" s="805"/>
      <c r="J95" s="805"/>
      <c r="K95" s="805"/>
      <c r="L95" s="805"/>
      <c r="M95" s="805" t="s">
        <v>866</v>
      </c>
      <c r="N95" s="805"/>
      <c r="O95" s="1250">
        <v>12</v>
      </c>
      <c r="P95" s="1250"/>
      <c r="Q95" s="1251">
        <f>O95/$O$99</f>
        <v>0.54545454545454541</v>
      </c>
      <c r="R95" s="1251"/>
      <c r="S95" s="805"/>
    </row>
    <row r="96" spans="2:19" x14ac:dyDescent="0.3">
      <c r="B96" s="805"/>
      <c r="C96" s="805"/>
      <c r="D96" s="805"/>
      <c r="E96" s="805"/>
      <c r="F96" s="806"/>
      <c r="G96" s="806"/>
      <c r="H96" s="806"/>
      <c r="I96" s="805"/>
      <c r="J96" s="805"/>
      <c r="K96" s="805"/>
      <c r="L96" s="805"/>
      <c r="M96" s="805" t="s">
        <v>943</v>
      </c>
      <c r="N96" s="805"/>
      <c r="O96" s="1250">
        <v>8</v>
      </c>
      <c r="P96" s="1250"/>
      <c r="Q96" s="1251">
        <f>O96/$O$99</f>
        <v>0.36363636363636365</v>
      </c>
      <c r="R96" s="1251"/>
      <c r="S96" s="805"/>
    </row>
    <row r="97" spans="2:19" x14ac:dyDescent="0.3">
      <c r="B97" s="805"/>
      <c r="C97" s="805"/>
      <c r="D97" s="805"/>
      <c r="E97" s="805"/>
      <c r="F97" s="806"/>
      <c r="G97" s="806"/>
      <c r="H97" s="806"/>
      <c r="I97" s="805"/>
      <c r="J97" s="805"/>
      <c r="K97" s="805"/>
      <c r="L97" s="805"/>
      <c r="M97" s="805" t="s">
        <v>1262</v>
      </c>
      <c r="N97" s="805"/>
      <c r="O97" s="1250">
        <v>2</v>
      </c>
      <c r="P97" s="1250"/>
      <c r="Q97" s="1251">
        <f>O97/$O$99</f>
        <v>9.0909090909090912E-2</v>
      </c>
      <c r="R97" s="1251"/>
      <c r="S97" s="805"/>
    </row>
    <row r="98" spans="2:19" ht="15" customHeight="1" thickBot="1" x14ac:dyDescent="0.35">
      <c r="B98" s="1249" t="s">
        <v>944</v>
      </c>
      <c r="C98" s="1249"/>
      <c r="D98" s="1249"/>
      <c r="E98" s="1249"/>
      <c r="F98" s="1249"/>
      <c r="G98" s="1249"/>
      <c r="H98" s="1249"/>
      <c r="I98" s="805"/>
      <c r="J98" s="805"/>
      <c r="K98" s="805"/>
      <c r="L98" s="805"/>
      <c r="M98" s="805" t="s">
        <v>935</v>
      </c>
      <c r="N98" s="805"/>
      <c r="O98" s="1248">
        <v>0</v>
      </c>
      <c r="P98" s="1248"/>
      <c r="Q98" s="1251">
        <f>O98/$O$99</f>
        <v>0</v>
      </c>
      <c r="R98" s="1251"/>
      <c r="S98" s="805"/>
    </row>
    <row r="99" spans="2:19" x14ac:dyDescent="0.3">
      <c r="B99" s="1249"/>
      <c r="C99" s="1249"/>
      <c r="D99" s="1249"/>
      <c r="E99" s="1249"/>
      <c r="F99" s="1249"/>
      <c r="G99" s="1249"/>
      <c r="H99" s="1249"/>
      <c r="I99" s="805"/>
      <c r="J99" s="805"/>
      <c r="K99" s="805"/>
      <c r="L99" s="805"/>
      <c r="M99" s="1574" t="s">
        <v>1</v>
      </c>
      <c r="N99" s="1575"/>
      <c r="O99" s="1576">
        <f>SUM(O95:P98)</f>
        <v>22</v>
      </c>
      <c r="P99" s="1576"/>
      <c r="Q99" s="1577">
        <f>SUM(Q95:R98)</f>
        <v>1</v>
      </c>
      <c r="R99" s="1577"/>
      <c r="S99" s="805"/>
    </row>
    <row r="100" spans="2:19" x14ac:dyDescent="0.3">
      <c r="B100" s="1242" t="s">
        <v>945</v>
      </c>
      <c r="C100" s="1242"/>
      <c r="D100" s="1242"/>
      <c r="E100" s="1168"/>
      <c r="F100" s="1172" t="s">
        <v>275</v>
      </c>
      <c r="G100" s="1243" t="s">
        <v>18</v>
      </c>
      <c r="H100" s="1243"/>
      <c r="I100" s="1244"/>
      <c r="J100" s="1244"/>
      <c r="K100" s="1244"/>
      <c r="L100" s="805"/>
      <c r="M100" s="848"/>
      <c r="N100" s="805"/>
      <c r="O100" s="805"/>
      <c r="P100" s="805"/>
      <c r="Q100" s="805"/>
      <c r="R100" s="805"/>
      <c r="S100" s="805"/>
    </row>
    <row r="101" spans="2:19" x14ac:dyDescent="0.3">
      <c r="B101" s="850" t="s">
        <v>946</v>
      </c>
      <c r="C101" s="850"/>
      <c r="D101" s="850"/>
      <c r="E101" s="850"/>
      <c r="F101" s="851">
        <v>3</v>
      </c>
      <c r="G101" s="852"/>
      <c r="H101" s="853">
        <f>F101/$F$125</f>
        <v>0.13636363636363635</v>
      </c>
      <c r="I101" s="807"/>
      <c r="J101" s="807"/>
      <c r="K101" s="807"/>
      <c r="L101" s="805"/>
      <c r="M101" s="805"/>
      <c r="N101" s="805"/>
      <c r="O101" s="805"/>
      <c r="P101" s="805"/>
      <c r="Q101" s="805"/>
      <c r="R101" s="805"/>
      <c r="S101" s="805"/>
    </row>
    <row r="102" spans="2:19" x14ac:dyDescent="0.3">
      <c r="B102" s="850" t="s">
        <v>109</v>
      </c>
      <c r="C102" s="850"/>
      <c r="D102" s="850"/>
      <c r="E102" s="850"/>
      <c r="F102" s="851">
        <v>6</v>
      </c>
      <c r="G102" s="852"/>
      <c r="H102" s="853">
        <f t="shared" ref="H102:H124" si="11">F102/$F$125</f>
        <v>0.27272727272727271</v>
      </c>
      <c r="I102" s="805"/>
      <c r="J102" s="805"/>
      <c r="K102" s="805"/>
      <c r="L102" s="805"/>
      <c r="M102" s="805"/>
      <c r="N102" s="805"/>
      <c r="O102" s="805"/>
      <c r="P102" s="805"/>
      <c r="Q102" s="805"/>
      <c r="R102" s="805"/>
      <c r="S102" s="805"/>
    </row>
    <row r="103" spans="2:19" ht="15" customHeight="1" x14ac:dyDescent="0.3">
      <c r="B103" s="850" t="s">
        <v>947</v>
      </c>
      <c r="C103" s="850"/>
      <c r="D103" s="850"/>
      <c r="E103" s="850"/>
      <c r="F103" s="851">
        <v>2</v>
      </c>
      <c r="G103" s="852"/>
      <c r="H103" s="853">
        <f t="shared" si="11"/>
        <v>9.0909090909090912E-2</v>
      </c>
      <c r="I103" s="805"/>
      <c r="J103" s="805"/>
      <c r="K103" s="805"/>
      <c r="L103" s="805"/>
      <c r="M103" s="805"/>
      <c r="N103" s="805"/>
      <c r="O103" s="805"/>
      <c r="P103" s="805"/>
      <c r="Q103" s="805"/>
      <c r="R103" s="805"/>
      <c r="S103" s="805"/>
    </row>
    <row r="104" spans="2:19" ht="15" customHeight="1" x14ac:dyDescent="0.3">
      <c r="B104" s="850" t="s">
        <v>948</v>
      </c>
      <c r="C104" s="850"/>
      <c r="D104" s="850"/>
      <c r="E104" s="850"/>
      <c r="F104" s="851">
        <v>1</v>
      </c>
      <c r="G104" s="852"/>
      <c r="H104" s="853">
        <f t="shared" si="11"/>
        <v>4.5454545454545456E-2</v>
      </c>
      <c r="I104" s="805"/>
      <c r="J104" s="805"/>
      <c r="K104" s="805"/>
      <c r="L104" s="805"/>
      <c r="M104" s="805"/>
      <c r="N104" s="805"/>
      <c r="O104" s="805"/>
      <c r="P104" s="805"/>
      <c r="Q104" s="805"/>
      <c r="R104" s="805"/>
      <c r="S104" s="805"/>
    </row>
    <row r="105" spans="2:19" x14ac:dyDescent="0.3">
      <c r="B105" s="854" t="s">
        <v>949</v>
      </c>
      <c r="C105" s="854"/>
      <c r="D105" s="854"/>
      <c r="E105" s="854"/>
      <c r="F105" s="855">
        <v>0</v>
      </c>
      <c r="G105" s="856"/>
      <c r="H105" s="857">
        <f t="shared" si="11"/>
        <v>0</v>
      </c>
      <c r="I105" s="805"/>
      <c r="J105" s="805"/>
      <c r="K105" s="805"/>
      <c r="L105" s="805"/>
      <c r="M105" s="805"/>
      <c r="N105" s="805"/>
      <c r="O105" s="805"/>
      <c r="P105" s="805"/>
      <c r="Q105" s="805"/>
      <c r="R105" s="805"/>
      <c r="S105" s="805"/>
    </row>
    <row r="106" spans="2:19" x14ac:dyDescent="0.3">
      <c r="B106" s="854" t="s">
        <v>110</v>
      </c>
      <c r="C106" s="854"/>
      <c r="D106" s="854"/>
      <c r="E106" s="854"/>
      <c r="F106" s="855">
        <v>3</v>
      </c>
      <c r="G106" s="856"/>
      <c r="H106" s="857">
        <f t="shared" si="11"/>
        <v>0.13636363636363635</v>
      </c>
      <c r="I106" s="805"/>
      <c r="J106" s="805"/>
      <c r="K106" s="805"/>
      <c r="L106" s="805"/>
      <c r="M106" s="805"/>
      <c r="N106" s="805"/>
      <c r="O106" s="805"/>
      <c r="P106" s="805"/>
      <c r="Q106" s="805"/>
      <c r="R106" s="805"/>
      <c r="S106" s="805"/>
    </row>
    <row r="107" spans="2:19" x14ac:dyDescent="0.3">
      <c r="B107" s="858" t="s">
        <v>950</v>
      </c>
      <c r="C107" s="858"/>
      <c r="D107" s="858"/>
      <c r="E107" s="858"/>
      <c r="F107" s="855">
        <v>0</v>
      </c>
      <c r="G107" s="856"/>
      <c r="H107" s="857">
        <f t="shared" si="11"/>
        <v>0</v>
      </c>
      <c r="I107" s="805"/>
      <c r="J107" s="805"/>
      <c r="K107" s="805"/>
      <c r="L107" s="805"/>
      <c r="M107" s="805"/>
      <c r="N107" s="805"/>
      <c r="O107" s="805"/>
      <c r="P107" s="805"/>
      <c r="Q107" s="805"/>
      <c r="R107" s="805"/>
      <c r="S107" s="805"/>
    </row>
    <row r="108" spans="2:19" ht="15" customHeight="1" x14ac:dyDescent="0.3">
      <c r="B108" s="854" t="s">
        <v>951</v>
      </c>
      <c r="C108" s="854"/>
      <c r="D108" s="854"/>
      <c r="E108" s="854"/>
      <c r="F108" s="855">
        <v>0</v>
      </c>
      <c r="G108" s="856"/>
      <c r="H108" s="857">
        <f t="shared" si="11"/>
        <v>0</v>
      </c>
      <c r="I108" s="805"/>
      <c r="J108" s="805"/>
      <c r="K108" s="805"/>
      <c r="L108" s="805"/>
      <c r="M108" s="805"/>
      <c r="N108" s="805"/>
      <c r="O108" s="805"/>
      <c r="P108" s="805"/>
      <c r="Q108" s="805"/>
      <c r="R108" s="805"/>
      <c r="S108" s="805"/>
    </row>
    <row r="109" spans="2:19" x14ac:dyDescent="0.3">
      <c r="B109" s="859" t="s">
        <v>952</v>
      </c>
      <c r="C109" s="859"/>
      <c r="D109" s="859"/>
      <c r="E109" s="859"/>
      <c r="F109" s="860">
        <v>0</v>
      </c>
      <c r="G109" s="861"/>
      <c r="H109" s="862">
        <f t="shared" si="11"/>
        <v>0</v>
      </c>
      <c r="I109" s="805"/>
      <c r="J109" s="805"/>
      <c r="K109" s="805"/>
      <c r="L109" s="805"/>
      <c r="M109" s="805"/>
      <c r="N109" s="805"/>
      <c r="O109" s="805"/>
      <c r="P109" s="805"/>
      <c r="Q109" s="805"/>
      <c r="R109" s="805"/>
      <c r="S109" s="805"/>
    </row>
    <row r="110" spans="2:19" x14ac:dyDescent="0.3">
      <c r="B110" s="859" t="s">
        <v>953</v>
      </c>
      <c r="C110" s="859"/>
      <c r="D110" s="859"/>
      <c r="E110" s="859"/>
      <c r="F110" s="860">
        <v>0</v>
      </c>
      <c r="G110" s="861"/>
      <c r="H110" s="862">
        <f t="shared" si="11"/>
        <v>0</v>
      </c>
      <c r="I110" s="805"/>
      <c r="J110" s="805"/>
      <c r="K110" s="805"/>
      <c r="L110" s="805"/>
      <c r="M110" s="805"/>
      <c r="N110" s="805"/>
      <c r="O110" s="805"/>
      <c r="P110" s="805"/>
      <c r="Q110" s="805"/>
      <c r="R110" s="805"/>
      <c r="S110" s="805"/>
    </row>
    <row r="111" spans="2:19" x14ac:dyDescent="0.3">
      <c r="B111" s="859" t="s">
        <v>954</v>
      </c>
      <c r="C111" s="859"/>
      <c r="D111" s="859"/>
      <c r="E111" s="859"/>
      <c r="F111" s="860">
        <v>0</v>
      </c>
      <c r="G111" s="861"/>
      <c r="H111" s="862">
        <f t="shared" si="11"/>
        <v>0</v>
      </c>
      <c r="I111" s="805"/>
      <c r="J111" s="805"/>
      <c r="K111" s="805"/>
      <c r="L111" s="805"/>
      <c r="M111" s="805"/>
      <c r="N111" s="805"/>
      <c r="O111" s="805"/>
      <c r="P111" s="805"/>
      <c r="Q111" s="805"/>
      <c r="R111" s="805"/>
      <c r="S111" s="805"/>
    </row>
    <row r="112" spans="2:19" x14ac:dyDescent="0.3">
      <c r="B112" s="859" t="s">
        <v>955</v>
      </c>
      <c r="C112" s="859"/>
      <c r="D112" s="859"/>
      <c r="E112" s="859"/>
      <c r="F112" s="860">
        <v>0</v>
      </c>
      <c r="G112" s="861"/>
      <c r="H112" s="862">
        <f t="shared" si="11"/>
        <v>0</v>
      </c>
      <c r="I112" s="805"/>
      <c r="J112" s="805"/>
      <c r="K112" s="805"/>
      <c r="L112" s="805"/>
      <c r="M112" s="805"/>
      <c r="N112" s="805"/>
      <c r="O112" s="805"/>
      <c r="P112" s="805"/>
      <c r="Q112" s="805"/>
      <c r="R112" s="805"/>
      <c r="S112" s="805"/>
    </row>
    <row r="113" spans="2:19" x14ac:dyDescent="0.3">
      <c r="B113" s="859" t="s">
        <v>956</v>
      </c>
      <c r="C113" s="859"/>
      <c r="D113" s="859"/>
      <c r="E113" s="859"/>
      <c r="F113" s="860">
        <v>0</v>
      </c>
      <c r="G113" s="861"/>
      <c r="H113" s="862">
        <f t="shared" si="11"/>
        <v>0</v>
      </c>
      <c r="I113" s="805"/>
      <c r="J113" s="805"/>
      <c r="K113" s="805"/>
      <c r="L113" s="805"/>
      <c r="M113" s="805"/>
      <c r="N113" s="805"/>
      <c r="O113" s="805"/>
      <c r="P113" s="805"/>
      <c r="Q113" s="805"/>
      <c r="R113" s="805"/>
      <c r="S113" s="805"/>
    </row>
    <row r="114" spans="2:19" x14ac:dyDescent="0.3">
      <c r="B114" s="859" t="s">
        <v>957</v>
      </c>
      <c r="C114" s="859"/>
      <c r="D114" s="859"/>
      <c r="E114" s="859"/>
      <c r="F114" s="860">
        <v>0</v>
      </c>
      <c r="G114" s="861"/>
      <c r="H114" s="862">
        <f t="shared" si="11"/>
        <v>0</v>
      </c>
      <c r="I114" s="805"/>
      <c r="J114" s="805"/>
      <c r="K114" s="805"/>
      <c r="L114" s="805"/>
      <c r="M114" s="805"/>
      <c r="N114" s="805"/>
      <c r="O114" s="805"/>
      <c r="P114" s="805"/>
      <c r="Q114" s="805"/>
      <c r="R114" s="805"/>
      <c r="S114" s="805"/>
    </row>
    <row r="115" spans="2:19" ht="15" customHeight="1" x14ac:dyDescent="0.3">
      <c r="B115" s="859" t="s">
        <v>958</v>
      </c>
      <c r="C115" s="859"/>
      <c r="D115" s="859"/>
      <c r="E115" s="859"/>
      <c r="F115" s="860">
        <v>0</v>
      </c>
      <c r="G115" s="861"/>
      <c r="H115" s="862">
        <f t="shared" si="11"/>
        <v>0</v>
      </c>
      <c r="I115" s="805"/>
      <c r="J115" s="805"/>
      <c r="K115" s="1240" t="s">
        <v>959</v>
      </c>
      <c r="L115" s="1240"/>
      <c r="M115" s="1240"/>
      <c r="N115" s="1240"/>
      <c r="O115" s="840"/>
      <c r="P115" s="840"/>
      <c r="Q115" s="805"/>
      <c r="R115" s="805"/>
      <c r="S115" s="805"/>
    </row>
    <row r="116" spans="2:19" x14ac:dyDescent="0.3">
      <c r="B116" s="859" t="s">
        <v>960</v>
      </c>
      <c r="C116" s="859"/>
      <c r="D116" s="859"/>
      <c r="E116" s="859"/>
      <c r="F116" s="860">
        <v>0</v>
      </c>
      <c r="G116" s="861"/>
      <c r="H116" s="862">
        <f t="shared" si="11"/>
        <v>0</v>
      </c>
      <c r="I116" s="805"/>
      <c r="J116" s="805"/>
      <c r="K116" s="1240"/>
      <c r="L116" s="1240"/>
      <c r="M116" s="1240"/>
      <c r="N116" s="1240"/>
      <c r="O116" s="840"/>
      <c r="P116" s="840"/>
      <c r="Q116" s="805"/>
      <c r="R116" s="805"/>
      <c r="S116" s="805"/>
    </row>
    <row r="117" spans="2:19" x14ac:dyDescent="0.3">
      <c r="B117" s="859" t="s">
        <v>961</v>
      </c>
      <c r="C117" s="859"/>
      <c r="D117" s="859"/>
      <c r="E117" s="859"/>
      <c r="F117" s="860">
        <v>0</v>
      </c>
      <c r="G117" s="861"/>
      <c r="H117" s="862">
        <f t="shared" si="11"/>
        <v>0</v>
      </c>
      <c r="I117" s="805"/>
      <c r="J117" s="805"/>
      <c r="K117" s="1168" t="s">
        <v>962</v>
      </c>
      <c r="L117" s="1172" t="s">
        <v>275</v>
      </c>
      <c r="M117" s="1172" t="s">
        <v>18</v>
      </c>
      <c r="N117" s="863"/>
      <c r="O117" s="864"/>
      <c r="P117" s="846">
        <f t="shared" ref="P117:P119" si="12">N117/$F$125</f>
        <v>0</v>
      </c>
      <c r="Q117" s="805"/>
      <c r="R117" s="805"/>
      <c r="S117" s="805"/>
    </row>
    <row r="118" spans="2:19" x14ac:dyDescent="0.3">
      <c r="B118" s="859" t="s">
        <v>963</v>
      </c>
      <c r="C118" s="859"/>
      <c r="D118" s="859"/>
      <c r="E118" s="859"/>
      <c r="F118" s="860">
        <v>0</v>
      </c>
      <c r="G118" s="861"/>
      <c r="H118" s="862">
        <f t="shared" si="11"/>
        <v>0</v>
      </c>
      <c r="I118" s="805"/>
      <c r="J118" s="805"/>
      <c r="K118" s="850" t="s">
        <v>964</v>
      </c>
      <c r="L118" s="851">
        <f>SUM(F101:F104)</f>
        <v>12</v>
      </c>
      <c r="M118" s="865">
        <f t="shared" ref="M118:M123" si="13">L118/$L$124</f>
        <v>0.54545454545454541</v>
      </c>
      <c r="N118" s="863"/>
      <c r="O118" s="864"/>
      <c r="P118" s="846">
        <f t="shared" si="12"/>
        <v>0</v>
      </c>
      <c r="Q118" s="805"/>
      <c r="R118" s="805"/>
      <c r="S118" s="805"/>
    </row>
    <row r="119" spans="2:19" ht="15" customHeight="1" x14ac:dyDescent="0.3">
      <c r="B119" s="866" t="s">
        <v>965</v>
      </c>
      <c r="C119" s="866"/>
      <c r="D119" s="866"/>
      <c r="E119" s="866"/>
      <c r="F119" s="867">
        <v>0</v>
      </c>
      <c r="G119" s="868"/>
      <c r="H119" s="869">
        <f t="shared" si="11"/>
        <v>0</v>
      </c>
      <c r="I119" s="805"/>
      <c r="J119" s="805"/>
      <c r="K119" s="854" t="s">
        <v>966</v>
      </c>
      <c r="L119" s="855">
        <f>SUM(F105:F108)</f>
        <v>3</v>
      </c>
      <c r="M119" s="870">
        <f t="shared" si="13"/>
        <v>0.13636363636363635</v>
      </c>
      <c r="N119" s="863"/>
      <c r="O119" s="864"/>
      <c r="P119" s="846">
        <f t="shared" si="12"/>
        <v>0</v>
      </c>
      <c r="Q119" s="805"/>
      <c r="R119" s="805"/>
      <c r="S119" s="805"/>
    </row>
    <row r="120" spans="2:19" x14ac:dyDescent="0.3">
      <c r="B120" s="866" t="s">
        <v>967</v>
      </c>
      <c r="C120" s="866"/>
      <c r="D120" s="866"/>
      <c r="E120" s="866"/>
      <c r="F120" s="867">
        <v>0</v>
      </c>
      <c r="G120" s="868"/>
      <c r="H120" s="869">
        <f t="shared" si="11"/>
        <v>0</v>
      </c>
      <c r="I120" s="805"/>
      <c r="J120" s="805"/>
      <c r="K120" s="859" t="s">
        <v>968</v>
      </c>
      <c r="L120" s="860">
        <f>SUM(F109:F118)</f>
        <v>0</v>
      </c>
      <c r="M120" s="871">
        <f t="shared" si="13"/>
        <v>0</v>
      </c>
      <c r="N120" s="872"/>
      <c r="O120" s="807"/>
      <c r="P120" s="807"/>
      <c r="Q120" s="805"/>
      <c r="R120" s="805"/>
      <c r="S120" s="805"/>
    </row>
    <row r="121" spans="2:19" x14ac:dyDescent="0.3">
      <c r="B121" s="866" t="s">
        <v>969</v>
      </c>
      <c r="C121" s="866"/>
      <c r="D121" s="866"/>
      <c r="E121" s="866"/>
      <c r="F121" s="867">
        <v>0</v>
      </c>
      <c r="G121" s="868"/>
      <c r="H121" s="869">
        <f t="shared" si="11"/>
        <v>0</v>
      </c>
      <c r="I121" s="805"/>
      <c r="J121" s="805"/>
      <c r="K121" s="866" t="s">
        <v>970</v>
      </c>
      <c r="L121" s="867">
        <f>SUM(F119:F121)</f>
        <v>0</v>
      </c>
      <c r="M121" s="873">
        <f t="shared" si="13"/>
        <v>0</v>
      </c>
      <c r="N121" s="872"/>
      <c r="O121" s="807"/>
      <c r="P121" s="807"/>
      <c r="Q121" s="805"/>
      <c r="R121" s="805"/>
      <c r="S121" s="805"/>
    </row>
    <row r="122" spans="2:19" x14ac:dyDescent="0.3">
      <c r="B122" s="874" t="s">
        <v>161</v>
      </c>
      <c r="C122" s="874"/>
      <c r="D122" s="874"/>
      <c r="E122" s="874"/>
      <c r="F122" s="875">
        <v>4</v>
      </c>
      <c r="G122" s="806"/>
      <c r="H122" s="845">
        <f t="shared" si="11"/>
        <v>0.18181818181818182</v>
      </c>
      <c r="I122" s="805"/>
      <c r="J122" s="805"/>
      <c r="K122" s="876" t="s">
        <v>971</v>
      </c>
      <c r="L122" s="877">
        <f>SUM(F123:F124)</f>
        <v>3</v>
      </c>
      <c r="M122" s="878">
        <f t="shared" si="13"/>
        <v>0.13636363636363635</v>
      </c>
      <c r="N122" s="879"/>
      <c r="O122" s="807"/>
      <c r="P122" s="807"/>
      <c r="Q122" s="805"/>
      <c r="R122" s="805"/>
      <c r="S122" s="805"/>
    </row>
    <row r="123" spans="2:19" ht="15" thickBot="1" x14ac:dyDescent="0.35">
      <c r="B123" s="876" t="s">
        <v>971</v>
      </c>
      <c r="C123" s="876"/>
      <c r="D123" s="876"/>
      <c r="E123" s="876"/>
      <c r="F123" s="880">
        <v>3</v>
      </c>
      <c r="G123" s="877"/>
      <c r="H123" s="905">
        <f t="shared" si="11"/>
        <v>0.13636363636363635</v>
      </c>
      <c r="I123" s="805"/>
      <c r="J123" s="805"/>
      <c r="K123" s="881" t="s">
        <v>161</v>
      </c>
      <c r="L123" s="864">
        <f>SUM(F122)</f>
        <v>4</v>
      </c>
      <c r="M123" s="890">
        <f t="shared" si="13"/>
        <v>0.18181818181818182</v>
      </c>
      <c r="N123" s="805"/>
      <c r="O123" s="805"/>
      <c r="P123" s="805"/>
      <c r="Q123" s="805"/>
      <c r="R123" s="805"/>
      <c r="S123" s="805"/>
    </row>
    <row r="124" spans="2:19" ht="15" thickBot="1" x14ac:dyDescent="0.35">
      <c r="B124" s="876" t="s">
        <v>972</v>
      </c>
      <c r="C124" s="876"/>
      <c r="D124" s="876"/>
      <c r="E124" s="876"/>
      <c r="F124" s="880">
        <v>0</v>
      </c>
      <c r="G124" s="877"/>
      <c r="H124" s="905">
        <f t="shared" si="11"/>
        <v>0</v>
      </c>
      <c r="I124" s="805"/>
      <c r="J124" s="805"/>
      <c r="K124" s="1578" t="s">
        <v>1</v>
      </c>
      <c r="L124" s="1567">
        <f>SUM(L118:L123)</f>
        <v>22</v>
      </c>
      <c r="M124" s="1579">
        <f>SUM(M118:M123)</f>
        <v>1</v>
      </c>
      <c r="N124" s="805"/>
      <c r="O124" s="805"/>
      <c r="P124" s="805"/>
      <c r="Q124" s="805"/>
      <c r="R124" s="805"/>
      <c r="S124" s="805"/>
    </row>
    <row r="125" spans="2:19" x14ac:dyDescent="0.3">
      <c r="B125" s="1580" t="s">
        <v>1</v>
      </c>
      <c r="C125" s="1580"/>
      <c r="D125" s="1580"/>
      <c r="E125" s="1567"/>
      <c r="F125" s="1567">
        <f>SUM(F101:F124)</f>
        <v>22</v>
      </c>
      <c r="G125" s="1574"/>
      <c r="H125" s="1573">
        <f>SUM(H101:H124)</f>
        <v>0.99999999999999989</v>
      </c>
      <c r="I125" s="805"/>
      <c r="J125" s="805"/>
      <c r="K125" s="805"/>
      <c r="L125" s="805"/>
      <c r="M125" s="805"/>
      <c r="N125" s="805"/>
      <c r="O125" s="805"/>
      <c r="P125" s="805"/>
      <c r="Q125" s="805"/>
      <c r="R125" s="805"/>
      <c r="S125" s="805"/>
    </row>
    <row r="126" spans="2:19" x14ac:dyDescent="0.3">
      <c r="B126" s="805"/>
      <c r="C126" s="805"/>
      <c r="D126" s="805"/>
      <c r="E126" s="805"/>
      <c r="F126" s="806"/>
      <c r="G126" s="806"/>
      <c r="H126" s="806"/>
      <c r="I126" s="805"/>
      <c r="J126" s="805"/>
      <c r="K126" s="805"/>
      <c r="L126" s="805"/>
      <c r="M126" s="805"/>
      <c r="N126" s="805"/>
      <c r="O126" s="805"/>
      <c r="P126" s="805"/>
      <c r="Q126" s="805"/>
      <c r="R126" s="805"/>
      <c r="S126" s="805"/>
    </row>
    <row r="127" spans="2:19" ht="15" customHeight="1" x14ac:dyDescent="0.3">
      <c r="B127" s="1245" t="s">
        <v>973</v>
      </c>
      <c r="C127" s="1245"/>
      <c r="D127" s="1245"/>
      <c r="E127" s="1245"/>
      <c r="F127" s="1245"/>
      <c r="G127" s="1245"/>
      <c r="H127" s="1245"/>
      <c r="I127" s="883"/>
      <c r="J127" s="883"/>
      <c r="K127" s="1246" t="s">
        <v>974</v>
      </c>
      <c r="L127" s="1246"/>
      <c r="M127" s="1246"/>
      <c r="N127" s="1246"/>
      <c r="O127" s="1246"/>
      <c r="P127" s="1246"/>
      <c r="Q127" s="1246"/>
      <c r="R127" s="805"/>
      <c r="S127" s="805"/>
    </row>
    <row r="128" spans="2:19" ht="15" customHeight="1" x14ac:dyDescent="0.3">
      <c r="B128" s="1245"/>
      <c r="C128" s="1245"/>
      <c r="D128" s="1245"/>
      <c r="E128" s="1245"/>
      <c r="F128" s="1245"/>
      <c r="G128" s="1245"/>
      <c r="H128" s="1245"/>
      <c r="I128" s="883"/>
      <c r="J128" s="883"/>
      <c r="K128" s="1246"/>
      <c r="L128" s="1246"/>
      <c r="M128" s="1246"/>
      <c r="N128" s="1246"/>
      <c r="O128" s="1246"/>
      <c r="P128" s="1246"/>
      <c r="Q128" s="1246"/>
      <c r="R128" s="805"/>
      <c r="S128" s="805"/>
    </row>
    <row r="129" spans="2:19" ht="15" thickBot="1" x14ac:dyDescent="0.35">
      <c r="B129" s="1242" t="s">
        <v>975</v>
      </c>
      <c r="C129" s="1247" t="s">
        <v>886</v>
      </c>
      <c r="D129" s="1247"/>
      <c r="E129" s="1174"/>
      <c r="F129" s="1247">
        <v>2017</v>
      </c>
      <c r="G129" s="1247"/>
      <c r="H129" s="1247"/>
      <c r="I129" s="805"/>
      <c r="J129" s="805"/>
      <c r="K129" s="1242" t="s">
        <v>976</v>
      </c>
      <c r="L129" s="1242"/>
      <c r="M129" s="1174" t="s">
        <v>275</v>
      </c>
      <c r="N129" s="1174"/>
      <c r="O129" s="1174" t="s">
        <v>18</v>
      </c>
      <c r="P129" s="884"/>
      <c r="Q129" s="884"/>
      <c r="R129" s="805"/>
      <c r="S129" s="805"/>
    </row>
    <row r="130" spans="2:19" x14ac:dyDescent="0.3">
      <c r="B130" s="1242"/>
      <c r="C130" s="1172" t="s">
        <v>275</v>
      </c>
      <c r="D130" s="1172" t="s">
        <v>18</v>
      </c>
      <c r="E130" s="1172"/>
      <c r="F130" s="1172" t="s">
        <v>275</v>
      </c>
      <c r="G130" s="1243" t="s">
        <v>18</v>
      </c>
      <c r="H130" s="1243"/>
      <c r="I130" s="805"/>
      <c r="J130" s="805"/>
      <c r="K130" s="881" t="s">
        <v>866</v>
      </c>
      <c r="L130" s="885"/>
      <c r="M130" s="886">
        <v>17</v>
      </c>
      <c r="N130" s="882"/>
      <c r="O130" s="834">
        <f>M130/$M$137</f>
        <v>0.77272727272727271</v>
      </c>
      <c r="P130" s="884"/>
      <c r="Q130" s="884"/>
      <c r="R130" s="805"/>
      <c r="S130" s="805"/>
    </row>
    <row r="131" spans="2:19" x14ac:dyDescent="0.3">
      <c r="B131" s="881" t="s">
        <v>977</v>
      </c>
      <c r="C131" s="875">
        <f>L118+L119</f>
        <v>15</v>
      </c>
      <c r="D131" s="863">
        <f>C131/$L$124</f>
        <v>0.68181818181818177</v>
      </c>
      <c r="E131" s="863"/>
      <c r="F131" s="875">
        <v>99</v>
      </c>
      <c r="G131" s="1241">
        <f>F131/$F$136</f>
        <v>0.81818181818181823</v>
      </c>
      <c r="H131" s="1241"/>
      <c r="I131" s="805"/>
      <c r="J131" s="805"/>
      <c r="K131" s="881" t="s">
        <v>978</v>
      </c>
      <c r="L131" s="875"/>
      <c r="M131" s="887">
        <v>3</v>
      </c>
      <c r="N131" s="863"/>
      <c r="O131" s="834">
        <f t="shared" ref="O131:O136" si="14">M131/$M$137</f>
        <v>0.13636363636363635</v>
      </c>
      <c r="P131" s="888"/>
      <c r="Q131" s="888"/>
      <c r="R131" s="805"/>
      <c r="S131" s="805"/>
    </row>
    <row r="132" spans="2:19" x14ac:dyDescent="0.3">
      <c r="B132" s="881" t="s">
        <v>979</v>
      </c>
      <c r="C132" s="875">
        <f>L121+L122+L123</f>
        <v>7</v>
      </c>
      <c r="D132" s="863">
        <f>C132/$L$124</f>
        <v>0.31818181818181818</v>
      </c>
      <c r="E132" s="863"/>
      <c r="F132" s="875">
        <v>15</v>
      </c>
      <c r="G132" s="1241">
        <f t="shared" ref="G132:G135" si="15">F132/$F$136</f>
        <v>0.12396694214876033</v>
      </c>
      <c r="H132" s="1241"/>
      <c r="I132" s="805"/>
      <c r="J132" s="805"/>
      <c r="K132" s="881" t="s">
        <v>980</v>
      </c>
      <c r="L132" s="875"/>
      <c r="M132" s="887">
        <v>1</v>
      </c>
      <c r="N132" s="863"/>
      <c r="O132" s="834">
        <f t="shared" si="14"/>
        <v>4.5454545454545456E-2</v>
      </c>
      <c r="P132" s="888"/>
      <c r="Q132" s="888"/>
      <c r="R132" s="805"/>
      <c r="S132" s="805"/>
    </row>
    <row r="133" spans="2:19" x14ac:dyDescent="0.3">
      <c r="B133" s="881" t="s">
        <v>968</v>
      </c>
      <c r="C133" s="875">
        <f>L120</f>
        <v>0</v>
      </c>
      <c r="D133" s="863">
        <f>C133/$L$124</f>
        <v>0</v>
      </c>
      <c r="E133" s="863"/>
      <c r="F133" s="875">
        <v>7</v>
      </c>
      <c r="G133" s="1241">
        <f t="shared" si="15"/>
        <v>5.7851239669421489E-2</v>
      </c>
      <c r="H133" s="1241"/>
      <c r="I133" s="805"/>
      <c r="J133" s="805"/>
      <c r="K133" s="881" t="s">
        <v>981</v>
      </c>
      <c r="L133" s="875"/>
      <c r="M133" s="887">
        <v>0</v>
      </c>
      <c r="N133" s="863"/>
      <c r="O133" s="834">
        <f t="shared" si="14"/>
        <v>0</v>
      </c>
      <c r="P133" s="888"/>
      <c r="Q133" s="888"/>
      <c r="R133" s="805"/>
      <c r="S133" s="805"/>
    </row>
    <row r="134" spans="2:19" x14ac:dyDescent="0.3">
      <c r="B134" s="881" t="s">
        <v>982</v>
      </c>
      <c r="C134" s="875">
        <v>0</v>
      </c>
      <c r="D134" s="863">
        <f>C134/$L$124</f>
        <v>0</v>
      </c>
      <c r="E134" s="863"/>
      <c r="F134" s="875">
        <v>0</v>
      </c>
      <c r="G134" s="1241">
        <f t="shared" si="15"/>
        <v>0</v>
      </c>
      <c r="H134" s="1241"/>
      <c r="I134" s="805"/>
      <c r="J134" s="805"/>
      <c r="K134" s="881" t="s">
        <v>983</v>
      </c>
      <c r="L134" s="875"/>
      <c r="M134" s="887">
        <v>0</v>
      </c>
      <c r="N134" s="863"/>
      <c r="O134" s="834">
        <f t="shared" si="14"/>
        <v>0</v>
      </c>
      <c r="P134" s="888"/>
      <c r="Q134" s="888"/>
      <c r="R134" s="805"/>
      <c r="S134" s="805"/>
    </row>
    <row r="135" spans="2:19" ht="15" thickBot="1" x14ac:dyDescent="0.35">
      <c r="B135" s="881" t="s">
        <v>935</v>
      </c>
      <c r="C135" s="864">
        <v>0</v>
      </c>
      <c r="D135" s="890">
        <f>C135/$L$124</f>
        <v>0</v>
      </c>
      <c r="E135" s="890"/>
      <c r="F135" s="864">
        <v>0</v>
      </c>
      <c r="G135" s="1241">
        <f t="shared" si="15"/>
        <v>0</v>
      </c>
      <c r="H135" s="1241"/>
      <c r="I135" s="805"/>
      <c r="J135" s="805"/>
      <c r="K135" s="881" t="s">
        <v>19</v>
      </c>
      <c r="L135" s="864"/>
      <c r="M135" s="889">
        <v>1</v>
      </c>
      <c r="N135" s="890"/>
      <c r="O135" s="834">
        <f t="shared" si="14"/>
        <v>4.5454545454545456E-2</v>
      </c>
      <c r="P135" s="888"/>
      <c r="Q135" s="888"/>
      <c r="R135" s="805"/>
      <c r="S135" s="805"/>
    </row>
    <row r="136" spans="2:19" ht="15" thickBot="1" x14ac:dyDescent="0.35">
      <c r="B136" s="1578" t="s">
        <v>1</v>
      </c>
      <c r="C136" s="1567">
        <f>SUM(C131:C135)</f>
        <v>22</v>
      </c>
      <c r="D136" s="1579">
        <f>SUM(D131:D135)</f>
        <v>1</v>
      </c>
      <c r="E136" s="1579"/>
      <c r="F136" s="1567">
        <f>SUM(F131:F135)</f>
        <v>121</v>
      </c>
      <c r="G136" s="1581">
        <f>SUM(G131:H135)</f>
        <v>1</v>
      </c>
      <c r="H136" s="1581"/>
      <c r="I136" s="805"/>
      <c r="J136" s="805"/>
      <c r="K136" s="881" t="s">
        <v>972</v>
      </c>
      <c r="L136" s="805"/>
      <c r="M136" s="1582">
        <v>0</v>
      </c>
      <c r="N136" s="806"/>
      <c r="O136" s="834">
        <f t="shared" si="14"/>
        <v>0</v>
      </c>
      <c r="P136" s="891"/>
      <c r="Q136" s="891"/>
      <c r="R136" s="805"/>
      <c r="S136" s="805"/>
    </row>
    <row r="137" spans="2:19" x14ac:dyDescent="0.3">
      <c r="B137" s="832" t="s">
        <v>1261</v>
      </c>
      <c r="C137" s="805"/>
      <c r="D137" s="805"/>
      <c r="E137" s="805"/>
      <c r="F137" s="806"/>
      <c r="G137" s="806"/>
      <c r="H137" s="806"/>
      <c r="I137" s="805"/>
      <c r="J137" s="805"/>
      <c r="K137" s="1583" t="s">
        <v>1</v>
      </c>
      <c r="L137" s="1583"/>
      <c r="M137" s="1584">
        <f>SUM(M130:M136)</f>
        <v>22</v>
      </c>
      <c r="N137" s="1579"/>
      <c r="O137" s="1573">
        <f>SUM(O130:O136)</f>
        <v>0.99999999999999989</v>
      </c>
      <c r="P137" s="1239">
        <f>SUM(P131:Q135)</f>
        <v>0</v>
      </c>
      <c r="Q137" s="1239"/>
      <c r="R137" s="805"/>
      <c r="S137" s="805"/>
    </row>
    <row r="138" spans="2:19" ht="13.5" customHeight="1" x14ac:dyDescent="0.3">
      <c r="B138" s="805"/>
      <c r="C138" s="805"/>
      <c r="D138" s="805"/>
      <c r="E138" s="805"/>
      <c r="F138" s="806"/>
      <c r="G138" s="806"/>
      <c r="H138" s="806"/>
      <c r="I138" s="805"/>
      <c r="J138" s="805"/>
      <c r="K138" s="848"/>
      <c r="L138" s="805"/>
      <c r="M138" s="805"/>
      <c r="N138" s="805"/>
      <c r="O138" s="806"/>
      <c r="P138" s="806"/>
      <c r="Q138" s="806"/>
      <c r="R138" s="805"/>
      <c r="S138" s="805"/>
    </row>
    <row r="139" spans="2:19" x14ac:dyDescent="0.3">
      <c r="B139" s="800" t="s">
        <v>984</v>
      </c>
      <c r="C139" s="835"/>
      <c r="D139" s="835"/>
      <c r="E139" s="835"/>
      <c r="F139" s="836"/>
      <c r="G139" s="836"/>
      <c r="H139" s="836"/>
      <c r="I139" s="835"/>
      <c r="J139" s="835"/>
      <c r="K139" s="835"/>
      <c r="L139" s="835"/>
      <c r="M139" s="835"/>
      <c r="N139" s="835"/>
      <c r="O139" s="835"/>
      <c r="P139" s="835"/>
      <c r="Q139" s="835"/>
      <c r="R139" s="835"/>
      <c r="S139" s="835"/>
    </row>
    <row r="140" spans="2:19" ht="18.75" customHeight="1" x14ac:dyDescent="0.3">
      <c r="B140" s="1240" t="s">
        <v>985</v>
      </c>
      <c r="C140" s="1240"/>
      <c r="D140" s="1240"/>
      <c r="E140" s="1240"/>
      <c r="F140" s="1240"/>
      <c r="G140" s="806"/>
      <c r="H140" s="806"/>
      <c r="I140" s="805"/>
      <c r="J140" s="805"/>
      <c r="K140" s="1240" t="s">
        <v>986</v>
      </c>
      <c r="L140" s="1240"/>
      <c r="M140" s="1240"/>
      <c r="N140" s="838"/>
      <c r="O140" s="838"/>
      <c r="P140" s="805"/>
      <c r="Q140" s="805"/>
      <c r="R140" s="805"/>
      <c r="S140" s="805"/>
    </row>
    <row r="141" spans="2:19" ht="11.25" customHeight="1" x14ac:dyDescent="0.3">
      <c r="B141" s="1240"/>
      <c r="C141" s="1240"/>
      <c r="D141" s="1240"/>
      <c r="E141" s="1240"/>
      <c r="F141" s="1240"/>
      <c r="G141" s="806"/>
      <c r="H141" s="806"/>
      <c r="I141" s="805"/>
      <c r="J141" s="805"/>
      <c r="K141" s="1240"/>
      <c r="L141" s="1240"/>
      <c r="M141" s="1240"/>
      <c r="N141" s="838"/>
      <c r="O141" s="838"/>
      <c r="P141" s="805"/>
      <c r="Q141" s="805"/>
      <c r="R141" s="805"/>
      <c r="S141" s="805"/>
    </row>
    <row r="142" spans="2:19" ht="12.75" customHeight="1" x14ac:dyDescent="0.3">
      <c r="B142" s="841" t="s">
        <v>166</v>
      </c>
      <c r="C142" s="1172" t="s">
        <v>275</v>
      </c>
      <c r="D142" s="1172" t="s">
        <v>18</v>
      </c>
      <c r="E142" s="805"/>
      <c r="F142" s="806"/>
      <c r="G142" s="806"/>
      <c r="H142" s="806"/>
      <c r="I142" s="805"/>
      <c r="J142" s="805"/>
      <c r="K142" s="841" t="s">
        <v>987</v>
      </c>
      <c r="L142" s="1172" t="s">
        <v>275</v>
      </c>
      <c r="M142" s="1172" t="s">
        <v>18</v>
      </c>
      <c r="N142" s="805"/>
      <c r="O142" s="806"/>
      <c r="P142" s="805"/>
      <c r="Q142" s="805"/>
      <c r="R142" s="805"/>
      <c r="S142" s="805"/>
    </row>
    <row r="143" spans="2:19" x14ac:dyDescent="0.3">
      <c r="B143" s="817" t="s">
        <v>936</v>
      </c>
      <c r="C143" s="806">
        <v>0</v>
      </c>
      <c r="D143" s="845">
        <f t="shared" ref="D143:D147" si="16">C143/$C$95</f>
        <v>0</v>
      </c>
      <c r="E143" s="805"/>
      <c r="F143" s="806"/>
      <c r="G143" s="806"/>
      <c r="H143" s="806"/>
      <c r="I143" s="805"/>
      <c r="J143" s="805"/>
      <c r="K143" s="806" t="s">
        <v>988</v>
      </c>
      <c r="L143" s="806">
        <v>2</v>
      </c>
      <c r="M143" s="845">
        <f t="shared" ref="M143:M145" si="17">L143/$C$95</f>
        <v>9.0909090909090912E-2</v>
      </c>
      <c r="N143" s="805"/>
      <c r="O143" s="806"/>
      <c r="P143" s="805"/>
      <c r="Q143" s="805"/>
      <c r="R143" s="805"/>
      <c r="S143" s="805"/>
    </row>
    <row r="144" spans="2:19" x14ac:dyDescent="0.3">
      <c r="B144" s="817" t="s">
        <v>937</v>
      </c>
      <c r="C144" s="806">
        <v>10</v>
      </c>
      <c r="D144" s="845">
        <f t="shared" si="16"/>
        <v>0.45454545454545453</v>
      </c>
      <c r="E144" s="805"/>
      <c r="F144" s="806"/>
      <c r="G144" s="806"/>
      <c r="H144" s="806"/>
      <c r="I144" s="805"/>
      <c r="J144" s="805"/>
      <c r="K144" s="806" t="s">
        <v>371</v>
      </c>
      <c r="L144" s="806">
        <v>11</v>
      </c>
      <c r="M144" s="845">
        <f t="shared" si="17"/>
        <v>0.5</v>
      </c>
      <c r="N144" s="805"/>
      <c r="O144" s="806"/>
      <c r="P144" s="805"/>
      <c r="Q144" s="805"/>
      <c r="R144" s="805"/>
      <c r="S144" s="805"/>
    </row>
    <row r="145" spans="2:19" ht="15" thickBot="1" x14ac:dyDescent="0.35">
      <c r="B145" s="817" t="s">
        <v>938</v>
      </c>
      <c r="C145" s="806">
        <v>7</v>
      </c>
      <c r="D145" s="845">
        <f t="shared" si="16"/>
        <v>0.31818181818181818</v>
      </c>
      <c r="E145" s="805"/>
      <c r="F145" s="806"/>
      <c r="G145" s="806"/>
      <c r="H145" s="842" t="s">
        <v>989</v>
      </c>
      <c r="I145" s="805"/>
      <c r="J145" s="805"/>
      <c r="K145" s="806" t="s">
        <v>935</v>
      </c>
      <c r="L145" s="806">
        <v>9</v>
      </c>
      <c r="M145" s="845">
        <f t="shared" si="17"/>
        <v>0.40909090909090912</v>
      </c>
      <c r="N145" s="805"/>
      <c r="O145" s="806"/>
      <c r="P145" s="805"/>
      <c r="Q145" s="805"/>
      <c r="R145" s="805"/>
      <c r="S145" s="805"/>
    </row>
    <row r="146" spans="2:19" x14ac:dyDescent="0.3">
      <c r="B146" s="817" t="s">
        <v>940</v>
      </c>
      <c r="C146" s="806">
        <v>0</v>
      </c>
      <c r="D146" s="845">
        <f t="shared" si="16"/>
        <v>0</v>
      </c>
      <c r="E146" s="805"/>
      <c r="F146" s="806"/>
      <c r="G146" s="806"/>
      <c r="H146" s="847">
        <f>D144+D145</f>
        <v>0.77272727272727271</v>
      </c>
      <c r="I146" s="805"/>
      <c r="J146" s="805"/>
      <c r="K146" s="1567" t="s">
        <v>1</v>
      </c>
      <c r="L146" s="1567">
        <f>SUM(L143:L145)</f>
        <v>22</v>
      </c>
      <c r="M146" s="1573">
        <f>SUM(M143:M145)</f>
        <v>1</v>
      </c>
      <c r="N146" s="805"/>
      <c r="O146" s="806"/>
      <c r="P146" s="805"/>
      <c r="Q146" s="805"/>
      <c r="R146" s="805"/>
      <c r="S146" s="805"/>
    </row>
    <row r="147" spans="2:19" ht="15" thickBot="1" x14ac:dyDescent="0.35">
      <c r="B147" s="817" t="s">
        <v>972</v>
      </c>
      <c r="C147" s="806">
        <v>5</v>
      </c>
      <c r="D147" s="845">
        <f t="shared" si="16"/>
        <v>0.22727272727272727</v>
      </c>
      <c r="E147" s="805"/>
      <c r="F147" s="806"/>
      <c r="G147" s="806"/>
      <c r="H147" s="806"/>
      <c r="I147" s="805"/>
      <c r="J147" s="805"/>
      <c r="K147" s="817"/>
      <c r="L147" s="806"/>
      <c r="M147" s="845"/>
      <c r="N147" s="805"/>
      <c r="O147" s="806"/>
      <c r="P147" s="805"/>
      <c r="Q147" s="805"/>
      <c r="R147" s="805"/>
      <c r="S147" s="805"/>
    </row>
    <row r="148" spans="2:19" x14ac:dyDescent="0.3">
      <c r="B148" s="1567" t="s">
        <v>1</v>
      </c>
      <c r="C148" s="1567">
        <f>SUM(C143:C147)</f>
        <v>22</v>
      </c>
      <c r="D148" s="1573">
        <f>SUM(D143:D147)</f>
        <v>1</v>
      </c>
      <c r="E148" s="805"/>
      <c r="F148" s="806"/>
      <c r="G148" s="806"/>
      <c r="H148" s="806"/>
      <c r="I148" s="805"/>
      <c r="J148" s="805"/>
      <c r="N148" s="805"/>
      <c r="O148" s="806"/>
      <c r="P148" s="805"/>
      <c r="Q148" s="805"/>
      <c r="R148" s="805"/>
      <c r="S148" s="805"/>
    </row>
    <row r="149" spans="2:19" ht="3.75" customHeight="1" x14ac:dyDescent="0.3">
      <c r="K149" s="1240" t="s">
        <v>990</v>
      </c>
      <c r="L149" s="1240"/>
      <c r="M149" s="1240"/>
    </row>
    <row r="150" spans="2:19" x14ac:dyDescent="0.3">
      <c r="B150" s="1240" t="s">
        <v>991</v>
      </c>
      <c r="C150" s="1240"/>
      <c r="D150" s="1240"/>
      <c r="K150" s="1240"/>
      <c r="L150" s="1240"/>
      <c r="M150" s="1240"/>
    </row>
    <row r="151" spans="2:19" x14ac:dyDescent="0.3">
      <c r="B151" s="1240"/>
      <c r="C151" s="1240"/>
      <c r="D151" s="1240"/>
      <c r="K151" s="1243" t="s">
        <v>992</v>
      </c>
      <c r="L151" s="1243"/>
      <c r="M151" s="1172" t="s">
        <v>275</v>
      </c>
      <c r="N151" s="1172"/>
      <c r="O151" s="1172" t="s">
        <v>18</v>
      </c>
    </row>
    <row r="152" spans="2:19" x14ac:dyDescent="0.3">
      <c r="B152" s="1243" t="s">
        <v>993</v>
      </c>
      <c r="C152" s="1243"/>
      <c r="D152" s="1172" t="s">
        <v>275</v>
      </c>
      <c r="E152" s="1243" t="s">
        <v>18</v>
      </c>
      <c r="F152" s="1243"/>
      <c r="K152" s="1585" t="s">
        <v>994</v>
      </c>
      <c r="L152" s="1585"/>
      <c r="M152" s="806">
        <v>12</v>
      </c>
      <c r="N152" s="845"/>
      <c r="O152" s="845">
        <f t="shared" ref="O152:O157" si="18">M152/$M$158</f>
        <v>0.54545454545454541</v>
      </c>
    </row>
    <row r="153" spans="2:19" ht="13.5" customHeight="1" x14ac:dyDescent="0.3">
      <c r="B153" s="1585" t="s">
        <v>1263</v>
      </c>
      <c r="C153" s="1585"/>
      <c r="D153" s="1586">
        <v>1</v>
      </c>
      <c r="E153" s="1241">
        <f t="shared" ref="E153:E161" si="19">D153/$D$162</f>
        <v>4.5454545454545456E-2</v>
      </c>
      <c r="F153" s="1241"/>
      <c r="K153" s="1585" t="s">
        <v>996</v>
      </c>
      <c r="L153" s="1585"/>
      <c r="M153" s="806">
        <v>2</v>
      </c>
      <c r="N153" s="845"/>
      <c r="O153" s="845">
        <f t="shared" si="18"/>
        <v>9.0909090909090912E-2</v>
      </c>
    </row>
    <row r="154" spans="2:19" ht="13.5" customHeight="1" x14ac:dyDescent="0.3">
      <c r="B154" s="1585" t="s">
        <v>995</v>
      </c>
      <c r="C154" s="1585"/>
      <c r="D154" s="1586">
        <v>2</v>
      </c>
      <c r="E154" s="1241">
        <f t="shared" si="19"/>
        <v>9.0909090909090912E-2</v>
      </c>
      <c r="F154" s="1241"/>
      <c r="K154" s="1585" t="s">
        <v>998</v>
      </c>
      <c r="L154" s="1585"/>
      <c r="M154" s="798">
        <v>1</v>
      </c>
      <c r="O154" s="845">
        <f t="shared" si="18"/>
        <v>4.5454545454545456E-2</v>
      </c>
    </row>
    <row r="155" spans="2:19" ht="13.5" customHeight="1" x14ac:dyDescent="0.3">
      <c r="B155" s="1585" t="s">
        <v>997</v>
      </c>
      <c r="C155" s="1585"/>
      <c r="D155" s="1586">
        <v>1</v>
      </c>
      <c r="E155" s="1241">
        <f t="shared" si="19"/>
        <v>4.5454545454545456E-2</v>
      </c>
      <c r="F155" s="1241"/>
      <c r="K155" s="1585" t="s">
        <v>999</v>
      </c>
      <c r="L155" s="1585"/>
      <c r="M155" s="798">
        <v>5</v>
      </c>
      <c r="O155" s="845">
        <f t="shared" si="18"/>
        <v>0.22727272727272727</v>
      </c>
    </row>
    <row r="156" spans="2:19" ht="13.5" customHeight="1" x14ac:dyDescent="0.3">
      <c r="B156" s="1585" t="s">
        <v>1264</v>
      </c>
      <c r="C156" s="1585"/>
      <c r="D156" s="1586">
        <v>1</v>
      </c>
      <c r="E156" s="1241">
        <f t="shared" si="19"/>
        <v>4.5454545454545456E-2</v>
      </c>
      <c r="F156" s="1241"/>
      <c r="K156" s="1585" t="s">
        <v>1265</v>
      </c>
      <c r="L156" s="1585"/>
      <c r="M156" s="798">
        <v>1</v>
      </c>
      <c r="O156" s="845">
        <f t="shared" si="18"/>
        <v>4.5454545454545456E-2</v>
      </c>
    </row>
    <row r="157" spans="2:19" ht="13.5" customHeight="1" thickBot="1" x14ac:dyDescent="0.35">
      <c r="B157" s="1585" t="s">
        <v>1266</v>
      </c>
      <c r="C157" s="1585"/>
      <c r="D157" s="1586">
        <v>1</v>
      </c>
      <c r="E157" s="1241">
        <f t="shared" si="19"/>
        <v>4.5454545454545456E-2</v>
      </c>
      <c r="F157" s="1241"/>
      <c r="K157" t="s">
        <v>972</v>
      </c>
      <c r="M157" s="798">
        <v>1</v>
      </c>
      <c r="O157" s="845">
        <f t="shared" si="18"/>
        <v>4.5454545454545456E-2</v>
      </c>
    </row>
    <row r="158" spans="2:19" ht="13.5" customHeight="1" x14ac:dyDescent="0.3">
      <c r="B158" s="1587" t="s">
        <v>1267</v>
      </c>
      <c r="C158" s="1587"/>
      <c r="D158" s="1586">
        <v>1</v>
      </c>
      <c r="E158" s="1241">
        <f t="shared" si="19"/>
        <v>4.5454545454545456E-2</v>
      </c>
      <c r="F158" s="1241"/>
      <c r="K158" s="1580" t="s">
        <v>1</v>
      </c>
      <c r="L158" s="1580"/>
      <c r="M158" s="1588">
        <f>SUM(M152:M157)</f>
        <v>22</v>
      </c>
      <c r="N158" s="1573"/>
      <c r="O158" s="1573">
        <f>SUM(O152:O157)</f>
        <v>0.99999999999999989</v>
      </c>
    </row>
    <row r="159" spans="2:19" ht="13.5" customHeight="1" x14ac:dyDescent="0.3">
      <c r="B159" s="1587" t="s">
        <v>1268</v>
      </c>
      <c r="C159" s="1587"/>
      <c r="D159" s="1586">
        <v>2</v>
      </c>
      <c r="E159" s="1241">
        <f t="shared" si="19"/>
        <v>9.0909090909090912E-2</v>
      </c>
      <c r="F159" s="1241"/>
      <c r="K159" s="1181"/>
      <c r="L159" s="1181"/>
      <c r="M159" s="1589"/>
      <c r="N159" s="1177"/>
      <c r="O159" s="1177"/>
    </row>
    <row r="160" spans="2:19" ht="13.5" customHeight="1" x14ac:dyDescent="0.3">
      <c r="B160" s="1587" t="s">
        <v>1269</v>
      </c>
      <c r="C160" s="1587"/>
      <c r="D160" s="1586">
        <v>1</v>
      </c>
      <c r="E160" s="1241">
        <f t="shared" si="19"/>
        <v>4.5454545454545456E-2</v>
      </c>
      <c r="F160" s="1241"/>
      <c r="K160" s="1181"/>
      <c r="L160" s="1181"/>
      <c r="M160" s="1589"/>
      <c r="N160" s="1177"/>
      <c r="O160" s="1177"/>
    </row>
    <row r="161" spans="2:15" ht="13.5" customHeight="1" thickBot="1" x14ac:dyDescent="0.35">
      <c r="B161" s="1587" t="s">
        <v>1270</v>
      </c>
      <c r="C161" s="1587"/>
      <c r="D161" s="1586">
        <v>12</v>
      </c>
      <c r="E161" s="1241">
        <f t="shared" si="19"/>
        <v>0.54545454545454541</v>
      </c>
      <c r="F161" s="1241"/>
      <c r="K161" s="1181"/>
      <c r="L161" s="1181"/>
      <c r="M161" s="1589"/>
      <c r="N161" s="1177"/>
      <c r="O161" s="1177"/>
    </row>
    <row r="162" spans="2:15" ht="13.5" customHeight="1" x14ac:dyDescent="0.3">
      <c r="B162" s="1580" t="s">
        <v>1</v>
      </c>
      <c r="C162" s="1580"/>
      <c r="D162" s="1588">
        <f>SUM(D153:D161)</f>
        <v>22</v>
      </c>
      <c r="E162" s="1581">
        <f>SUM(E153:F161)</f>
        <v>1</v>
      </c>
      <c r="F162" s="1581"/>
    </row>
    <row r="163" spans="2:15" ht="8.25" customHeight="1" x14ac:dyDescent="0.3"/>
    <row r="164" spans="2:15" ht="12" customHeight="1" x14ac:dyDescent="0.3">
      <c r="B164" s="73" t="s">
        <v>1000</v>
      </c>
      <c r="K164" s="893" t="s">
        <v>1001</v>
      </c>
    </row>
    <row r="165" spans="2:15" ht="15" customHeight="1" x14ac:dyDescent="0.3">
      <c r="K165" s="893" t="s">
        <v>1002</v>
      </c>
    </row>
  </sheetData>
  <mergeCells count="98">
    <mergeCell ref="E159:F159"/>
    <mergeCell ref="E160:F160"/>
    <mergeCell ref="E161:F161"/>
    <mergeCell ref="B162:C162"/>
    <mergeCell ref="E162:F162"/>
    <mergeCell ref="B156:C156"/>
    <mergeCell ref="E156:F156"/>
    <mergeCell ref="K156:L156"/>
    <mergeCell ref="B157:C157"/>
    <mergeCell ref="E157:F157"/>
    <mergeCell ref="E158:F158"/>
    <mergeCell ref="K158:L158"/>
    <mergeCell ref="B154:C154"/>
    <mergeCell ref="E154:F154"/>
    <mergeCell ref="K154:L154"/>
    <mergeCell ref="B155:C155"/>
    <mergeCell ref="E155:F155"/>
    <mergeCell ref="K155:L155"/>
    <mergeCell ref="B152:C152"/>
    <mergeCell ref="E152:F152"/>
    <mergeCell ref="K152:L152"/>
    <mergeCell ref="B153:C153"/>
    <mergeCell ref="E153:F153"/>
    <mergeCell ref="K153:L153"/>
    <mergeCell ref="P137:Q137"/>
    <mergeCell ref="B140:F141"/>
    <mergeCell ref="K140:M141"/>
    <mergeCell ref="K149:M150"/>
    <mergeCell ref="B150:D151"/>
    <mergeCell ref="K151:L151"/>
    <mergeCell ref="G132:H132"/>
    <mergeCell ref="G133:H133"/>
    <mergeCell ref="G134:H134"/>
    <mergeCell ref="G135:H135"/>
    <mergeCell ref="G136:H136"/>
    <mergeCell ref="K137:L137"/>
    <mergeCell ref="B129:B130"/>
    <mergeCell ref="C129:D129"/>
    <mergeCell ref="F129:H129"/>
    <mergeCell ref="K129:L129"/>
    <mergeCell ref="G130:H130"/>
    <mergeCell ref="G131:H131"/>
    <mergeCell ref="B100:D100"/>
    <mergeCell ref="G100:H100"/>
    <mergeCell ref="I100:K100"/>
    <mergeCell ref="K115:N116"/>
    <mergeCell ref="B125:D125"/>
    <mergeCell ref="B127:H128"/>
    <mergeCell ref="K127:Q128"/>
    <mergeCell ref="O96:P96"/>
    <mergeCell ref="Q96:R96"/>
    <mergeCell ref="O97:P97"/>
    <mergeCell ref="Q97:R97"/>
    <mergeCell ref="B98:H99"/>
    <mergeCell ref="O98:P98"/>
    <mergeCell ref="Q98:R98"/>
    <mergeCell ref="O99:P99"/>
    <mergeCell ref="Q99:R99"/>
    <mergeCell ref="O91:P91"/>
    <mergeCell ref="Q91:R91"/>
    <mergeCell ref="O94:P94"/>
    <mergeCell ref="Q94:R94"/>
    <mergeCell ref="O95:P95"/>
    <mergeCell ref="Q95:R95"/>
    <mergeCell ref="O88:P88"/>
    <mergeCell ref="Q88:R88"/>
    <mergeCell ref="O89:P89"/>
    <mergeCell ref="Q89:R89"/>
    <mergeCell ref="O90:P90"/>
    <mergeCell ref="Q90:R90"/>
    <mergeCell ref="M72:O72"/>
    <mergeCell ref="Q72:R72"/>
    <mergeCell ref="M73:N73"/>
    <mergeCell ref="B85:D86"/>
    <mergeCell ref="O87:P87"/>
    <mergeCell ref="Q87:R87"/>
    <mergeCell ref="K59:L60"/>
    <mergeCell ref="M59:O59"/>
    <mergeCell ref="Q59:R59"/>
    <mergeCell ref="M60:N60"/>
    <mergeCell ref="B69:I70"/>
    <mergeCell ref="B71:B72"/>
    <mergeCell ref="D71:F71"/>
    <mergeCell ref="H71:I71"/>
    <mergeCell ref="K71:R71"/>
    <mergeCell ref="K72:L73"/>
    <mergeCell ref="B40:C40"/>
    <mergeCell ref="K46:Q47"/>
    <mergeCell ref="K48:K49"/>
    <mergeCell ref="L48:M48"/>
    <mergeCell ref="O48:Q48"/>
    <mergeCell ref="K57:R58"/>
    <mergeCell ref="B5:S6"/>
    <mergeCell ref="B8:S8"/>
    <mergeCell ref="B10:S11"/>
    <mergeCell ref="I15:M16"/>
    <mergeCell ref="Q15:R16"/>
    <mergeCell ref="B39:H39"/>
  </mergeCells>
  <pageMargins left="0.19685039370078741" right="0.11811023622047245" top="0.11811023622047245" bottom="0.11811023622047245" header="0.31496062992125984" footer="0.31496062992125984"/>
  <pageSetup paperSize="9" scale="70" orientation="portrait" r:id="rId1"/>
  <rowBreaks count="1" manualBreakCount="1">
    <brk id="82"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B1:T162"/>
  <sheetViews>
    <sheetView showGridLines="0" view="pageBreakPreview" zoomScaleNormal="100" zoomScaleSheetLayoutView="100" workbookViewId="0">
      <selection activeCell="K157" sqref="K157:L157"/>
    </sheetView>
  </sheetViews>
  <sheetFormatPr baseColWidth="10" defaultRowHeight="14.4" x14ac:dyDescent="0.3"/>
  <cols>
    <col min="1" max="1" width="0.5546875" customWidth="1"/>
    <col min="2" max="2" width="14.109375" customWidth="1"/>
    <col min="3" max="3" width="11.6640625" customWidth="1"/>
    <col min="5" max="5" width="1.109375" customWidth="1"/>
    <col min="6" max="6" width="9.5546875" style="798" customWidth="1"/>
    <col min="7" max="7" width="1.6640625" style="798" customWidth="1"/>
    <col min="8" max="8" width="7.109375" style="798" customWidth="1"/>
    <col min="9" max="9" width="9.5546875" customWidth="1"/>
    <col min="10" max="10" width="2.88671875" customWidth="1"/>
    <col min="11" max="11" width="15.44140625" customWidth="1"/>
    <col min="12" max="12" width="11.6640625" customWidth="1"/>
    <col min="13" max="13" width="15.44140625" customWidth="1"/>
    <col min="14" max="14" width="1.109375" customWidth="1"/>
    <col min="15" max="15" width="10.44140625" customWidth="1"/>
    <col min="16" max="16" width="1.5546875" customWidth="1"/>
    <col min="17" max="17" width="7.6640625" customWidth="1"/>
    <col min="18" max="18" width="7" customWidth="1"/>
    <col min="19" max="19" width="2.88671875" customWidth="1"/>
    <col min="20" max="20" width="0.5546875" customWidth="1"/>
  </cols>
  <sheetData>
    <row r="1" spans="2:20" ht="12.75" customHeight="1" x14ac:dyDescent="0.3"/>
    <row r="3" spans="2:20" ht="13.5" customHeight="1" x14ac:dyDescent="0.3"/>
    <row r="4" spans="2:20" ht="5.25" customHeight="1" x14ac:dyDescent="0.3"/>
    <row r="5" spans="2:20" ht="21" customHeight="1" x14ac:dyDescent="0.3">
      <c r="B5" s="1556" t="s">
        <v>1271</v>
      </c>
      <c r="C5" s="1556"/>
      <c r="D5" s="1556"/>
      <c r="E5" s="1556"/>
      <c r="F5" s="1556"/>
      <c r="G5" s="1556"/>
      <c r="H5" s="1556"/>
      <c r="I5" s="1556"/>
      <c r="J5" s="1556"/>
      <c r="K5" s="1556"/>
      <c r="L5" s="1556"/>
      <c r="M5" s="1556"/>
      <c r="N5" s="1556"/>
      <c r="O5" s="1556"/>
      <c r="P5" s="1556"/>
      <c r="Q5" s="1556"/>
      <c r="R5" s="1556"/>
      <c r="S5" s="1556"/>
    </row>
    <row r="6" spans="2:20" ht="21" customHeight="1" x14ac:dyDescent="0.3">
      <c r="B6" s="1556"/>
      <c r="C6" s="1556"/>
      <c r="D6" s="1556"/>
      <c r="E6" s="1556"/>
      <c r="F6" s="1556"/>
      <c r="G6" s="1556"/>
      <c r="H6" s="1556"/>
      <c r="I6" s="1556"/>
      <c r="J6" s="1556"/>
      <c r="K6" s="1556"/>
      <c r="L6" s="1556"/>
      <c r="M6" s="1556"/>
      <c r="N6" s="1556"/>
      <c r="O6" s="1556"/>
      <c r="P6" s="1556"/>
      <c r="Q6" s="1556"/>
      <c r="R6" s="1556"/>
      <c r="S6" s="1556"/>
    </row>
    <row r="7" spans="2:20" ht="6" customHeight="1" x14ac:dyDescent="0.3">
      <c r="B7" s="799"/>
      <c r="C7" s="799"/>
      <c r="D7" s="799"/>
      <c r="E7" s="799"/>
      <c r="F7" s="799"/>
      <c r="G7" s="799"/>
      <c r="H7" s="799"/>
      <c r="I7" s="799"/>
      <c r="J7" s="799"/>
      <c r="K7" s="799"/>
      <c r="L7" s="799"/>
      <c r="M7" s="799"/>
      <c r="N7" s="799"/>
      <c r="O7" s="799"/>
      <c r="P7" s="799"/>
      <c r="Q7" s="799"/>
      <c r="R7" s="799"/>
      <c r="S7" s="799"/>
    </row>
    <row r="8" spans="2:20" ht="16.5" customHeight="1" x14ac:dyDescent="0.4">
      <c r="B8" s="1255" t="s">
        <v>1272</v>
      </c>
      <c r="C8" s="1255"/>
      <c r="D8" s="1255"/>
      <c r="E8" s="1255"/>
      <c r="F8" s="1255"/>
      <c r="G8" s="1255"/>
      <c r="H8" s="1255"/>
      <c r="I8" s="1255"/>
      <c r="J8" s="1255"/>
      <c r="K8" s="1255"/>
      <c r="L8" s="1255"/>
      <c r="M8" s="1255"/>
      <c r="N8" s="1255"/>
      <c r="O8" s="1255"/>
      <c r="P8" s="1255"/>
      <c r="Q8" s="1255"/>
      <c r="R8" s="1255"/>
      <c r="S8" s="1255"/>
    </row>
    <row r="9" spans="2:20" ht="6.75" customHeight="1" x14ac:dyDescent="0.3"/>
    <row r="10" spans="2:20" x14ac:dyDescent="0.3">
      <c r="B10" s="1256" t="s">
        <v>1003</v>
      </c>
      <c r="C10" s="1256"/>
      <c r="D10" s="1256"/>
      <c r="E10" s="1256"/>
      <c r="F10" s="1256"/>
      <c r="G10" s="1256"/>
      <c r="H10" s="1256"/>
      <c r="I10" s="1256"/>
      <c r="J10" s="1256"/>
      <c r="K10" s="1256"/>
      <c r="L10" s="1256"/>
      <c r="M10" s="1256"/>
      <c r="N10" s="1256"/>
      <c r="O10" s="1256"/>
      <c r="P10" s="1256"/>
      <c r="Q10" s="1256"/>
      <c r="R10" s="1256"/>
      <c r="S10" s="1256"/>
    </row>
    <row r="11" spans="2:20" ht="30.75" customHeight="1" x14ac:dyDescent="0.3">
      <c r="B11" s="1256"/>
      <c r="C11" s="1256"/>
      <c r="D11" s="1256"/>
      <c r="E11" s="1256"/>
      <c r="F11" s="1256"/>
      <c r="G11" s="1256"/>
      <c r="H11" s="1256"/>
      <c r="I11" s="1256"/>
      <c r="J11" s="1256"/>
      <c r="K11" s="1256"/>
      <c r="L11" s="1256"/>
      <c r="M11" s="1256"/>
      <c r="N11" s="1256"/>
      <c r="O11" s="1256"/>
      <c r="P11" s="1256"/>
      <c r="Q11" s="1256"/>
      <c r="R11" s="1256"/>
      <c r="S11" s="1256"/>
    </row>
    <row r="12" spans="2:20" ht="8.25" customHeight="1" x14ac:dyDescent="0.3"/>
    <row r="13" spans="2:20" s="803" customFormat="1" ht="17.25" customHeight="1" x14ac:dyDescent="0.25">
      <c r="B13" s="800" t="s">
        <v>1004</v>
      </c>
      <c r="C13" s="801"/>
      <c r="D13" s="801"/>
      <c r="E13" s="801"/>
      <c r="F13" s="802"/>
      <c r="G13" s="802"/>
      <c r="H13" s="802"/>
      <c r="I13" s="801"/>
      <c r="J13" s="801"/>
      <c r="K13" s="801"/>
      <c r="L13" s="801"/>
      <c r="M13" s="801"/>
      <c r="N13" s="801"/>
      <c r="O13" s="801"/>
      <c r="P13" s="801"/>
      <c r="Q13" s="801"/>
      <c r="R13" s="801"/>
      <c r="S13" s="801"/>
    </row>
    <row r="14" spans="2:20" ht="3" customHeight="1" x14ac:dyDescent="0.3"/>
    <row r="15" spans="2:20" ht="15" customHeight="1" x14ac:dyDescent="0.3">
      <c r="B15" s="804" t="s">
        <v>1005</v>
      </c>
      <c r="C15" s="805"/>
      <c r="D15" s="805"/>
      <c r="E15" s="805"/>
      <c r="F15" s="806"/>
      <c r="G15" s="806"/>
      <c r="H15" s="806"/>
      <c r="I15" s="1249" t="s">
        <v>1006</v>
      </c>
      <c r="J15" s="1249"/>
      <c r="K15" s="1249"/>
      <c r="L15" s="1249"/>
      <c r="M15" s="1249"/>
      <c r="N15" s="1167"/>
      <c r="O15" s="807"/>
      <c r="P15" s="1258"/>
      <c r="Q15" s="1258"/>
      <c r="R15" s="1258"/>
      <c r="S15" s="1258"/>
      <c r="T15" s="896"/>
    </row>
    <row r="16" spans="2:20" x14ac:dyDescent="0.3">
      <c r="B16" s="804" t="s">
        <v>1260</v>
      </c>
      <c r="C16" s="805"/>
      <c r="D16" s="805"/>
      <c r="E16" s="805"/>
      <c r="F16" s="806"/>
      <c r="G16" s="806"/>
      <c r="H16" s="806"/>
      <c r="I16" s="1249"/>
      <c r="J16" s="1249"/>
      <c r="K16" s="1249"/>
      <c r="L16" s="1249"/>
      <c r="M16" s="1249"/>
      <c r="N16" s="1167"/>
      <c r="O16" s="807"/>
      <c r="P16" s="1258"/>
      <c r="Q16" s="1258"/>
      <c r="R16" s="1258"/>
      <c r="S16" s="1258"/>
      <c r="T16" s="896"/>
    </row>
    <row r="17" spans="2:20" x14ac:dyDescent="0.3">
      <c r="B17" s="805"/>
      <c r="C17" s="805"/>
      <c r="D17" s="805"/>
      <c r="E17" s="805"/>
      <c r="F17" s="806"/>
      <c r="G17" s="806"/>
      <c r="H17" s="806"/>
      <c r="I17" s="1168" t="s">
        <v>876</v>
      </c>
      <c r="J17" s="1168"/>
      <c r="K17" s="1168">
        <v>2018</v>
      </c>
      <c r="L17" s="1168">
        <v>2017</v>
      </c>
      <c r="M17" s="1168" t="s">
        <v>869</v>
      </c>
      <c r="N17" s="1167"/>
      <c r="O17" s="809"/>
      <c r="P17" s="894"/>
      <c r="Q17" s="894"/>
      <c r="R17" s="894"/>
      <c r="S17" s="891"/>
      <c r="T17" s="896"/>
    </row>
    <row r="18" spans="2:20" x14ac:dyDescent="0.3">
      <c r="B18" s="805"/>
      <c r="C18" s="805"/>
      <c r="D18" s="805"/>
      <c r="E18" s="805"/>
      <c r="F18" s="806"/>
      <c r="G18" s="806"/>
      <c r="H18" s="806"/>
      <c r="I18" s="818" t="s">
        <v>277</v>
      </c>
      <c r="J18" s="818"/>
      <c r="K18" s="1557">
        <v>44</v>
      </c>
      <c r="L18" s="1557">
        <v>21</v>
      </c>
      <c r="M18" s="814">
        <f>K18/L18-1</f>
        <v>1.0952380952380953</v>
      </c>
      <c r="N18" s="809"/>
      <c r="O18" s="810"/>
      <c r="P18" s="810"/>
      <c r="Q18" s="882"/>
      <c r="R18" s="895"/>
      <c r="S18" s="894"/>
      <c r="T18" s="896"/>
    </row>
    <row r="19" spans="2:20" ht="15" thickBot="1" x14ac:dyDescent="0.35">
      <c r="B19" s="805"/>
      <c r="C19" s="805"/>
      <c r="D19" s="805"/>
      <c r="E19" s="805"/>
      <c r="F19" s="806"/>
      <c r="G19" s="806"/>
      <c r="H19" s="806"/>
      <c r="I19" s="1558" t="s">
        <v>278</v>
      </c>
      <c r="J19" s="1558"/>
      <c r="K19" s="1559">
        <v>22</v>
      </c>
      <c r="L19" s="1559">
        <v>13</v>
      </c>
      <c r="M19" s="814">
        <f>K19/L19-1</f>
        <v>0.69230769230769229</v>
      </c>
      <c r="N19" s="809"/>
      <c r="O19" s="810"/>
      <c r="P19" s="810"/>
      <c r="Q19" s="882"/>
      <c r="R19" s="895"/>
      <c r="S19" s="894"/>
      <c r="T19" s="896"/>
    </row>
    <row r="20" spans="2:20" x14ac:dyDescent="0.3">
      <c r="B20" s="805"/>
      <c r="C20" s="805"/>
      <c r="D20" s="805"/>
      <c r="E20" s="805"/>
      <c r="F20" s="806"/>
      <c r="G20" s="806"/>
      <c r="H20" s="806"/>
      <c r="I20" s="1174"/>
      <c r="J20" s="1174"/>
      <c r="K20" s="1178">
        <f>SUM(K18:K19)</f>
        <v>66</v>
      </c>
      <c r="L20" s="1178">
        <f>SUM(L18:L19)</f>
        <v>34</v>
      </c>
      <c r="M20" s="1590">
        <f>K20/L20-1</f>
        <v>0.94117647058823528</v>
      </c>
      <c r="N20" s="809"/>
      <c r="O20" s="810"/>
      <c r="P20" s="810"/>
      <c r="Q20" s="818"/>
      <c r="R20" s="1557"/>
      <c r="S20" s="809"/>
    </row>
    <row r="21" spans="2:20" x14ac:dyDescent="0.3">
      <c r="B21" s="805"/>
      <c r="C21" s="805"/>
      <c r="D21" s="805"/>
      <c r="E21" s="805"/>
      <c r="F21" s="806"/>
      <c r="G21" s="806"/>
      <c r="H21" s="806"/>
      <c r="I21" s="811" t="s">
        <v>877</v>
      </c>
      <c r="J21" s="812"/>
      <c r="K21" s="805"/>
      <c r="L21" s="805"/>
      <c r="M21" s="805"/>
      <c r="N21" s="810"/>
      <c r="O21" s="806"/>
      <c r="P21" s="806"/>
      <c r="S21" s="810"/>
    </row>
    <row r="22" spans="2:20" ht="11.25" customHeight="1" x14ac:dyDescent="0.3">
      <c r="B22" s="805"/>
      <c r="C22" s="805"/>
      <c r="D22" s="805"/>
      <c r="E22" s="805"/>
      <c r="F22" s="806"/>
      <c r="G22" s="806"/>
      <c r="H22" s="806"/>
      <c r="N22" s="805"/>
      <c r="O22" s="805"/>
      <c r="P22" s="805"/>
      <c r="Q22" s="805"/>
      <c r="R22" s="813"/>
      <c r="S22" s="813"/>
    </row>
    <row r="23" spans="2:20" ht="11.25" customHeight="1" x14ac:dyDescent="0.3">
      <c r="B23" s="805"/>
      <c r="C23" s="805"/>
      <c r="D23" s="805"/>
      <c r="E23" s="805"/>
      <c r="F23" s="806"/>
      <c r="G23" s="806"/>
      <c r="H23" s="806"/>
      <c r="I23" s="805" t="s">
        <v>878</v>
      </c>
      <c r="J23" s="805"/>
      <c r="K23" s="805"/>
      <c r="L23" s="805"/>
      <c r="M23" s="805"/>
      <c r="N23" s="805"/>
      <c r="O23" s="805"/>
      <c r="P23" s="805"/>
      <c r="Q23" s="805"/>
      <c r="R23" s="805"/>
      <c r="S23" s="805"/>
    </row>
    <row r="24" spans="2:20" ht="10.5" customHeight="1" x14ac:dyDescent="0.3">
      <c r="B24" s="805"/>
      <c r="C24" s="805"/>
      <c r="D24" s="805"/>
      <c r="E24" s="805"/>
      <c r="F24" s="806"/>
      <c r="G24" s="806"/>
      <c r="H24" s="806"/>
      <c r="I24" s="815" t="s">
        <v>1007</v>
      </c>
      <c r="J24" s="815"/>
      <c r="K24" s="805"/>
      <c r="L24" s="806"/>
      <c r="M24" s="806"/>
      <c r="N24" s="806"/>
      <c r="O24" s="806"/>
      <c r="P24" s="806"/>
      <c r="Q24" s="806"/>
      <c r="R24" s="806"/>
      <c r="S24" s="806"/>
    </row>
    <row r="25" spans="2:20" x14ac:dyDescent="0.3">
      <c r="B25" s="805"/>
      <c r="C25" s="805"/>
      <c r="D25" s="805"/>
      <c r="E25" s="805"/>
      <c r="F25" s="806"/>
      <c r="G25" s="806"/>
      <c r="H25" s="806"/>
      <c r="I25" s="1172" t="s">
        <v>880</v>
      </c>
      <c r="J25" s="1172"/>
      <c r="K25" s="816" t="s">
        <v>1008</v>
      </c>
      <c r="L25" s="806"/>
      <c r="M25" s="806"/>
      <c r="N25" s="806"/>
      <c r="O25" s="806"/>
      <c r="P25" s="806"/>
      <c r="Q25" s="806"/>
      <c r="R25" s="806"/>
      <c r="S25" s="806"/>
    </row>
    <row r="26" spans="2:20" x14ac:dyDescent="0.3">
      <c r="B26" s="805"/>
      <c r="C26" s="805"/>
      <c r="D26" s="805"/>
      <c r="E26" s="805"/>
      <c r="F26" s="806"/>
      <c r="G26" s="806"/>
      <c r="H26" s="806"/>
      <c r="I26" s="806">
        <v>2009</v>
      </c>
      <c r="J26" s="806"/>
      <c r="K26" s="806">
        <v>64</v>
      </c>
      <c r="L26" s="806"/>
      <c r="M26" s="806"/>
      <c r="N26" s="806"/>
      <c r="O26" s="806"/>
      <c r="P26" s="806"/>
      <c r="Q26" s="806"/>
      <c r="R26" s="806"/>
      <c r="S26" s="806"/>
    </row>
    <row r="27" spans="2:20" x14ac:dyDescent="0.3">
      <c r="B27" s="805"/>
      <c r="C27" s="805"/>
      <c r="D27" s="805"/>
      <c r="E27" s="805"/>
      <c r="F27" s="806"/>
      <c r="G27" s="806"/>
      <c r="H27" s="806"/>
      <c r="I27" s="806">
        <v>2010</v>
      </c>
      <c r="J27" s="806"/>
      <c r="K27" s="806">
        <v>47</v>
      </c>
      <c r="L27" s="806"/>
      <c r="M27" s="806"/>
      <c r="N27" s="806"/>
      <c r="O27" s="806"/>
      <c r="P27" s="806"/>
      <c r="Q27" s="806"/>
      <c r="R27" s="806"/>
      <c r="S27" s="806"/>
    </row>
    <row r="28" spans="2:20" x14ac:dyDescent="0.3">
      <c r="B28" s="805"/>
      <c r="C28" s="805"/>
      <c r="D28" s="805"/>
      <c r="E28" s="805"/>
      <c r="F28" s="806"/>
      <c r="G28" s="806"/>
      <c r="H28" s="806"/>
      <c r="I28" s="806">
        <v>2011</v>
      </c>
      <c r="J28" s="806"/>
      <c r="K28" s="806">
        <v>66</v>
      </c>
      <c r="L28" s="806"/>
      <c r="M28" s="806"/>
      <c r="N28" s="806"/>
      <c r="O28" s="806"/>
      <c r="P28" s="806"/>
      <c r="Q28" s="806"/>
      <c r="R28" s="806"/>
      <c r="S28" s="806"/>
    </row>
    <row r="29" spans="2:20" x14ac:dyDescent="0.3">
      <c r="B29" s="805"/>
      <c r="C29" s="805"/>
      <c r="D29" s="805"/>
      <c r="E29" s="805"/>
      <c r="F29" s="806"/>
      <c r="G29" s="806"/>
      <c r="H29" s="806"/>
      <c r="I29" s="806">
        <v>2012</v>
      </c>
      <c r="J29" s="806"/>
      <c r="K29" s="806">
        <v>91</v>
      </c>
      <c r="L29" s="806"/>
      <c r="M29" s="806"/>
      <c r="N29" s="806"/>
      <c r="O29" s="806"/>
      <c r="P29" s="806"/>
      <c r="Q29" s="806"/>
      <c r="R29" s="806"/>
      <c r="S29" s="806"/>
    </row>
    <row r="30" spans="2:20" x14ac:dyDescent="0.3">
      <c r="B30" s="805"/>
      <c r="C30" s="805"/>
      <c r="D30" s="805"/>
      <c r="E30" s="805"/>
      <c r="F30" s="806"/>
      <c r="G30" s="806"/>
      <c r="H30" s="806"/>
      <c r="I30" s="806">
        <v>2013</v>
      </c>
      <c r="J30" s="806"/>
      <c r="K30" s="806">
        <v>151</v>
      </c>
      <c r="L30" s="805"/>
      <c r="M30" s="805"/>
      <c r="N30" s="805"/>
      <c r="O30" s="805"/>
      <c r="P30" s="805"/>
      <c r="Q30" s="805"/>
      <c r="R30" s="805"/>
      <c r="S30" s="805"/>
    </row>
    <row r="31" spans="2:20" x14ac:dyDescent="0.3">
      <c r="B31" s="805"/>
      <c r="C31" s="805"/>
      <c r="D31" s="805"/>
      <c r="E31" s="805"/>
      <c r="F31" s="806"/>
      <c r="G31" s="806"/>
      <c r="H31" s="806"/>
      <c r="I31" s="806">
        <v>2014</v>
      </c>
      <c r="J31" s="806"/>
      <c r="K31" s="806">
        <v>186</v>
      </c>
      <c r="L31" s="805"/>
      <c r="M31" s="805"/>
      <c r="N31" s="805"/>
      <c r="O31" s="805"/>
      <c r="P31" s="805"/>
      <c r="Q31" s="805"/>
      <c r="R31" s="805"/>
      <c r="S31" s="805"/>
    </row>
    <row r="32" spans="2:20" x14ac:dyDescent="0.3">
      <c r="B32" s="805"/>
      <c r="C32" s="805"/>
      <c r="D32" s="805"/>
      <c r="E32" s="805"/>
      <c r="F32" s="806"/>
      <c r="G32" s="806"/>
      <c r="H32" s="806"/>
      <c r="I32" s="806">
        <v>2015</v>
      </c>
      <c r="J32" s="806"/>
      <c r="K32" s="806">
        <v>198</v>
      </c>
      <c r="L32" s="805"/>
      <c r="M32" s="805"/>
      <c r="N32" s="805"/>
      <c r="O32" s="805"/>
      <c r="P32" s="805"/>
      <c r="Q32" s="805"/>
      <c r="R32" s="805"/>
      <c r="S32" s="805"/>
    </row>
    <row r="33" spans="2:19" x14ac:dyDescent="0.3">
      <c r="B33" s="805"/>
      <c r="C33" s="805"/>
      <c r="D33" s="805"/>
      <c r="E33" s="805"/>
      <c r="F33" s="806"/>
      <c r="G33" s="806"/>
      <c r="H33" s="806"/>
      <c r="I33" s="806">
        <v>2016</v>
      </c>
      <c r="J33" s="806"/>
      <c r="K33" s="806">
        <v>258</v>
      </c>
      <c r="L33" s="805"/>
      <c r="M33" s="805"/>
      <c r="N33" s="805"/>
      <c r="O33" s="805"/>
      <c r="P33" s="805"/>
      <c r="Q33" s="805"/>
      <c r="R33" s="805"/>
      <c r="S33" s="805"/>
    </row>
    <row r="34" spans="2:19" x14ac:dyDescent="0.3">
      <c r="B34" s="805"/>
      <c r="C34" s="805"/>
      <c r="D34" s="805"/>
      <c r="E34" s="805"/>
      <c r="F34" s="806"/>
      <c r="G34" s="806"/>
      <c r="H34" s="806"/>
      <c r="I34" s="806">
        <v>2017</v>
      </c>
      <c r="J34" s="806"/>
      <c r="K34" s="806">
        <v>247</v>
      </c>
      <c r="L34" s="805"/>
      <c r="M34" s="805"/>
      <c r="N34" s="805"/>
      <c r="O34" s="805"/>
      <c r="P34" s="805"/>
      <c r="Q34" s="805"/>
      <c r="R34" s="805"/>
      <c r="S34" s="805"/>
    </row>
    <row r="35" spans="2:19" ht="15" thickBot="1" x14ac:dyDescent="0.35">
      <c r="B35" s="805"/>
      <c r="C35" s="805"/>
      <c r="D35" s="805"/>
      <c r="E35" s="805"/>
      <c r="F35" s="806"/>
      <c r="G35" s="806"/>
      <c r="H35" s="806"/>
      <c r="I35" s="818" t="s">
        <v>882</v>
      </c>
      <c r="J35" s="818"/>
      <c r="K35" s="818">
        <v>66</v>
      </c>
      <c r="L35" s="805"/>
      <c r="M35" s="805"/>
      <c r="N35" s="805"/>
      <c r="O35" s="805"/>
      <c r="P35" s="805"/>
      <c r="Q35" s="805"/>
      <c r="R35" s="805"/>
      <c r="S35" s="805"/>
    </row>
    <row r="36" spans="2:19" x14ac:dyDescent="0.3">
      <c r="B36" s="805"/>
      <c r="C36" s="805"/>
      <c r="D36" s="805"/>
      <c r="E36" s="805"/>
      <c r="F36" s="806"/>
      <c r="G36" s="806"/>
      <c r="H36" s="806"/>
      <c r="I36" s="1567" t="s">
        <v>1</v>
      </c>
      <c r="J36" s="1567"/>
      <c r="K36" s="1567">
        <f>SUM(K26:K35)</f>
        <v>1374</v>
      </c>
      <c r="L36" s="805"/>
      <c r="M36" s="805"/>
      <c r="N36" s="805"/>
      <c r="O36" s="805"/>
      <c r="P36" s="805"/>
      <c r="Q36" s="805"/>
      <c r="R36" s="805"/>
      <c r="S36" s="805"/>
    </row>
    <row r="37" spans="2:19" ht="13.5" customHeight="1" x14ac:dyDescent="0.3">
      <c r="B37" s="805"/>
      <c r="C37" s="805"/>
      <c r="D37" s="805"/>
      <c r="E37" s="805"/>
      <c r="F37" s="806"/>
      <c r="G37" s="806"/>
      <c r="H37" s="806"/>
      <c r="I37" s="820" t="s">
        <v>1261</v>
      </c>
      <c r="J37" s="821"/>
      <c r="K37" s="805"/>
      <c r="L37" s="805"/>
      <c r="M37" s="805"/>
      <c r="N37" s="805"/>
      <c r="O37" s="805"/>
      <c r="P37" s="805"/>
      <c r="Q37" s="805"/>
      <c r="R37" s="805"/>
      <c r="S37" s="805"/>
    </row>
    <row r="38" spans="2:19" ht="3" customHeight="1" x14ac:dyDescent="0.3">
      <c r="B38" s="805"/>
      <c r="C38" s="805"/>
      <c r="D38" s="805"/>
      <c r="E38" s="805"/>
      <c r="F38" s="806"/>
      <c r="G38" s="806"/>
      <c r="H38" s="806"/>
      <c r="I38" s="821"/>
      <c r="J38" s="821"/>
      <c r="K38" s="805"/>
      <c r="L38" s="805"/>
      <c r="M38" s="805"/>
      <c r="N38" s="805"/>
      <c r="O38" s="805"/>
      <c r="P38" s="805"/>
      <c r="Q38" s="805"/>
      <c r="R38" s="805"/>
      <c r="S38" s="805"/>
    </row>
    <row r="39" spans="2:19" ht="28.5" customHeight="1" x14ac:dyDescent="0.3">
      <c r="B39" s="1240" t="s">
        <v>1009</v>
      </c>
      <c r="C39" s="1240"/>
      <c r="D39" s="1240"/>
      <c r="E39" s="1240"/>
      <c r="F39" s="1240"/>
      <c r="G39" s="1240"/>
      <c r="H39" s="1240"/>
      <c r="I39" s="821"/>
      <c r="J39" s="821"/>
      <c r="K39" s="805"/>
      <c r="L39" s="805"/>
      <c r="M39" s="805"/>
      <c r="N39" s="805"/>
      <c r="O39" s="805"/>
      <c r="P39" s="805"/>
      <c r="Q39" s="805"/>
      <c r="R39" s="805"/>
      <c r="S39" s="805"/>
    </row>
    <row r="40" spans="2:19" ht="24" x14ac:dyDescent="0.3">
      <c r="B40" s="1242" t="s">
        <v>414</v>
      </c>
      <c r="C40" s="1242"/>
      <c r="D40" s="822" t="s">
        <v>885</v>
      </c>
      <c r="E40" s="822"/>
      <c r="F40" s="1168" t="s">
        <v>886</v>
      </c>
      <c r="G40" s="1168"/>
      <c r="H40" s="823" t="s">
        <v>1</v>
      </c>
      <c r="I40" s="805"/>
      <c r="J40" s="805"/>
      <c r="K40" s="805"/>
      <c r="L40" s="805"/>
      <c r="M40" s="805"/>
      <c r="N40" s="805"/>
      <c r="O40" s="805"/>
      <c r="P40" s="805"/>
      <c r="Q40" s="805"/>
      <c r="R40" s="805"/>
      <c r="S40" s="805"/>
    </row>
    <row r="41" spans="2:19" x14ac:dyDescent="0.3">
      <c r="B41" s="824" t="s">
        <v>887</v>
      </c>
      <c r="C41" s="824"/>
      <c r="D41" s="824">
        <v>369</v>
      </c>
      <c r="E41" s="824"/>
      <c r="F41" s="825">
        <v>17</v>
      </c>
      <c r="G41" s="825"/>
      <c r="H41" s="826">
        <f t="shared" ref="H41:H66" si="0">D41+F41</f>
        <v>386</v>
      </c>
      <c r="I41" s="805"/>
      <c r="J41" s="805"/>
      <c r="K41" s="805"/>
      <c r="L41" s="805"/>
      <c r="M41" s="805"/>
      <c r="N41" s="805"/>
      <c r="O41" s="805"/>
      <c r="P41" s="805"/>
      <c r="Q41" s="805"/>
      <c r="R41" s="805"/>
      <c r="S41" s="805"/>
    </row>
    <row r="42" spans="2:19" x14ac:dyDescent="0.3">
      <c r="B42" s="824" t="s">
        <v>203</v>
      </c>
      <c r="C42" s="824"/>
      <c r="D42" s="824">
        <v>94</v>
      </c>
      <c r="E42" s="824"/>
      <c r="F42" s="825">
        <v>5</v>
      </c>
      <c r="G42" s="825"/>
      <c r="H42" s="826">
        <f t="shared" si="0"/>
        <v>99</v>
      </c>
      <c r="I42" s="805"/>
      <c r="J42" s="805"/>
      <c r="K42" s="805"/>
      <c r="L42" s="805"/>
      <c r="M42" s="805"/>
      <c r="N42" s="805"/>
      <c r="O42" s="805"/>
      <c r="P42" s="805"/>
      <c r="Q42" s="805"/>
      <c r="R42" s="805"/>
      <c r="S42" s="805"/>
    </row>
    <row r="43" spans="2:19" x14ac:dyDescent="0.3">
      <c r="B43" s="824" t="s">
        <v>435</v>
      </c>
      <c r="C43" s="824"/>
      <c r="D43" s="824">
        <v>75</v>
      </c>
      <c r="E43" s="824"/>
      <c r="F43" s="825">
        <v>3</v>
      </c>
      <c r="G43" s="825"/>
      <c r="H43" s="826">
        <f t="shared" si="0"/>
        <v>78</v>
      </c>
      <c r="I43" s="805"/>
      <c r="J43" s="805"/>
      <c r="K43" s="805"/>
      <c r="L43" s="805"/>
      <c r="M43" s="805"/>
      <c r="N43" s="805"/>
      <c r="O43" s="805"/>
      <c r="P43" s="805"/>
      <c r="Q43" s="805"/>
      <c r="R43" s="805"/>
      <c r="S43" s="805"/>
    </row>
    <row r="44" spans="2:19" x14ac:dyDescent="0.3">
      <c r="B44" s="824" t="s">
        <v>431</v>
      </c>
      <c r="C44" s="824"/>
      <c r="D44" s="824">
        <v>64</v>
      </c>
      <c r="E44" s="824"/>
      <c r="F44" s="825">
        <v>4</v>
      </c>
      <c r="G44" s="825"/>
      <c r="H44" s="826">
        <f t="shared" si="0"/>
        <v>68</v>
      </c>
      <c r="I44" s="805"/>
      <c r="J44" s="805"/>
      <c r="K44" s="805"/>
      <c r="L44" s="805"/>
      <c r="M44" s="805"/>
      <c r="N44" s="805"/>
      <c r="O44" s="805"/>
      <c r="P44" s="805"/>
      <c r="Q44" s="805"/>
      <c r="R44" s="805"/>
      <c r="S44" s="805"/>
    </row>
    <row r="45" spans="2:19" x14ac:dyDescent="0.3">
      <c r="B45" s="824" t="s">
        <v>426</v>
      </c>
      <c r="C45" s="824"/>
      <c r="D45" s="824">
        <v>56</v>
      </c>
      <c r="E45" s="824"/>
      <c r="F45" s="825">
        <v>3</v>
      </c>
      <c r="G45" s="825"/>
      <c r="H45" s="826">
        <f t="shared" si="0"/>
        <v>59</v>
      </c>
      <c r="I45" s="805"/>
      <c r="J45" s="805"/>
      <c r="K45" s="805"/>
      <c r="L45" s="805"/>
      <c r="M45" s="805"/>
      <c r="N45" s="805"/>
      <c r="O45" s="805"/>
      <c r="P45" s="805"/>
      <c r="Q45" s="805"/>
      <c r="R45" s="805"/>
      <c r="S45" s="805"/>
    </row>
    <row r="46" spans="2:19" x14ac:dyDescent="0.3">
      <c r="B46" s="824" t="s">
        <v>433</v>
      </c>
      <c r="C46" s="824"/>
      <c r="D46" s="824">
        <v>56</v>
      </c>
      <c r="E46" s="824"/>
      <c r="F46" s="825">
        <v>2</v>
      </c>
      <c r="G46" s="825"/>
      <c r="H46" s="826">
        <f t="shared" si="0"/>
        <v>58</v>
      </c>
      <c r="I46" s="805"/>
      <c r="J46" s="805"/>
      <c r="K46" s="1249" t="s">
        <v>1010</v>
      </c>
      <c r="L46" s="1249"/>
      <c r="M46" s="1249"/>
      <c r="N46" s="1249"/>
      <c r="O46" s="1249"/>
      <c r="P46" s="1249"/>
      <c r="Q46" s="1249"/>
      <c r="R46" s="805"/>
      <c r="S46" s="805"/>
    </row>
    <row r="47" spans="2:19" x14ac:dyDescent="0.3">
      <c r="B47" s="824" t="s">
        <v>436</v>
      </c>
      <c r="C47" s="824"/>
      <c r="D47" s="824">
        <v>56</v>
      </c>
      <c r="E47" s="824"/>
      <c r="F47" s="825">
        <v>2</v>
      </c>
      <c r="G47" s="825"/>
      <c r="H47" s="826">
        <f t="shared" si="0"/>
        <v>58</v>
      </c>
      <c r="I47" s="805"/>
      <c r="J47" s="805"/>
      <c r="K47" s="1249"/>
      <c r="L47" s="1249"/>
      <c r="M47" s="1249"/>
      <c r="N47" s="1249"/>
      <c r="O47" s="1249"/>
      <c r="P47" s="1249"/>
      <c r="Q47" s="1249"/>
      <c r="R47" s="805"/>
      <c r="S47" s="805"/>
    </row>
    <row r="48" spans="2:19" ht="15" thickBot="1" x14ac:dyDescent="0.35">
      <c r="B48" s="824" t="s">
        <v>428</v>
      </c>
      <c r="C48" s="824"/>
      <c r="D48" s="824">
        <v>49</v>
      </c>
      <c r="E48" s="824"/>
      <c r="F48" s="825">
        <v>2</v>
      </c>
      <c r="G48" s="825"/>
      <c r="H48" s="826">
        <f t="shared" si="0"/>
        <v>51</v>
      </c>
      <c r="I48" s="805"/>
      <c r="J48" s="805"/>
      <c r="K48" s="1254" t="s">
        <v>890</v>
      </c>
      <c r="L48" s="1247" t="s">
        <v>886</v>
      </c>
      <c r="M48" s="1247"/>
      <c r="N48" s="1174"/>
      <c r="O48" s="1247">
        <v>2017</v>
      </c>
      <c r="P48" s="1247"/>
      <c r="Q48" s="1247"/>
      <c r="R48" s="805"/>
      <c r="S48" s="805"/>
    </row>
    <row r="49" spans="2:19" x14ac:dyDescent="0.3">
      <c r="B49" s="824" t="s">
        <v>434</v>
      </c>
      <c r="C49" s="824"/>
      <c r="D49" s="824">
        <v>47</v>
      </c>
      <c r="E49" s="824"/>
      <c r="F49" s="825">
        <v>4</v>
      </c>
      <c r="G49" s="825"/>
      <c r="H49" s="826">
        <f t="shared" si="0"/>
        <v>51</v>
      </c>
      <c r="I49" s="805"/>
      <c r="J49" s="805"/>
      <c r="K49" s="1254"/>
      <c r="L49" s="1174" t="s">
        <v>275</v>
      </c>
      <c r="M49" s="1174" t="s">
        <v>18</v>
      </c>
      <c r="N49" s="1174"/>
      <c r="O49" s="1174" t="s">
        <v>275</v>
      </c>
      <c r="P49" s="1174"/>
      <c r="Q49" s="1174" t="s">
        <v>18</v>
      </c>
      <c r="R49" s="805"/>
      <c r="S49" s="805"/>
    </row>
    <row r="50" spans="2:19" x14ac:dyDescent="0.3">
      <c r="B50" s="805" t="s">
        <v>443</v>
      </c>
      <c r="C50" s="805"/>
      <c r="D50" s="805">
        <v>46</v>
      </c>
      <c r="E50" s="805"/>
      <c r="F50" s="806">
        <v>3</v>
      </c>
      <c r="G50" s="806"/>
      <c r="H50" s="827">
        <f t="shared" si="0"/>
        <v>49</v>
      </c>
      <c r="I50" s="805"/>
      <c r="J50" s="805"/>
      <c r="K50" s="813" t="s">
        <v>892</v>
      </c>
      <c r="L50" s="818">
        <v>52</v>
      </c>
      <c r="M50" s="828">
        <f>L50/$L$54</f>
        <v>0.78787878787878785</v>
      </c>
      <c r="N50" s="828"/>
      <c r="O50" s="818">
        <v>209</v>
      </c>
      <c r="P50" s="818"/>
      <c r="Q50" s="828">
        <v>0.77989130434782605</v>
      </c>
      <c r="R50" s="805"/>
      <c r="S50" s="805"/>
    </row>
    <row r="51" spans="2:19" x14ac:dyDescent="0.3">
      <c r="B51" s="805" t="s">
        <v>429</v>
      </c>
      <c r="C51" s="805"/>
      <c r="D51" s="805">
        <v>37</v>
      </c>
      <c r="E51" s="805"/>
      <c r="F51" s="806">
        <v>3</v>
      </c>
      <c r="G51" s="806"/>
      <c r="H51" s="827">
        <f t="shared" si="0"/>
        <v>40</v>
      </c>
      <c r="I51" s="805"/>
      <c r="J51" s="805"/>
      <c r="K51" s="813" t="s">
        <v>894</v>
      </c>
      <c r="L51" s="818">
        <v>14</v>
      </c>
      <c r="M51" s="828">
        <f>L51/$L$54</f>
        <v>0.21212121212121213</v>
      </c>
      <c r="N51" s="828"/>
      <c r="O51" s="818">
        <v>38</v>
      </c>
      <c r="P51" s="818"/>
      <c r="Q51" s="828">
        <v>0.15760869565217392</v>
      </c>
      <c r="R51" s="805"/>
      <c r="S51" s="805"/>
    </row>
    <row r="52" spans="2:19" x14ac:dyDescent="0.3">
      <c r="B52" s="805" t="s">
        <v>442</v>
      </c>
      <c r="C52" s="805"/>
      <c r="D52" s="805">
        <v>39</v>
      </c>
      <c r="E52" s="805"/>
      <c r="F52" s="806">
        <v>1</v>
      </c>
      <c r="G52" s="806"/>
      <c r="H52" s="827">
        <f t="shared" si="0"/>
        <v>40</v>
      </c>
      <c r="I52" s="805"/>
      <c r="J52" s="805"/>
      <c r="K52" s="813" t="s">
        <v>895</v>
      </c>
      <c r="L52" s="818">
        <v>0</v>
      </c>
      <c r="M52" s="828">
        <f>L52/$L$54</f>
        <v>0</v>
      </c>
      <c r="N52" s="828"/>
      <c r="O52" s="818">
        <v>0</v>
      </c>
      <c r="P52" s="818"/>
      <c r="Q52" s="828">
        <v>6.25E-2</v>
      </c>
      <c r="R52" s="805"/>
      <c r="S52" s="805"/>
    </row>
    <row r="53" spans="2:19" ht="15" thickBot="1" x14ac:dyDescent="0.35">
      <c r="B53" s="805" t="s">
        <v>430</v>
      </c>
      <c r="C53" s="805"/>
      <c r="D53" s="805">
        <v>38</v>
      </c>
      <c r="E53" s="805"/>
      <c r="F53" s="806">
        <v>1</v>
      </c>
      <c r="G53" s="806"/>
      <c r="H53" s="827">
        <f t="shared" si="0"/>
        <v>39</v>
      </c>
      <c r="I53" s="805"/>
      <c r="J53" s="805"/>
      <c r="K53" s="813" t="s">
        <v>896</v>
      </c>
      <c r="L53" s="818">
        <v>0</v>
      </c>
      <c r="M53" s="828">
        <f>L53/$L$54</f>
        <v>0</v>
      </c>
      <c r="N53" s="828"/>
      <c r="O53" s="818">
        <v>0</v>
      </c>
      <c r="P53" s="818"/>
      <c r="Q53" s="828">
        <v>0</v>
      </c>
      <c r="R53" s="805"/>
      <c r="S53" s="805"/>
    </row>
    <row r="54" spans="2:19" x14ac:dyDescent="0.3">
      <c r="B54" s="805" t="s">
        <v>444</v>
      </c>
      <c r="C54" s="805"/>
      <c r="D54" s="805">
        <v>34</v>
      </c>
      <c r="E54" s="805"/>
      <c r="F54" s="806">
        <v>0</v>
      </c>
      <c r="G54" s="806"/>
      <c r="H54" s="827">
        <f t="shared" si="0"/>
        <v>34</v>
      </c>
      <c r="I54" s="805"/>
      <c r="J54" s="805"/>
      <c r="K54" s="1567" t="s">
        <v>1</v>
      </c>
      <c r="L54" s="1567">
        <f>SUM(L50:L53)</f>
        <v>66</v>
      </c>
      <c r="M54" s="1573">
        <f>SUM(M50:M53)</f>
        <v>1</v>
      </c>
      <c r="N54" s="1573"/>
      <c r="O54" s="1567">
        <f>SUM(O50:O53)</f>
        <v>247</v>
      </c>
      <c r="P54" s="1567"/>
      <c r="Q54" s="1573">
        <v>1</v>
      </c>
      <c r="R54" s="805"/>
      <c r="S54" s="805"/>
    </row>
    <row r="55" spans="2:19" x14ac:dyDescent="0.3">
      <c r="B55" s="805" t="s">
        <v>425</v>
      </c>
      <c r="C55" s="805"/>
      <c r="D55" s="805">
        <v>33</v>
      </c>
      <c r="E55" s="805"/>
      <c r="F55" s="806">
        <v>0</v>
      </c>
      <c r="G55" s="806"/>
      <c r="H55" s="827">
        <f t="shared" si="0"/>
        <v>33</v>
      </c>
      <c r="I55" s="805"/>
      <c r="J55" s="805"/>
      <c r="K55" s="811" t="s">
        <v>1261</v>
      </c>
      <c r="L55" s="805"/>
      <c r="M55" s="805"/>
      <c r="N55" s="805"/>
      <c r="O55" s="805"/>
      <c r="P55" s="805"/>
      <c r="Q55" s="805"/>
      <c r="R55" s="805"/>
      <c r="S55" s="805"/>
    </row>
    <row r="56" spans="2:19" x14ac:dyDescent="0.3">
      <c r="B56" s="805" t="s">
        <v>432</v>
      </c>
      <c r="C56" s="805"/>
      <c r="D56" s="805">
        <v>32</v>
      </c>
      <c r="E56" s="805"/>
      <c r="F56" s="806">
        <v>1</v>
      </c>
      <c r="G56" s="806"/>
      <c r="H56" s="827">
        <f t="shared" si="0"/>
        <v>33</v>
      </c>
      <c r="I56" s="805"/>
      <c r="J56" s="805"/>
      <c r="K56" s="805"/>
      <c r="L56" s="805"/>
      <c r="M56" s="805"/>
      <c r="N56" s="805"/>
      <c r="O56" s="805"/>
      <c r="P56" s="805"/>
      <c r="Q56" s="805"/>
      <c r="R56" s="805"/>
      <c r="S56" s="805"/>
    </row>
    <row r="57" spans="2:19" ht="15" customHeight="1" x14ac:dyDescent="0.3">
      <c r="B57" s="805" t="s">
        <v>438</v>
      </c>
      <c r="C57" s="805"/>
      <c r="D57" s="805">
        <v>30</v>
      </c>
      <c r="E57" s="805"/>
      <c r="F57" s="806">
        <v>2</v>
      </c>
      <c r="G57" s="806"/>
      <c r="H57" s="827">
        <f t="shared" si="0"/>
        <v>32</v>
      </c>
      <c r="I57" s="805"/>
      <c r="J57" s="805"/>
      <c r="K57" s="1240" t="s">
        <v>1011</v>
      </c>
      <c r="L57" s="1240"/>
      <c r="M57" s="1240"/>
      <c r="N57" s="1240"/>
      <c r="O57" s="1240"/>
      <c r="P57" s="838"/>
      <c r="Q57" s="838"/>
      <c r="R57" s="838"/>
      <c r="S57" s="805"/>
    </row>
    <row r="58" spans="2:19" x14ac:dyDescent="0.3">
      <c r="B58" s="805" t="s">
        <v>891</v>
      </c>
      <c r="C58" s="805"/>
      <c r="D58" s="805">
        <v>29</v>
      </c>
      <c r="E58" s="805"/>
      <c r="F58" s="806">
        <v>3</v>
      </c>
      <c r="G58" s="806"/>
      <c r="H58" s="827">
        <f t="shared" si="0"/>
        <v>32</v>
      </c>
      <c r="I58" s="805"/>
      <c r="J58" s="805"/>
      <c r="K58" s="1240"/>
      <c r="L58" s="1240"/>
      <c r="M58" s="1240"/>
      <c r="N58" s="1240"/>
      <c r="O58" s="1240"/>
      <c r="P58" s="838"/>
      <c r="Q58" s="838"/>
      <c r="R58" s="838"/>
      <c r="S58" s="805"/>
    </row>
    <row r="59" spans="2:19" ht="15" thickBot="1" x14ac:dyDescent="0.35">
      <c r="B59" s="805" t="s">
        <v>441</v>
      </c>
      <c r="C59" s="805"/>
      <c r="D59" s="805">
        <v>28</v>
      </c>
      <c r="E59" s="805"/>
      <c r="F59" s="806">
        <v>1</v>
      </c>
      <c r="G59" s="806"/>
      <c r="H59" s="827">
        <f t="shared" si="0"/>
        <v>29</v>
      </c>
      <c r="I59" s="805"/>
      <c r="J59" s="805"/>
      <c r="K59" s="1254" t="s">
        <v>898</v>
      </c>
      <c r="L59" s="1254"/>
      <c r="M59" s="1247" t="s">
        <v>1008</v>
      </c>
      <c r="N59" s="1247"/>
      <c r="O59" s="1247"/>
      <c r="P59" s="1181"/>
      <c r="Q59" s="1257"/>
      <c r="R59" s="1257"/>
      <c r="S59" s="805"/>
    </row>
    <row r="60" spans="2:19" x14ac:dyDescent="0.3">
      <c r="B60" s="805" t="s">
        <v>447</v>
      </c>
      <c r="C60" s="805"/>
      <c r="D60" s="805">
        <v>22</v>
      </c>
      <c r="E60" s="805"/>
      <c r="F60" s="806">
        <v>0</v>
      </c>
      <c r="G60" s="806"/>
      <c r="H60" s="827">
        <f t="shared" si="0"/>
        <v>22</v>
      </c>
      <c r="I60" s="805"/>
      <c r="J60" s="805"/>
      <c r="K60" s="1254"/>
      <c r="L60" s="1254"/>
      <c r="M60" s="1252" t="s">
        <v>275</v>
      </c>
      <c r="N60" s="1252"/>
      <c r="O60" s="1174" t="s">
        <v>18</v>
      </c>
      <c r="P60" s="1181"/>
      <c r="Q60" s="1181"/>
      <c r="R60" s="1181"/>
      <c r="S60" s="805"/>
    </row>
    <row r="61" spans="2:19" ht="14.25" customHeight="1" x14ac:dyDescent="0.3">
      <c r="B61" s="805" t="s">
        <v>445</v>
      </c>
      <c r="C61" s="805"/>
      <c r="D61" s="805">
        <v>19</v>
      </c>
      <c r="E61" s="805"/>
      <c r="F61" s="806">
        <v>2</v>
      </c>
      <c r="G61" s="806"/>
      <c r="H61" s="827">
        <f t="shared" si="0"/>
        <v>21</v>
      </c>
      <c r="I61" s="805"/>
      <c r="J61" s="805"/>
      <c r="K61" s="813" t="s">
        <v>900</v>
      </c>
      <c r="L61" s="818"/>
      <c r="M61" s="829">
        <v>46</v>
      </c>
      <c r="N61" s="829"/>
      <c r="O61" s="828">
        <f t="shared" ref="O61:O74" si="1">M61/$M$75</f>
        <v>0.69696969696969702</v>
      </c>
      <c r="P61" s="834"/>
      <c r="Q61" s="897"/>
      <c r="R61" s="834"/>
      <c r="S61" s="805"/>
    </row>
    <row r="62" spans="2:19" ht="14.25" customHeight="1" x14ac:dyDescent="0.3">
      <c r="B62" s="805" t="s">
        <v>446</v>
      </c>
      <c r="C62" s="805"/>
      <c r="D62" s="805">
        <v>15</v>
      </c>
      <c r="E62" s="805"/>
      <c r="F62" s="806">
        <v>5</v>
      </c>
      <c r="G62" s="806"/>
      <c r="H62" s="827">
        <f t="shared" si="0"/>
        <v>20</v>
      </c>
      <c r="I62" s="805"/>
      <c r="J62" s="805"/>
      <c r="K62" s="813" t="s">
        <v>901</v>
      </c>
      <c r="L62" s="818"/>
      <c r="M62" s="829">
        <v>8</v>
      </c>
      <c r="N62" s="829"/>
      <c r="O62" s="828">
        <f t="shared" si="1"/>
        <v>0.12121212121212122</v>
      </c>
      <c r="P62" s="834"/>
      <c r="Q62" s="897"/>
      <c r="R62" s="834"/>
      <c r="S62" s="805"/>
    </row>
    <row r="63" spans="2:19" ht="14.25" customHeight="1" x14ac:dyDescent="0.3">
      <c r="B63" s="805" t="s">
        <v>204</v>
      </c>
      <c r="C63" s="805"/>
      <c r="D63" s="805">
        <v>16</v>
      </c>
      <c r="E63" s="805"/>
      <c r="F63" s="806">
        <v>0</v>
      </c>
      <c r="G63" s="806"/>
      <c r="H63" s="827">
        <f t="shared" si="0"/>
        <v>16</v>
      </c>
      <c r="I63" s="805"/>
      <c r="J63" s="805"/>
      <c r="K63" s="813" t="s">
        <v>903</v>
      </c>
      <c r="L63" s="818"/>
      <c r="M63" s="829">
        <v>14</v>
      </c>
      <c r="N63" s="829"/>
      <c r="O63" s="828">
        <f t="shared" si="1"/>
        <v>0.21212121212121213</v>
      </c>
      <c r="P63" s="834"/>
      <c r="Q63" s="897"/>
      <c r="R63" s="834"/>
      <c r="S63" s="805"/>
    </row>
    <row r="64" spans="2:19" ht="14.25" customHeight="1" x14ac:dyDescent="0.3">
      <c r="B64" s="805" t="s">
        <v>427</v>
      </c>
      <c r="C64" s="805"/>
      <c r="D64" s="805">
        <v>11</v>
      </c>
      <c r="E64" s="805"/>
      <c r="F64" s="806">
        <v>0</v>
      </c>
      <c r="G64" s="806"/>
      <c r="H64" s="827">
        <f t="shared" si="0"/>
        <v>11</v>
      </c>
      <c r="I64" s="805"/>
      <c r="J64" s="805"/>
      <c r="K64" s="813" t="s">
        <v>1012</v>
      </c>
      <c r="L64" s="818"/>
      <c r="M64" s="829">
        <v>7</v>
      </c>
      <c r="N64" s="829"/>
      <c r="O64" s="828">
        <f t="shared" si="1"/>
        <v>0.10606060606060606</v>
      </c>
      <c r="P64" s="834"/>
      <c r="Q64" s="897"/>
      <c r="R64" s="834"/>
      <c r="S64" s="805"/>
    </row>
    <row r="65" spans="2:19" ht="14.25" customHeight="1" x14ac:dyDescent="0.3">
      <c r="B65" s="805" t="s">
        <v>437</v>
      </c>
      <c r="C65" s="805"/>
      <c r="D65" s="805">
        <v>9</v>
      </c>
      <c r="E65" s="805"/>
      <c r="F65" s="806">
        <v>1</v>
      </c>
      <c r="G65" s="806"/>
      <c r="H65" s="827">
        <f t="shared" si="0"/>
        <v>10</v>
      </c>
      <c r="I65" s="805"/>
      <c r="J65" s="805"/>
      <c r="K65" s="813" t="s">
        <v>907</v>
      </c>
      <c r="L65" s="818"/>
      <c r="M65" s="829">
        <v>4</v>
      </c>
      <c r="N65" s="829"/>
      <c r="O65" s="828">
        <f t="shared" si="1"/>
        <v>6.0606060606060608E-2</v>
      </c>
      <c r="P65" s="834"/>
      <c r="Q65" s="897"/>
      <c r="R65" s="834"/>
      <c r="S65" s="805"/>
    </row>
    <row r="66" spans="2:19" ht="14.25" customHeight="1" thickBot="1" x14ac:dyDescent="0.35">
      <c r="B66" s="813" t="s">
        <v>440</v>
      </c>
      <c r="C66" s="813"/>
      <c r="D66" s="813">
        <v>4</v>
      </c>
      <c r="E66" s="813"/>
      <c r="F66" s="818">
        <v>1</v>
      </c>
      <c r="G66" s="818"/>
      <c r="H66" s="830">
        <f t="shared" si="0"/>
        <v>5</v>
      </c>
      <c r="I66" s="807"/>
      <c r="J66" s="805"/>
      <c r="K66" s="813" t="s">
        <v>1013</v>
      </c>
      <c r="L66" s="818"/>
      <c r="M66" s="829">
        <v>16</v>
      </c>
      <c r="N66" s="829"/>
      <c r="O66" s="828">
        <f t="shared" si="1"/>
        <v>0.24242424242424243</v>
      </c>
      <c r="P66" s="834"/>
      <c r="Q66" s="897"/>
      <c r="R66" s="834"/>
      <c r="S66" s="805"/>
    </row>
    <row r="67" spans="2:19" ht="14.25" customHeight="1" x14ac:dyDescent="0.3">
      <c r="B67" s="1567" t="s">
        <v>1</v>
      </c>
      <c r="C67" s="1567"/>
      <c r="D67" s="1591">
        <f>SUM(D41:D66)</f>
        <v>1308</v>
      </c>
      <c r="E67" s="1591">
        <f>SUM(E41:E66)</f>
        <v>0</v>
      </c>
      <c r="F67" s="1571">
        <f>SUM(F41:F66)</f>
        <v>66</v>
      </c>
      <c r="G67" s="1571"/>
      <c r="H67" s="1571">
        <f>SUM(H41:H66)</f>
        <v>1374</v>
      </c>
      <c r="I67" s="831"/>
      <c r="J67" s="805"/>
      <c r="K67" s="891" t="s">
        <v>1014</v>
      </c>
      <c r="M67" s="897">
        <v>2</v>
      </c>
      <c r="O67" s="828">
        <f t="shared" si="1"/>
        <v>3.0303030303030304E-2</v>
      </c>
      <c r="S67" s="805"/>
    </row>
    <row r="68" spans="2:19" ht="14.25" customHeight="1" x14ac:dyDescent="0.3">
      <c r="B68" s="832" t="s">
        <v>883</v>
      </c>
      <c r="C68" s="805"/>
      <c r="D68" s="805"/>
      <c r="E68" s="805"/>
      <c r="F68" s="806"/>
      <c r="G68" s="806"/>
      <c r="H68" s="806"/>
      <c r="I68" s="807"/>
      <c r="J68" s="805"/>
      <c r="K68" s="891" t="s">
        <v>1015</v>
      </c>
      <c r="M68" s="897">
        <v>5</v>
      </c>
      <c r="O68" s="828">
        <f t="shared" si="1"/>
        <v>7.575757575757576E-2</v>
      </c>
      <c r="S68" s="805"/>
    </row>
    <row r="69" spans="2:19" ht="12.75" customHeight="1" x14ac:dyDescent="0.3">
      <c r="C69" s="838"/>
      <c r="D69" s="838"/>
      <c r="E69" s="838"/>
      <c r="F69" s="838"/>
      <c r="G69" s="838"/>
      <c r="H69" s="838"/>
      <c r="I69" s="838"/>
      <c r="J69" s="1166"/>
      <c r="K69" s="891" t="s">
        <v>1016</v>
      </c>
      <c r="M69" s="897">
        <v>4</v>
      </c>
      <c r="O69" s="828">
        <f t="shared" si="1"/>
        <v>6.0606060606060608E-2</v>
      </c>
      <c r="S69" s="805"/>
    </row>
    <row r="70" spans="2:19" ht="14.25" customHeight="1" x14ac:dyDescent="0.3">
      <c r="B70" s="1592" t="s">
        <v>1017</v>
      </c>
      <c r="C70" s="1592"/>
      <c r="D70" s="1592"/>
      <c r="E70" s="1592"/>
      <c r="F70" s="1592"/>
      <c r="G70" s="898"/>
      <c r="H70" s="838"/>
      <c r="I70" s="838"/>
      <c r="J70" s="1166"/>
      <c r="K70" s="891" t="s">
        <v>1018</v>
      </c>
      <c r="M70" s="897">
        <v>4</v>
      </c>
      <c r="O70" s="828">
        <f t="shared" si="1"/>
        <v>6.0606060606060608E-2</v>
      </c>
      <c r="S70" s="805"/>
    </row>
    <row r="71" spans="2:19" ht="13.5" customHeight="1" x14ac:dyDescent="0.3">
      <c r="B71" s="1254" t="s">
        <v>911</v>
      </c>
      <c r="C71" s="1254"/>
      <c r="D71" s="1238" t="s">
        <v>275</v>
      </c>
      <c r="E71" s="1238"/>
      <c r="F71" s="1174" t="s">
        <v>18</v>
      </c>
      <c r="G71" s="1181"/>
      <c r="H71" s="1181"/>
      <c r="I71" s="1181"/>
      <c r="J71" s="1181"/>
      <c r="K71" s="891" t="s">
        <v>1019</v>
      </c>
      <c r="M71" s="897">
        <v>0</v>
      </c>
      <c r="O71" s="828">
        <f t="shared" si="1"/>
        <v>0</v>
      </c>
      <c r="S71" s="805"/>
    </row>
    <row r="72" spans="2:19" ht="13.5" customHeight="1" x14ac:dyDescent="0.3">
      <c r="B72" s="813" t="s">
        <v>1020</v>
      </c>
      <c r="C72" s="818"/>
      <c r="D72" s="829">
        <v>37</v>
      </c>
      <c r="E72" s="829"/>
      <c r="F72" s="828">
        <f t="shared" ref="F72:F82" si="2">D72/$D$83</f>
        <v>0.56060606060606055</v>
      </c>
      <c r="G72" s="834"/>
      <c r="H72" s="897"/>
      <c r="I72" s="834"/>
      <c r="J72" s="1181"/>
      <c r="K72" s="891" t="s">
        <v>1021</v>
      </c>
      <c r="M72" s="897">
        <v>0</v>
      </c>
      <c r="O72" s="828">
        <f t="shared" si="1"/>
        <v>0</v>
      </c>
      <c r="S72" s="805"/>
    </row>
    <row r="73" spans="2:19" ht="13.5" customHeight="1" x14ac:dyDescent="0.3">
      <c r="B73" s="813" t="s">
        <v>1022</v>
      </c>
      <c r="C73" s="818"/>
      <c r="D73" s="829">
        <v>7</v>
      </c>
      <c r="E73" s="829"/>
      <c r="F73" s="828">
        <f t="shared" si="2"/>
        <v>0.10606060606060606</v>
      </c>
      <c r="G73" s="834"/>
      <c r="H73" s="897"/>
      <c r="I73" s="834"/>
      <c r="J73" s="834"/>
      <c r="K73" s="891" t="s">
        <v>1023</v>
      </c>
      <c r="M73" s="897">
        <v>1</v>
      </c>
      <c r="O73" s="828">
        <f t="shared" si="1"/>
        <v>1.5151515151515152E-2</v>
      </c>
      <c r="S73" s="805"/>
    </row>
    <row r="74" spans="2:19" ht="13.5" customHeight="1" thickBot="1" x14ac:dyDescent="0.35">
      <c r="B74" s="813" t="s">
        <v>916</v>
      </c>
      <c r="C74" s="818"/>
      <c r="D74" s="829">
        <v>7</v>
      </c>
      <c r="E74" s="829"/>
      <c r="F74" s="828">
        <f t="shared" si="2"/>
        <v>0.10606060606060606</v>
      </c>
      <c r="G74" s="834"/>
      <c r="H74" s="897"/>
      <c r="I74" s="834"/>
      <c r="J74" s="834"/>
      <c r="K74" s="891" t="s">
        <v>161</v>
      </c>
      <c r="M74" s="897">
        <v>7</v>
      </c>
      <c r="O74" s="828">
        <f t="shared" si="1"/>
        <v>0.10606060606060606</v>
      </c>
      <c r="S74" s="805"/>
    </row>
    <row r="75" spans="2:19" ht="13.5" customHeight="1" x14ac:dyDescent="0.3">
      <c r="B75" s="813" t="s">
        <v>918</v>
      </c>
      <c r="C75" s="818"/>
      <c r="D75" s="829">
        <v>2</v>
      </c>
      <c r="E75" s="829"/>
      <c r="F75" s="828">
        <f t="shared" si="2"/>
        <v>3.0303030303030304E-2</v>
      </c>
      <c r="G75" s="834"/>
      <c r="H75" s="897"/>
      <c r="I75" s="834"/>
      <c r="J75" s="834"/>
      <c r="K75" s="1567" t="s">
        <v>1024</v>
      </c>
      <c r="L75" s="1567"/>
      <c r="M75" s="1571">
        <v>66</v>
      </c>
      <c r="N75" s="1571"/>
      <c r="O75" s="1572">
        <v>1</v>
      </c>
      <c r="P75" s="900"/>
      <c r="Q75" s="901"/>
      <c r="R75" s="1177"/>
      <c r="S75" s="805"/>
    </row>
    <row r="76" spans="2:19" ht="13.5" customHeight="1" x14ac:dyDescent="0.3">
      <c r="B76" s="813" t="s">
        <v>1025</v>
      </c>
      <c r="C76" s="818"/>
      <c r="D76" s="829">
        <v>0</v>
      </c>
      <c r="E76" s="829"/>
      <c r="F76" s="828">
        <f t="shared" si="2"/>
        <v>0</v>
      </c>
      <c r="G76" s="834"/>
      <c r="H76" s="897"/>
      <c r="I76" s="834"/>
      <c r="J76" s="834"/>
      <c r="K76" s="811" t="s">
        <v>1026</v>
      </c>
      <c r="L76" s="805"/>
      <c r="M76" s="805"/>
      <c r="N76" s="805"/>
      <c r="O76" s="805"/>
      <c r="P76" s="805"/>
      <c r="Q76" s="805"/>
      <c r="R76" s="805"/>
      <c r="S76" s="805"/>
    </row>
    <row r="77" spans="2:19" ht="13.5" customHeight="1" x14ac:dyDescent="0.3">
      <c r="B77" s="813" t="s">
        <v>1027</v>
      </c>
      <c r="C77" s="818"/>
      <c r="D77" s="829">
        <v>3</v>
      </c>
      <c r="E77" s="829"/>
      <c r="F77" s="828">
        <f t="shared" si="2"/>
        <v>4.5454545454545456E-2</v>
      </c>
      <c r="G77" s="834"/>
      <c r="H77" s="897"/>
      <c r="I77" s="834"/>
      <c r="J77" s="834"/>
      <c r="K77" s="838"/>
      <c r="L77" s="838"/>
      <c r="M77" s="838"/>
      <c r="N77" s="838"/>
      <c r="O77" s="838"/>
      <c r="P77" s="838"/>
      <c r="Q77" s="838"/>
      <c r="R77" s="838"/>
      <c r="S77" s="805"/>
    </row>
    <row r="78" spans="2:19" ht="13.5" customHeight="1" x14ac:dyDescent="0.3">
      <c r="B78" s="813" t="s">
        <v>1028</v>
      </c>
      <c r="C78" s="818"/>
      <c r="D78" s="829">
        <v>0</v>
      </c>
      <c r="E78" s="829"/>
      <c r="F78" s="828">
        <f t="shared" si="2"/>
        <v>0</v>
      </c>
      <c r="G78" s="834"/>
      <c r="H78" s="897"/>
      <c r="I78" s="834"/>
      <c r="J78" s="834"/>
      <c r="K78" s="813"/>
      <c r="L78" s="818"/>
      <c r="M78" s="829"/>
      <c r="N78" s="829"/>
      <c r="O78" s="828"/>
      <c r="P78" s="834"/>
      <c r="Q78" s="897"/>
      <c r="R78" s="834"/>
      <c r="S78" s="805"/>
    </row>
    <row r="79" spans="2:19" ht="13.5" customHeight="1" x14ac:dyDescent="0.3">
      <c r="B79" s="813" t="s">
        <v>1029</v>
      </c>
      <c r="C79" s="818"/>
      <c r="D79" s="829">
        <v>1</v>
      </c>
      <c r="E79" s="829"/>
      <c r="F79" s="828">
        <f t="shared" si="2"/>
        <v>1.5151515151515152E-2</v>
      </c>
      <c r="G79" s="834"/>
      <c r="H79" s="897"/>
      <c r="I79" s="834"/>
      <c r="J79" s="834"/>
      <c r="S79" s="805"/>
    </row>
    <row r="80" spans="2:19" ht="13.5" customHeight="1" x14ac:dyDescent="0.3">
      <c r="B80" s="813" t="s">
        <v>1030</v>
      </c>
      <c r="C80" s="818"/>
      <c r="D80" s="829">
        <v>1</v>
      </c>
      <c r="E80" s="829"/>
      <c r="F80" s="828">
        <f t="shared" si="2"/>
        <v>1.5151515151515152E-2</v>
      </c>
      <c r="G80" s="834"/>
      <c r="H80" s="897"/>
      <c r="I80" s="834"/>
      <c r="J80" s="834"/>
      <c r="S80" s="805"/>
    </row>
    <row r="81" spans="2:19" ht="13.5" customHeight="1" x14ac:dyDescent="0.3">
      <c r="B81" s="813" t="s">
        <v>1031</v>
      </c>
      <c r="C81" s="818"/>
      <c r="D81" s="829">
        <v>2</v>
      </c>
      <c r="E81" s="829"/>
      <c r="F81" s="828">
        <f t="shared" si="2"/>
        <v>3.0303030303030304E-2</v>
      </c>
      <c r="G81" s="834"/>
      <c r="H81" s="897"/>
      <c r="I81" s="834"/>
      <c r="J81" s="834"/>
      <c r="S81" s="805"/>
    </row>
    <row r="82" spans="2:19" ht="13.5" customHeight="1" thickBot="1" x14ac:dyDescent="0.35">
      <c r="B82" s="813" t="s">
        <v>1032</v>
      </c>
      <c r="C82" s="818"/>
      <c r="D82" s="829">
        <v>6</v>
      </c>
      <c r="E82" s="829"/>
      <c r="F82" s="828">
        <f t="shared" si="2"/>
        <v>9.0909090909090912E-2</v>
      </c>
      <c r="G82" s="834"/>
      <c r="H82" s="897"/>
      <c r="I82" s="834"/>
      <c r="J82" s="834"/>
      <c r="S82" s="805"/>
    </row>
    <row r="83" spans="2:19" ht="13.5" customHeight="1" x14ac:dyDescent="0.3">
      <c r="B83" s="1567" t="s">
        <v>1</v>
      </c>
      <c r="C83" s="1567"/>
      <c r="D83" s="1571">
        <f>SUM(D72:D82)</f>
        <v>66</v>
      </c>
      <c r="E83" s="1571"/>
      <c r="F83" s="1572">
        <f>SUM(F72:F82)</f>
        <v>0.99999999999999989</v>
      </c>
      <c r="G83" s="900"/>
      <c r="H83" s="901"/>
      <c r="I83" s="1177"/>
      <c r="J83" s="834"/>
      <c r="S83" s="805"/>
    </row>
    <row r="84" spans="2:19" ht="6" customHeight="1" x14ac:dyDescent="0.3">
      <c r="B84" s="805"/>
      <c r="C84" s="805"/>
      <c r="D84" s="805"/>
      <c r="E84" s="805"/>
      <c r="F84" s="806"/>
      <c r="G84" s="806"/>
      <c r="H84" s="806"/>
      <c r="I84" s="805"/>
      <c r="J84" s="805"/>
      <c r="K84" s="805"/>
      <c r="L84" s="805"/>
      <c r="M84" s="805"/>
      <c r="N84" s="805"/>
      <c r="O84" s="805"/>
      <c r="P84" s="805"/>
      <c r="Q84" s="805"/>
      <c r="R84" s="805"/>
      <c r="S84" s="805"/>
    </row>
    <row r="85" spans="2:19" x14ac:dyDescent="0.3">
      <c r="B85" s="902" t="s">
        <v>1033</v>
      </c>
      <c r="C85" s="835"/>
      <c r="D85" s="835"/>
      <c r="E85" s="835"/>
      <c r="F85" s="836"/>
      <c r="G85" s="836"/>
      <c r="H85" s="836"/>
      <c r="I85" s="835"/>
      <c r="J85" s="835"/>
      <c r="K85" s="835"/>
      <c r="L85" s="835"/>
      <c r="M85" s="835"/>
      <c r="N85" s="835"/>
      <c r="O85" s="835"/>
      <c r="P85" s="835"/>
      <c r="Q85" s="835"/>
      <c r="R85" s="835"/>
      <c r="S85" s="835"/>
    </row>
    <row r="86" spans="2:19" ht="23.25" customHeight="1" x14ac:dyDescent="0.3">
      <c r="B86" s="1249" t="s">
        <v>1034</v>
      </c>
      <c r="C86" s="1249"/>
      <c r="D86" s="1249"/>
      <c r="E86" s="1167"/>
      <c r="F86" s="837"/>
      <c r="G86" s="837"/>
      <c r="H86" s="837"/>
      <c r="I86" s="838"/>
      <c r="J86" s="838"/>
      <c r="K86" s="805"/>
      <c r="L86" s="805"/>
      <c r="M86" s="805"/>
      <c r="N86" s="805"/>
      <c r="O86" s="805"/>
      <c r="P86" s="805"/>
      <c r="Q86" s="805"/>
      <c r="R86" s="805"/>
      <c r="S86" s="805"/>
    </row>
    <row r="87" spans="2:19" ht="15" customHeight="1" x14ac:dyDescent="0.3">
      <c r="B87" s="1249"/>
      <c r="C87" s="1249"/>
      <c r="D87" s="1249"/>
      <c r="E87" s="1167"/>
      <c r="F87" s="837"/>
      <c r="G87" s="837"/>
      <c r="H87" s="837"/>
      <c r="I87" s="838"/>
      <c r="J87" s="838"/>
      <c r="K87" s="805"/>
      <c r="L87" s="805"/>
      <c r="M87" s="839" t="s">
        <v>1035</v>
      </c>
      <c r="N87" s="840"/>
      <c r="O87" s="840"/>
      <c r="P87" s="805"/>
      <c r="Q87" s="805"/>
      <c r="R87" s="805"/>
      <c r="S87" s="805"/>
    </row>
    <row r="88" spans="2:19" ht="15" customHeight="1" x14ac:dyDescent="0.3">
      <c r="B88" s="841" t="s">
        <v>166</v>
      </c>
      <c r="C88" s="1172" t="s">
        <v>275</v>
      </c>
      <c r="D88" s="1172" t="s">
        <v>18</v>
      </c>
      <c r="E88" s="1173"/>
      <c r="F88" s="806"/>
      <c r="G88" s="806"/>
      <c r="H88" s="842" t="s">
        <v>929</v>
      </c>
      <c r="I88" s="805"/>
      <c r="J88" s="805"/>
      <c r="K88" s="805"/>
      <c r="L88" s="805"/>
      <c r="M88" s="843" t="s">
        <v>930</v>
      </c>
      <c r="N88" s="844"/>
      <c r="O88" s="1253" t="s">
        <v>275</v>
      </c>
      <c r="P88" s="1253"/>
      <c r="Q88" s="1253" t="s">
        <v>18</v>
      </c>
      <c r="R88" s="1253"/>
      <c r="S88" s="805"/>
    </row>
    <row r="89" spans="2:19" x14ac:dyDescent="0.3">
      <c r="B89" s="817" t="s">
        <v>931</v>
      </c>
      <c r="C89" s="806">
        <v>0</v>
      </c>
      <c r="D89" s="845">
        <f t="shared" ref="D89:D95" si="3">C89/$C$96</f>
        <v>0</v>
      </c>
      <c r="E89" s="846"/>
      <c r="F89" s="806"/>
      <c r="G89" s="806"/>
      <c r="H89" s="847">
        <f>SUM(D89:D92)</f>
        <v>1.5151515151515152E-2</v>
      </c>
      <c r="I89" s="805"/>
      <c r="J89" s="805"/>
      <c r="K89" s="805"/>
      <c r="L89" s="805"/>
      <c r="M89" s="805" t="s">
        <v>370</v>
      </c>
      <c r="N89" s="805"/>
      <c r="O89" s="1250">
        <v>2</v>
      </c>
      <c r="P89" s="1250"/>
      <c r="Q89" s="1251">
        <f>O89/$O$92</f>
        <v>3.0303030303030304E-2</v>
      </c>
      <c r="R89" s="1251"/>
      <c r="S89" s="805"/>
    </row>
    <row r="90" spans="2:19" x14ac:dyDescent="0.3">
      <c r="B90" s="817" t="s">
        <v>932</v>
      </c>
      <c r="C90" s="806">
        <v>0</v>
      </c>
      <c r="D90" s="845">
        <f t="shared" si="3"/>
        <v>0</v>
      </c>
      <c r="E90" s="846"/>
      <c r="F90" s="806"/>
      <c r="G90" s="806"/>
      <c r="H90" s="842"/>
      <c r="I90" s="805"/>
      <c r="J90" s="805"/>
      <c r="K90" s="805"/>
      <c r="L90" s="805"/>
      <c r="M90" s="805" t="s">
        <v>371</v>
      </c>
      <c r="N90" s="805"/>
      <c r="O90" s="1250">
        <v>64</v>
      </c>
      <c r="P90" s="1250"/>
      <c r="Q90" s="1251">
        <f>O90/$O$92</f>
        <v>0.96969696969696972</v>
      </c>
      <c r="R90" s="1251"/>
      <c r="S90" s="805"/>
    </row>
    <row r="91" spans="2:19" ht="15" thickBot="1" x14ac:dyDescent="0.35">
      <c r="B91" s="817" t="s">
        <v>933</v>
      </c>
      <c r="C91" s="806">
        <v>0</v>
      </c>
      <c r="D91" s="845">
        <f t="shared" si="3"/>
        <v>0</v>
      </c>
      <c r="E91" s="846"/>
      <c r="F91" s="806"/>
      <c r="G91" s="806"/>
      <c r="H91" s="842" t="s">
        <v>934</v>
      </c>
      <c r="I91" s="805"/>
      <c r="J91" s="805"/>
      <c r="K91" s="805"/>
      <c r="L91" s="805"/>
      <c r="M91" s="805" t="s">
        <v>935</v>
      </c>
      <c r="N91" s="805"/>
      <c r="O91" s="1250">
        <v>0</v>
      </c>
      <c r="P91" s="1250"/>
      <c r="Q91" s="1251">
        <f>O91/$O$92</f>
        <v>0</v>
      </c>
      <c r="R91" s="1251"/>
      <c r="S91" s="805"/>
    </row>
    <row r="92" spans="2:19" x14ac:dyDescent="0.3">
      <c r="B92" s="817" t="s">
        <v>936</v>
      </c>
      <c r="C92" s="806">
        <v>1</v>
      </c>
      <c r="D92" s="845">
        <f t="shared" si="3"/>
        <v>1.5151515151515152E-2</v>
      </c>
      <c r="E92" s="846"/>
      <c r="F92" s="806"/>
      <c r="G92" s="806"/>
      <c r="H92" s="847">
        <f>SUM(D93:D94)</f>
        <v>0.95454545454545459</v>
      </c>
      <c r="I92" s="805"/>
      <c r="J92" s="805"/>
      <c r="K92" s="805"/>
      <c r="L92" s="805"/>
      <c r="M92" s="1574" t="s">
        <v>1</v>
      </c>
      <c r="N92" s="1575"/>
      <c r="O92" s="1576">
        <f>SUM(O89:P91)</f>
        <v>66</v>
      </c>
      <c r="P92" s="1576"/>
      <c r="Q92" s="1577">
        <f>SUM(Q89:R91)</f>
        <v>1</v>
      </c>
      <c r="R92" s="1577"/>
      <c r="S92" s="805"/>
    </row>
    <row r="93" spans="2:19" x14ac:dyDescent="0.3">
      <c r="B93" s="817" t="s">
        <v>937</v>
      </c>
      <c r="C93" s="806">
        <v>28</v>
      </c>
      <c r="D93" s="845">
        <f t="shared" si="3"/>
        <v>0.42424242424242425</v>
      </c>
      <c r="E93" s="846"/>
      <c r="F93" s="806"/>
      <c r="G93" s="806"/>
      <c r="H93" s="842"/>
      <c r="I93" s="805"/>
      <c r="J93" s="805"/>
      <c r="K93" s="805"/>
      <c r="L93" s="805"/>
      <c r="M93" s="848"/>
      <c r="N93" s="805"/>
      <c r="O93" s="805"/>
      <c r="P93" s="805"/>
      <c r="Q93" s="805"/>
      <c r="R93" s="805"/>
      <c r="S93" s="805"/>
    </row>
    <row r="94" spans="2:19" x14ac:dyDescent="0.3">
      <c r="B94" s="817" t="s">
        <v>938</v>
      </c>
      <c r="C94" s="806">
        <v>35</v>
      </c>
      <c r="D94" s="845">
        <f t="shared" si="3"/>
        <v>0.53030303030303028</v>
      </c>
      <c r="E94" s="846"/>
      <c r="F94" s="806"/>
      <c r="G94" s="806"/>
      <c r="H94" s="842"/>
      <c r="I94" s="805"/>
      <c r="J94" s="805"/>
      <c r="K94" s="805"/>
      <c r="L94" s="805"/>
      <c r="M94" s="839" t="s">
        <v>1036</v>
      </c>
      <c r="N94" s="840"/>
      <c r="O94" s="840"/>
      <c r="P94" s="805"/>
      <c r="Q94" s="805"/>
      <c r="R94" s="805"/>
      <c r="S94" s="805"/>
    </row>
    <row r="95" spans="2:19" ht="15" thickBot="1" x14ac:dyDescent="0.35">
      <c r="B95" s="817" t="s">
        <v>940</v>
      </c>
      <c r="C95" s="806">
        <v>2</v>
      </c>
      <c r="D95" s="845">
        <f t="shared" si="3"/>
        <v>3.0303030303030304E-2</v>
      </c>
      <c r="E95" s="846"/>
      <c r="F95" s="806"/>
      <c r="G95" s="806"/>
      <c r="H95" s="842" t="s">
        <v>941</v>
      </c>
      <c r="I95" s="805"/>
      <c r="J95" s="805"/>
      <c r="K95" s="805"/>
      <c r="L95" s="805"/>
      <c r="M95" s="843" t="s">
        <v>942</v>
      </c>
      <c r="N95" s="844"/>
      <c r="O95" s="1253" t="s">
        <v>275</v>
      </c>
      <c r="P95" s="1253"/>
      <c r="Q95" s="1253" t="s">
        <v>18</v>
      </c>
      <c r="R95" s="1253"/>
      <c r="S95" s="805"/>
    </row>
    <row r="96" spans="2:19" x14ac:dyDescent="0.3">
      <c r="B96" s="1567" t="s">
        <v>1</v>
      </c>
      <c r="C96" s="1567">
        <f>SUM(C89:C95)</f>
        <v>66</v>
      </c>
      <c r="D96" s="1573">
        <f>SUM(D89:D95)</f>
        <v>1</v>
      </c>
      <c r="E96" s="849"/>
      <c r="F96" s="806"/>
      <c r="G96" s="806"/>
      <c r="H96" s="847">
        <f>SUM(D95)</f>
        <v>3.0303030303030304E-2</v>
      </c>
      <c r="I96" s="805"/>
      <c r="J96" s="805"/>
      <c r="K96" s="805"/>
      <c r="L96" s="805"/>
      <c r="M96" s="805" t="s">
        <v>866</v>
      </c>
      <c r="N96" s="805"/>
      <c r="O96" s="1170">
        <v>7</v>
      </c>
      <c r="P96" s="903"/>
      <c r="Q96" s="1251">
        <f>O96/$O$100</f>
        <v>0.10606060606060606</v>
      </c>
      <c r="R96" s="1251"/>
      <c r="S96" s="805"/>
    </row>
    <row r="97" spans="2:19" x14ac:dyDescent="0.3">
      <c r="B97" s="805"/>
      <c r="C97" s="805"/>
      <c r="D97" s="805"/>
      <c r="E97" s="805"/>
      <c r="F97" s="806"/>
      <c r="G97" s="806"/>
      <c r="H97" s="806"/>
      <c r="I97" s="805"/>
      <c r="J97" s="805"/>
      <c r="K97" s="805"/>
      <c r="L97" s="805"/>
      <c r="M97" s="805" t="s">
        <v>943</v>
      </c>
      <c r="N97" s="805"/>
      <c r="O97" s="1170">
        <v>48</v>
      </c>
      <c r="P97" s="903"/>
      <c r="Q97" s="1251">
        <f>O97/$O$100</f>
        <v>0.72727272727272729</v>
      </c>
      <c r="R97" s="1251"/>
      <c r="S97" s="805"/>
    </row>
    <row r="98" spans="2:19" x14ac:dyDescent="0.3">
      <c r="B98" s="805"/>
      <c r="C98" s="805"/>
      <c r="D98" s="805"/>
      <c r="E98" s="805"/>
      <c r="F98" s="806"/>
      <c r="G98" s="806"/>
      <c r="H98" s="806"/>
      <c r="I98" s="805"/>
      <c r="J98" s="805"/>
      <c r="K98" s="805"/>
      <c r="L98" s="805"/>
      <c r="M98" s="805" t="s">
        <v>1262</v>
      </c>
      <c r="N98" s="805"/>
      <c r="O98" s="1170">
        <v>11</v>
      </c>
      <c r="P98" s="903"/>
      <c r="Q98" s="1251">
        <f>O98/$O$100</f>
        <v>0.16666666666666666</v>
      </c>
      <c r="R98" s="1251"/>
      <c r="S98" s="805"/>
    </row>
    <row r="99" spans="2:19" ht="15" customHeight="1" thickBot="1" x14ac:dyDescent="0.35">
      <c r="B99" s="1249" t="s">
        <v>1037</v>
      </c>
      <c r="C99" s="1249"/>
      <c r="D99" s="1249"/>
      <c r="E99" s="1249"/>
      <c r="F99" s="1249"/>
      <c r="G99" s="1249"/>
      <c r="H99" s="1249"/>
      <c r="I99" s="805"/>
      <c r="J99" s="805"/>
      <c r="K99" s="805"/>
      <c r="L99" s="805"/>
      <c r="M99" s="805" t="s">
        <v>935</v>
      </c>
      <c r="N99" s="805"/>
      <c r="O99" s="1170">
        <v>0</v>
      </c>
      <c r="P99" s="1170">
        <v>0</v>
      </c>
      <c r="Q99" s="1251">
        <f>O99/$O$100</f>
        <v>0</v>
      </c>
      <c r="R99" s="1251"/>
      <c r="S99" s="805"/>
    </row>
    <row r="100" spans="2:19" x14ac:dyDescent="0.3">
      <c r="B100" s="1249"/>
      <c r="C100" s="1249"/>
      <c r="D100" s="1249"/>
      <c r="E100" s="1249"/>
      <c r="F100" s="1249"/>
      <c r="G100" s="1249"/>
      <c r="H100" s="1249"/>
      <c r="I100" s="805"/>
      <c r="J100" s="805"/>
      <c r="K100" s="805"/>
      <c r="L100" s="805"/>
      <c r="M100" s="1574" t="s">
        <v>1</v>
      </c>
      <c r="N100" s="1575"/>
      <c r="O100" s="1593">
        <f>SUM(O96:P99)</f>
        <v>66</v>
      </c>
      <c r="P100" s="1593"/>
      <c r="Q100" s="1577">
        <f>SUM(Q96:R99)</f>
        <v>1</v>
      </c>
      <c r="R100" s="1577"/>
      <c r="S100" s="805"/>
    </row>
    <row r="101" spans="2:19" x14ac:dyDescent="0.3">
      <c r="B101" s="1242" t="s">
        <v>945</v>
      </c>
      <c r="C101" s="1242"/>
      <c r="D101" s="1242"/>
      <c r="E101" s="1168"/>
      <c r="F101" s="1172" t="s">
        <v>275</v>
      </c>
      <c r="G101" s="1243" t="s">
        <v>18</v>
      </c>
      <c r="H101" s="1243"/>
      <c r="I101" s="1244"/>
      <c r="J101" s="1244"/>
      <c r="K101" s="1244"/>
      <c r="L101" s="805"/>
      <c r="M101" s="848"/>
      <c r="N101" s="805"/>
      <c r="O101" s="805"/>
      <c r="P101" s="805"/>
      <c r="Q101" s="805"/>
      <c r="R101" s="805"/>
      <c r="S101" s="805"/>
    </row>
    <row r="102" spans="2:19" x14ac:dyDescent="0.3">
      <c r="B102" s="850" t="s">
        <v>946</v>
      </c>
      <c r="C102" s="850"/>
      <c r="D102" s="850"/>
      <c r="E102" s="850"/>
      <c r="F102" s="851">
        <v>8</v>
      </c>
      <c r="G102" s="852"/>
      <c r="H102" s="853">
        <f t="shared" ref="H102:H125" si="4">F102/$F$126</f>
        <v>0.12121212121212122</v>
      </c>
      <c r="I102" s="807"/>
      <c r="J102" s="807"/>
      <c r="K102" s="807"/>
      <c r="L102" s="805"/>
      <c r="M102" s="805"/>
      <c r="N102" s="805"/>
      <c r="O102" s="805"/>
      <c r="P102" s="805"/>
      <c r="Q102" s="805"/>
      <c r="R102" s="805"/>
      <c r="S102" s="805"/>
    </row>
    <row r="103" spans="2:19" x14ac:dyDescent="0.3">
      <c r="B103" s="850" t="s">
        <v>109</v>
      </c>
      <c r="C103" s="850"/>
      <c r="D103" s="850"/>
      <c r="E103" s="850"/>
      <c r="F103" s="851">
        <v>19</v>
      </c>
      <c r="G103" s="852"/>
      <c r="H103" s="853">
        <f t="shared" si="4"/>
        <v>0.2878787878787879</v>
      </c>
      <c r="I103" s="805"/>
      <c r="J103" s="805"/>
      <c r="K103" s="805"/>
      <c r="L103" s="805"/>
      <c r="M103" s="805"/>
      <c r="N103" s="805"/>
      <c r="O103" s="805"/>
      <c r="P103" s="805"/>
      <c r="Q103" s="805"/>
      <c r="R103" s="805"/>
      <c r="S103" s="805"/>
    </row>
    <row r="104" spans="2:19" ht="15" customHeight="1" x14ac:dyDescent="0.3">
      <c r="B104" s="850" t="s">
        <v>947</v>
      </c>
      <c r="C104" s="850"/>
      <c r="D104" s="850"/>
      <c r="E104" s="850"/>
      <c r="F104" s="851">
        <v>0</v>
      </c>
      <c r="G104" s="852"/>
      <c r="H104" s="853">
        <f t="shared" si="4"/>
        <v>0</v>
      </c>
      <c r="I104" s="805"/>
      <c r="J104" s="805"/>
      <c r="K104" s="805"/>
      <c r="L104" s="805"/>
      <c r="M104" s="805"/>
      <c r="N104" s="805"/>
      <c r="O104" s="805"/>
      <c r="P104" s="805"/>
      <c r="Q104" s="805"/>
      <c r="R104" s="805"/>
      <c r="S104" s="805"/>
    </row>
    <row r="105" spans="2:19" ht="15" customHeight="1" x14ac:dyDescent="0.3">
      <c r="B105" s="850" t="s">
        <v>948</v>
      </c>
      <c r="C105" s="850"/>
      <c r="D105" s="850"/>
      <c r="E105" s="850"/>
      <c r="F105" s="851">
        <v>2</v>
      </c>
      <c r="G105" s="852"/>
      <c r="H105" s="853">
        <f t="shared" si="4"/>
        <v>3.0303030303030304E-2</v>
      </c>
      <c r="I105" s="805"/>
      <c r="J105" s="805"/>
      <c r="K105" s="805"/>
      <c r="L105" s="805"/>
      <c r="M105" s="805"/>
      <c r="N105" s="805"/>
      <c r="O105" s="805"/>
      <c r="P105" s="805"/>
      <c r="Q105" s="805"/>
      <c r="R105" s="805"/>
      <c r="S105" s="805"/>
    </row>
    <row r="106" spans="2:19" x14ac:dyDescent="0.3">
      <c r="B106" s="854" t="s">
        <v>949</v>
      </c>
      <c r="C106" s="854"/>
      <c r="D106" s="854"/>
      <c r="E106" s="854"/>
      <c r="F106" s="855">
        <v>1</v>
      </c>
      <c r="G106" s="856"/>
      <c r="H106" s="857">
        <f t="shared" si="4"/>
        <v>1.5151515151515152E-2</v>
      </c>
      <c r="I106" s="805"/>
      <c r="J106" s="805"/>
      <c r="K106" s="805"/>
      <c r="L106" s="805"/>
      <c r="M106" s="805"/>
      <c r="N106" s="805"/>
      <c r="O106" s="805"/>
      <c r="P106" s="805"/>
      <c r="Q106" s="805"/>
      <c r="R106" s="805"/>
      <c r="S106" s="805"/>
    </row>
    <row r="107" spans="2:19" x14ac:dyDescent="0.3">
      <c r="B107" s="854" t="s">
        <v>110</v>
      </c>
      <c r="C107" s="854"/>
      <c r="D107" s="854"/>
      <c r="E107" s="854"/>
      <c r="F107" s="855">
        <v>24</v>
      </c>
      <c r="G107" s="856"/>
      <c r="H107" s="857">
        <f t="shared" si="4"/>
        <v>0.36363636363636365</v>
      </c>
      <c r="I107" s="805"/>
      <c r="J107" s="805"/>
      <c r="K107" s="805"/>
      <c r="L107" s="805"/>
      <c r="M107" s="805"/>
      <c r="N107" s="805"/>
      <c r="O107" s="805"/>
      <c r="P107" s="805"/>
      <c r="Q107" s="805"/>
      <c r="R107" s="805"/>
      <c r="S107" s="805"/>
    </row>
    <row r="108" spans="2:19" x14ac:dyDescent="0.3">
      <c r="B108" s="858" t="s">
        <v>950</v>
      </c>
      <c r="C108" s="858"/>
      <c r="D108" s="858"/>
      <c r="E108" s="858"/>
      <c r="F108" s="855">
        <v>10</v>
      </c>
      <c r="G108" s="856"/>
      <c r="H108" s="857">
        <f t="shared" si="4"/>
        <v>0.15151515151515152</v>
      </c>
      <c r="I108" s="805"/>
      <c r="J108" s="805"/>
      <c r="K108" s="805"/>
      <c r="L108" s="805"/>
      <c r="M108" s="805"/>
      <c r="N108" s="805"/>
      <c r="O108" s="805"/>
      <c r="P108" s="805"/>
      <c r="Q108" s="805"/>
      <c r="R108" s="805"/>
      <c r="S108" s="805"/>
    </row>
    <row r="109" spans="2:19" ht="15" customHeight="1" x14ac:dyDescent="0.3">
      <c r="B109" s="854" t="s">
        <v>951</v>
      </c>
      <c r="C109" s="854"/>
      <c r="D109" s="854"/>
      <c r="E109" s="854"/>
      <c r="F109" s="855">
        <v>0</v>
      </c>
      <c r="G109" s="856"/>
      <c r="H109" s="857">
        <f t="shared" si="4"/>
        <v>0</v>
      </c>
      <c r="I109" s="805"/>
      <c r="J109" s="805"/>
      <c r="K109" s="805"/>
      <c r="L109" s="805"/>
      <c r="M109" s="805"/>
      <c r="N109" s="805"/>
      <c r="O109" s="805"/>
      <c r="P109" s="805"/>
      <c r="Q109" s="805"/>
      <c r="R109" s="805"/>
      <c r="S109" s="805"/>
    </row>
    <row r="110" spans="2:19" x14ac:dyDescent="0.3">
      <c r="B110" s="859" t="s">
        <v>952</v>
      </c>
      <c r="C110" s="859"/>
      <c r="D110" s="859"/>
      <c r="E110" s="859"/>
      <c r="F110" s="860">
        <v>0</v>
      </c>
      <c r="G110" s="861"/>
      <c r="H110" s="862">
        <f t="shared" si="4"/>
        <v>0</v>
      </c>
      <c r="I110" s="805"/>
      <c r="J110" s="805"/>
      <c r="K110" s="805"/>
      <c r="L110" s="805"/>
      <c r="M110" s="805"/>
      <c r="N110" s="805"/>
      <c r="O110" s="805"/>
      <c r="P110" s="805"/>
      <c r="Q110" s="805"/>
      <c r="R110" s="805"/>
      <c r="S110" s="805"/>
    </row>
    <row r="111" spans="2:19" x14ac:dyDescent="0.3">
      <c r="B111" s="859" t="s">
        <v>953</v>
      </c>
      <c r="C111" s="859"/>
      <c r="D111" s="859"/>
      <c r="E111" s="859"/>
      <c r="F111" s="860">
        <v>0</v>
      </c>
      <c r="G111" s="861"/>
      <c r="H111" s="862">
        <f t="shared" si="4"/>
        <v>0</v>
      </c>
      <c r="I111" s="805"/>
      <c r="J111" s="805"/>
      <c r="K111" s="805"/>
      <c r="L111" s="805"/>
      <c r="M111" s="805"/>
      <c r="N111" s="805"/>
      <c r="O111" s="805"/>
      <c r="P111" s="805"/>
      <c r="Q111" s="805"/>
      <c r="R111" s="805"/>
      <c r="S111" s="805"/>
    </row>
    <row r="112" spans="2:19" x14ac:dyDescent="0.3">
      <c r="B112" s="859" t="s">
        <v>954</v>
      </c>
      <c r="C112" s="859"/>
      <c r="D112" s="859"/>
      <c r="E112" s="859"/>
      <c r="F112" s="860">
        <v>0</v>
      </c>
      <c r="G112" s="861"/>
      <c r="H112" s="862">
        <f t="shared" si="4"/>
        <v>0</v>
      </c>
      <c r="I112" s="805"/>
      <c r="J112" s="805"/>
      <c r="K112" s="805"/>
      <c r="L112" s="805"/>
      <c r="M112" s="805"/>
      <c r="N112" s="805"/>
      <c r="O112" s="805"/>
      <c r="P112" s="805"/>
      <c r="Q112" s="805"/>
      <c r="R112" s="805"/>
      <c r="S112" s="805"/>
    </row>
    <row r="113" spans="2:19" x14ac:dyDescent="0.3">
      <c r="B113" s="859" t="s">
        <v>955</v>
      </c>
      <c r="C113" s="859"/>
      <c r="D113" s="859"/>
      <c r="E113" s="859"/>
      <c r="F113" s="860">
        <v>0</v>
      </c>
      <c r="G113" s="861"/>
      <c r="H113" s="862">
        <f t="shared" si="4"/>
        <v>0</v>
      </c>
      <c r="I113" s="805"/>
      <c r="J113" s="805"/>
      <c r="K113" s="805"/>
      <c r="L113" s="805"/>
      <c r="M113" s="805"/>
      <c r="N113" s="805"/>
      <c r="O113" s="805"/>
      <c r="P113" s="805"/>
      <c r="Q113" s="805"/>
      <c r="R113" s="805"/>
      <c r="S113" s="805"/>
    </row>
    <row r="114" spans="2:19" x14ac:dyDescent="0.3">
      <c r="B114" s="859" t="s">
        <v>956</v>
      </c>
      <c r="C114" s="859"/>
      <c r="D114" s="859"/>
      <c r="E114" s="859"/>
      <c r="F114" s="860">
        <v>1</v>
      </c>
      <c r="G114" s="861"/>
      <c r="H114" s="862">
        <f t="shared" si="4"/>
        <v>1.5151515151515152E-2</v>
      </c>
      <c r="I114" s="805"/>
      <c r="J114" s="805"/>
      <c r="K114" s="805"/>
      <c r="L114" s="805"/>
      <c r="M114" s="805"/>
      <c r="N114" s="805"/>
      <c r="O114" s="805"/>
      <c r="P114" s="805"/>
      <c r="Q114" s="805"/>
      <c r="R114" s="805"/>
      <c r="S114" s="805"/>
    </row>
    <row r="115" spans="2:19" x14ac:dyDescent="0.3">
      <c r="B115" s="859" t="s">
        <v>957</v>
      </c>
      <c r="C115" s="859"/>
      <c r="D115" s="859"/>
      <c r="E115" s="859"/>
      <c r="F115" s="860">
        <v>0</v>
      </c>
      <c r="G115" s="861"/>
      <c r="H115" s="862">
        <f t="shared" si="4"/>
        <v>0</v>
      </c>
      <c r="I115" s="805"/>
      <c r="J115" s="805"/>
      <c r="K115" s="805"/>
      <c r="L115" s="805"/>
      <c r="M115" s="805"/>
      <c r="N115" s="805"/>
      <c r="O115" s="805"/>
      <c r="P115" s="805"/>
      <c r="Q115" s="805"/>
      <c r="R115" s="805"/>
      <c r="S115" s="805"/>
    </row>
    <row r="116" spans="2:19" ht="15" customHeight="1" x14ac:dyDescent="0.3">
      <c r="B116" s="859" t="s">
        <v>958</v>
      </c>
      <c r="C116" s="859"/>
      <c r="D116" s="859"/>
      <c r="E116" s="859"/>
      <c r="F116" s="860">
        <v>0</v>
      </c>
      <c r="G116" s="861"/>
      <c r="H116" s="862">
        <f t="shared" si="4"/>
        <v>0</v>
      </c>
      <c r="I116" s="805"/>
      <c r="J116" s="805"/>
      <c r="K116" s="1240" t="s">
        <v>1038</v>
      </c>
      <c r="L116" s="1240"/>
      <c r="M116" s="1240"/>
      <c r="N116" s="1240"/>
      <c r="O116" s="840"/>
      <c r="P116" s="840"/>
      <c r="Q116" s="805"/>
      <c r="R116" s="805"/>
      <c r="S116" s="805"/>
    </row>
    <row r="117" spans="2:19" x14ac:dyDescent="0.3">
      <c r="B117" s="859" t="s">
        <v>960</v>
      </c>
      <c r="C117" s="859"/>
      <c r="D117" s="859"/>
      <c r="E117" s="859"/>
      <c r="F117" s="860">
        <v>0</v>
      </c>
      <c r="G117" s="861"/>
      <c r="H117" s="862">
        <f t="shared" si="4"/>
        <v>0</v>
      </c>
      <c r="I117" s="805"/>
      <c r="J117" s="805"/>
      <c r="K117" s="1240"/>
      <c r="L117" s="1240"/>
      <c r="M117" s="1240"/>
      <c r="N117" s="1240"/>
      <c r="O117" s="840"/>
      <c r="P117" s="840"/>
      <c r="Q117" s="805"/>
      <c r="R117" s="805"/>
      <c r="S117" s="805"/>
    </row>
    <row r="118" spans="2:19" x14ac:dyDescent="0.3">
      <c r="B118" s="859" t="s">
        <v>961</v>
      </c>
      <c r="C118" s="859"/>
      <c r="D118" s="859"/>
      <c r="E118" s="859"/>
      <c r="F118" s="860">
        <v>0</v>
      </c>
      <c r="G118" s="861"/>
      <c r="H118" s="862">
        <f t="shared" si="4"/>
        <v>0</v>
      </c>
      <c r="I118" s="805"/>
      <c r="J118" s="805"/>
      <c r="K118" s="1168" t="s">
        <v>962</v>
      </c>
      <c r="L118" s="1172" t="s">
        <v>275</v>
      </c>
      <c r="M118" s="1172" t="s">
        <v>18</v>
      </c>
      <c r="N118" s="863"/>
      <c r="O118" s="864"/>
      <c r="P118" s="846">
        <f>N118/$F$126</f>
        <v>0</v>
      </c>
      <c r="Q118" s="805"/>
      <c r="R118" s="805"/>
      <c r="S118" s="805"/>
    </row>
    <row r="119" spans="2:19" x14ac:dyDescent="0.3">
      <c r="B119" s="859" t="s">
        <v>963</v>
      </c>
      <c r="C119" s="859"/>
      <c r="D119" s="859"/>
      <c r="E119" s="859"/>
      <c r="F119" s="860">
        <v>0</v>
      </c>
      <c r="G119" s="861"/>
      <c r="H119" s="862">
        <f t="shared" si="4"/>
        <v>0</v>
      </c>
      <c r="I119" s="805"/>
      <c r="J119" s="805"/>
      <c r="K119" s="850" t="s">
        <v>964</v>
      </c>
      <c r="L119" s="851">
        <f>SUM(F102:F105)</f>
        <v>29</v>
      </c>
      <c r="M119" s="865">
        <f t="shared" ref="M119:M124" si="5">L119/$L$125</f>
        <v>0.43939393939393939</v>
      </c>
      <c r="N119" s="863"/>
      <c r="O119" s="864"/>
      <c r="P119" s="846">
        <f>N119/$F$126</f>
        <v>0</v>
      </c>
      <c r="Q119" s="805"/>
      <c r="R119" s="805"/>
      <c r="S119" s="805"/>
    </row>
    <row r="120" spans="2:19" ht="15" customHeight="1" x14ac:dyDescent="0.3">
      <c r="B120" s="866" t="s">
        <v>965</v>
      </c>
      <c r="C120" s="866"/>
      <c r="D120" s="866"/>
      <c r="E120" s="866"/>
      <c r="F120" s="867">
        <v>0</v>
      </c>
      <c r="G120" s="868"/>
      <c r="H120" s="869">
        <f t="shared" si="4"/>
        <v>0</v>
      </c>
      <c r="I120" s="805"/>
      <c r="J120" s="805"/>
      <c r="K120" s="854" t="s">
        <v>966</v>
      </c>
      <c r="L120" s="855">
        <f>SUM(F106:F109)</f>
        <v>35</v>
      </c>
      <c r="M120" s="870">
        <f t="shared" si="5"/>
        <v>0.53030303030303028</v>
      </c>
      <c r="N120" s="863"/>
      <c r="O120" s="864"/>
      <c r="P120" s="846">
        <f>N120/$F$126</f>
        <v>0</v>
      </c>
      <c r="Q120" s="805"/>
      <c r="R120" s="805"/>
      <c r="S120" s="805"/>
    </row>
    <row r="121" spans="2:19" x14ac:dyDescent="0.3">
      <c r="B121" s="866" t="s">
        <v>967</v>
      </c>
      <c r="C121" s="866"/>
      <c r="D121" s="866"/>
      <c r="E121" s="866"/>
      <c r="F121" s="867">
        <v>0</v>
      </c>
      <c r="G121" s="868"/>
      <c r="H121" s="869">
        <f t="shared" si="4"/>
        <v>0</v>
      </c>
      <c r="I121" s="805"/>
      <c r="J121" s="805"/>
      <c r="K121" s="859" t="s">
        <v>968</v>
      </c>
      <c r="L121" s="860">
        <f>SUM(F110:F119)</f>
        <v>1</v>
      </c>
      <c r="M121" s="871">
        <f t="shared" si="5"/>
        <v>1.5151515151515152E-2</v>
      </c>
      <c r="N121" s="872"/>
      <c r="O121" s="807"/>
      <c r="P121" s="807"/>
      <c r="Q121" s="805"/>
      <c r="R121" s="805"/>
      <c r="S121" s="805"/>
    </row>
    <row r="122" spans="2:19" x14ac:dyDescent="0.3">
      <c r="B122" s="866" t="s">
        <v>969</v>
      </c>
      <c r="C122" s="866"/>
      <c r="D122" s="866"/>
      <c r="E122" s="866"/>
      <c r="F122" s="867">
        <v>0</v>
      </c>
      <c r="G122" s="868"/>
      <c r="H122" s="869">
        <f t="shared" si="4"/>
        <v>0</v>
      </c>
      <c r="I122" s="805"/>
      <c r="J122" s="805"/>
      <c r="K122" s="866" t="s">
        <v>970</v>
      </c>
      <c r="L122" s="867">
        <f>SUM(F120:F122)</f>
        <v>0</v>
      </c>
      <c r="M122" s="873">
        <f t="shared" si="5"/>
        <v>0</v>
      </c>
      <c r="N122" s="872"/>
      <c r="O122" s="807"/>
      <c r="P122" s="807"/>
      <c r="Q122" s="805"/>
      <c r="R122" s="805"/>
      <c r="S122" s="805"/>
    </row>
    <row r="123" spans="2:19" x14ac:dyDescent="0.3">
      <c r="B123" s="874" t="s">
        <v>161</v>
      </c>
      <c r="C123" s="874"/>
      <c r="D123" s="874"/>
      <c r="E123" s="874"/>
      <c r="F123" s="875">
        <v>1</v>
      </c>
      <c r="G123" s="806"/>
      <c r="H123" s="845">
        <f t="shared" si="4"/>
        <v>1.5151515151515152E-2</v>
      </c>
      <c r="I123" s="805"/>
      <c r="J123" s="805"/>
      <c r="K123" s="876" t="s">
        <v>971</v>
      </c>
      <c r="L123" s="877">
        <f>SUM(F124:F125)</f>
        <v>0</v>
      </c>
      <c r="M123" s="878">
        <f t="shared" si="5"/>
        <v>0</v>
      </c>
      <c r="N123" s="879"/>
      <c r="O123" s="807"/>
      <c r="P123" s="807"/>
      <c r="Q123" s="805"/>
      <c r="R123" s="805"/>
      <c r="S123" s="805"/>
    </row>
    <row r="124" spans="2:19" ht="15" thickBot="1" x14ac:dyDescent="0.35">
      <c r="B124" s="876" t="s">
        <v>971</v>
      </c>
      <c r="C124" s="876"/>
      <c r="D124" s="876"/>
      <c r="E124" s="876"/>
      <c r="F124" s="880">
        <v>0</v>
      </c>
      <c r="G124" s="877"/>
      <c r="H124" s="905">
        <f t="shared" si="4"/>
        <v>0</v>
      </c>
      <c r="I124" s="805"/>
      <c r="J124" s="805"/>
      <c r="K124" s="881" t="s">
        <v>161</v>
      </c>
      <c r="L124" s="864">
        <f>SUM(F123)</f>
        <v>1</v>
      </c>
      <c r="M124" s="890">
        <f t="shared" si="5"/>
        <v>1.5151515151515152E-2</v>
      </c>
      <c r="N124" s="805"/>
      <c r="O124" s="805"/>
      <c r="P124" s="805"/>
      <c r="Q124" s="805"/>
      <c r="R124" s="805"/>
      <c r="S124" s="805"/>
    </row>
    <row r="125" spans="2:19" ht="15" thickBot="1" x14ac:dyDescent="0.35">
      <c r="B125" s="876" t="s">
        <v>972</v>
      </c>
      <c r="C125" s="876"/>
      <c r="D125" s="876"/>
      <c r="E125" s="876"/>
      <c r="F125" s="880">
        <v>0</v>
      </c>
      <c r="G125" s="877"/>
      <c r="H125" s="905">
        <f t="shared" si="4"/>
        <v>0</v>
      </c>
      <c r="I125" s="805"/>
      <c r="J125" s="805"/>
      <c r="K125" s="1578" t="s">
        <v>1</v>
      </c>
      <c r="L125" s="1567">
        <f>SUM(L119:L124)</f>
        <v>66</v>
      </c>
      <c r="M125" s="1579">
        <f>SUM(M119:M124)</f>
        <v>1</v>
      </c>
      <c r="N125" s="805"/>
      <c r="O125" s="805"/>
      <c r="P125" s="805"/>
      <c r="Q125" s="805"/>
      <c r="R125" s="805"/>
      <c r="S125" s="805"/>
    </row>
    <row r="126" spans="2:19" x14ac:dyDescent="0.3">
      <c r="B126" s="1580" t="s">
        <v>1</v>
      </c>
      <c r="C126" s="1580"/>
      <c r="D126" s="1580"/>
      <c r="E126" s="1567"/>
      <c r="F126" s="1567">
        <f>SUM(F102:F125)</f>
        <v>66</v>
      </c>
      <c r="G126" s="1574"/>
      <c r="H126" s="1573">
        <f>SUM(H102:H125)</f>
        <v>1</v>
      </c>
      <c r="I126" s="805"/>
      <c r="J126" s="805"/>
      <c r="K126" s="805"/>
      <c r="L126" s="805"/>
      <c r="M126" s="805"/>
      <c r="N126" s="805"/>
      <c r="O126" s="805"/>
      <c r="P126" s="805"/>
      <c r="Q126" s="805"/>
      <c r="R126" s="805"/>
      <c r="S126" s="805"/>
    </row>
    <row r="127" spans="2:19" x14ac:dyDescent="0.3">
      <c r="B127" s="805"/>
      <c r="C127" s="805"/>
      <c r="D127" s="805"/>
      <c r="E127" s="805"/>
      <c r="F127" s="806"/>
      <c r="G127" s="806"/>
      <c r="H127" s="806"/>
      <c r="I127" s="805"/>
      <c r="J127" s="805"/>
      <c r="K127" s="805"/>
      <c r="L127" s="805"/>
      <c r="M127" s="805"/>
      <c r="N127" s="805"/>
      <c r="O127" s="805"/>
      <c r="P127" s="805"/>
      <c r="Q127" s="805"/>
      <c r="R127" s="805"/>
      <c r="S127" s="805"/>
    </row>
    <row r="128" spans="2:19" ht="15" customHeight="1" x14ac:dyDescent="0.3">
      <c r="B128" s="1245" t="s">
        <v>1039</v>
      </c>
      <c r="C128" s="1245"/>
      <c r="D128" s="1245"/>
      <c r="E128" s="1245"/>
      <c r="F128" s="1245"/>
      <c r="G128" s="1245"/>
      <c r="H128" s="1245"/>
      <c r="I128" s="883"/>
      <c r="J128" s="883"/>
      <c r="K128" s="1246" t="s">
        <v>1040</v>
      </c>
      <c r="L128" s="1246"/>
      <c r="M128" s="1246"/>
      <c r="N128" s="1246"/>
      <c r="O128" s="1246"/>
      <c r="P128" s="1246"/>
      <c r="Q128" s="1246"/>
      <c r="R128" s="805"/>
      <c r="S128" s="805"/>
    </row>
    <row r="129" spans="2:19" ht="15" customHeight="1" x14ac:dyDescent="0.3">
      <c r="B129" s="1245"/>
      <c r="C129" s="1245"/>
      <c r="D129" s="1245"/>
      <c r="E129" s="1245"/>
      <c r="F129" s="1245"/>
      <c r="G129" s="1245"/>
      <c r="H129" s="1245"/>
      <c r="I129" s="883"/>
      <c r="J129" s="883"/>
      <c r="K129" s="1246"/>
      <c r="L129" s="1246"/>
      <c r="M129" s="1246"/>
      <c r="N129" s="1246"/>
      <c r="O129" s="1246"/>
      <c r="P129" s="1246"/>
      <c r="Q129" s="1246"/>
      <c r="R129" s="805"/>
      <c r="S129" s="805"/>
    </row>
    <row r="130" spans="2:19" ht="15" thickBot="1" x14ac:dyDescent="0.35">
      <c r="B130" s="1242" t="s">
        <v>975</v>
      </c>
      <c r="C130" s="1247" t="s">
        <v>886</v>
      </c>
      <c r="D130" s="1247"/>
      <c r="E130" s="1174"/>
      <c r="F130" s="1247">
        <v>2017</v>
      </c>
      <c r="G130" s="1247"/>
      <c r="H130" s="1247"/>
      <c r="I130" s="805"/>
      <c r="J130" s="805"/>
      <c r="K130" s="1242" t="s">
        <v>976</v>
      </c>
      <c r="L130" s="1242"/>
      <c r="M130" s="1174" t="s">
        <v>275</v>
      </c>
      <c r="N130" s="1174"/>
      <c r="O130" s="1174" t="s">
        <v>18</v>
      </c>
      <c r="P130" s="884"/>
      <c r="Q130" s="884"/>
      <c r="R130" s="805"/>
      <c r="S130" s="805"/>
    </row>
    <row r="131" spans="2:19" x14ac:dyDescent="0.3">
      <c r="B131" s="1242"/>
      <c r="C131" s="1172" t="s">
        <v>275</v>
      </c>
      <c r="D131" s="1172" t="s">
        <v>18</v>
      </c>
      <c r="E131" s="1172"/>
      <c r="F131" s="1172" t="s">
        <v>275</v>
      </c>
      <c r="G131" s="1243" t="s">
        <v>18</v>
      </c>
      <c r="H131" s="1243"/>
      <c r="I131" s="805"/>
      <c r="J131" s="805"/>
      <c r="K131" s="881" t="s">
        <v>866</v>
      </c>
      <c r="L131" s="885"/>
      <c r="M131" s="886">
        <v>8</v>
      </c>
      <c r="N131" s="882"/>
      <c r="O131" s="834">
        <f t="shared" ref="O131:O137" si="6">M131/$M$138</f>
        <v>0.12121212121212122</v>
      </c>
      <c r="P131" s="884"/>
      <c r="Q131" s="884"/>
      <c r="R131" s="805"/>
      <c r="S131" s="805"/>
    </row>
    <row r="132" spans="2:19" x14ac:dyDescent="0.3">
      <c r="B132" s="881" t="s">
        <v>977</v>
      </c>
      <c r="C132" s="875">
        <f>L119+L120</f>
        <v>64</v>
      </c>
      <c r="D132" s="863">
        <f>C132/$L$125</f>
        <v>0.96969696969696972</v>
      </c>
      <c r="E132" s="863"/>
      <c r="F132" s="875">
        <v>215</v>
      </c>
      <c r="G132" s="1241">
        <f>F132/$F$137</f>
        <v>0.87044534412955465</v>
      </c>
      <c r="H132" s="1241"/>
      <c r="I132" s="805"/>
      <c r="J132" s="805"/>
      <c r="K132" s="881" t="s">
        <v>978</v>
      </c>
      <c r="L132" s="875"/>
      <c r="M132" s="887">
        <v>45</v>
      </c>
      <c r="N132" s="863"/>
      <c r="O132" s="834">
        <f t="shared" si="6"/>
        <v>0.68181818181818177</v>
      </c>
      <c r="P132" s="888"/>
      <c r="Q132" s="888"/>
      <c r="R132" s="805"/>
      <c r="S132" s="805"/>
    </row>
    <row r="133" spans="2:19" x14ac:dyDescent="0.3">
      <c r="B133" s="881" t="s">
        <v>979</v>
      </c>
      <c r="C133" s="875">
        <f>L122+L123+L124</f>
        <v>1</v>
      </c>
      <c r="D133" s="863">
        <f>C133/$L$125</f>
        <v>1.5151515151515152E-2</v>
      </c>
      <c r="E133" s="863"/>
      <c r="F133" s="875">
        <v>15</v>
      </c>
      <c r="G133" s="1241">
        <f>F133/$F$137</f>
        <v>6.0728744939271252E-2</v>
      </c>
      <c r="H133" s="1241"/>
      <c r="I133" s="805"/>
      <c r="J133" s="805"/>
      <c r="K133" s="881" t="s">
        <v>980</v>
      </c>
      <c r="L133" s="875"/>
      <c r="M133" s="887">
        <v>0</v>
      </c>
      <c r="N133" s="863"/>
      <c r="O133" s="834">
        <f t="shared" si="6"/>
        <v>0</v>
      </c>
      <c r="P133" s="888"/>
      <c r="Q133" s="888"/>
      <c r="R133" s="805"/>
      <c r="S133" s="805"/>
    </row>
    <row r="134" spans="2:19" x14ac:dyDescent="0.3">
      <c r="B134" s="881" t="s">
        <v>968</v>
      </c>
      <c r="C134" s="875">
        <f>L121</f>
        <v>1</v>
      </c>
      <c r="D134" s="863">
        <f>C134/$L$125</f>
        <v>1.5151515151515152E-2</v>
      </c>
      <c r="E134" s="863"/>
      <c r="F134" s="875">
        <v>17</v>
      </c>
      <c r="G134" s="1241">
        <f>F134/$F$137</f>
        <v>6.8825910931174086E-2</v>
      </c>
      <c r="H134" s="1241"/>
      <c r="I134" s="805"/>
      <c r="J134" s="805"/>
      <c r="K134" s="881" t="s">
        <v>1041</v>
      </c>
      <c r="L134" s="875"/>
      <c r="M134" s="887">
        <v>2</v>
      </c>
      <c r="N134" s="863"/>
      <c r="O134" s="834">
        <f t="shared" si="6"/>
        <v>3.0303030303030304E-2</v>
      </c>
      <c r="P134" s="888"/>
      <c r="Q134" s="888"/>
      <c r="R134" s="805"/>
      <c r="S134" s="805"/>
    </row>
    <row r="135" spans="2:19" x14ac:dyDescent="0.3">
      <c r="B135" s="881" t="s">
        <v>982</v>
      </c>
      <c r="C135" s="875">
        <v>0</v>
      </c>
      <c r="D135" s="863">
        <f>C135/$L$125</f>
        <v>0</v>
      </c>
      <c r="E135" s="863"/>
      <c r="F135" s="875">
        <v>0</v>
      </c>
      <c r="G135" s="1241">
        <f>F135/$F$137</f>
        <v>0</v>
      </c>
      <c r="H135" s="1241"/>
      <c r="I135" s="805"/>
      <c r="J135" s="805"/>
      <c r="K135" s="881" t="s">
        <v>983</v>
      </c>
      <c r="L135" s="875"/>
      <c r="M135" s="887">
        <v>2</v>
      </c>
      <c r="N135" s="863"/>
      <c r="O135" s="834">
        <f t="shared" si="6"/>
        <v>3.0303030303030304E-2</v>
      </c>
      <c r="P135" s="888"/>
      <c r="Q135" s="888"/>
      <c r="R135" s="805"/>
      <c r="S135" s="805"/>
    </row>
    <row r="136" spans="2:19" ht="15" thickBot="1" x14ac:dyDescent="0.35">
      <c r="B136" s="881" t="s">
        <v>935</v>
      </c>
      <c r="C136" s="864">
        <v>0</v>
      </c>
      <c r="D136" s="890">
        <f>C136/$L$125</f>
        <v>0</v>
      </c>
      <c r="E136" s="890"/>
      <c r="F136" s="864">
        <v>0</v>
      </c>
      <c r="G136" s="1241">
        <f>F136/$F$137</f>
        <v>0</v>
      </c>
      <c r="H136" s="1241"/>
      <c r="I136" s="805"/>
      <c r="J136" s="805"/>
      <c r="K136" s="881" t="s">
        <v>19</v>
      </c>
      <c r="L136" s="864"/>
      <c r="M136" s="889">
        <v>9</v>
      </c>
      <c r="N136" s="890"/>
      <c r="O136" s="834">
        <f t="shared" si="6"/>
        <v>0.13636363636363635</v>
      </c>
      <c r="P136" s="888"/>
      <c r="Q136" s="888"/>
      <c r="R136" s="805"/>
      <c r="S136" s="805"/>
    </row>
    <row r="137" spans="2:19" ht="15" thickBot="1" x14ac:dyDescent="0.35">
      <c r="B137" s="1578" t="s">
        <v>1</v>
      </c>
      <c r="C137" s="1567">
        <f>SUM(C132:C136)</f>
        <v>66</v>
      </c>
      <c r="D137" s="1579">
        <f>SUM(D132:D136)</f>
        <v>1</v>
      </c>
      <c r="E137" s="1579"/>
      <c r="F137" s="1567">
        <f>SUM(F132:F136)</f>
        <v>247</v>
      </c>
      <c r="G137" s="1581">
        <f>SUM(G132:H136)</f>
        <v>1</v>
      </c>
      <c r="H137" s="1581"/>
      <c r="I137" s="805"/>
      <c r="J137" s="805"/>
      <c r="K137" s="881" t="s">
        <v>972</v>
      </c>
      <c r="L137" s="805"/>
      <c r="M137" s="1582">
        <v>0</v>
      </c>
      <c r="N137" s="806"/>
      <c r="O137" s="834">
        <f t="shared" si="6"/>
        <v>0</v>
      </c>
      <c r="P137" s="891"/>
      <c r="Q137" s="891"/>
      <c r="R137" s="805"/>
      <c r="S137" s="805"/>
    </row>
    <row r="138" spans="2:19" x14ac:dyDescent="0.3">
      <c r="B138" s="832" t="s">
        <v>883</v>
      </c>
      <c r="C138" s="805"/>
      <c r="D138" s="805"/>
      <c r="E138" s="805"/>
      <c r="F138" s="806"/>
      <c r="G138" s="806"/>
      <c r="H138" s="806"/>
      <c r="I138" s="805"/>
      <c r="J138" s="805"/>
      <c r="K138" s="1583" t="s">
        <v>1</v>
      </c>
      <c r="L138" s="1583"/>
      <c r="M138" s="1584">
        <f>SUM(M131:M137)</f>
        <v>66</v>
      </c>
      <c r="N138" s="1579"/>
      <c r="O138" s="1573">
        <f>SUM(O131:O137)</f>
        <v>0.99999999999999989</v>
      </c>
      <c r="P138" s="1239">
        <f>SUM(P132:Q136)</f>
        <v>0</v>
      </c>
      <c r="Q138" s="1239"/>
      <c r="R138" s="805"/>
      <c r="S138" s="805"/>
    </row>
    <row r="139" spans="2:19" ht="13.5" customHeight="1" x14ac:dyDescent="0.3">
      <c r="B139" s="805"/>
      <c r="C139" s="805"/>
      <c r="D139" s="805"/>
      <c r="E139" s="805"/>
      <c r="F139" s="806"/>
      <c r="G139" s="806"/>
      <c r="H139" s="806"/>
      <c r="I139" s="805"/>
      <c r="J139" s="805"/>
      <c r="K139" s="848"/>
      <c r="L139" s="805"/>
      <c r="M139" s="805"/>
      <c r="N139" s="805"/>
      <c r="O139" s="806"/>
      <c r="P139" s="806"/>
      <c r="Q139" s="806"/>
      <c r="R139" s="805"/>
      <c r="S139" s="805"/>
    </row>
    <row r="140" spans="2:19" x14ac:dyDescent="0.3">
      <c r="B140" s="902" t="s">
        <v>984</v>
      </c>
      <c r="C140" s="835"/>
      <c r="D140" s="835"/>
      <c r="E140" s="835"/>
      <c r="F140" s="836"/>
      <c r="G140" s="836"/>
      <c r="H140" s="836"/>
      <c r="I140" s="835"/>
      <c r="J140" s="835"/>
      <c r="K140" s="835"/>
      <c r="L140" s="835"/>
      <c r="M140" s="835"/>
      <c r="N140" s="835"/>
      <c r="O140" s="835"/>
      <c r="P140" s="835"/>
      <c r="Q140" s="835"/>
      <c r="R140" s="835"/>
      <c r="S140" s="835"/>
    </row>
    <row r="141" spans="2:19" ht="24.75" customHeight="1" x14ac:dyDescent="0.3">
      <c r="B141" s="1240" t="s">
        <v>1042</v>
      </c>
      <c r="C141" s="1240"/>
      <c r="D141" s="1240"/>
      <c r="E141" s="1240"/>
      <c r="F141" s="1240"/>
      <c r="G141" s="806"/>
      <c r="H141" s="806"/>
      <c r="I141" s="805"/>
      <c r="J141" s="805"/>
      <c r="K141" s="1240" t="s">
        <v>1043</v>
      </c>
      <c r="L141" s="1240"/>
      <c r="M141" s="1240"/>
      <c r="N141" s="838"/>
      <c r="O141" s="838"/>
      <c r="P141" s="805"/>
      <c r="Q141" s="805"/>
      <c r="R141" s="805"/>
      <c r="S141" s="805"/>
    </row>
    <row r="142" spans="2:19" x14ac:dyDescent="0.3">
      <c r="B142" s="1240"/>
      <c r="C142" s="1240"/>
      <c r="D142" s="1240"/>
      <c r="E142" s="1240"/>
      <c r="F142" s="1240"/>
      <c r="G142" s="806"/>
      <c r="H142" s="806"/>
      <c r="I142" s="805"/>
      <c r="J142" s="805"/>
      <c r="K142" s="1240"/>
      <c r="L142" s="1240"/>
      <c r="M142" s="1240"/>
      <c r="N142" s="838"/>
      <c r="O142" s="838"/>
      <c r="P142" s="805"/>
      <c r="Q142" s="805"/>
      <c r="R142" s="805"/>
      <c r="S142" s="805"/>
    </row>
    <row r="143" spans="2:19" x14ac:dyDescent="0.3">
      <c r="B143" s="841" t="s">
        <v>166</v>
      </c>
      <c r="C143" s="1172" t="s">
        <v>275</v>
      </c>
      <c r="D143" s="1172" t="s">
        <v>18</v>
      </c>
      <c r="E143" s="805"/>
      <c r="F143" s="806"/>
      <c r="G143" s="806"/>
      <c r="H143" s="806"/>
      <c r="I143" s="805"/>
      <c r="J143" s="805"/>
      <c r="K143" s="1172" t="s">
        <v>1044</v>
      </c>
      <c r="L143" s="1172" t="s">
        <v>275</v>
      </c>
      <c r="M143" s="1172" t="s">
        <v>18</v>
      </c>
      <c r="N143" s="805"/>
      <c r="O143" s="806"/>
      <c r="P143" s="805"/>
      <c r="Q143" s="805"/>
      <c r="R143" s="805"/>
      <c r="S143" s="805"/>
    </row>
    <row r="144" spans="2:19" x14ac:dyDescent="0.3">
      <c r="B144" s="817" t="s">
        <v>1273</v>
      </c>
      <c r="C144" s="806">
        <v>1</v>
      </c>
      <c r="D144" s="845">
        <f>C144/$C$96</f>
        <v>1.5151515151515152E-2</v>
      </c>
      <c r="E144" s="805"/>
      <c r="F144" s="806"/>
      <c r="G144" s="806"/>
      <c r="H144" s="806"/>
      <c r="I144" s="805"/>
      <c r="J144" s="805"/>
      <c r="K144" s="906" t="s">
        <v>1045</v>
      </c>
      <c r="L144" s="806">
        <v>34</v>
      </c>
      <c r="M144" s="845">
        <f>L144/$C$96</f>
        <v>0.51515151515151514</v>
      </c>
      <c r="N144" s="805"/>
      <c r="O144" s="806"/>
      <c r="P144" s="805"/>
      <c r="Q144" s="805"/>
      <c r="R144" s="805"/>
      <c r="S144" s="805"/>
    </row>
    <row r="145" spans="2:19" x14ac:dyDescent="0.3">
      <c r="B145" s="817" t="s">
        <v>937</v>
      </c>
      <c r="C145" s="806">
        <v>15</v>
      </c>
      <c r="D145" s="845">
        <f>C145/$C$96</f>
        <v>0.22727272727272727</v>
      </c>
      <c r="E145" s="805"/>
      <c r="F145" s="806"/>
      <c r="G145" s="806"/>
      <c r="H145" s="806"/>
      <c r="I145" s="805"/>
      <c r="J145" s="805"/>
      <c r="K145" s="906" t="s">
        <v>1046</v>
      </c>
      <c r="L145" s="806">
        <v>29</v>
      </c>
      <c r="M145" s="845">
        <f>L145/$C$96</f>
        <v>0.43939393939393939</v>
      </c>
      <c r="N145" s="805"/>
      <c r="O145" s="806"/>
      <c r="P145" s="805"/>
      <c r="Q145" s="805"/>
      <c r="R145" s="805"/>
      <c r="S145" s="805"/>
    </row>
    <row r="146" spans="2:19" x14ac:dyDescent="0.3">
      <c r="B146" s="817" t="s">
        <v>938</v>
      </c>
      <c r="C146" s="806">
        <v>49</v>
      </c>
      <c r="D146" s="845">
        <f>C146/$C$96</f>
        <v>0.74242424242424243</v>
      </c>
      <c r="E146" s="805"/>
      <c r="F146" s="806"/>
      <c r="G146" s="806"/>
      <c r="H146" s="842" t="s">
        <v>989</v>
      </c>
      <c r="I146" s="805"/>
      <c r="J146" s="805"/>
      <c r="K146" s="906" t="s">
        <v>1047</v>
      </c>
      <c r="L146" s="806">
        <v>1</v>
      </c>
      <c r="M146" s="845">
        <f>L146/$C$96</f>
        <v>1.5151515151515152E-2</v>
      </c>
      <c r="N146" s="805"/>
      <c r="O146" s="806"/>
      <c r="P146" s="805"/>
      <c r="Q146" s="805"/>
      <c r="R146" s="805"/>
      <c r="S146" s="805"/>
    </row>
    <row r="147" spans="2:19" ht="15" thickBot="1" x14ac:dyDescent="0.35">
      <c r="B147" s="817" t="s">
        <v>940</v>
      </c>
      <c r="C147" s="806">
        <v>1</v>
      </c>
      <c r="D147" s="845">
        <f>C147/$C$96</f>
        <v>1.5151515151515152E-2</v>
      </c>
      <c r="E147" s="805"/>
      <c r="F147" s="806"/>
      <c r="G147" s="806"/>
      <c r="H147" s="847">
        <v>0.98</v>
      </c>
      <c r="I147" s="805"/>
      <c r="J147" s="805"/>
      <c r="K147" s="906" t="s">
        <v>1048</v>
      </c>
      <c r="L147" s="806">
        <v>2</v>
      </c>
      <c r="M147" s="845">
        <f>L147/$C$96</f>
        <v>3.0303030303030304E-2</v>
      </c>
      <c r="N147" s="805"/>
      <c r="O147" s="806"/>
      <c r="P147" s="805"/>
      <c r="Q147" s="805"/>
      <c r="R147" s="805"/>
      <c r="S147" s="805"/>
    </row>
    <row r="148" spans="2:19" ht="15" thickBot="1" x14ac:dyDescent="0.35">
      <c r="B148" s="817" t="s">
        <v>972</v>
      </c>
      <c r="C148" s="806">
        <v>0</v>
      </c>
      <c r="D148" s="845">
        <f>C148/$C$96</f>
        <v>0</v>
      </c>
      <c r="E148" s="805"/>
      <c r="F148" s="806"/>
      <c r="G148" s="806"/>
      <c r="H148" s="806"/>
      <c r="I148" s="805"/>
      <c r="J148" s="805"/>
      <c r="K148" s="1567" t="s">
        <v>1</v>
      </c>
      <c r="L148" s="1567">
        <f>SUM(L144:L147)</f>
        <v>66</v>
      </c>
      <c r="M148" s="1573">
        <f>SUM(M144:M147)</f>
        <v>1</v>
      </c>
      <c r="N148" s="805"/>
      <c r="O148" s="806"/>
      <c r="P148" s="805"/>
      <c r="Q148" s="805"/>
      <c r="R148" s="805"/>
      <c r="S148" s="805"/>
    </row>
    <row r="149" spans="2:19" x14ac:dyDescent="0.3">
      <c r="B149" s="1567" t="s">
        <v>1</v>
      </c>
      <c r="C149" s="1567">
        <f>SUM(C144:C148)</f>
        <v>66</v>
      </c>
      <c r="D149" s="1573">
        <f>SUM(D144:D148)</f>
        <v>1</v>
      </c>
      <c r="E149" s="805"/>
      <c r="F149" s="806"/>
      <c r="G149" s="806"/>
      <c r="H149" s="806"/>
      <c r="I149" s="805"/>
      <c r="J149" s="805"/>
      <c r="N149" s="805"/>
      <c r="O149" s="806"/>
      <c r="P149" s="805"/>
      <c r="Q149" s="805"/>
      <c r="R149" s="805"/>
      <c r="S149" s="805"/>
    </row>
    <row r="150" spans="2:19" x14ac:dyDescent="0.3">
      <c r="K150" s="1240" t="s">
        <v>1049</v>
      </c>
      <c r="L150" s="1240"/>
      <c r="M150" s="1240"/>
    </row>
    <row r="151" spans="2:19" ht="15" customHeight="1" x14ac:dyDescent="0.3">
      <c r="B151" s="1594" t="s">
        <v>1050</v>
      </c>
      <c r="C151" s="1594"/>
      <c r="D151" s="1594"/>
      <c r="K151" s="1240"/>
      <c r="L151" s="1240"/>
      <c r="M151" s="1240"/>
    </row>
    <row r="152" spans="2:19" x14ac:dyDescent="0.3">
      <c r="B152" s="843" t="s">
        <v>1051</v>
      </c>
      <c r="C152" s="1172" t="s">
        <v>275</v>
      </c>
      <c r="D152" s="1243" t="s">
        <v>18</v>
      </c>
      <c r="E152" s="1243"/>
      <c r="K152" s="1243" t="s">
        <v>992</v>
      </c>
      <c r="L152" s="1243"/>
      <c r="M152" s="1172" t="s">
        <v>275</v>
      </c>
      <c r="N152" s="1172"/>
      <c r="O152" s="1172" t="s">
        <v>18</v>
      </c>
    </row>
    <row r="153" spans="2:19" x14ac:dyDescent="0.3">
      <c r="B153" s="1595" t="s">
        <v>1052</v>
      </c>
      <c r="C153" s="1586">
        <v>48</v>
      </c>
      <c r="D153" s="1241">
        <f>C153/$C$156</f>
        <v>0.72727272727272729</v>
      </c>
      <c r="E153" s="1241"/>
      <c r="K153" s="1585" t="s">
        <v>994</v>
      </c>
      <c r="L153" s="1585"/>
      <c r="M153" s="806">
        <v>22</v>
      </c>
      <c r="N153" s="845"/>
      <c r="O153" s="845">
        <f t="shared" ref="O153:O158" si="7">M153/$M$159</f>
        <v>0.33333333333333331</v>
      </c>
    </row>
    <row r="154" spans="2:19" x14ac:dyDescent="0.3">
      <c r="B154" s="1595" t="s">
        <v>1053</v>
      </c>
      <c r="C154" s="1586">
        <v>18</v>
      </c>
      <c r="D154" s="1241">
        <f>C154/$C$156</f>
        <v>0.27272727272727271</v>
      </c>
      <c r="E154" s="1241"/>
      <c r="K154" s="1585" t="s">
        <v>1054</v>
      </c>
      <c r="L154" s="1585"/>
      <c r="M154" s="806">
        <v>9</v>
      </c>
      <c r="N154" s="845"/>
      <c r="O154" s="845">
        <f t="shared" si="7"/>
        <v>0.13636363636363635</v>
      </c>
    </row>
    <row r="155" spans="2:19" ht="15" thickBot="1" x14ac:dyDescent="0.35">
      <c r="B155" s="1595" t="s">
        <v>935</v>
      </c>
      <c r="C155" s="1586">
        <v>0</v>
      </c>
      <c r="D155" s="1241">
        <f>C155/$C$156</f>
        <v>0</v>
      </c>
      <c r="E155" s="1241"/>
      <c r="K155" s="1585" t="s">
        <v>1055</v>
      </c>
      <c r="L155" s="1585"/>
      <c r="M155" s="798">
        <v>30</v>
      </c>
      <c r="O155" s="845">
        <f t="shared" si="7"/>
        <v>0.45454545454545453</v>
      </c>
    </row>
    <row r="156" spans="2:19" x14ac:dyDescent="0.3">
      <c r="B156" s="1596" t="s">
        <v>1</v>
      </c>
      <c r="C156" s="1588">
        <f>SUM(C153:C155)</f>
        <v>66</v>
      </c>
      <c r="D156" s="1581">
        <f>SUM(D153:E155)</f>
        <v>1</v>
      </c>
      <c r="E156" s="1581"/>
      <c r="K156" s="1585" t="s">
        <v>1056</v>
      </c>
      <c r="L156" s="1585"/>
      <c r="M156" s="798">
        <v>1</v>
      </c>
      <c r="O156" s="845">
        <f t="shared" si="7"/>
        <v>1.5151515151515152E-2</v>
      </c>
    </row>
    <row r="157" spans="2:19" x14ac:dyDescent="0.3">
      <c r="B157" s="1595"/>
      <c r="C157" s="1586"/>
      <c r="D157" s="1241"/>
      <c r="E157" s="1241"/>
      <c r="K157" s="1585" t="s">
        <v>1057</v>
      </c>
      <c r="L157" s="1585"/>
      <c r="M157" s="798">
        <v>0</v>
      </c>
      <c r="O157" s="845">
        <f t="shared" si="7"/>
        <v>0</v>
      </c>
    </row>
    <row r="158" spans="2:19" ht="15" thickBot="1" x14ac:dyDescent="0.35">
      <c r="B158" s="1597"/>
      <c r="C158" s="1586"/>
      <c r="D158" s="1241"/>
      <c r="E158" s="1241"/>
      <c r="K158" t="s">
        <v>1058</v>
      </c>
      <c r="M158" s="798">
        <v>4</v>
      </c>
      <c r="O158" s="845">
        <f t="shared" si="7"/>
        <v>6.0606060606060608E-2</v>
      </c>
    </row>
    <row r="159" spans="2:19" x14ac:dyDescent="0.3">
      <c r="K159" s="1580" t="s">
        <v>1</v>
      </c>
      <c r="L159" s="1580"/>
      <c r="M159" s="1588">
        <f>SUM(M153:M158)</f>
        <v>66</v>
      </c>
      <c r="N159" s="1573"/>
      <c r="O159" s="1573">
        <f>SUM(O153:O158)</f>
        <v>1</v>
      </c>
    </row>
    <row r="161" spans="2:11" x14ac:dyDescent="0.3">
      <c r="B161" s="73" t="s">
        <v>1059</v>
      </c>
      <c r="K161" s="893" t="s">
        <v>1001</v>
      </c>
    </row>
    <row r="162" spans="2:11" ht="15" customHeight="1" x14ac:dyDescent="0.3">
      <c r="K162" s="893" t="s">
        <v>1002</v>
      </c>
    </row>
  </sheetData>
  <mergeCells count="75">
    <mergeCell ref="D156:E156"/>
    <mergeCell ref="K156:L156"/>
    <mergeCell ref="D157:E157"/>
    <mergeCell ref="K157:L157"/>
    <mergeCell ref="D158:E158"/>
    <mergeCell ref="K159:L159"/>
    <mergeCell ref="D153:E153"/>
    <mergeCell ref="K153:L153"/>
    <mergeCell ref="D154:E154"/>
    <mergeCell ref="K154:L154"/>
    <mergeCell ref="D155:E155"/>
    <mergeCell ref="K155:L155"/>
    <mergeCell ref="P138:Q138"/>
    <mergeCell ref="B141:F142"/>
    <mergeCell ref="K141:M142"/>
    <mergeCell ref="K150:M151"/>
    <mergeCell ref="B151:D151"/>
    <mergeCell ref="D152:E152"/>
    <mergeCell ref="K152:L152"/>
    <mergeCell ref="G133:H133"/>
    <mergeCell ref="G134:H134"/>
    <mergeCell ref="G135:H135"/>
    <mergeCell ref="G136:H136"/>
    <mergeCell ref="G137:H137"/>
    <mergeCell ref="K138:L138"/>
    <mergeCell ref="B130:B131"/>
    <mergeCell ref="C130:D130"/>
    <mergeCell ref="F130:H130"/>
    <mergeCell ref="K130:L130"/>
    <mergeCell ref="G131:H131"/>
    <mergeCell ref="G132:H132"/>
    <mergeCell ref="B101:D101"/>
    <mergeCell ref="G101:H101"/>
    <mergeCell ref="I101:K101"/>
    <mergeCell ref="K116:N117"/>
    <mergeCell ref="B126:D126"/>
    <mergeCell ref="B128:H129"/>
    <mergeCell ref="K128:Q129"/>
    <mergeCell ref="Q96:R96"/>
    <mergeCell ref="Q97:R97"/>
    <mergeCell ref="Q98:R98"/>
    <mergeCell ref="B99:H100"/>
    <mergeCell ref="Q99:R99"/>
    <mergeCell ref="Q100:R100"/>
    <mergeCell ref="O91:P91"/>
    <mergeCell ref="Q91:R91"/>
    <mergeCell ref="O92:P92"/>
    <mergeCell ref="Q92:R92"/>
    <mergeCell ref="O95:P95"/>
    <mergeCell ref="Q95:R95"/>
    <mergeCell ref="B86:D87"/>
    <mergeCell ref="O88:P88"/>
    <mergeCell ref="Q88:R88"/>
    <mergeCell ref="O89:P89"/>
    <mergeCell ref="Q89:R89"/>
    <mergeCell ref="O90:P90"/>
    <mergeCell ref="Q90:R90"/>
    <mergeCell ref="K59:L60"/>
    <mergeCell ref="M59:O59"/>
    <mergeCell ref="Q59:R59"/>
    <mergeCell ref="M60:N60"/>
    <mergeCell ref="B71:C71"/>
    <mergeCell ref="D71:E71"/>
    <mergeCell ref="B40:C40"/>
    <mergeCell ref="K46:Q47"/>
    <mergeCell ref="K48:K49"/>
    <mergeCell ref="L48:M48"/>
    <mergeCell ref="O48:Q48"/>
    <mergeCell ref="K57:O58"/>
    <mergeCell ref="B5:S6"/>
    <mergeCell ref="B8:S8"/>
    <mergeCell ref="B10:S11"/>
    <mergeCell ref="I15:M16"/>
    <mergeCell ref="P15:S16"/>
    <mergeCell ref="B39:H39"/>
  </mergeCells>
  <pageMargins left="0.19685039370078741" right="0.11811023622047245" top="0.11811023622047245" bottom="0.11811023622047245" header="0.31496062992125984" footer="0.31496062992125984"/>
  <pageSetup paperSize="9" scale="70" orientation="portrait" r:id="rId1"/>
  <rowBreaks count="1" manualBreakCount="1">
    <brk id="83"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AS1622"/>
  <sheetViews>
    <sheetView view="pageBreakPreview" topLeftCell="A1237" zoomScale="79" zoomScaleNormal="19" zoomScaleSheetLayoutView="79" workbookViewId="0">
      <selection activeCell="Z1499" sqref="Z1499"/>
    </sheetView>
  </sheetViews>
  <sheetFormatPr baseColWidth="10" defaultColWidth="11.44140625" defaultRowHeight="14.4" x14ac:dyDescent="0.3"/>
  <cols>
    <col min="1" max="2" width="13.77734375" style="297" customWidth="1"/>
    <col min="3" max="3" width="9.88671875" style="297" customWidth="1"/>
    <col min="4" max="29" width="8.5546875" style="297" customWidth="1"/>
    <col min="30" max="31" width="10.6640625" style="297" customWidth="1"/>
    <col min="32" max="16384" width="11.44140625" style="297"/>
  </cols>
  <sheetData>
    <row r="1" spans="1:25" ht="15" hidden="1" thickTop="1" x14ac:dyDescent="0.3">
      <c r="A1" s="529" t="s">
        <v>537</v>
      </c>
      <c r="B1" s="530" t="s">
        <v>538</v>
      </c>
      <c r="C1" s="531" t="s">
        <v>537</v>
      </c>
      <c r="D1" s="532" t="s">
        <v>538</v>
      </c>
      <c r="E1" s="533" t="s">
        <v>537</v>
      </c>
      <c r="F1" s="534" t="s">
        <v>538</v>
      </c>
      <c r="G1" s="531" t="s">
        <v>537</v>
      </c>
      <c r="H1" s="532" t="s">
        <v>538</v>
      </c>
      <c r="I1" s="533" t="s">
        <v>537</v>
      </c>
      <c r="J1" s="534" t="s">
        <v>538</v>
      </c>
      <c r="K1" s="531" t="s">
        <v>537</v>
      </c>
      <c r="L1" s="532" t="s">
        <v>538</v>
      </c>
      <c r="M1" s="533" t="s">
        <v>537</v>
      </c>
      <c r="N1" s="534" t="s">
        <v>538</v>
      </c>
      <c r="O1" s="531" t="s">
        <v>537</v>
      </c>
      <c r="P1" s="532" t="s">
        <v>538</v>
      </c>
      <c r="Q1" s="533" t="s">
        <v>537</v>
      </c>
      <c r="R1" s="534" t="s">
        <v>538</v>
      </c>
      <c r="S1" s="531" t="s">
        <v>537</v>
      </c>
      <c r="T1" s="532" t="s">
        <v>538</v>
      </c>
      <c r="U1" s="533" t="s">
        <v>537</v>
      </c>
      <c r="V1" s="534" t="s">
        <v>538</v>
      </c>
      <c r="W1" s="535" t="s">
        <v>537</v>
      </c>
      <c r="X1" s="536" t="s">
        <v>538</v>
      </c>
      <c r="Y1" s="537"/>
    </row>
    <row r="2" spans="1:25" hidden="1" x14ac:dyDescent="0.3">
      <c r="A2" s="538" t="s">
        <v>539</v>
      </c>
      <c r="B2" s="539">
        <v>1</v>
      </c>
      <c r="C2" s="540" t="s">
        <v>539</v>
      </c>
      <c r="D2" s="541">
        <v>2</v>
      </c>
      <c r="E2" s="542" t="s">
        <v>539</v>
      </c>
      <c r="F2" s="543">
        <v>3</v>
      </c>
      <c r="G2" s="540" t="s">
        <v>539</v>
      </c>
      <c r="H2" s="541">
        <v>4</v>
      </c>
      <c r="I2" s="542" t="s">
        <v>539</v>
      </c>
      <c r="J2" s="543">
        <v>5</v>
      </c>
      <c r="K2" s="540" t="s">
        <v>539</v>
      </c>
      <c r="L2" s="541">
        <v>6</v>
      </c>
      <c r="M2" s="542" t="s">
        <v>539</v>
      </c>
      <c r="N2" s="543">
        <v>7</v>
      </c>
      <c r="O2" s="540" t="s">
        <v>539</v>
      </c>
      <c r="P2" s="541">
        <v>8</v>
      </c>
      <c r="Q2" s="542" t="s">
        <v>539</v>
      </c>
      <c r="R2" s="543">
        <v>9</v>
      </c>
      <c r="S2" s="540" t="s">
        <v>539</v>
      </c>
      <c r="T2" s="541">
        <v>10</v>
      </c>
      <c r="U2" s="542" t="s">
        <v>539</v>
      </c>
      <c r="V2" s="543">
        <v>11</v>
      </c>
      <c r="W2" s="544" t="s">
        <v>539</v>
      </c>
      <c r="X2" s="545">
        <v>12</v>
      </c>
      <c r="Y2" s="537"/>
    </row>
    <row r="3" spans="1:25" hidden="1" x14ac:dyDescent="0.3">
      <c r="A3" s="538" t="s">
        <v>537</v>
      </c>
      <c r="B3" s="539" t="s">
        <v>538</v>
      </c>
      <c r="C3" s="540" t="s">
        <v>537</v>
      </c>
      <c r="D3" s="541" t="s">
        <v>538</v>
      </c>
      <c r="E3" s="542" t="s">
        <v>537</v>
      </c>
      <c r="F3" s="543" t="s">
        <v>538</v>
      </c>
      <c r="G3" s="540" t="s">
        <v>537</v>
      </c>
      <c r="H3" s="541" t="s">
        <v>538</v>
      </c>
      <c r="I3" s="542" t="s">
        <v>537</v>
      </c>
      <c r="J3" s="543" t="s">
        <v>538</v>
      </c>
      <c r="K3" s="540" t="s">
        <v>537</v>
      </c>
      <c r="L3" s="541" t="s">
        <v>538</v>
      </c>
      <c r="M3" s="542" t="s">
        <v>537</v>
      </c>
      <c r="N3" s="543" t="s">
        <v>538</v>
      </c>
      <c r="O3" s="540" t="s">
        <v>537</v>
      </c>
      <c r="P3" s="541" t="s">
        <v>538</v>
      </c>
      <c r="Q3" s="542" t="s">
        <v>537</v>
      </c>
      <c r="R3" s="543" t="s">
        <v>538</v>
      </c>
      <c r="S3" s="540" t="s">
        <v>537</v>
      </c>
      <c r="T3" s="541" t="s">
        <v>538</v>
      </c>
      <c r="U3" s="542" t="s">
        <v>537</v>
      </c>
      <c r="V3" s="543" t="s">
        <v>538</v>
      </c>
      <c r="W3" s="544" t="s">
        <v>537</v>
      </c>
      <c r="X3" s="545" t="s">
        <v>538</v>
      </c>
      <c r="Y3" s="537"/>
    </row>
    <row r="4" spans="1:25" hidden="1" x14ac:dyDescent="0.3">
      <c r="A4" s="538" t="s">
        <v>540</v>
      </c>
      <c r="B4" s="539">
        <v>1</v>
      </c>
      <c r="C4" s="540" t="s">
        <v>540</v>
      </c>
      <c r="D4" s="541">
        <v>2</v>
      </c>
      <c r="E4" s="542" t="s">
        <v>540</v>
      </c>
      <c r="F4" s="543">
        <v>3</v>
      </c>
      <c r="G4" s="540" t="s">
        <v>540</v>
      </c>
      <c r="H4" s="541">
        <v>4</v>
      </c>
      <c r="I4" s="542" t="s">
        <v>540</v>
      </c>
      <c r="J4" s="543">
        <v>5</v>
      </c>
      <c r="K4" s="540" t="s">
        <v>540</v>
      </c>
      <c r="L4" s="541">
        <v>6</v>
      </c>
      <c r="M4" s="542" t="s">
        <v>540</v>
      </c>
      <c r="N4" s="543">
        <v>7</v>
      </c>
      <c r="O4" s="540" t="s">
        <v>540</v>
      </c>
      <c r="P4" s="541">
        <v>8</v>
      </c>
      <c r="Q4" s="542" t="s">
        <v>540</v>
      </c>
      <c r="R4" s="543">
        <v>9</v>
      </c>
      <c r="S4" s="540" t="s">
        <v>540</v>
      </c>
      <c r="T4" s="541">
        <v>10</v>
      </c>
      <c r="U4" s="542" t="s">
        <v>540</v>
      </c>
      <c r="V4" s="543">
        <v>11</v>
      </c>
      <c r="W4" s="544" t="s">
        <v>540</v>
      </c>
      <c r="X4" s="545">
        <v>12</v>
      </c>
      <c r="Y4" s="537"/>
    </row>
    <row r="5" spans="1:25" hidden="1" x14ac:dyDescent="0.3">
      <c r="A5" s="538" t="s">
        <v>537</v>
      </c>
      <c r="B5" s="539" t="s">
        <v>538</v>
      </c>
      <c r="C5" s="540" t="s">
        <v>537</v>
      </c>
      <c r="D5" s="541" t="s">
        <v>538</v>
      </c>
      <c r="E5" s="542" t="s">
        <v>537</v>
      </c>
      <c r="F5" s="543" t="s">
        <v>538</v>
      </c>
      <c r="G5" s="540" t="s">
        <v>537</v>
      </c>
      <c r="H5" s="541" t="s">
        <v>538</v>
      </c>
      <c r="I5" s="542" t="s">
        <v>537</v>
      </c>
      <c r="J5" s="543" t="s">
        <v>538</v>
      </c>
      <c r="K5" s="540" t="s">
        <v>537</v>
      </c>
      <c r="L5" s="541" t="s">
        <v>538</v>
      </c>
      <c r="M5" s="542" t="s">
        <v>537</v>
      </c>
      <c r="N5" s="543" t="s">
        <v>538</v>
      </c>
      <c r="O5" s="540" t="s">
        <v>537</v>
      </c>
      <c r="P5" s="541" t="s">
        <v>538</v>
      </c>
      <c r="Q5" s="542" t="s">
        <v>537</v>
      </c>
      <c r="R5" s="543" t="s">
        <v>538</v>
      </c>
      <c r="S5" s="540" t="s">
        <v>537</v>
      </c>
      <c r="T5" s="541" t="s">
        <v>538</v>
      </c>
      <c r="U5" s="542" t="s">
        <v>537</v>
      </c>
      <c r="V5" s="543" t="s">
        <v>538</v>
      </c>
      <c r="W5" s="544" t="s">
        <v>537</v>
      </c>
      <c r="X5" s="545" t="s">
        <v>538</v>
      </c>
      <c r="Y5" s="537"/>
    </row>
    <row r="6" spans="1:25" hidden="1" x14ac:dyDescent="0.3">
      <c r="A6" s="538" t="s">
        <v>541</v>
      </c>
      <c r="B6" s="539">
        <v>1</v>
      </c>
      <c r="C6" s="540" t="s">
        <v>541</v>
      </c>
      <c r="D6" s="541">
        <v>2</v>
      </c>
      <c r="E6" s="542" t="s">
        <v>541</v>
      </c>
      <c r="F6" s="543">
        <v>3</v>
      </c>
      <c r="G6" s="540" t="s">
        <v>541</v>
      </c>
      <c r="H6" s="541">
        <v>4</v>
      </c>
      <c r="I6" s="542" t="s">
        <v>541</v>
      </c>
      <c r="J6" s="543">
        <v>5</v>
      </c>
      <c r="K6" s="540" t="s">
        <v>541</v>
      </c>
      <c r="L6" s="541">
        <v>6</v>
      </c>
      <c r="M6" s="542" t="s">
        <v>541</v>
      </c>
      <c r="N6" s="543">
        <v>7</v>
      </c>
      <c r="O6" s="540" t="s">
        <v>541</v>
      </c>
      <c r="P6" s="541">
        <v>8</v>
      </c>
      <c r="Q6" s="542" t="s">
        <v>541</v>
      </c>
      <c r="R6" s="543">
        <v>9</v>
      </c>
      <c r="S6" s="540" t="s">
        <v>541</v>
      </c>
      <c r="T6" s="541">
        <v>10</v>
      </c>
      <c r="U6" s="542" t="s">
        <v>541</v>
      </c>
      <c r="V6" s="543">
        <v>11</v>
      </c>
      <c r="W6" s="544" t="s">
        <v>541</v>
      </c>
      <c r="X6" s="545">
        <v>12</v>
      </c>
      <c r="Y6" s="537"/>
    </row>
    <row r="7" spans="1:25" ht="15" hidden="1" thickTop="1" x14ac:dyDescent="0.3">
      <c r="A7" s="529" t="s">
        <v>537</v>
      </c>
      <c r="B7" s="546" t="s">
        <v>538</v>
      </c>
      <c r="C7" s="531" t="s">
        <v>537</v>
      </c>
      <c r="D7" s="535" t="s">
        <v>538</v>
      </c>
      <c r="E7" s="529" t="s">
        <v>537</v>
      </c>
      <c r="F7" s="546" t="s">
        <v>538</v>
      </c>
      <c r="G7" s="531" t="s">
        <v>537</v>
      </c>
      <c r="H7" s="535" t="s">
        <v>538</v>
      </c>
      <c r="I7" s="529" t="s">
        <v>537</v>
      </c>
      <c r="J7" s="546" t="s">
        <v>538</v>
      </c>
      <c r="K7" s="531" t="s">
        <v>537</v>
      </c>
      <c r="L7" s="535" t="s">
        <v>538</v>
      </c>
      <c r="M7" s="529" t="s">
        <v>537</v>
      </c>
      <c r="N7" s="546" t="s">
        <v>538</v>
      </c>
      <c r="O7" s="531" t="s">
        <v>537</v>
      </c>
      <c r="P7" s="535" t="s">
        <v>538</v>
      </c>
      <c r="Q7" s="529" t="s">
        <v>537</v>
      </c>
      <c r="R7" s="546" t="s">
        <v>538</v>
      </c>
      <c r="S7" s="531" t="s">
        <v>537</v>
      </c>
      <c r="T7" s="535" t="s">
        <v>538</v>
      </c>
      <c r="U7" s="529" t="s">
        <v>537</v>
      </c>
      <c r="V7" s="546" t="s">
        <v>538</v>
      </c>
      <c r="W7" s="531" t="s">
        <v>537</v>
      </c>
      <c r="X7" s="536" t="s">
        <v>538</v>
      </c>
    </row>
    <row r="8" spans="1:25" hidden="1" x14ac:dyDescent="0.3">
      <c r="A8" s="538" t="s">
        <v>542</v>
      </c>
      <c r="B8" s="298">
        <v>1</v>
      </c>
      <c r="C8" s="540" t="s">
        <v>542</v>
      </c>
      <c r="D8" s="544">
        <v>2</v>
      </c>
      <c r="E8" s="538" t="s">
        <v>542</v>
      </c>
      <c r="F8" s="298">
        <v>3</v>
      </c>
      <c r="G8" s="540" t="s">
        <v>542</v>
      </c>
      <c r="H8" s="544">
        <v>4</v>
      </c>
      <c r="I8" s="538" t="s">
        <v>542</v>
      </c>
      <c r="J8" s="298">
        <v>5</v>
      </c>
      <c r="K8" s="540" t="s">
        <v>542</v>
      </c>
      <c r="L8" s="544">
        <v>6</v>
      </c>
      <c r="M8" s="538" t="s">
        <v>542</v>
      </c>
      <c r="N8" s="298">
        <v>7</v>
      </c>
      <c r="O8" s="540" t="s">
        <v>542</v>
      </c>
      <c r="P8" s="544">
        <v>8</v>
      </c>
      <c r="Q8" s="538" t="s">
        <v>542</v>
      </c>
      <c r="R8" s="298">
        <v>9</v>
      </c>
      <c r="S8" s="540" t="s">
        <v>542</v>
      </c>
      <c r="T8" s="544">
        <v>10</v>
      </c>
      <c r="U8" s="538" t="s">
        <v>542</v>
      </c>
      <c r="V8" s="298">
        <v>11</v>
      </c>
      <c r="W8" s="540" t="s">
        <v>542</v>
      </c>
      <c r="X8" s="545">
        <v>12</v>
      </c>
    </row>
    <row r="9" spans="1:25" hidden="1" x14ac:dyDescent="0.3">
      <c r="A9" s="538" t="s">
        <v>537</v>
      </c>
      <c r="B9" s="298" t="s">
        <v>538</v>
      </c>
      <c r="C9" s="540" t="s">
        <v>537</v>
      </c>
      <c r="D9" s="544" t="s">
        <v>538</v>
      </c>
      <c r="E9" s="538" t="s">
        <v>537</v>
      </c>
      <c r="F9" s="298" t="s">
        <v>538</v>
      </c>
      <c r="G9" s="540" t="s">
        <v>537</v>
      </c>
      <c r="H9" s="544" t="s">
        <v>538</v>
      </c>
      <c r="I9" s="538" t="s">
        <v>537</v>
      </c>
      <c r="J9" s="298" t="s">
        <v>538</v>
      </c>
      <c r="K9" s="540" t="s">
        <v>537</v>
      </c>
      <c r="L9" s="544" t="s">
        <v>538</v>
      </c>
      <c r="M9" s="538" t="s">
        <v>537</v>
      </c>
      <c r="N9" s="298" t="s">
        <v>538</v>
      </c>
      <c r="O9" s="540" t="s">
        <v>537</v>
      </c>
      <c r="P9" s="544" t="s">
        <v>538</v>
      </c>
      <c r="Q9" s="538" t="s">
        <v>537</v>
      </c>
      <c r="R9" s="298" t="s">
        <v>538</v>
      </c>
      <c r="S9" s="540" t="s">
        <v>537</v>
      </c>
      <c r="T9" s="544" t="s">
        <v>538</v>
      </c>
      <c r="U9" s="538" t="s">
        <v>537</v>
      </c>
      <c r="V9" s="298" t="s">
        <v>538</v>
      </c>
      <c r="W9" s="540" t="s">
        <v>537</v>
      </c>
      <c r="X9" s="545" t="s">
        <v>538</v>
      </c>
    </row>
    <row r="10" spans="1:25" hidden="1" x14ac:dyDescent="0.3">
      <c r="A10" s="538" t="s">
        <v>543</v>
      </c>
      <c r="B10" s="298">
        <v>1</v>
      </c>
      <c r="C10" s="540" t="s">
        <v>543</v>
      </c>
      <c r="D10" s="544">
        <v>2</v>
      </c>
      <c r="E10" s="538" t="s">
        <v>543</v>
      </c>
      <c r="F10" s="298">
        <v>3</v>
      </c>
      <c r="G10" s="540" t="s">
        <v>543</v>
      </c>
      <c r="H10" s="544">
        <v>4</v>
      </c>
      <c r="I10" s="538" t="s">
        <v>543</v>
      </c>
      <c r="J10" s="298">
        <v>5</v>
      </c>
      <c r="K10" s="540" t="s">
        <v>543</v>
      </c>
      <c r="L10" s="544">
        <v>6</v>
      </c>
      <c r="M10" s="538" t="s">
        <v>543</v>
      </c>
      <c r="N10" s="298">
        <v>7</v>
      </c>
      <c r="O10" s="540" t="s">
        <v>543</v>
      </c>
      <c r="P10" s="544">
        <v>8</v>
      </c>
      <c r="Q10" s="538" t="s">
        <v>543</v>
      </c>
      <c r="R10" s="298">
        <v>9</v>
      </c>
      <c r="S10" s="540" t="s">
        <v>543</v>
      </c>
      <c r="T10" s="544">
        <v>10</v>
      </c>
      <c r="U10" s="538" t="s">
        <v>543</v>
      </c>
      <c r="V10" s="298">
        <v>11</v>
      </c>
      <c r="W10" s="540" t="s">
        <v>543</v>
      </c>
      <c r="X10" s="545">
        <v>12</v>
      </c>
    </row>
    <row r="11" spans="1:25" hidden="1" x14ac:dyDescent="0.3">
      <c r="A11" s="538" t="s">
        <v>537</v>
      </c>
      <c r="B11" s="298" t="s">
        <v>538</v>
      </c>
      <c r="C11" s="540" t="s">
        <v>537</v>
      </c>
      <c r="D11" s="544" t="s">
        <v>538</v>
      </c>
      <c r="E11" s="538" t="s">
        <v>537</v>
      </c>
      <c r="F11" s="298" t="s">
        <v>538</v>
      </c>
      <c r="G11" s="540" t="s">
        <v>537</v>
      </c>
      <c r="H11" s="544" t="s">
        <v>538</v>
      </c>
      <c r="I11" s="538" t="s">
        <v>537</v>
      </c>
      <c r="J11" s="298" t="s">
        <v>538</v>
      </c>
      <c r="K11" s="540" t="s">
        <v>537</v>
      </c>
      <c r="L11" s="544" t="s">
        <v>538</v>
      </c>
      <c r="M11" s="538" t="s">
        <v>537</v>
      </c>
      <c r="N11" s="298" t="s">
        <v>538</v>
      </c>
      <c r="O11" s="540" t="s">
        <v>537</v>
      </c>
      <c r="P11" s="544" t="s">
        <v>538</v>
      </c>
      <c r="Q11" s="538" t="s">
        <v>537</v>
      </c>
      <c r="R11" s="298" t="s">
        <v>538</v>
      </c>
      <c r="S11" s="540" t="s">
        <v>537</v>
      </c>
      <c r="T11" s="544" t="s">
        <v>538</v>
      </c>
      <c r="U11" s="538" t="s">
        <v>537</v>
      </c>
      <c r="V11" s="298" t="s">
        <v>538</v>
      </c>
      <c r="W11" s="540" t="s">
        <v>537</v>
      </c>
      <c r="X11" s="545" t="s">
        <v>538</v>
      </c>
    </row>
    <row r="12" spans="1:25" hidden="1" x14ac:dyDescent="0.3">
      <c r="A12" s="538" t="s">
        <v>544</v>
      </c>
      <c r="B12" s="298">
        <v>1</v>
      </c>
      <c r="C12" s="540" t="s">
        <v>544</v>
      </c>
      <c r="D12" s="544">
        <v>2</v>
      </c>
      <c r="E12" s="538" t="s">
        <v>544</v>
      </c>
      <c r="F12" s="298">
        <v>3</v>
      </c>
      <c r="G12" s="540" t="s">
        <v>544</v>
      </c>
      <c r="H12" s="544">
        <v>4</v>
      </c>
      <c r="I12" s="538" t="s">
        <v>544</v>
      </c>
      <c r="J12" s="298">
        <v>5</v>
      </c>
      <c r="K12" s="540" t="s">
        <v>544</v>
      </c>
      <c r="L12" s="544">
        <v>6</v>
      </c>
      <c r="M12" s="538" t="s">
        <v>544</v>
      </c>
      <c r="N12" s="298">
        <v>7</v>
      </c>
      <c r="O12" s="540" t="s">
        <v>544</v>
      </c>
      <c r="P12" s="544">
        <v>8</v>
      </c>
      <c r="Q12" s="538" t="s">
        <v>544</v>
      </c>
      <c r="R12" s="298">
        <v>9</v>
      </c>
      <c r="S12" s="540" t="s">
        <v>544</v>
      </c>
      <c r="T12" s="544">
        <v>10</v>
      </c>
      <c r="U12" s="538" t="s">
        <v>544</v>
      </c>
      <c r="V12" s="298">
        <v>11</v>
      </c>
      <c r="W12" s="540" t="s">
        <v>544</v>
      </c>
      <c r="X12" s="545">
        <v>12</v>
      </c>
    </row>
    <row r="13" spans="1:25" hidden="1" x14ac:dyDescent="0.3">
      <c r="A13" s="538" t="s">
        <v>537</v>
      </c>
      <c r="B13" s="298" t="s">
        <v>538</v>
      </c>
      <c r="C13" s="540" t="s">
        <v>537</v>
      </c>
      <c r="D13" s="544" t="s">
        <v>538</v>
      </c>
      <c r="E13" s="538" t="s">
        <v>537</v>
      </c>
      <c r="F13" s="298" t="s">
        <v>538</v>
      </c>
      <c r="G13" s="540" t="s">
        <v>537</v>
      </c>
      <c r="H13" s="544" t="s">
        <v>538</v>
      </c>
      <c r="I13" s="538" t="s">
        <v>537</v>
      </c>
      <c r="J13" s="298" t="s">
        <v>538</v>
      </c>
      <c r="K13" s="540" t="s">
        <v>537</v>
      </c>
      <c r="L13" s="544" t="s">
        <v>538</v>
      </c>
      <c r="M13" s="538" t="s">
        <v>537</v>
      </c>
      <c r="N13" s="298" t="s">
        <v>538</v>
      </c>
      <c r="O13" s="540" t="s">
        <v>537</v>
      </c>
      <c r="P13" s="544" t="s">
        <v>538</v>
      </c>
      <c r="Q13" s="538" t="s">
        <v>537</v>
      </c>
      <c r="R13" s="298" t="s">
        <v>538</v>
      </c>
      <c r="S13" s="540" t="s">
        <v>537</v>
      </c>
      <c r="T13" s="544" t="s">
        <v>538</v>
      </c>
      <c r="U13" s="538" t="s">
        <v>537</v>
      </c>
      <c r="V13" s="298" t="s">
        <v>538</v>
      </c>
      <c r="W13" s="540" t="s">
        <v>537</v>
      </c>
      <c r="X13" s="545" t="s">
        <v>538</v>
      </c>
    </row>
    <row r="14" spans="1:25" hidden="1" x14ac:dyDescent="0.3">
      <c r="A14" s="538" t="s">
        <v>545</v>
      </c>
      <c r="B14" s="298">
        <v>1</v>
      </c>
      <c r="C14" s="540" t="s">
        <v>545</v>
      </c>
      <c r="D14" s="544">
        <v>2</v>
      </c>
      <c r="E14" s="538" t="s">
        <v>545</v>
      </c>
      <c r="F14" s="298">
        <v>3</v>
      </c>
      <c r="G14" s="540" t="s">
        <v>545</v>
      </c>
      <c r="H14" s="544">
        <v>4</v>
      </c>
      <c r="I14" s="538" t="s">
        <v>545</v>
      </c>
      <c r="J14" s="298">
        <v>5</v>
      </c>
      <c r="K14" s="540" t="s">
        <v>545</v>
      </c>
      <c r="L14" s="544">
        <v>6</v>
      </c>
      <c r="M14" s="538" t="s">
        <v>545</v>
      </c>
      <c r="N14" s="298">
        <v>7</v>
      </c>
      <c r="O14" s="540" t="s">
        <v>545</v>
      </c>
      <c r="P14" s="544">
        <v>8</v>
      </c>
      <c r="Q14" s="538" t="s">
        <v>545</v>
      </c>
      <c r="R14" s="298">
        <v>9</v>
      </c>
      <c r="S14" s="540" t="s">
        <v>545</v>
      </c>
      <c r="T14" s="544">
        <v>10</v>
      </c>
      <c r="U14" s="538" t="s">
        <v>545</v>
      </c>
      <c r="V14" s="298">
        <v>11</v>
      </c>
      <c r="W14" s="540" t="s">
        <v>545</v>
      </c>
      <c r="X14" s="545">
        <v>12</v>
      </c>
    </row>
    <row r="15" spans="1:25" hidden="1" x14ac:dyDescent="0.3">
      <c r="A15" s="538" t="s">
        <v>537</v>
      </c>
      <c r="B15" s="298" t="s">
        <v>538</v>
      </c>
      <c r="C15" s="540" t="s">
        <v>537</v>
      </c>
      <c r="D15" s="544" t="s">
        <v>538</v>
      </c>
      <c r="E15" s="538" t="s">
        <v>537</v>
      </c>
      <c r="F15" s="298" t="s">
        <v>538</v>
      </c>
      <c r="G15" s="540" t="s">
        <v>537</v>
      </c>
      <c r="H15" s="544" t="s">
        <v>538</v>
      </c>
      <c r="I15" s="538" t="s">
        <v>537</v>
      </c>
      <c r="J15" s="298" t="s">
        <v>538</v>
      </c>
      <c r="K15" s="540" t="s">
        <v>537</v>
      </c>
      <c r="L15" s="544" t="s">
        <v>538</v>
      </c>
      <c r="M15" s="538" t="s">
        <v>537</v>
      </c>
      <c r="N15" s="298" t="s">
        <v>538</v>
      </c>
      <c r="O15" s="540" t="s">
        <v>537</v>
      </c>
      <c r="P15" s="544" t="s">
        <v>538</v>
      </c>
      <c r="Q15" s="538" t="s">
        <v>537</v>
      </c>
      <c r="R15" s="298" t="s">
        <v>538</v>
      </c>
      <c r="S15" s="540" t="s">
        <v>537</v>
      </c>
      <c r="T15" s="544" t="s">
        <v>538</v>
      </c>
      <c r="U15" s="538" t="s">
        <v>537</v>
      </c>
      <c r="V15" s="298" t="s">
        <v>538</v>
      </c>
      <c r="W15" s="540" t="s">
        <v>537</v>
      </c>
      <c r="X15" s="545" t="s">
        <v>538</v>
      </c>
    </row>
    <row r="16" spans="1:25" ht="15" hidden="1" thickBot="1" x14ac:dyDescent="0.35">
      <c r="A16" s="547" t="s">
        <v>546</v>
      </c>
      <c r="B16" s="548">
        <v>1</v>
      </c>
      <c r="C16" s="549" t="s">
        <v>546</v>
      </c>
      <c r="D16" s="550">
        <v>2</v>
      </c>
      <c r="E16" s="547" t="s">
        <v>546</v>
      </c>
      <c r="F16" s="548">
        <v>3</v>
      </c>
      <c r="G16" s="549" t="s">
        <v>546</v>
      </c>
      <c r="H16" s="550">
        <v>4</v>
      </c>
      <c r="I16" s="547" t="s">
        <v>546</v>
      </c>
      <c r="J16" s="548">
        <v>5</v>
      </c>
      <c r="K16" s="549" t="s">
        <v>546</v>
      </c>
      <c r="L16" s="550">
        <v>6</v>
      </c>
      <c r="M16" s="547" t="s">
        <v>546</v>
      </c>
      <c r="N16" s="548">
        <v>7</v>
      </c>
      <c r="O16" s="549" t="s">
        <v>546</v>
      </c>
      <c r="P16" s="550">
        <v>8</v>
      </c>
      <c r="Q16" s="547" t="s">
        <v>546</v>
      </c>
      <c r="R16" s="548">
        <v>9</v>
      </c>
      <c r="S16" s="549" t="s">
        <v>546</v>
      </c>
      <c r="T16" s="550">
        <v>10</v>
      </c>
      <c r="U16" s="547" t="s">
        <v>546</v>
      </c>
      <c r="V16" s="548">
        <v>11</v>
      </c>
      <c r="W16" s="549" t="s">
        <v>546</v>
      </c>
      <c r="X16" s="551">
        <v>12</v>
      </c>
    </row>
    <row r="17" spans="1:24" ht="15" hidden="1" thickTop="1" x14ac:dyDescent="0.3">
      <c r="A17" s="529" t="s">
        <v>537</v>
      </c>
      <c r="B17" s="530" t="s">
        <v>538</v>
      </c>
      <c r="C17" s="552" t="s">
        <v>537</v>
      </c>
      <c r="D17" s="535" t="s">
        <v>538</v>
      </c>
      <c r="E17" s="552" t="s">
        <v>537</v>
      </c>
      <c r="F17" s="553" t="s">
        <v>538</v>
      </c>
      <c r="G17" s="552" t="s">
        <v>537</v>
      </c>
      <c r="H17" s="535" t="s">
        <v>538</v>
      </c>
      <c r="I17" s="552" t="s">
        <v>537</v>
      </c>
      <c r="J17" s="553" t="s">
        <v>538</v>
      </c>
      <c r="K17" s="552" t="s">
        <v>537</v>
      </c>
      <c r="L17" s="535" t="s">
        <v>538</v>
      </c>
      <c r="M17" s="552" t="s">
        <v>537</v>
      </c>
      <c r="N17" s="553" t="s">
        <v>538</v>
      </c>
      <c r="O17" s="552" t="s">
        <v>537</v>
      </c>
      <c r="P17" s="535" t="s">
        <v>538</v>
      </c>
      <c r="Q17" s="552" t="s">
        <v>537</v>
      </c>
      <c r="R17" s="553" t="s">
        <v>538</v>
      </c>
      <c r="S17" s="552" t="s">
        <v>537</v>
      </c>
      <c r="T17" s="535" t="s">
        <v>538</v>
      </c>
      <c r="U17" s="552" t="s">
        <v>537</v>
      </c>
      <c r="V17" s="553" t="s">
        <v>538</v>
      </c>
      <c r="W17" s="552" t="s">
        <v>537</v>
      </c>
      <c r="X17" s="536" t="s">
        <v>538</v>
      </c>
    </row>
    <row r="18" spans="1:24" s="298" customFormat="1" hidden="1" x14ac:dyDescent="0.3">
      <c r="A18" s="538" t="s">
        <v>547</v>
      </c>
      <c r="B18" s="298">
        <v>1</v>
      </c>
      <c r="C18" s="540" t="s">
        <v>547</v>
      </c>
      <c r="D18" s="544">
        <v>2</v>
      </c>
      <c r="E18" s="554" t="s">
        <v>547</v>
      </c>
      <c r="F18" s="298">
        <v>3</v>
      </c>
      <c r="G18" s="540" t="s">
        <v>547</v>
      </c>
      <c r="H18" s="544">
        <v>4</v>
      </c>
      <c r="I18" s="554" t="s">
        <v>547</v>
      </c>
      <c r="J18" s="298">
        <v>5</v>
      </c>
      <c r="K18" s="540" t="s">
        <v>547</v>
      </c>
      <c r="L18" s="544">
        <v>6</v>
      </c>
      <c r="M18" s="554" t="s">
        <v>547</v>
      </c>
      <c r="N18" s="298">
        <v>7</v>
      </c>
      <c r="O18" s="540" t="s">
        <v>547</v>
      </c>
      <c r="P18" s="544">
        <v>8</v>
      </c>
      <c r="Q18" s="554" t="s">
        <v>547</v>
      </c>
      <c r="R18" s="298">
        <v>9</v>
      </c>
      <c r="S18" s="540" t="s">
        <v>547</v>
      </c>
      <c r="T18" s="544">
        <v>10</v>
      </c>
      <c r="U18" s="554" t="s">
        <v>547</v>
      </c>
      <c r="V18" s="298">
        <v>11</v>
      </c>
      <c r="W18" s="540" t="s">
        <v>547</v>
      </c>
      <c r="X18" s="545">
        <v>12</v>
      </c>
    </row>
    <row r="19" spans="1:24" ht="15" hidden="1" thickTop="1" x14ac:dyDescent="0.3">
      <c r="A19" s="555" t="s">
        <v>537</v>
      </c>
      <c r="B19" s="556" t="s">
        <v>538</v>
      </c>
      <c r="C19" s="557" t="s">
        <v>537</v>
      </c>
      <c r="D19" s="558" t="s">
        <v>538</v>
      </c>
      <c r="E19" s="559" t="s">
        <v>537</v>
      </c>
      <c r="F19" s="560" t="s">
        <v>538</v>
      </c>
      <c r="G19" s="559" t="s">
        <v>537</v>
      </c>
      <c r="H19" s="558" t="s">
        <v>538</v>
      </c>
      <c r="I19" s="559" t="s">
        <v>537</v>
      </c>
      <c r="J19" s="560" t="s">
        <v>538</v>
      </c>
      <c r="K19" s="559" t="s">
        <v>537</v>
      </c>
      <c r="L19" s="558" t="s">
        <v>538</v>
      </c>
      <c r="M19" s="559" t="s">
        <v>537</v>
      </c>
      <c r="N19" s="560" t="s">
        <v>538</v>
      </c>
      <c r="O19" s="559" t="s">
        <v>537</v>
      </c>
      <c r="P19" s="558" t="s">
        <v>538</v>
      </c>
      <c r="Q19" s="559" t="s">
        <v>537</v>
      </c>
      <c r="R19" s="560" t="s">
        <v>538</v>
      </c>
      <c r="S19" s="559" t="s">
        <v>537</v>
      </c>
      <c r="T19" s="558" t="s">
        <v>538</v>
      </c>
      <c r="U19" s="559" t="s">
        <v>537</v>
      </c>
      <c r="V19" s="560" t="s">
        <v>538</v>
      </c>
      <c r="W19" s="559" t="s">
        <v>537</v>
      </c>
      <c r="X19" s="561" t="s">
        <v>538</v>
      </c>
    </row>
    <row r="20" spans="1:24" hidden="1" x14ac:dyDescent="0.3">
      <c r="A20" s="562" t="s">
        <v>548</v>
      </c>
      <c r="B20" s="539">
        <v>1</v>
      </c>
      <c r="C20" s="298" t="s">
        <v>548</v>
      </c>
      <c r="D20" s="544">
        <v>2</v>
      </c>
      <c r="E20" s="554" t="s">
        <v>548</v>
      </c>
      <c r="F20" s="563">
        <v>3</v>
      </c>
      <c r="G20" s="554" t="s">
        <v>548</v>
      </c>
      <c r="H20" s="544">
        <v>4</v>
      </c>
      <c r="I20" s="554" t="s">
        <v>548</v>
      </c>
      <c r="J20" s="563">
        <v>5</v>
      </c>
      <c r="K20" s="554" t="s">
        <v>548</v>
      </c>
      <c r="L20" s="544">
        <v>6</v>
      </c>
      <c r="M20" s="554" t="s">
        <v>548</v>
      </c>
      <c r="N20" s="563">
        <v>7</v>
      </c>
      <c r="O20" s="554" t="s">
        <v>548</v>
      </c>
      <c r="P20" s="544">
        <v>8</v>
      </c>
      <c r="Q20" s="554" t="s">
        <v>548</v>
      </c>
      <c r="R20" s="563">
        <v>9</v>
      </c>
      <c r="S20" s="554" t="s">
        <v>548</v>
      </c>
      <c r="T20" s="544">
        <v>10</v>
      </c>
      <c r="U20" s="554" t="s">
        <v>548</v>
      </c>
      <c r="V20" s="563">
        <v>11</v>
      </c>
      <c r="W20" s="554" t="s">
        <v>548</v>
      </c>
      <c r="X20" s="564">
        <v>12</v>
      </c>
    </row>
    <row r="21" spans="1:24" hidden="1" x14ac:dyDescent="0.3">
      <c r="A21" s="562" t="s">
        <v>537</v>
      </c>
      <c r="B21" s="539" t="s">
        <v>538</v>
      </c>
      <c r="C21" s="298" t="s">
        <v>537</v>
      </c>
      <c r="D21" s="544" t="s">
        <v>538</v>
      </c>
      <c r="E21" s="554" t="s">
        <v>537</v>
      </c>
      <c r="F21" s="563" t="s">
        <v>538</v>
      </c>
      <c r="G21" s="554" t="s">
        <v>537</v>
      </c>
      <c r="H21" s="544" t="s">
        <v>538</v>
      </c>
      <c r="I21" s="554" t="s">
        <v>537</v>
      </c>
      <c r="J21" s="563" t="s">
        <v>538</v>
      </c>
      <c r="K21" s="554" t="s">
        <v>537</v>
      </c>
      <c r="L21" s="544" t="s">
        <v>538</v>
      </c>
      <c r="M21" s="554" t="s">
        <v>537</v>
      </c>
      <c r="N21" s="563" t="s">
        <v>538</v>
      </c>
      <c r="O21" s="554" t="s">
        <v>537</v>
      </c>
      <c r="P21" s="544" t="s">
        <v>538</v>
      </c>
      <c r="Q21" s="554" t="s">
        <v>537</v>
      </c>
      <c r="R21" s="563" t="s">
        <v>538</v>
      </c>
      <c r="S21" s="554" t="s">
        <v>537</v>
      </c>
      <c r="T21" s="544" t="s">
        <v>538</v>
      </c>
      <c r="U21" s="554" t="s">
        <v>537</v>
      </c>
      <c r="V21" s="563" t="s">
        <v>538</v>
      </c>
      <c r="W21" s="554" t="s">
        <v>537</v>
      </c>
      <c r="X21" s="564" t="s">
        <v>538</v>
      </c>
    </row>
    <row r="22" spans="1:24" hidden="1" x14ac:dyDescent="0.3">
      <c r="A22" s="562" t="s">
        <v>549</v>
      </c>
      <c r="B22" s="539">
        <v>1</v>
      </c>
      <c r="C22" s="298" t="s">
        <v>549</v>
      </c>
      <c r="D22" s="544">
        <v>2</v>
      </c>
      <c r="E22" s="554" t="s">
        <v>549</v>
      </c>
      <c r="F22" s="563">
        <v>3</v>
      </c>
      <c r="G22" s="554" t="s">
        <v>549</v>
      </c>
      <c r="H22" s="544">
        <v>4</v>
      </c>
      <c r="I22" s="554" t="s">
        <v>549</v>
      </c>
      <c r="J22" s="563">
        <v>5</v>
      </c>
      <c r="K22" s="554" t="s">
        <v>549</v>
      </c>
      <c r="L22" s="544">
        <v>6</v>
      </c>
      <c r="M22" s="554" t="s">
        <v>549</v>
      </c>
      <c r="N22" s="563">
        <v>7</v>
      </c>
      <c r="O22" s="554" t="s">
        <v>549</v>
      </c>
      <c r="P22" s="544">
        <v>8</v>
      </c>
      <c r="Q22" s="554" t="s">
        <v>549</v>
      </c>
      <c r="R22" s="563">
        <v>9</v>
      </c>
      <c r="S22" s="554" t="s">
        <v>549</v>
      </c>
      <c r="T22" s="544">
        <v>10</v>
      </c>
      <c r="U22" s="554" t="s">
        <v>549</v>
      </c>
      <c r="V22" s="563">
        <v>11</v>
      </c>
      <c r="W22" s="554" t="s">
        <v>549</v>
      </c>
      <c r="X22" s="564">
        <v>12</v>
      </c>
    </row>
    <row r="23" spans="1:24" hidden="1" x14ac:dyDescent="0.3">
      <c r="A23" s="562" t="s">
        <v>537</v>
      </c>
      <c r="B23" s="539" t="s">
        <v>538</v>
      </c>
      <c r="C23" s="298" t="s">
        <v>537</v>
      </c>
      <c r="D23" s="544" t="s">
        <v>538</v>
      </c>
      <c r="E23" s="554" t="s">
        <v>537</v>
      </c>
      <c r="F23" s="298" t="s">
        <v>538</v>
      </c>
      <c r="G23" s="554" t="s">
        <v>537</v>
      </c>
      <c r="H23" s="544" t="s">
        <v>538</v>
      </c>
      <c r="I23" s="554" t="s">
        <v>537</v>
      </c>
      <c r="J23" s="298" t="s">
        <v>538</v>
      </c>
      <c r="K23" s="554" t="s">
        <v>537</v>
      </c>
      <c r="L23" s="544" t="s">
        <v>538</v>
      </c>
      <c r="M23" s="554" t="s">
        <v>537</v>
      </c>
      <c r="N23" s="298" t="s">
        <v>538</v>
      </c>
      <c r="O23" s="554" t="s">
        <v>537</v>
      </c>
      <c r="P23" s="544" t="s">
        <v>538</v>
      </c>
      <c r="Q23" s="554" t="s">
        <v>537</v>
      </c>
      <c r="R23" s="298" t="s">
        <v>538</v>
      </c>
      <c r="S23" s="554" t="s">
        <v>537</v>
      </c>
      <c r="T23" s="544" t="s">
        <v>538</v>
      </c>
      <c r="U23" s="554" t="s">
        <v>537</v>
      </c>
      <c r="V23" s="298" t="s">
        <v>538</v>
      </c>
      <c r="W23" s="554" t="s">
        <v>537</v>
      </c>
      <c r="X23" s="564" t="s">
        <v>538</v>
      </c>
    </row>
    <row r="24" spans="1:24" ht="15" hidden="1" thickBot="1" x14ac:dyDescent="0.35">
      <c r="A24" s="565" t="s">
        <v>550</v>
      </c>
      <c r="B24" s="566">
        <v>1</v>
      </c>
      <c r="C24" s="567" t="s">
        <v>550</v>
      </c>
      <c r="D24" s="568">
        <v>2</v>
      </c>
      <c r="E24" s="569" t="s">
        <v>550</v>
      </c>
      <c r="F24" s="567">
        <v>3</v>
      </c>
      <c r="G24" s="569" t="s">
        <v>550</v>
      </c>
      <c r="H24" s="568">
        <v>4</v>
      </c>
      <c r="I24" s="569" t="s">
        <v>550</v>
      </c>
      <c r="J24" s="567">
        <v>5</v>
      </c>
      <c r="K24" s="569" t="s">
        <v>550</v>
      </c>
      <c r="L24" s="568">
        <v>6</v>
      </c>
      <c r="M24" s="569" t="s">
        <v>550</v>
      </c>
      <c r="N24" s="567">
        <v>7</v>
      </c>
      <c r="O24" s="569" t="s">
        <v>550</v>
      </c>
      <c r="P24" s="568">
        <v>8</v>
      </c>
      <c r="Q24" s="569" t="s">
        <v>550</v>
      </c>
      <c r="R24" s="567">
        <v>9</v>
      </c>
      <c r="S24" s="569" t="s">
        <v>550</v>
      </c>
      <c r="T24" s="568">
        <v>10</v>
      </c>
      <c r="U24" s="569" t="s">
        <v>550</v>
      </c>
      <c r="V24" s="567">
        <v>11</v>
      </c>
      <c r="W24" s="569" t="s">
        <v>550</v>
      </c>
      <c r="X24" s="570">
        <v>12</v>
      </c>
    </row>
    <row r="25" spans="1:24" ht="15" hidden="1" thickTop="1" x14ac:dyDescent="0.3">
      <c r="A25" s="571" t="s">
        <v>537</v>
      </c>
      <c r="B25" s="556" t="s">
        <v>538</v>
      </c>
      <c r="C25" s="571" t="s">
        <v>537</v>
      </c>
      <c r="D25" s="558" t="s">
        <v>538</v>
      </c>
      <c r="E25" s="571" t="s">
        <v>537</v>
      </c>
      <c r="F25" s="560" t="s">
        <v>538</v>
      </c>
      <c r="G25" s="571" t="s">
        <v>537</v>
      </c>
      <c r="H25" s="558" t="s">
        <v>538</v>
      </c>
      <c r="I25" s="571" t="s">
        <v>537</v>
      </c>
      <c r="J25" s="560" t="s">
        <v>538</v>
      </c>
      <c r="K25" s="571" t="s">
        <v>537</v>
      </c>
      <c r="L25" s="558" t="s">
        <v>538</v>
      </c>
      <c r="M25" s="571" t="s">
        <v>537</v>
      </c>
      <c r="N25" s="560" t="s">
        <v>538</v>
      </c>
      <c r="O25" s="571" t="s">
        <v>537</v>
      </c>
      <c r="P25" s="558" t="s">
        <v>538</v>
      </c>
      <c r="Q25" s="571" t="s">
        <v>537</v>
      </c>
      <c r="R25" s="560" t="s">
        <v>538</v>
      </c>
      <c r="S25" s="571" t="s">
        <v>537</v>
      </c>
      <c r="T25" s="558" t="s">
        <v>538</v>
      </c>
      <c r="U25" s="571" t="s">
        <v>537</v>
      </c>
      <c r="V25" s="560" t="s">
        <v>538</v>
      </c>
      <c r="W25" s="571" t="s">
        <v>537</v>
      </c>
      <c r="X25" s="561" t="s">
        <v>538</v>
      </c>
    </row>
    <row r="26" spans="1:24" hidden="1" x14ac:dyDescent="0.3">
      <c r="A26" s="572" t="s">
        <v>551</v>
      </c>
      <c r="B26" s="539">
        <v>1</v>
      </c>
      <c r="C26" s="572" t="s">
        <v>551</v>
      </c>
      <c r="D26" s="544">
        <v>2</v>
      </c>
      <c r="E26" s="572" t="s">
        <v>551</v>
      </c>
      <c r="F26" s="563">
        <v>3</v>
      </c>
      <c r="G26" s="572" t="s">
        <v>551</v>
      </c>
      <c r="H26" s="544">
        <v>4</v>
      </c>
      <c r="I26" s="572" t="s">
        <v>551</v>
      </c>
      <c r="J26" s="563">
        <v>5</v>
      </c>
      <c r="K26" s="572" t="s">
        <v>551</v>
      </c>
      <c r="L26" s="544">
        <v>6</v>
      </c>
      <c r="M26" s="572" t="s">
        <v>551</v>
      </c>
      <c r="N26" s="563">
        <v>7</v>
      </c>
      <c r="O26" s="572" t="s">
        <v>551</v>
      </c>
      <c r="P26" s="544">
        <v>8</v>
      </c>
      <c r="Q26" s="572" t="s">
        <v>551</v>
      </c>
      <c r="R26" s="563">
        <v>9</v>
      </c>
      <c r="S26" s="572" t="s">
        <v>551</v>
      </c>
      <c r="T26" s="544">
        <v>10</v>
      </c>
      <c r="U26" s="572" t="s">
        <v>551</v>
      </c>
      <c r="V26" s="563">
        <v>11</v>
      </c>
      <c r="W26" s="572" t="s">
        <v>551</v>
      </c>
      <c r="X26" s="564">
        <v>12</v>
      </c>
    </row>
    <row r="27" spans="1:24" hidden="1" x14ac:dyDescent="0.3">
      <c r="A27" s="572" t="s">
        <v>537</v>
      </c>
      <c r="B27" s="539" t="s">
        <v>538</v>
      </c>
      <c r="C27" s="572" t="s">
        <v>537</v>
      </c>
      <c r="D27" s="544" t="s">
        <v>538</v>
      </c>
      <c r="E27" s="572" t="s">
        <v>537</v>
      </c>
      <c r="F27" s="563" t="s">
        <v>538</v>
      </c>
      <c r="G27" s="572" t="s">
        <v>537</v>
      </c>
      <c r="H27" s="544" t="s">
        <v>538</v>
      </c>
      <c r="I27" s="572" t="s">
        <v>537</v>
      </c>
      <c r="J27" s="563" t="s">
        <v>538</v>
      </c>
      <c r="K27" s="572" t="s">
        <v>537</v>
      </c>
      <c r="L27" s="544" t="s">
        <v>538</v>
      </c>
      <c r="M27" s="572" t="s">
        <v>537</v>
      </c>
      <c r="N27" s="563" t="s">
        <v>538</v>
      </c>
      <c r="O27" s="572" t="s">
        <v>537</v>
      </c>
      <c r="P27" s="544" t="s">
        <v>538</v>
      </c>
      <c r="Q27" s="572" t="s">
        <v>537</v>
      </c>
      <c r="R27" s="563" t="s">
        <v>538</v>
      </c>
      <c r="S27" s="572" t="s">
        <v>537</v>
      </c>
      <c r="T27" s="544" t="s">
        <v>538</v>
      </c>
      <c r="U27" s="572" t="s">
        <v>537</v>
      </c>
      <c r="V27" s="563" t="s">
        <v>538</v>
      </c>
      <c r="W27" s="572" t="s">
        <v>537</v>
      </c>
      <c r="X27" s="564" t="s">
        <v>538</v>
      </c>
    </row>
    <row r="28" spans="1:24" hidden="1" x14ac:dyDescent="0.3">
      <c r="A28" s="572" t="s">
        <v>552</v>
      </c>
      <c r="B28" s="539">
        <v>1</v>
      </c>
      <c r="C28" s="572" t="s">
        <v>552</v>
      </c>
      <c r="D28" s="544">
        <v>2</v>
      </c>
      <c r="E28" s="572" t="s">
        <v>552</v>
      </c>
      <c r="F28" s="563">
        <v>3</v>
      </c>
      <c r="G28" s="572" t="s">
        <v>552</v>
      </c>
      <c r="H28" s="544">
        <v>4</v>
      </c>
      <c r="I28" s="572" t="s">
        <v>552</v>
      </c>
      <c r="J28" s="563">
        <v>5</v>
      </c>
      <c r="K28" s="572" t="s">
        <v>552</v>
      </c>
      <c r="L28" s="544">
        <v>6</v>
      </c>
      <c r="M28" s="572" t="s">
        <v>552</v>
      </c>
      <c r="N28" s="563">
        <v>7</v>
      </c>
      <c r="O28" s="572" t="s">
        <v>552</v>
      </c>
      <c r="P28" s="544">
        <v>8</v>
      </c>
      <c r="Q28" s="572" t="s">
        <v>552</v>
      </c>
      <c r="R28" s="563">
        <v>9</v>
      </c>
      <c r="S28" s="572" t="s">
        <v>552</v>
      </c>
      <c r="T28" s="544">
        <v>10</v>
      </c>
      <c r="U28" s="572" t="s">
        <v>552</v>
      </c>
      <c r="V28" s="563">
        <v>11</v>
      </c>
      <c r="W28" s="572" t="s">
        <v>552</v>
      </c>
      <c r="X28" s="564">
        <v>12</v>
      </c>
    </row>
    <row r="29" spans="1:24" hidden="1" x14ac:dyDescent="0.3">
      <c r="A29" s="572" t="s">
        <v>537</v>
      </c>
      <c r="B29" s="539" t="s">
        <v>538</v>
      </c>
      <c r="C29" s="572" t="s">
        <v>537</v>
      </c>
      <c r="D29" s="544" t="s">
        <v>538</v>
      </c>
      <c r="E29" s="572" t="s">
        <v>537</v>
      </c>
      <c r="F29" s="298" t="s">
        <v>538</v>
      </c>
      <c r="G29" s="572" t="s">
        <v>537</v>
      </c>
      <c r="H29" s="544" t="s">
        <v>538</v>
      </c>
      <c r="I29" s="572" t="s">
        <v>537</v>
      </c>
      <c r="J29" s="298" t="s">
        <v>538</v>
      </c>
      <c r="K29" s="572" t="s">
        <v>537</v>
      </c>
      <c r="L29" s="544" t="s">
        <v>538</v>
      </c>
      <c r="M29" s="572" t="s">
        <v>537</v>
      </c>
      <c r="N29" s="298" t="s">
        <v>538</v>
      </c>
      <c r="O29" s="572" t="s">
        <v>537</v>
      </c>
      <c r="P29" s="544" t="s">
        <v>538</v>
      </c>
      <c r="Q29" s="572" t="s">
        <v>537</v>
      </c>
      <c r="R29" s="298" t="s">
        <v>538</v>
      </c>
      <c r="S29" s="572" t="s">
        <v>537</v>
      </c>
      <c r="T29" s="544" t="s">
        <v>538</v>
      </c>
      <c r="U29" s="572" t="s">
        <v>537</v>
      </c>
      <c r="V29" s="298" t="s">
        <v>538</v>
      </c>
      <c r="W29" s="572" t="s">
        <v>537</v>
      </c>
      <c r="X29" s="564" t="s">
        <v>538</v>
      </c>
    </row>
    <row r="30" spans="1:24" hidden="1" x14ac:dyDescent="0.3">
      <c r="A30" s="572" t="s">
        <v>553</v>
      </c>
      <c r="B30" s="539">
        <v>1</v>
      </c>
      <c r="C30" s="572" t="s">
        <v>553</v>
      </c>
      <c r="D30" s="544">
        <v>2</v>
      </c>
      <c r="E30" s="572" t="s">
        <v>553</v>
      </c>
      <c r="F30" s="298">
        <v>3</v>
      </c>
      <c r="G30" s="572" t="s">
        <v>553</v>
      </c>
      <c r="H30" s="544">
        <v>4</v>
      </c>
      <c r="I30" s="572" t="s">
        <v>553</v>
      </c>
      <c r="J30" s="298">
        <v>5</v>
      </c>
      <c r="K30" s="572" t="s">
        <v>553</v>
      </c>
      <c r="L30" s="544">
        <v>6</v>
      </c>
      <c r="M30" s="572" t="s">
        <v>553</v>
      </c>
      <c r="N30" s="298">
        <v>7</v>
      </c>
      <c r="O30" s="572" t="s">
        <v>553</v>
      </c>
      <c r="P30" s="544">
        <v>8</v>
      </c>
      <c r="Q30" s="572" t="s">
        <v>553</v>
      </c>
      <c r="R30" s="298">
        <v>9</v>
      </c>
      <c r="S30" s="572" t="s">
        <v>553</v>
      </c>
      <c r="T30" s="544">
        <v>10</v>
      </c>
      <c r="U30" s="572" t="s">
        <v>553</v>
      </c>
      <c r="V30" s="298">
        <v>11</v>
      </c>
      <c r="W30" s="572" t="s">
        <v>553</v>
      </c>
      <c r="X30" s="564">
        <v>12</v>
      </c>
    </row>
    <row r="31" spans="1:24" hidden="1" x14ac:dyDescent="0.3">
      <c r="A31" s="572" t="s">
        <v>537</v>
      </c>
      <c r="B31" s="539" t="s">
        <v>538</v>
      </c>
      <c r="C31" s="572" t="s">
        <v>537</v>
      </c>
      <c r="D31" s="544" t="s">
        <v>538</v>
      </c>
      <c r="E31" s="572" t="s">
        <v>537</v>
      </c>
      <c r="F31" s="298" t="s">
        <v>538</v>
      </c>
      <c r="G31" s="572" t="s">
        <v>537</v>
      </c>
      <c r="H31" s="544" t="s">
        <v>538</v>
      </c>
      <c r="I31" s="572" t="s">
        <v>537</v>
      </c>
      <c r="J31" s="298" t="s">
        <v>538</v>
      </c>
      <c r="K31" s="572" t="s">
        <v>537</v>
      </c>
      <c r="L31" s="544" t="s">
        <v>538</v>
      </c>
      <c r="M31" s="572" t="s">
        <v>537</v>
      </c>
      <c r="N31" s="298" t="s">
        <v>538</v>
      </c>
      <c r="O31" s="572" t="s">
        <v>537</v>
      </c>
      <c r="P31" s="544" t="s">
        <v>538</v>
      </c>
      <c r="Q31" s="572" t="s">
        <v>537</v>
      </c>
      <c r="R31" s="298" t="s">
        <v>538</v>
      </c>
      <c r="S31" s="572" t="s">
        <v>537</v>
      </c>
      <c r="T31" s="544" t="s">
        <v>538</v>
      </c>
      <c r="U31" s="572" t="s">
        <v>537</v>
      </c>
      <c r="V31" s="298" t="s">
        <v>538</v>
      </c>
      <c r="W31" s="572" t="s">
        <v>537</v>
      </c>
      <c r="X31" s="564" t="s">
        <v>538</v>
      </c>
    </row>
    <row r="32" spans="1:24" hidden="1" x14ac:dyDescent="0.3">
      <c r="A32" s="572" t="s">
        <v>554</v>
      </c>
      <c r="B32" s="539">
        <v>1</v>
      </c>
      <c r="C32" s="572" t="s">
        <v>554</v>
      </c>
      <c r="D32" s="544">
        <v>2</v>
      </c>
      <c r="E32" s="572" t="s">
        <v>554</v>
      </c>
      <c r="F32" s="298">
        <v>3</v>
      </c>
      <c r="G32" s="572" t="s">
        <v>554</v>
      </c>
      <c r="H32" s="544">
        <v>4</v>
      </c>
      <c r="I32" s="572" t="s">
        <v>554</v>
      </c>
      <c r="J32" s="298">
        <v>5</v>
      </c>
      <c r="K32" s="572" t="s">
        <v>554</v>
      </c>
      <c r="L32" s="544">
        <v>6</v>
      </c>
      <c r="M32" s="572" t="s">
        <v>554</v>
      </c>
      <c r="N32" s="298">
        <v>7</v>
      </c>
      <c r="O32" s="572" t="s">
        <v>554</v>
      </c>
      <c r="P32" s="544">
        <v>8</v>
      </c>
      <c r="Q32" s="572" t="s">
        <v>554</v>
      </c>
      <c r="R32" s="298">
        <v>9</v>
      </c>
      <c r="S32" s="572" t="s">
        <v>554</v>
      </c>
      <c r="T32" s="544">
        <v>10</v>
      </c>
      <c r="U32" s="572" t="s">
        <v>554</v>
      </c>
      <c r="V32" s="298">
        <v>11</v>
      </c>
      <c r="W32" s="572" t="s">
        <v>554</v>
      </c>
      <c r="X32" s="564">
        <v>12</v>
      </c>
    </row>
    <row r="33" spans="1:24" hidden="1" x14ac:dyDescent="0.3">
      <c r="A33" s="572" t="s">
        <v>537</v>
      </c>
      <c r="B33" s="539" t="s">
        <v>538</v>
      </c>
      <c r="C33" s="572" t="s">
        <v>537</v>
      </c>
      <c r="D33" s="544" t="s">
        <v>538</v>
      </c>
      <c r="E33" s="572" t="s">
        <v>537</v>
      </c>
      <c r="F33" s="298" t="s">
        <v>538</v>
      </c>
      <c r="G33" s="572" t="s">
        <v>537</v>
      </c>
      <c r="H33" s="544" t="s">
        <v>538</v>
      </c>
      <c r="I33" s="572" t="s">
        <v>537</v>
      </c>
      <c r="J33" s="298" t="s">
        <v>538</v>
      </c>
      <c r="K33" s="572" t="s">
        <v>537</v>
      </c>
      <c r="L33" s="544" t="s">
        <v>538</v>
      </c>
      <c r="M33" s="572" t="s">
        <v>537</v>
      </c>
      <c r="N33" s="298" t="s">
        <v>538</v>
      </c>
      <c r="O33" s="572" t="s">
        <v>537</v>
      </c>
      <c r="P33" s="544" t="s">
        <v>538</v>
      </c>
      <c r="Q33" s="572" t="s">
        <v>537</v>
      </c>
      <c r="R33" s="298" t="s">
        <v>538</v>
      </c>
      <c r="S33" s="572" t="s">
        <v>537</v>
      </c>
      <c r="T33" s="544" t="s">
        <v>538</v>
      </c>
      <c r="U33" s="572" t="s">
        <v>537</v>
      </c>
      <c r="V33" s="298" t="s">
        <v>538</v>
      </c>
      <c r="W33" s="572" t="s">
        <v>537</v>
      </c>
      <c r="X33" s="564" t="s">
        <v>538</v>
      </c>
    </row>
    <row r="34" spans="1:24" hidden="1" x14ac:dyDescent="0.3">
      <c r="A34" s="572" t="s">
        <v>555</v>
      </c>
      <c r="B34" s="539">
        <v>1</v>
      </c>
      <c r="C34" s="572" t="s">
        <v>555</v>
      </c>
      <c r="D34" s="544">
        <v>2</v>
      </c>
      <c r="E34" s="572" t="s">
        <v>555</v>
      </c>
      <c r="F34" s="298">
        <v>3</v>
      </c>
      <c r="G34" s="572" t="s">
        <v>555</v>
      </c>
      <c r="H34" s="544">
        <v>4</v>
      </c>
      <c r="I34" s="572" t="s">
        <v>555</v>
      </c>
      <c r="J34" s="298">
        <v>5</v>
      </c>
      <c r="K34" s="572" t="s">
        <v>555</v>
      </c>
      <c r="L34" s="544">
        <v>6</v>
      </c>
      <c r="M34" s="572" t="s">
        <v>555</v>
      </c>
      <c r="N34" s="298">
        <v>7</v>
      </c>
      <c r="O34" s="572" t="s">
        <v>555</v>
      </c>
      <c r="P34" s="544">
        <v>8</v>
      </c>
      <c r="Q34" s="572" t="s">
        <v>555</v>
      </c>
      <c r="R34" s="298">
        <v>9</v>
      </c>
      <c r="S34" s="572" t="s">
        <v>555</v>
      </c>
      <c r="T34" s="544">
        <v>10</v>
      </c>
      <c r="U34" s="572" t="s">
        <v>555</v>
      </c>
      <c r="V34" s="298">
        <v>11</v>
      </c>
      <c r="W34" s="572" t="s">
        <v>555</v>
      </c>
      <c r="X34" s="564">
        <v>12</v>
      </c>
    </row>
    <row r="35" spans="1:24" hidden="1" x14ac:dyDescent="0.3">
      <c r="A35" s="572" t="s">
        <v>537</v>
      </c>
      <c r="B35" s="539" t="s">
        <v>538</v>
      </c>
      <c r="C35" s="572" t="s">
        <v>537</v>
      </c>
      <c r="D35" s="544" t="s">
        <v>538</v>
      </c>
      <c r="E35" s="572" t="s">
        <v>537</v>
      </c>
      <c r="F35" s="298" t="s">
        <v>538</v>
      </c>
      <c r="G35" s="572" t="s">
        <v>537</v>
      </c>
      <c r="H35" s="544" t="s">
        <v>538</v>
      </c>
      <c r="I35" s="572" t="s">
        <v>537</v>
      </c>
      <c r="J35" s="298" t="s">
        <v>538</v>
      </c>
      <c r="K35" s="572" t="s">
        <v>537</v>
      </c>
      <c r="L35" s="544" t="s">
        <v>538</v>
      </c>
      <c r="M35" s="572" t="s">
        <v>537</v>
      </c>
      <c r="N35" s="298" t="s">
        <v>538</v>
      </c>
      <c r="O35" s="572" t="s">
        <v>537</v>
      </c>
      <c r="P35" s="544" t="s">
        <v>538</v>
      </c>
      <c r="Q35" s="572" t="s">
        <v>537</v>
      </c>
      <c r="R35" s="298" t="s">
        <v>538</v>
      </c>
      <c r="S35" s="572" t="s">
        <v>537</v>
      </c>
      <c r="T35" s="544" t="s">
        <v>538</v>
      </c>
      <c r="U35" s="572" t="s">
        <v>537</v>
      </c>
      <c r="V35" s="298" t="s">
        <v>538</v>
      </c>
      <c r="W35" s="572" t="s">
        <v>537</v>
      </c>
      <c r="X35" s="564" t="s">
        <v>538</v>
      </c>
    </row>
    <row r="36" spans="1:24" hidden="1" x14ac:dyDescent="0.3">
      <c r="A36" s="572" t="s">
        <v>556</v>
      </c>
      <c r="B36" s="539">
        <v>1</v>
      </c>
      <c r="C36" s="572" t="s">
        <v>556</v>
      </c>
      <c r="D36" s="544">
        <v>2</v>
      </c>
      <c r="E36" s="572" t="s">
        <v>556</v>
      </c>
      <c r="F36" s="298">
        <v>3</v>
      </c>
      <c r="G36" s="572" t="s">
        <v>556</v>
      </c>
      <c r="H36" s="544">
        <v>4</v>
      </c>
      <c r="I36" s="572" t="s">
        <v>556</v>
      </c>
      <c r="J36" s="298">
        <v>5</v>
      </c>
      <c r="K36" s="572" t="s">
        <v>556</v>
      </c>
      <c r="L36" s="544">
        <v>6</v>
      </c>
      <c r="M36" s="572" t="s">
        <v>556</v>
      </c>
      <c r="N36" s="298">
        <v>7</v>
      </c>
      <c r="O36" s="572" t="s">
        <v>556</v>
      </c>
      <c r="P36" s="544">
        <v>8</v>
      </c>
      <c r="Q36" s="572" t="s">
        <v>556</v>
      </c>
      <c r="R36" s="298">
        <v>9</v>
      </c>
      <c r="S36" s="572" t="s">
        <v>556</v>
      </c>
      <c r="T36" s="544">
        <v>10</v>
      </c>
      <c r="U36" s="572" t="s">
        <v>556</v>
      </c>
      <c r="V36" s="298">
        <v>11</v>
      </c>
      <c r="W36" s="572" t="s">
        <v>556</v>
      </c>
      <c r="X36" s="564">
        <v>12</v>
      </c>
    </row>
    <row r="37" spans="1:24" hidden="1" x14ac:dyDescent="0.3">
      <c r="A37" s="572" t="s">
        <v>537</v>
      </c>
      <c r="B37" s="539" t="s">
        <v>538</v>
      </c>
      <c r="C37" s="572" t="s">
        <v>537</v>
      </c>
      <c r="D37" s="544" t="s">
        <v>538</v>
      </c>
      <c r="E37" s="572" t="s">
        <v>537</v>
      </c>
      <c r="F37" s="298" t="s">
        <v>538</v>
      </c>
      <c r="G37" s="572" t="s">
        <v>537</v>
      </c>
      <c r="H37" s="544" t="s">
        <v>538</v>
      </c>
      <c r="I37" s="572" t="s">
        <v>537</v>
      </c>
      <c r="J37" s="298" t="s">
        <v>538</v>
      </c>
      <c r="K37" s="572" t="s">
        <v>537</v>
      </c>
      <c r="L37" s="544" t="s">
        <v>538</v>
      </c>
      <c r="M37" s="572" t="s">
        <v>537</v>
      </c>
      <c r="N37" s="298" t="s">
        <v>538</v>
      </c>
      <c r="O37" s="572" t="s">
        <v>537</v>
      </c>
      <c r="P37" s="544" t="s">
        <v>538</v>
      </c>
      <c r="Q37" s="572" t="s">
        <v>537</v>
      </c>
      <c r="R37" s="298" t="s">
        <v>538</v>
      </c>
      <c r="S37" s="572" t="s">
        <v>537</v>
      </c>
      <c r="T37" s="544" t="s">
        <v>538</v>
      </c>
      <c r="U37" s="572" t="s">
        <v>537</v>
      </c>
      <c r="V37" s="298" t="s">
        <v>538</v>
      </c>
      <c r="W37" s="572" t="s">
        <v>537</v>
      </c>
      <c r="X37" s="564" t="s">
        <v>538</v>
      </c>
    </row>
    <row r="38" spans="1:24" hidden="1" x14ac:dyDescent="0.3">
      <c r="A38" s="572" t="s">
        <v>557</v>
      </c>
      <c r="B38" s="539">
        <v>1</v>
      </c>
      <c r="C38" s="572" t="s">
        <v>557</v>
      </c>
      <c r="D38" s="544">
        <v>2</v>
      </c>
      <c r="E38" s="572" t="s">
        <v>557</v>
      </c>
      <c r="F38" s="298">
        <v>3</v>
      </c>
      <c r="G38" s="572" t="s">
        <v>557</v>
      </c>
      <c r="H38" s="544">
        <v>4</v>
      </c>
      <c r="I38" s="572" t="s">
        <v>557</v>
      </c>
      <c r="J38" s="298">
        <v>5</v>
      </c>
      <c r="K38" s="572" t="s">
        <v>557</v>
      </c>
      <c r="L38" s="544">
        <v>6</v>
      </c>
      <c r="M38" s="572" t="s">
        <v>557</v>
      </c>
      <c r="N38" s="298">
        <v>7</v>
      </c>
      <c r="O38" s="572" t="s">
        <v>557</v>
      </c>
      <c r="P38" s="544">
        <v>8</v>
      </c>
      <c r="Q38" s="572" t="s">
        <v>557</v>
      </c>
      <c r="R38" s="298">
        <v>9</v>
      </c>
      <c r="S38" s="572" t="s">
        <v>557</v>
      </c>
      <c r="T38" s="544">
        <v>10</v>
      </c>
      <c r="U38" s="572" t="s">
        <v>557</v>
      </c>
      <c r="V38" s="298">
        <v>11</v>
      </c>
      <c r="W38" s="572" t="s">
        <v>557</v>
      </c>
      <c r="X38" s="564">
        <v>12</v>
      </c>
    </row>
    <row r="39" spans="1:24" hidden="1" x14ac:dyDescent="0.3">
      <c r="A39" s="572" t="s">
        <v>537</v>
      </c>
      <c r="B39" s="539" t="s">
        <v>538</v>
      </c>
      <c r="C39" s="572" t="s">
        <v>537</v>
      </c>
      <c r="D39" s="544" t="s">
        <v>538</v>
      </c>
      <c r="E39" s="572" t="s">
        <v>537</v>
      </c>
      <c r="F39" s="563" t="s">
        <v>538</v>
      </c>
      <c r="G39" s="572" t="s">
        <v>537</v>
      </c>
      <c r="H39" s="544" t="s">
        <v>538</v>
      </c>
      <c r="I39" s="572" t="s">
        <v>537</v>
      </c>
      <c r="J39" s="563" t="s">
        <v>538</v>
      </c>
      <c r="K39" s="572" t="s">
        <v>537</v>
      </c>
      <c r="L39" s="544" t="s">
        <v>538</v>
      </c>
      <c r="M39" s="572" t="s">
        <v>537</v>
      </c>
      <c r="N39" s="563" t="s">
        <v>538</v>
      </c>
      <c r="O39" s="572" t="s">
        <v>537</v>
      </c>
      <c r="P39" s="544" t="s">
        <v>538</v>
      </c>
      <c r="Q39" s="572" t="s">
        <v>537</v>
      </c>
      <c r="R39" s="563" t="s">
        <v>538</v>
      </c>
      <c r="S39" s="572" t="s">
        <v>537</v>
      </c>
      <c r="T39" s="544" t="s">
        <v>538</v>
      </c>
      <c r="U39" s="572" t="s">
        <v>537</v>
      </c>
      <c r="V39" s="563" t="s">
        <v>538</v>
      </c>
      <c r="W39" s="572" t="s">
        <v>537</v>
      </c>
      <c r="X39" s="564" t="s">
        <v>538</v>
      </c>
    </row>
    <row r="40" spans="1:24" hidden="1" x14ac:dyDescent="0.3">
      <c r="A40" s="572" t="s">
        <v>558</v>
      </c>
      <c r="B40" s="539">
        <v>1</v>
      </c>
      <c r="C40" s="572" t="s">
        <v>558</v>
      </c>
      <c r="D40" s="544">
        <v>2</v>
      </c>
      <c r="E40" s="572" t="s">
        <v>558</v>
      </c>
      <c r="F40" s="563">
        <v>3</v>
      </c>
      <c r="G40" s="572" t="s">
        <v>558</v>
      </c>
      <c r="H40" s="544">
        <v>4</v>
      </c>
      <c r="I40" s="572" t="s">
        <v>558</v>
      </c>
      <c r="J40" s="563">
        <v>5</v>
      </c>
      <c r="K40" s="572" t="s">
        <v>558</v>
      </c>
      <c r="L40" s="544">
        <v>6</v>
      </c>
      <c r="M40" s="572" t="s">
        <v>558</v>
      </c>
      <c r="N40" s="563">
        <v>7</v>
      </c>
      <c r="O40" s="572" t="s">
        <v>558</v>
      </c>
      <c r="P40" s="544">
        <v>8</v>
      </c>
      <c r="Q40" s="572" t="s">
        <v>558</v>
      </c>
      <c r="R40" s="563">
        <v>9</v>
      </c>
      <c r="S40" s="572" t="s">
        <v>558</v>
      </c>
      <c r="T40" s="544">
        <v>10</v>
      </c>
      <c r="U40" s="572" t="s">
        <v>558</v>
      </c>
      <c r="V40" s="563">
        <v>11</v>
      </c>
      <c r="W40" s="572" t="s">
        <v>558</v>
      </c>
      <c r="X40" s="564">
        <v>12</v>
      </c>
    </row>
    <row r="41" spans="1:24" hidden="1" x14ac:dyDescent="0.3">
      <c r="A41" s="572" t="s">
        <v>537</v>
      </c>
      <c r="B41" s="539" t="s">
        <v>538</v>
      </c>
      <c r="C41" s="572" t="s">
        <v>537</v>
      </c>
      <c r="D41" s="544" t="s">
        <v>538</v>
      </c>
      <c r="E41" s="572" t="s">
        <v>537</v>
      </c>
      <c r="F41" s="563" t="s">
        <v>538</v>
      </c>
      <c r="G41" s="572" t="s">
        <v>537</v>
      </c>
      <c r="H41" s="544" t="s">
        <v>538</v>
      </c>
      <c r="I41" s="572" t="s">
        <v>537</v>
      </c>
      <c r="J41" s="563" t="s">
        <v>538</v>
      </c>
      <c r="K41" s="572" t="s">
        <v>537</v>
      </c>
      <c r="L41" s="544" t="s">
        <v>538</v>
      </c>
      <c r="M41" s="572" t="s">
        <v>537</v>
      </c>
      <c r="N41" s="563" t="s">
        <v>538</v>
      </c>
      <c r="O41" s="572" t="s">
        <v>537</v>
      </c>
      <c r="P41" s="544" t="s">
        <v>538</v>
      </c>
      <c r="Q41" s="572" t="s">
        <v>537</v>
      </c>
      <c r="R41" s="563" t="s">
        <v>538</v>
      </c>
      <c r="S41" s="572" t="s">
        <v>537</v>
      </c>
      <c r="T41" s="544" t="s">
        <v>538</v>
      </c>
      <c r="U41" s="572" t="s">
        <v>537</v>
      </c>
      <c r="V41" s="563" t="s">
        <v>538</v>
      </c>
      <c r="W41" s="572" t="s">
        <v>537</v>
      </c>
      <c r="X41" s="564" t="s">
        <v>538</v>
      </c>
    </row>
    <row r="42" spans="1:24" hidden="1" x14ac:dyDescent="0.3">
      <c r="A42" s="572" t="s">
        <v>559</v>
      </c>
      <c r="B42" s="539">
        <v>1</v>
      </c>
      <c r="C42" s="572" t="s">
        <v>559</v>
      </c>
      <c r="D42" s="544">
        <v>2</v>
      </c>
      <c r="E42" s="572" t="s">
        <v>559</v>
      </c>
      <c r="F42" s="563">
        <v>3</v>
      </c>
      <c r="G42" s="572" t="s">
        <v>559</v>
      </c>
      <c r="H42" s="544">
        <v>4</v>
      </c>
      <c r="I42" s="572" t="s">
        <v>559</v>
      </c>
      <c r="J42" s="563">
        <v>5</v>
      </c>
      <c r="K42" s="572" t="s">
        <v>559</v>
      </c>
      <c r="L42" s="544">
        <v>6</v>
      </c>
      <c r="M42" s="572" t="s">
        <v>559</v>
      </c>
      <c r="N42" s="563">
        <v>7</v>
      </c>
      <c r="O42" s="572" t="s">
        <v>559</v>
      </c>
      <c r="P42" s="544">
        <v>8</v>
      </c>
      <c r="Q42" s="572" t="s">
        <v>559</v>
      </c>
      <c r="R42" s="563">
        <v>9</v>
      </c>
      <c r="S42" s="572" t="s">
        <v>559</v>
      </c>
      <c r="T42" s="544">
        <v>10</v>
      </c>
      <c r="U42" s="572" t="s">
        <v>559</v>
      </c>
      <c r="V42" s="563">
        <v>11</v>
      </c>
      <c r="W42" s="572" t="s">
        <v>559</v>
      </c>
      <c r="X42" s="564">
        <v>12</v>
      </c>
    </row>
    <row r="43" spans="1:24" hidden="1" x14ac:dyDescent="0.3">
      <c r="A43" s="572" t="s">
        <v>537</v>
      </c>
      <c r="B43" s="539" t="s">
        <v>538</v>
      </c>
      <c r="C43" s="572" t="s">
        <v>537</v>
      </c>
      <c r="D43" s="544" t="s">
        <v>538</v>
      </c>
      <c r="E43" s="572" t="s">
        <v>537</v>
      </c>
      <c r="F43" s="298" t="s">
        <v>538</v>
      </c>
      <c r="G43" s="572" t="s">
        <v>537</v>
      </c>
      <c r="H43" s="544" t="s">
        <v>538</v>
      </c>
      <c r="I43" s="572" t="s">
        <v>537</v>
      </c>
      <c r="J43" s="298" t="s">
        <v>538</v>
      </c>
      <c r="K43" s="572" t="s">
        <v>537</v>
      </c>
      <c r="L43" s="544" t="s">
        <v>538</v>
      </c>
      <c r="M43" s="572" t="s">
        <v>537</v>
      </c>
      <c r="N43" s="298" t="s">
        <v>538</v>
      </c>
      <c r="O43" s="572" t="s">
        <v>537</v>
      </c>
      <c r="P43" s="544" t="s">
        <v>538</v>
      </c>
      <c r="Q43" s="572" t="s">
        <v>537</v>
      </c>
      <c r="R43" s="298" t="s">
        <v>538</v>
      </c>
      <c r="S43" s="572" t="s">
        <v>537</v>
      </c>
      <c r="T43" s="544" t="s">
        <v>538</v>
      </c>
      <c r="U43" s="572" t="s">
        <v>537</v>
      </c>
      <c r="V43" s="298" t="s">
        <v>538</v>
      </c>
      <c r="W43" s="572" t="s">
        <v>537</v>
      </c>
      <c r="X43" s="564" t="s">
        <v>538</v>
      </c>
    </row>
    <row r="44" spans="1:24" hidden="1" x14ac:dyDescent="0.3">
      <c r="A44" s="572" t="s">
        <v>560</v>
      </c>
      <c r="B44" s="539">
        <v>1</v>
      </c>
      <c r="C44" s="572" t="s">
        <v>560</v>
      </c>
      <c r="D44" s="544">
        <v>2</v>
      </c>
      <c r="E44" s="572" t="s">
        <v>560</v>
      </c>
      <c r="F44" s="298">
        <v>3</v>
      </c>
      <c r="G44" s="572" t="s">
        <v>560</v>
      </c>
      <c r="H44" s="544">
        <v>4</v>
      </c>
      <c r="I44" s="572" t="s">
        <v>560</v>
      </c>
      <c r="J44" s="298">
        <v>5</v>
      </c>
      <c r="K44" s="572" t="s">
        <v>560</v>
      </c>
      <c r="L44" s="544">
        <v>6</v>
      </c>
      <c r="M44" s="572" t="s">
        <v>560</v>
      </c>
      <c r="N44" s="298">
        <v>7</v>
      </c>
      <c r="O44" s="572" t="s">
        <v>560</v>
      </c>
      <c r="P44" s="544">
        <v>8</v>
      </c>
      <c r="Q44" s="572" t="s">
        <v>560</v>
      </c>
      <c r="R44" s="298">
        <v>9</v>
      </c>
      <c r="S44" s="572" t="s">
        <v>560</v>
      </c>
      <c r="T44" s="544">
        <v>10</v>
      </c>
      <c r="U44" s="572" t="s">
        <v>560</v>
      </c>
      <c r="V44" s="298">
        <v>11</v>
      </c>
      <c r="W44" s="572" t="s">
        <v>560</v>
      </c>
      <c r="X44" s="564">
        <v>12</v>
      </c>
    </row>
    <row r="45" spans="1:24" hidden="1" x14ac:dyDescent="0.3">
      <c r="A45" s="572" t="s">
        <v>537</v>
      </c>
      <c r="B45" s="539" t="s">
        <v>538</v>
      </c>
      <c r="C45" s="572" t="s">
        <v>537</v>
      </c>
      <c r="D45" s="544" t="s">
        <v>538</v>
      </c>
      <c r="E45" s="572" t="s">
        <v>537</v>
      </c>
      <c r="F45" s="298" t="s">
        <v>538</v>
      </c>
      <c r="G45" s="572" t="s">
        <v>537</v>
      </c>
      <c r="H45" s="544" t="s">
        <v>538</v>
      </c>
      <c r="I45" s="572" t="s">
        <v>537</v>
      </c>
      <c r="J45" s="298" t="s">
        <v>538</v>
      </c>
      <c r="K45" s="572" t="s">
        <v>537</v>
      </c>
      <c r="L45" s="544" t="s">
        <v>538</v>
      </c>
      <c r="M45" s="572" t="s">
        <v>537</v>
      </c>
      <c r="N45" s="298" t="s">
        <v>538</v>
      </c>
      <c r="O45" s="572" t="s">
        <v>537</v>
      </c>
      <c r="P45" s="544" t="s">
        <v>538</v>
      </c>
      <c r="Q45" s="572" t="s">
        <v>537</v>
      </c>
      <c r="R45" s="298" t="s">
        <v>538</v>
      </c>
      <c r="S45" s="572" t="s">
        <v>537</v>
      </c>
      <c r="T45" s="544" t="s">
        <v>538</v>
      </c>
      <c r="U45" s="572" t="s">
        <v>537</v>
      </c>
      <c r="V45" s="298" t="s">
        <v>538</v>
      </c>
      <c r="W45" s="572" t="s">
        <v>537</v>
      </c>
      <c r="X45" s="564" t="s">
        <v>538</v>
      </c>
    </row>
    <row r="46" spans="1:24" hidden="1" x14ac:dyDescent="0.3">
      <c r="A46" s="572" t="s">
        <v>561</v>
      </c>
      <c r="B46" s="539">
        <v>1</v>
      </c>
      <c r="C46" s="572" t="s">
        <v>561</v>
      </c>
      <c r="D46" s="544">
        <v>2</v>
      </c>
      <c r="E46" s="572" t="s">
        <v>561</v>
      </c>
      <c r="F46" s="298">
        <v>3</v>
      </c>
      <c r="G46" s="572" t="s">
        <v>561</v>
      </c>
      <c r="H46" s="544">
        <v>4</v>
      </c>
      <c r="I46" s="572" t="s">
        <v>561</v>
      </c>
      <c r="J46" s="298">
        <v>5</v>
      </c>
      <c r="K46" s="572" t="s">
        <v>561</v>
      </c>
      <c r="L46" s="544">
        <v>6</v>
      </c>
      <c r="M46" s="572" t="s">
        <v>561</v>
      </c>
      <c r="N46" s="298">
        <v>7</v>
      </c>
      <c r="O46" s="572" t="s">
        <v>561</v>
      </c>
      <c r="P46" s="544">
        <v>8</v>
      </c>
      <c r="Q46" s="572" t="s">
        <v>561</v>
      </c>
      <c r="R46" s="298">
        <v>9</v>
      </c>
      <c r="S46" s="572" t="s">
        <v>561</v>
      </c>
      <c r="T46" s="544">
        <v>10</v>
      </c>
      <c r="U46" s="572" t="s">
        <v>561</v>
      </c>
      <c r="V46" s="298">
        <v>11</v>
      </c>
      <c r="W46" s="572" t="s">
        <v>561</v>
      </c>
      <c r="X46" s="564">
        <v>12</v>
      </c>
    </row>
    <row r="47" spans="1:24" hidden="1" x14ac:dyDescent="0.3">
      <c r="A47" s="572" t="s">
        <v>537</v>
      </c>
      <c r="B47" s="539" t="s">
        <v>538</v>
      </c>
      <c r="C47" s="572" t="s">
        <v>537</v>
      </c>
      <c r="D47" s="544" t="s">
        <v>538</v>
      </c>
      <c r="E47" s="572" t="s">
        <v>537</v>
      </c>
      <c r="F47" s="298" t="s">
        <v>538</v>
      </c>
      <c r="G47" s="572" t="s">
        <v>537</v>
      </c>
      <c r="H47" s="544" t="s">
        <v>538</v>
      </c>
      <c r="I47" s="572" t="s">
        <v>537</v>
      </c>
      <c r="J47" s="298" t="s">
        <v>538</v>
      </c>
      <c r="K47" s="572" t="s">
        <v>537</v>
      </c>
      <c r="L47" s="544" t="s">
        <v>538</v>
      </c>
      <c r="M47" s="572" t="s">
        <v>537</v>
      </c>
      <c r="N47" s="298" t="s">
        <v>538</v>
      </c>
      <c r="O47" s="572" t="s">
        <v>537</v>
      </c>
      <c r="P47" s="544" t="s">
        <v>538</v>
      </c>
      <c r="Q47" s="572" t="s">
        <v>537</v>
      </c>
      <c r="R47" s="298" t="s">
        <v>538</v>
      </c>
      <c r="S47" s="572" t="s">
        <v>537</v>
      </c>
      <c r="T47" s="544" t="s">
        <v>538</v>
      </c>
      <c r="U47" s="572" t="s">
        <v>537</v>
      </c>
      <c r="V47" s="298" t="s">
        <v>538</v>
      </c>
      <c r="W47" s="572" t="s">
        <v>537</v>
      </c>
      <c r="X47" s="564" t="s">
        <v>538</v>
      </c>
    </row>
    <row r="48" spans="1:24" hidden="1" x14ac:dyDescent="0.3">
      <c r="A48" s="572" t="s">
        <v>562</v>
      </c>
      <c r="B48" s="539">
        <v>1</v>
      </c>
      <c r="C48" s="572" t="s">
        <v>562</v>
      </c>
      <c r="D48" s="544">
        <v>2</v>
      </c>
      <c r="E48" s="572" t="s">
        <v>562</v>
      </c>
      <c r="F48" s="298">
        <v>3</v>
      </c>
      <c r="G48" s="572" t="s">
        <v>562</v>
      </c>
      <c r="H48" s="544">
        <v>4</v>
      </c>
      <c r="I48" s="572" t="s">
        <v>562</v>
      </c>
      <c r="J48" s="298">
        <v>5</v>
      </c>
      <c r="K48" s="572" t="s">
        <v>562</v>
      </c>
      <c r="L48" s="544">
        <v>6</v>
      </c>
      <c r="M48" s="572" t="s">
        <v>562</v>
      </c>
      <c r="N48" s="298">
        <v>7</v>
      </c>
      <c r="O48" s="572" t="s">
        <v>562</v>
      </c>
      <c r="P48" s="544">
        <v>8</v>
      </c>
      <c r="Q48" s="572" t="s">
        <v>562</v>
      </c>
      <c r="R48" s="298">
        <v>9</v>
      </c>
      <c r="S48" s="572" t="s">
        <v>562</v>
      </c>
      <c r="T48" s="544">
        <v>10</v>
      </c>
      <c r="U48" s="572" t="s">
        <v>562</v>
      </c>
      <c r="V48" s="298">
        <v>11</v>
      </c>
      <c r="W48" s="572" t="s">
        <v>562</v>
      </c>
      <c r="X48" s="564">
        <v>12</v>
      </c>
    </row>
    <row r="49" spans="1:24" hidden="1" x14ac:dyDescent="0.3">
      <c r="A49" s="572" t="s">
        <v>537</v>
      </c>
      <c r="B49" s="539" t="s">
        <v>538</v>
      </c>
      <c r="C49" s="572" t="s">
        <v>537</v>
      </c>
      <c r="D49" s="544" t="s">
        <v>538</v>
      </c>
      <c r="E49" s="572" t="s">
        <v>537</v>
      </c>
      <c r="F49" s="298" t="s">
        <v>538</v>
      </c>
      <c r="G49" s="572" t="s">
        <v>537</v>
      </c>
      <c r="H49" s="544" t="s">
        <v>538</v>
      </c>
      <c r="I49" s="572" t="s">
        <v>537</v>
      </c>
      <c r="J49" s="298" t="s">
        <v>538</v>
      </c>
      <c r="K49" s="572" t="s">
        <v>537</v>
      </c>
      <c r="L49" s="544" t="s">
        <v>538</v>
      </c>
      <c r="M49" s="572" t="s">
        <v>537</v>
      </c>
      <c r="N49" s="298" t="s">
        <v>538</v>
      </c>
      <c r="O49" s="572" t="s">
        <v>537</v>
      </c>
      <c r="P49" s="544" t="s">
        <v>538</v>
      </c>
      <c r="Q49" s="572" t="s">
        <v>537</v>
      </c>
      <c r="R49" s="298" t="s">
        <v>538</v>
      </c>
      <c r="S49" s="572" t="s">
        <v>537</v>
      </c>
      <c r="T49" s="544" t="s">
        <v>538</v>
      </c>
      <c r="U49" s="572" t="s">
        <v>537</v>
      </c>
      <c r="V49" s="298" t="s">
        <v>538</v>
      </c>
      <c r="W49" s="572" t="s">
        <v>537</v>
      </c>
      <c r="X49" s="564" t="s">
        <v>538</v>
      </c>
    </row>
    <row r="50" spans="1:24" hidden="1" x14ac:dyDescent="0.3">
      <c r="A50" s="572" t="s">
        <v>563</v>
      </c>
      <c r="B50" s="539">
        <v>1</v>
      </c>
      <c r="C50" s="572" t="s">
        <v>563</v>
      </c>
      <c r="D50" s="544">
        <v>2</v>
      </c>
      <c r="E50" s="572" t="s">
        <v>563</v>
      </c>
      <c r="F50" s="298">
        <v>3</v>
      </c>
      <c r="G50" s="572" t="s">
        <v>563</v>
      </c>
      <c r="H50" s="544">
        <v>4</v>
      </c>
      <c r="I50" s="572" t="s">
        <v>563</v>
      </c>
      <c r="J50" s="298">
        <v>5</v>
      </c>
      <c r="K50" s="572" t="s">
        <v>563</v>
      </c>
      <c r="L50" s="544">
        <v>6</v>
      </c>
      <c r="M50" s="572" t="s">
        <v>563</v>
      </c>
      <c r="N50" s="298">
        <v>7</v>
      </c>
      <c r="O50" s="572" t="s">
        <v>563</v>
      </c>
      <c r="P50" s="544">
        <v>8</v>
      </c>
      <c r="Q50" s="572" t="s">
        <v>563</v>
      </c>
      <c r="R50" s="298">
        <v>9</v>
      </c>
      <c r="S50" s="572" t="s">
        <v>563</v>
      </c>
      <c r="T50" s="544">
        <v>10</v>
      </c>
      <c r="U50" s="572" t="s">
        <v>563</v>
      </c>
      <c r="V50" s="298">
        <v>11</v>
      </c>
      <c r="W50" s="572" t="s">
        <v>563</v>
      </c>
      <c r="X50" s="564">
        <v>12</v>
      </c>
    </row>
    <row r="51" spans="1:24" hidden="1" x14ac:dyDescent="0.3">
      <c r="A51" s="572" t="s">
        <v>537</v>
      </c>
      <c r="B51" s="539" t="s">
        <v>538</v>
      </c>
      <c r="C51" s="572" t="s">
        <v>537</v>
      </c>
      <c r="D51" s="544" t="s">
        <v>538</v>
      </c>
      <c r="E51" s="572" t="s">
        <v>537</v>
      </c>
      <c r="F51" s="298" t="s">
        <v>538</v>
      </c>
      <c r="G51" s="572" t="s">
        <v>537</v>
      </c>
      <c r="H51" s="544" t="s">
        <v>538</v>
      </c>
      <c r="I51" s="572" t="s">
        <v>537</v>
      </c>
      <c r="J51" s="298" t="s">
        <v>538</v>
      </c>
      <c r="K51" s="572" t="s">
        <v>537</v>
      </c>
      <c r="L51" s="544" t="s">
        <v>538</v>
      </c>
      <c r="M51" s="572" t="s">
        <v>537</v>
      </c>
      <c r="N51" s="298" t="s">
        <v>538</v>
      </c>
      <c r="O51" s="572" t="s">
        <v>537</v>
      </c>
      <c r="P51" s="544" t="s">
        <v>538</v>
      </c>
      <c r="Q51" s="572" t="s">
        <v>537</v>
      </c>
      <c r="R51" s="298" t="s">
        <v>538</v>
      </c>
      <c r="S51" s="572" t="s">
        <v>537</v>
      </c>
      <c r="T51" s="544" t="s">
        <v>538</v>
      </c>
      <c r="U51" s="572" t="s">
        <v>537</v>
      </c>
      <c r="V51" s="298" t="s">
        <v>538</v>
      </c>
      <c r="W51" s="572" t="s">
        <v>537</v>
      </c>
      <c r="X51" s="564" t="s">
        <v>538</v>
      </c>
    </row>
    <row r="52" spans="1:24" hidden="1" x14ac:dyDescent="0.3">
      <c r="A52" s="572" t="s">
        <v>564</v>
      </c>
      <c r="B52" s="539">
        <v>1</v>
      </c>
      <c r="C52" s="572" t="s">
        <v>564</v>
      </c>
      <c r="D52" s="544">
        <v>2</v>
      </c>
      <c r="E52" s="572" t="s">
        <v>564</v>
      </c>
      <c r="F52" s="298">
        <v>3</v>
      </c>
      <c r="G52" s="572" t="s">
        <v>564</v>
      </c>
      <c r="H52" s="544">
        <v>4</v>
      </c>
      <c r="I52" s="572" t="s">
        <v>564</v>
      </c>
      <c r="J52" s="298">
        <v>5</v>
      </c>
      <c r="K52" s="572" t="s">
        <v>564</v>
      </c>
      <c r="L52" s="544">
        <v>6</v>
      </c>
      <c r="M52" s="572" t="s">
        <v>564</v>
      </c>
      <c r="N52" s="298">
        <v>7</v>
      </c>
      <c r="O52" s="572" t="s">
        <v>564</v>
      </c>
      <c r="P52" s="544">
        <v>8</v>
      </c>
      <c r="Q52" s="572" t="s">
        <v>564</v>
      </c>
      <c r="R52" s="298">
        <v>9</v>
      </c>
      <c r="S52" s="572" t="s">
        <v>564</v>
      </c>
      <c r="T52" s="544">
        <v>10</v>
      </c>
      <c r="U52" s="572" t="s">
        <v>564</v>
      </c>
      <c r="V52" s="298">
        <v>11</v>
      </c>
      <c r="W52" s="572" t="s">
        <v>564</v>
      </c>
      <c r="X52" s="564">
        <v>12</v>
      </c>
    </row>
    <row r="53" spans="1:24" hidden="1" x14ac:dyDescent="0.3">
      <c r="A53" s="572" t="s">
        <v>537</v>
      </c>
      <c r="B53" s="539" t="s">
        <v>538</v>
      </c>
      <c r="C53" s="572" t="s">
        <v>537</v>
      </c>
      <c r="D53" s="544" t="s">
        <v>538</v>
      </c>
      <c r="E53" s="572" t="s">
        <v>537</v>
      </c>
      <c r="F53" s="298" t="s">
        <v>538</v>
      </c>
      <c r="G53" s="572" t="s">
        <v>537</v>
      </c>
      <c r="H53" s="544" t="s">
        <v>538</v>
      </c>
      <c r="I53" s="572" t="s">
        <v>537</v>
      </c>
      <c r="J53" s="298" t="s">
        <v>538</v>
      </c>
      <c r="K53" s="572" t="s">
        <v>537</v>
      </c>
      <c r="L53" s="544" t="s">
        <v>538</v>
      </c>
      <c r="M53" s="572" t="s">
        <v>537</v>
      </c>
      <c r="N53" s="298" t="s">
        <v>538</v>
      </c>
      <c r="O53" s="572" t="s">
        <v>537</v>
      </c>
      <c r="P53" s="544" t="s">
        <v>538</v>
      </c>
      <c r="Q53" s="572" t="s">
        <v>537</v>
      </c>
      <c r="R53" s="298" t="s">
        <v>538</v>
      </c>
      <c r="S53" s="572" t="s">
        <v>537</v>
      </c>
      <c r="T53" s="544" t="s">
        <v>538</v>
      </c>
      <c r="U53" s="572" t="s">
        <v>537</v>
      </c>
      <c r="V53" s="298" t="s">
        <v>538</v>
      </c>
      <c r="W53" s="572" t="s">
        <v>537</v>
      </c>
      <c r="X53" s="564" t="s">
        <v>538</v>
      </c>
    </row>
    <row r="54" spans="1:24" hidden="1" x14ac:dyDescent="0.3">
      <c r="A54" s="572" t="s">
        <v>565</v>
      </c>
      <c r="B54" s="539">
        <v>1</v>
      </c>
      <c r="C54" s="572" t="s">
        <v>565</v>
      </c>
      <c r="D54" s="544">
        <v>2</v>
      </c>
      <c r="E54" s="572" t="s">
        <v>565</v>
      </c>
      <c r="F54" s="298">
        <v>3</v>
      </c>
      <c r="G54" s="572" t="s">
        <v>565</v>
      </c>
      <c r="H54" s="544">
        <v>4</v>
      </c>
      <c r="I54" s="572" t="s">
        <v>565</v>
      </c>
      <c r="J54" s="298">
        <v>5</v>
      </c>
      <c r="K54" s="572" t="s">
        <v>565</v>
      </c>
      <c r="L54" s="544">
        <v>6</v>
      </c>
      <c r="M54" s="572" t="s">
        <v>565</v>
      </c>
      <c r="N54" s="298">
        <v>7</v>
      </c>
      <c r="O54" s="572" t="s">
        <v>565</v>
      </c>
      <c r="P54" s="544">
        <v>8</v>
      </c>
      <c r="Q54" s="572" t="s">
        <v>565</v>
      </c>
      <c r="R54" s="298">
        <v>9</v>
      </c>
      <c r="S54" s="572" t="s">
        <v>565</v>
      </c>
      <c r="T54" s="544">
        <v>10</v>
      </c>
      <c r="U54" s="572" t="s">
        <v>565</v>
      </c>
      <c r="V54" s="298">
        <v>11</v>
      </c>
      <c r="W54" s="572" t="s">
        <v>565</v>
      </c>
      <c r="X54" s="564">
        <v>12</v>
      </c>
    </row>
    <row r="55" spans="1:24" ht="15" hidden="1" thickTop="1" x14ac:dyDescent="0.3">
      <c r="A55" s="555" t="s">
        <v>537</v>
      </c>
      <c r="B55" s="556" t="s">
        <v>538</v>
      </c>
      <c r="C55" s="555" t="s">
        <v>537</v>
      </c>
      <c r="D55" s="558" t="s">
        <v>538</v>
      </c>
      <c r="E55" s="555" t="s">
        <v>537</v>
      </c>
      <c r="F55" s="560" t="s">
        <v>538</v>
      </c>
      <c r="G55" s="555" t="s">
        <v>537</v>
      </c>
      <c r="H55" s="558" t="s">
        <v>538</v>
      </c>
      <c r="I55" s="555" t="s">
        <v>537</v>
      </c>
      <c r="J55" s="560" t="s">
        <v>538</v>
      </c>
      <c r="K55" s="555" t="s">
        <v>537</v>
      </c>
      <c r="L55" s="558" t="s">
        <v>538</v>
      </c>
      <c r="M55" s="555" t="s">
        <v>537</v>
      </c>
      <c r="N55" s="560" t="s">
        <v>538</v>
      </c>
      <c r="O55" s="555" t="s">
        <v>537</v>
      </c>
      <c r="P55" s="558" t="s">
        <v>538</v>
      </c>
      <c r="Q55" s="555" t="s">
        <v>537</v>
      </c>
      <c r="R55" s="560" t="s">
        <v>538</v>
      </c>
      <c r="S55" s="555" t="s">
        <v>537</v>
      </c>
      <c r="T55" s="558" t="s">
        <v>538</v>
      </c>
      <c r="U55" s="555" t="s">
        <v>537</v>
      </c>
      <c r="V55" s="560" t="s">
        <v>538</v>
      </c>
      <c r="W55" s="555" t="s">
        <v>537</v>
      </c>
      <c r="X55" s="561" t="s">
        <v>538</v>
      </c>
    </row>
    <row r="56" spans="1:24" hidden="1" x14ac:dyDescent="0.3">
      <c r="A56" s="562" t="s">
        <v>566</v>
      </c>
      <c r="B56" s="539">
        <v>1</v>
      </c>
      <c r="C56" s="562" t="s">
        <v>566</v>
      </c>
      <c r="D56" s="544">
        <v>2</v>
      </c>
      <c r="E56" s="562" t="s">
        <v>566</v>
      </c>
      <c r="F56" s="563">
        <v>3</v>
      </c>
      <c r="G56" s="562" t="s">
        <v>566</v>
      </c>
      <c r="H56" s="544">
        <v>4</v>
      </c>
      <c r="I56" s="562" t="s">
        <v>566</v>
      </c>
      <c r="J56" s="563">
        <v>5</v>
      </c>
      <c r="K56" s="562" t="s">
        <v>566</v>
      </c>
      <c r="L56" s="544">
        <v>6</v>
      </c>
      <c r="M56" s="562" t="s">
        <v>566</v>
      </c>
      <c r="N56" s="563">
        <v>7</v>
      </c>
      <c r="O56" s="562" t="s">
        <v>566</v>
      </c>
      <c r="P56" s="544">
        <v>8</v>
      </c>
      <c r="Q56" s="562" t="s">
        <v>566</v>
      </c>
      <c r="R56" s="563">
        <v>9</v>
      </c>
      <c r="S56" s="562" t="s">
        <v>566</v>
      </c>
      <c r="T56" s="544">
        <v>10</v>
      </c>
      <c r="U56" s="562" t="s">
        <v>566</v>
      </c>
      <c r="V56" s="563">
        <v>11</v>
      </c>
      <c r="W56" s="562" t="s">
        <v>566</v>
      </c>
      <c r="X56" s="564">
        <v>12</v>
      </c>
    </row>
    <row r="57" spans="1:24" hidden="1" x14ac:dyDescent="0.3">
      <c r="A57" s="562" t="s">
        <v>537</v>
      </c>
      <c r="B57" s="539" t="s">
        <v>538</v>
      </c>
      <c r="C57" s="562" t="s">
        <v>537</v>
      </c>
      <c r="D57" s="544" t="s">
        <v>538</v>
      </c>
      <c r="E57" s="562" t="s">
        <v>537</v>
      </c>
      <c r="F57" s="563" t="s">
        <v>538</v>
      </c>
      <c r="G57" s="562" t="s">
        <v>537</v>
      </c>
      <c r="H57" s="544" t="s">
        <v>538</v>
      </c>
      <c r="I57" s="562" t="s">
        <v>537</v>
      </c>
      <c r="J57" s="563" t="s">
        <v>538</v>
      </c>
      <c r="K57" s="562" t="s">
        <v>537</v>
      </c>
      <c r="L57" s="544" t="s">
        <v>538</v>
      </c>
      <c r="M57" s="562" t="s">
        <v>537</v>
      </c>
      <c r="N57" s="563" t="s">
        <v>538</v>
      </c>
      <c r="O57" s="562" t="s">
        <v>537</v>
      </c>
      <c r="P57" s="544" t="s">
        <v>538</v>
      </c>
      <c r="Q57" s="562" t="s">
        <v>537</v>
      </c>
      <c r="R57" s="563" t="s">
        <v>538</v>
      </c>
      <c r="S57" s="562" t="s">
        <v>537</v>
      </c>
      <c r="T57" s="544" t="s">
        <v>538</v>
      </c>
      <c r="U57" s="562" t="s">
        <v>537</v>
      </c>
      <c r="V57" s="563" t="s">
        <v>538</v>
      </c>
      <c r="W57" s="562" t="s">
        <v>537</v>
      </c>
      <c r="X57" s="564" t="s">
        <v>538</v>
      </c>
    </row>
    <row r="58" spans="1:24" hidden="1" x14ac:dyDescent="0.3">
      <c r="A58" s="562" t="s">
        <v>567</v>
      </c>
      <c r="B58" s="539">
        <v>1</v>
      </c>
      <c r="C58" s="562" t="s">
        <v>567</v>
      </c>
      <c r="D58" s="544">
        <v>2</v>
      </c>
      <c r="E58" s="562" t="s">
        <v>567</v>
      </c>
      <c r="F58" s="563">
        <v>3</v>
      </c>
      <c r="G58" s="562" t="s">
        <v>567</v>
      </c>
      <c r="H58" s="544">
        <v>4</v>
      </c>
      <c r="I58" s="562" t="s">
        <v>567</v>
      </c>
      <c r="J58" s="563">
        <v>5</v>
      </c>
      <c r="K58" s="562" t="s">
        <v>567</v>
      </c>
      <c r="L58" s="544">
        <v>6</v>
      </c>
      <c r="M58" s="562" t="s">
        <v>567</v>
      </c>
      <c r="N58" s="563">
        <v>7</v>
      </c>
      <c r="O58" s="562" t="s">
        <v>567</v>
      </c>
      <c r="P58" s="544">
        <v>8</v>
      </c>
      <c r="Q58" s="562" t="s">
        <v>567</v>
      </c>
      <c r="R58" s="563">
        <v>9</v>
      </c>
      <c r="S58" s="562" t="s">
        <v>567</v>
      </c>
      <c r="T58" s="544">
        <v>10</v>
      </c>
      <c r="U58" s="562" t="s">
        <v>567</v>
      </c>
      <c r="V58" s="563">
        <v>11</v>
      </c>
      <c r="W58" s="562" t="s">
        <v>567</v>
      </c>
      <c r="X58" s="564">
        <v>12</v>
      </c>
    </row>
    <row r="59" spans="1:24" hidden="1" x14ac:dyDescent="0.3">
      <c r="A59" s="562" t="s">
        <v>537</v>
      </c>
      <c r="B59" s="539" t="s">
        <v>538</v>
      </c>
      <c r="C59" s="562" t="s">
        <v>537</v>
      </c>
      <c r="D59" s="544" t="s">
        <v>538</v>
      </c>
      <c r="E59" s="562" t="s">
        <v>537</v>
      </c>
      <c r="F59" s="298" t="s">
        <v>538</v>
      </c>
      <c r="G59" s="562" t="s">
        <v>537</v>
      </c>
      <c r="H59" s="544" t="s">
        <v>538</v>
      </c>
      <c r="I59" s="562" t="s">
        <v>537</v>
      </c>
      <c r="J59" s="298" t="s">
        <v>538</v>
      </c>
      <c r="K59" s="562" t="s">
        <v>537</v>
      </c>
      <c r="L59" s="544" t="s">
        <v>538</v>
      </c>
      <c r="M59" s="562" t="s">
        <v>537</v>
      </c>
      <c r="N59" s="298" t="s">
        <v>538</v>
      </c>
      <c r="O59" s="562" t="s">
        <v>537</v>
      </c>
      <c r="P59" s="544" t="s">
        <v>538</v>
      </c>
      <c r="Q59" s="562" t="s">
        <v>537</v>
      </c>
      <c r="R59" s="298" t="s">
        <v>538</v>
      </c>
      <c r="S59" s="562" t="s">
        <v>537</v>
      </c>
      <c r="T59" s="544" t="s">
        <v>538</v>
      </c>
      <c r="U59" s="562" t="s">
        <v>537</v>
      </c>
      <c r="V59" s="298" t="s">
        <v>538</v>
      </c>
      <c r="W59" s="562" t="s">
        <v>537</v>
      </c>
      <c r="X59" s="564" t="s">
        <v>538</v>
      </c>
    </row>
    <row r="60" spans="1:24" hidden="1" x14ac:dyDescent="0.3">
      <c r="A60" s="562" t="s">
        <v>568</v>
      </c>
      <c r="B60" s="539">
        <v>1</v>
      </c>
      <c r="C60" s="562" t="s">
        <v>568</v>
      </c>
      <c r="D60" s="544">
        <v>2</v>
      </c>
      <c r="E60" s="562" t="s">
        <v>568</v>
      </c>
      <c r="F60" s="298">
        <v>3</v>
      </c>
      <c r="G60" s="562" t="s">
        <v>568</v>
      </c>
      <c r="H60" s="544">
        <v>4</v>
      </c>
      <c r="I60" s="562" t="s">
        <v>568</v>
      </c>
      <c r="J60" s="298">
        <v>5</v>
      </c>
      <c r="K60" s="562" t="s">
        <v>568</v>
      </c>
      <c r="L60" s="544">
        <v>6</v>
      </c>
      <c r="M60" s="562" t="s">
        <v>568</v>
      </c>
      <c r="N60" s="298">
        <v>7</v>
      </c>
      <c r="O60" s="562" t="s">
        <v>568</v>
      </c>
      <c r="P60" s="544">
        <v>8</v>
      </c>
      <c r="Q60" s="562" t="s">
        <v>568</v>
      </c>
      <c r="R60" s="298">
        <v>9</v>
      </c>
      <c r="S60" s="562" t="s">
        <v>568</v>
      </c>
      <c r="T60" s="544">
        <v>10</v>
      </c>
      <c r="U60" s="562" t="s">
        <v>568</v>
      </c>
      <c r="V60" s="298">
        <v>11</v>
      </c>
      <c r="W60" s="562" t="s">
        <v>568</v>
      </c>
      <c r="X60" s="564">
        <v>12</v>
      </c>
    </row>
    <row r="61" spans="1:24" hidden="1" x14ac:dyDescent="0.3">
      <c r="A61" s="562" t="s">
        <v>537</v>
      </c>
      <c r="B61" s="539" t="s">
        <v>538</v>
      </c>
      <c r="C61" s="562" t="s">
        <v>537</v>
      </c>
      <c r="D61" s="544" t="s">
        <v>538</v>
      </c>
      <c r="E61" s="562" t="s">
        <v>537</v>
      </c>
      <c r="F61" s="298" t="s">
        <v>538</v>
      </c>
      <c r="G61" s="562" t="s">
        <v>537</v>
      </c>
      <c r="H61" s="544" t="s">
        <v>538</v>
      </c>
      <c r="I61" s="562" t="s">
        <v>537</v>
      </c>
      <c r="J61" s="298" t="s">
        <v>538</v>
      </c>
      <c r="K61" s="562" t="s">
        <v>537</v>
      </c>
      <c r="L61" s="544" t="s">
        <v>538</v>
      </c>
      <c r="M61" s="562" t="s">
        <v>537</v>
      </c>
      <c r="N61" s="298" t="s">
        <v>538</v>
      </c>
      <c r="O61" s="562" t="s">
        <v>537</v>
      </c>
      <c r="P61" s="544" t="s">
        <v>538</v>
      </c>
      <c r="Q61" s="562" t="s">
        <v>537</v>
      </c>
      <c r="R61" s="298" t="s">
        <v>538</v>
      </c>
      <c r="S61" s="562" t="s">
        <v>537</v>
      </c>
      <c r="T61" s="544" t="s">
        <v>538</v>
      </c>
      <c r="U61" s="562" t="s">
        <v>537</v>
      </c>
      <c r="V61" s="298" t="s">
        <v>538</v>
      </c>
      <c r="W61" s="562" t="s">
        <v>537</v>
      </c>
      <c r="X61" s="564" t="s">
        <v>538</v>
      </c>
    </row>
    <row r="62" spans="1:24" hidden="1" x14ac:dyDescent="0.3">
      <c r="A62" s="562" t="s">
        <v>569</v>
      </c>
      <c r="B62" s="539">
        <v>1</v>
      </c>
      <c r="C62" s="562" t="s">
        <v>569</v>
      </c>
      <c r="D62" s="544">
        <v>2</v>
      </c>
      <c r="E62" s="562" t="s">
        <v>569</v>
      </c>
      <c r="F62" s="298">
        <v>3</v>
      </c>
      <c r="G62" s="562" t="s">
        <v>569</v>
      </c>
      <c r="H62" s="544">
        <v>4</v>
      </c>
      <c r="I62" s="562" t="s">
        <v>569</v>
      </c>
      <c r="J62" s="298">
        <v>5</v>
      </c>
      <c r="K62" s="562" t="s">
        <v>569</v>
      </c>
      <c r="L62" s="544">
        <v>6</v>
      </c>
      <c r="M62" s="562" t="s">
        <v>569</v>
      </c>
      <c r="N62" s="298">
        <v>7</v>
      </c>
      <c r="O62" s="562" t="s">
        <v>569</v>
      </c>
      <c r="P62" s="544">
        <v>8</v>
      </c>
      <c r="Q62" s="562" t="s">
        <v>569</v>
      </c>
      <c r="R62" s="298">
        <v>9</v>
      </c>
      <c r="S62" s="562" t="s">
        <v>569</v>
      </c>
      <c r="T62" s="544">
        <v>10</v>
      </c>
      <c r="U62" s="562" t="s">
        <v>569</v>
      </c>
      <c r="V62" s="298">
        <v>11</v>
      </c>
      <c r="W62" s="562" t="s">
        <v>569</v>
      </c>
      <c r="X62" s="564">
        <v>12</v>
      </c>
    </row>
    <row r="63" spans="1:24" s="577" customFormat="1" hidden="1" x14ac:dyDescent="0.3">
      <c r="A63" s="573" t="s">
        <v>537</v>
      </c>
      <c r="B63" s="574" t="s">
        <v>538</v>
      </c>
      <c r="C63" s="573" t="s">
        <v>537</v>
      </c>
      <c r="D63" s="575" t="s">
        <v>538</v>
      </c>
      <c r="E63" s="573" t="s">
        <v>537</v>
      </c>
      <c r="F63" s="303" t="s">
        <v>538</v>
      </c>
      <c r="G63" s="573" t="s">
        <v>537</v>
      </c>
      <c r="H63" s="575" t="s">
        <v>538</v>
      </c>
      <c r="I63" s="573" t="s">
        <v>537</v>
      </c>
      <c r="J63" s="303" t="s">
        <v>538</v>
      </c>
      <c r="K63" s="573" t="s">
        <v>537</v>
      </c>
      <c r="L63" s="575" t="s">
        <v>538</v>
      </c>
      <c r="M63" s="573" t="s">
        <v>537</v>
      </c>
      <c r="N63" s="303" t="s">
        <v>538</v>
      </c>
      <c r="O63" s="573" t="s">
        <v>537</v>
      </c>
      <c r="P63" s="575" t="s">
        <v>538</v>
      </c>
      <c r="Q63" s="573" t="s">
        <v>537</v>
      </c>
      <c r="R63" s="303" t="s">
        <v>538</v>
      </c>
      <c r="S63" s="573" t="s">
        <v>537</v>
      </c>
      <c r="T63" s="575" t="s">
        <v>538</v>
      </c>
      <c r="U63" s="573" t="s">
        <v>537</v>
      </c>
      <c r="V63" s="303" t="s">
        <v>538</v>
      </c>
      <c r="W63" s="573" t="s">
        <v>537</v>
      </c>
      <c r="X63" s="576" t="s">
        <v>538</v>
      </c>
    </row>
    <row r="64" spans="1:24" s="577" customFormat="1" hidden="1" x14ac:dyDescent="0.3">
      <c r="A64" s="573" t="s">
        <v>570</v>
      </c>
      <c r="B64" s="574">
        <v>1</v>
      </c>
      <c r="C64" s="573" t="s">
        <v>570</v>
      </c>
      <c r="D64" s="575">
        <v>2</v>
      </c>
      <c r="E64" s="573" t="s">
        <v>570</v>
      </c>
      <c r="F64" s="303">
        <v>3</v>
      </c>
      <c r="G64" s="573" t="s">
        <v>570</v>
      </c>
      <c r="H64" s="575">
        <v>4</v>
      </c>
      <c r="I64" s="573" t="s">
        <v>570</v>
      </c>
      <c r="J64" s="303">
        <v>5</v>
      </c>
      <c r="K64" s="573" t="s">
        <v>570</v>
      </c>
      <c r="L64" s="575">
        <v>6</v>
      </c>
      <c r="M64" s="573" t="s">
        <v>570</v>
      </c>
      <c r="N64" s="303">
        <v>7</v>
      </c>
      <c r="O64" s="573" t="s">
        <v>570</v>
      </c>
      <c r="P64" s="575">
        <v>8</v>
      </c>
      <c r="Q64" s="573" t="s">
        <v>570</v>
      </c>
      <c r="R64" s="303">
        <v>9</v>
      </c>
      <c r="S64" s="573" t="s">
        <v>570</v>
      </c>
      <c r="T64" s="575">
        <v>10</v>
      </c>
      <c r="U64" s="573" t="s">
        <v>570</v>
      </c>
      <c r="V64" s="303">
        <v>11</v>
      </c>
      <c r="W64" s="573" t="s">
        <v>570</v>
      </c>
      <c r="X64" s="576">
        <v>12</v>
      </c>
    </row>
    <row r="65" spans="1:24" hidden="1" x14ac:dyDescent="0.3">
      <c r="A65" s="562" t="s">
        <v>537</v>
      </c>
      <c r="B65" s="539" t="s">
        <v>538</v>
      </c>
      <c r="C65" s="562" t="s">
        <v>537</v>
      </c>
      <c r="D65" s="544" t="s">
        <v>538</v>
      </c>
      <c r="E65" s="562" t="s">
        <v>537</v>
      </c>
      <c r="F65" s="298" t="s">
        <v>538</v>
      </c>
      <c r="G65" s="562" t="s">
        <v>537</v>
      </c>
      <c r="H65" s="544" t="s">
        <v>538</v>
      </c>
      <c r="I65" s="562" t="s">
        <v>537</v>
      </c>
      <c r="J65" s="298" t="s">
        <v>538</v>
      </c>
      <c r="K65" s="562" t="s">
        <v>537</v>
      </c>
      <c r="L65" s="544" t="s">
        <v>538</v>
      </c>
      <c r="M65" s="562" t="s">
        <v>537</v>
      </c>
      <c r="N65" s="298" t="s">
        <v>538</v>
      </c>
      <c r="O65" s="562" t="s">
        <v>537</v>
      </c>
      <c r="P65" s="544" t="s">
        <v>538</v>
      </c>
      <c r="Q65" s="562" t="s">
        <v>537</v>
      </c>
      <c r="R65" s="298" t="s">
        <v>538</v>
      </c>
      <c r="S65" s="562" t="s">
        <v>537</v>
      </c>
      <c r="T65" s="544" t="s">
        <v>538</v>
      </c>
      <c r="U65" s="562" t="s">
        <v>537</v>
      </c>
      <c r="V65" s="298" t="s">
        <v>538</v>
      </c>
      <c r="W65" s="562" t="s">
        <v>537</v>
      </c>
      <c r="X65" s="564" t="s">
        <v>538</v>
      </c>
    </row>
    <row r="66" spans="1:24" hidden="1" x14ac:dyDescent="0.3">
      <c r="A66" s="562" t="s">
        <v>571</v>
      </c>
      <c r="B66" s="539">
        <v>1</v>
      </c>
      <c r="C66" s="562" t="s">
        <v>571</v>
      </c>
      <c r="D66" s="544">
        <v>2</v>
      </c>
      <c r="E66" s="562" t="s">
        <v>571</v>
      </c>
      <c r="F66" s="298">
        <v>3</v>
      </c>
      <c r="G66" s="562" t="s">
        <v>571</v>
      </c>
      <c r="H66" s="544">
        <v>4</v>
      </c>
      <c r="I66" s="562" t="s">
        <v>571</v>
      </c>
      <c r="J66" s="298">
        <v>5</v>
      </c>
      <c r="K66" s="562" t="s">
        <v>571</v>
      </c>
      <c r="L66" s="544">
        <v>6</v>
      </c>
      <c r="M66" s="562" t="s">
        <v>571</v>
      </c>
      <c r="N66" s="298">
        <v>7</v>
      </c>
      <c r="O66" s="562" t="s">
        <v>571</v>
      </c>
      <c r="P66" s="544">
        <v>8</v>
      </c>
      <c r="Q66" s="562" t="s">
        <v>571</v>
      </c>
      <c r="R66" s="298">
        <v>9</v>
      </c>
      <c r="S66" s="562" t="s">
        <v>571</v>
      </c>
      <c r="T66" s="544">
        <v>10</v>
      </c>
      <c r="U66" s="562" t="s">
        <v>571</v>
      </c>
      <c r="V66" s="298">
        <v>11</v>
      </c>
      <c r="W66" s="562" t="s">
        <v>571</v>
      </c>
      <c r="X66" s="564">
        <v>12</v>
      </c>
    </row>
    <row r="67" spans="1:24" hidden="1" x14ac:dyDescent="0.3">
      <c r="A67" s="562" t="s">
        <v>537</v>
      </c>
      <c r="B67" s="539" t="s">
        <v>538</v>
      </c>
      <c r="C67" s="562" t="s">
        <v>537</v>
      </c>
      <c r="D67" s="544" t="s">
        <v>538</v>
      </c>
      <c r="E67" s="562" t="s">
        <v>537</v>
      </c>
      <c r="F67" s="298" t="s">
        <v>538</v>
      </c>
      <c r="G67" s="562" t="s">
        <v>537</v>
      </c>
      <c r="H67" s="544" t="s">
        <v>538</v>
      </c>
      <c r="I67" s="562" t="s">
        <v>537</v>
      </c>
      <c r="J67" s="298" t="s">
        <v>538</v>
      </c>
      <c r="K67" s="562" t="s">
        <v>537</v>
      </c>
      <c r="L67" s="544" t="s">
        <v>538</v>
      </c>
      <c r="M67" s="562" t="s">
        <v>537</v>
      </c>
      <c r="N67" s="298" t="s">
        <v>538</v>
      </c>
      <c r="O67" s="562" t="s">
        <v>537</v>
      </c>
      <c r="P67" s="544" t="s">
        <v>538</v>
      </c>
      <c r="Q67" s="562" t="s">
        <v>537</v>
      </c>
      <c r="R67" s="298" t="s">
        <v>538</v>
      </c>
      <c r="S67" s="562" t="s">
        <v>537</v>
      </c>
      <c r="T67" s="544" t="s">
        <v>538</v>
      </c>
      <c r="U67" s="562" t="s">
        <v>537</v>
      </c>
      <c r="V67" s="298" t="s">
        <v>538</v>
      </c>
      <c r="W67" s="562" t="s">
        <v>537</v>
      </c>
      <c r="X67" s="564" t="s">
        <v>538</v>
      </c>
    </row>
    <row r="68" spans="1:24" hidden="1" x14ac:dyDescent="0.3">
      <c r="A68" s="562" t="s">
        <v>572</v>
      </c>
      <c r="B68" s="539">
        <v>1</v>
      </c>
      <c r="C68" s="562" t="s">
        <v>572</v>
      </c>
      <c r="D68" s="544">
        <v>2</v>
      </c>
      <c r="E68" s="562" t="s">
        <v>572</v>
      </c>
      <c r="F68" s="298">
        <v>3</v>
      </c>
      <c r="G68" s="562" t="s">
        <v>572</v>
      </c>
      <c r="H68" s="544">
        <v>4</v>
      </c>
      <c r="I68" s="562" t="s">
        <v>572</v>
      </c>
      <c r="J68" s="298">
        <v>5</v>
      </c>
      <c r="K68" s="562" t="s">
        <v>572</v>
      </c>
      <c r="L68" s="544">
        <v>6</v>
      </c>
      <c r="M68" s="562" t="s">
        <v>572</v>
      </c>
      <c r="N68" s="298">
        <v>7</v>
      </c>
      <c r="O68" s="562" t="s">
        <v>572</v>
      </c>
      <c r="P68" s="544">
        <v>8</v>
      </c>
      <c r="Q68" s="562" t="s">
        <v>572</v>
      </c>
      <c r="R68" s="298">
        <v>9</v>
      </c>
      <c r="S68" s="562" t="s">
        <v>572</v>
      </c>
      <c r="T68" s="544">
        <v>10</v>
      </c>
      <c r="U68" s="562" t="s">
        <v>572</v>
      </c>
      <c r="V68" s="298">
        <v>11</v>
      </c>
      <c r="W68" s="562" t="s">
        <v>572</v>
      </c>
      <c r="X68" s="564">
        <v>12</v>
      </c>
    </row>
    <row r="69" spans="1:24" hidden="1" x14ac:dyDescent="0.3">
      <c r="A69" s="562" t="s">
        <v>537</v>
      </c>
      <c r="B69" s="539" t="s">
        <v>538</v>
      </c>
      <c r="C69" s="562" t="s">
        <v>537</v>
      </c>
      <c r="D69" s="544" t="s">
        <v>538</v>
      </c>
      <c r="E69" s="562" t="s">
        <v>537</v>
      </c>
      <c r="F69" s="298" t="s">
        <v>538</v>
      </c>
      <c r="G69" s="562" t="s">
        <v>537</v>
      </c>
      <c r="H69" s="544" t="s">
        <v>538</v>
      </c>
      <c r="I69" s="562" t="s">
        <v>537</v>
      </c>
      <c r="J69" s="298" t="s">
        <v>538</v>
      </c>
      <c r="K69" s="562" t="s">
        <v>537</v>
      </c>
      <c r="L69" s="544" t="s">
        <v>538</v>
      </c>
      <c r="M69" s="562" t="s">
        <v>537</v>
      </c>
      <c r="N69" s="298" t="s">
        <v>538</v>
      </c>
      <c r="O69" s="562" t="s">
        <v>537</v>
      </c>
      <c r="P69" s="544" t="s">
        <v>538</v>
      </c>
      <c r="Q69" s="562" t="s">
        <v>537</v>
      </c>
      <c r="R69" s="298" t="s">
        <v>538</v>
      </c>
      <c r="S69" s="562" t="s">
        <v>537</v>
      </c>
      <c r="T69" s="544" t="s">
        <v>538</v>
      </c>
      <c r="U69" s="562" t="s">
        <v>537</v>
      </c>
      <c r="V69" s="298" t="s">
        <v>538</v>
      </c>
      <c r="W69" s="562" t="s">
        <v>537</v>
      </c>
      <c r="X69" s="564" t="s">
        <v>538</v>
      </c>
    </row>
    <row r="70" spans="1:24" hidden="1" x14ac:dyDescent="0.3">
      <c r="A70" s="562" t="s">
        <v>573</v>
      </c>
      <c r="B70" s="539">
        <v>1</v>
      </c>
      <c r="C70" s="562" t="s">
        <v>573</v>
      </c>
      <c r="D70" s="544">
        <v>2</v>
      </c>
      <c r="E70" s="562" t="s">
        <v>573</v>
      </c>
      <c r="F70" s="298">
        <v>3</v>
      </c>
      <c r="G70" s="562" t="s">
        <v>573</v>
      </c>
      <c r="H70" s="544">
        <v>4</v>
      </c>
      <c r="I70" s="562" t="s">
        <v>573</v>
      </c>
      <c r="J70" s="298">
        <v>5</v>
      </c>
      <c r="K70" s="562" t="s">
        <v>573</v>
      </c>
      <c r="L70" s="544">
        <v>6</v>
      </c>
      <c r="M70" s="562" t="s">
        <v>573</v>
      </c>
      <c r="N70" s="298">
        <v>7</v>
      </c>
      <c r="O70" s="562" t="s">
        <v>573</v>
      </c>
      <c r="P70" s="544">
        <v>8</v>
      </c>
      <c r="Q70" s="562" t="s">
        <v>573</v>
      </c>
      <c r="R70" s="298">
        <v>9</v>
      </c>
      <c r="S70" s="562" t="s">
        <v>573</v>
      </c>
      <c r="T70" s="544">
        <v>10</v>
      </c>
      <c r="U70" s="562" t="s">
        <v>573</v>
      </c>
      <c r="V70" s="298">
        <v>11</v>
      </c>
      <c r="W70" s="562" t="s">
        <v>573</v>
      </c>
      <c r="X70" s="564">
        <v>12</v>
      </c>
    </row>
    <row r="71" spans="1:24" hidden="1" x14ac:dyDescent="0.3">
      <c r="A71" s="562" t="s">
        <v>537</v>
      </c>
      <c r="B71" s="539" t="s">
        <v>538</v>
      </c>
      <c r="C71" s="562" t="s">
        <v>537</v>
      </c>
      <c r="D71" s="544" t="s">
        <v>538</v>
      </c>
      <c r="E71" s="562" t="s">
        <v>537</v>
      </c>
      <c r="F71" s="298" t="s">
        <v>538</v>
      </c>
      <c r="G71" s="562" t="s">
        <v>537</v>
      </c>
      <c r="H71" s="544" t="s">
        <v>538</v>
      </c>
      <c r="I71" s="562" t="s">
        <v>537</v>
      </c>
      <c r="J71" s="298" t="s">
        <v>538</v>
      </c>
      <c r="K71" s="562" t="s">
        <v>537</v>
      </c>
      <c r="L71" s="544" t="s">
        <v>538</v>
      </c>
      <c r="M71" s="562" t="s">
        <v>537</v>
      </c>
      <c r="N71" s="298" t="s">
        <v>538</v>
      </c>
      <c r="O71" s="562" t="s">
        <v>537</v>
      </c>
      <c r="P71" s="544" t="s">
        <v>538</v>
      </c>
      <c r="Q71" s="562" t="s">
        <v>537</v>
      </c>
      <c r="R71" s="298" t="s">
        <v>538</v>
      </c>
      <c r="S71" s="562" t="s">
        <v>537</v>
      </c>
      <c r="T71" s="544" t="s">
        <v>538</v>
      </c>
      <c r="U71" s="562" t="s">
        <v>537</v>
      </c>
      <c r="V71" s="298" t="s">
        <v>538</v>
      </c>
      <c r="W71" s="562" t="s">
        <v>537</v>
      </c>
      <c r="X71" s="564" t="s">
        <v>538</v>
      </c>
    </row>
    <row r="72" spans="1:24" hidden="1" x14ac:dyDescent="0.3">
      <c r="A72" s="562" t="s">
        <v>574</v>
      </c>
      <c r="B72" s="539">
        <v>1</v>
      </c>
      <c r="C72" s="562" t="s">
        <v>574</v>
      </c>
      <c r="D72" s="544">
        <v>2</v>
      </c>
      <c r="E72" s="562" t="s">
        <v>574</v>
      </c>
      <c r="F72" s="298">
        <v>3</v>
      </c>
      <c r="G72" s="562" t="s">
        <v>574</v>
      </c>
      <c r="H72" s="544">
        <v>4</v>
      </c>
      <c r="I72" s="562" t="s">
        <v>574</v>
      </c>
      <c r="J72" s="298">
        <v>5</v>
      </c>
      <c r="K72" s="562" t="s">
        <v>574</v>
      </c>
      <c r="L72" s="544">
        <v>6</v>
      </c>
      <c r="M72" s="562" t="s">
        <v>574</v>
      </c>
      <c r="N72" s="298">
        <v>7</v>
      </c>
      <c r="O72" s="562" t="s">
        <v>574</v>
      </c>
      <c r="P72" s="544">
        <v>8</v>
      </c>
      <c r="Q72" s="562" t="s">
        <v>574</v>
      </c>
      <c r="R72" s="298">
        <v>9</v>
      </c>
      <c r="S72" s="562" t="s">
        <v>574</v>
      </c>
      <c r="T72" s="544">
        <v>10</v>
      </c>
      <c r="U72" s="562" t="s">
        <v>574</v>
      </c>
      <c r="V72" s="298">
        <v>11</v>
      </c>
      <c r="W72" s="562" t="s">
        <v>574</v>
      </c>
      <c r="X72" s="564">
        <v>12</v>
      </c>
    </row>
    <row r="73" spans="1:24" hidden="1" x14ac:dyDescent="0.3">
      <c r="A73" s="562" t="s">
        <v>537</v>
      </c>
      <c r="B73" s="539" t="s">
        <v>538</v>
      </c>
      <c r="C73" s="562" t="s">
        <v>537</v>
      </c>
      <c r="D73" s="544" t="s">
        <v>538</v>
      </c>
      <c r="E73" s="562" t="s">
        <v>537</v>
      </c>
      <c r="F73" s="563" t="s">
        <v>538</v>
      </c>
      <c r="G73" s="562" t="s">
        <v>537</v>
      </c>
      <c r="H73" s="544" t="s">
        <v>538</v>
      </c>
      <c r="I73" s="562" t="s">
        <v>537</v>
      </c>
      <c r="J73" s="563" t="s">
        <v>538</v>
      </c>
      <c r="K73" s="562" t="s">
        <v>537</v>
      </c>
      <c r="L73" s="544" t="s">
        <v>538</v>
      </c>
      <c r="M73" s="562" t="s">
        <v>537</v>
      </c>
      <c r="N73" s="563" t="s">
        <v>538</v>
      </c>
      <c r="O73" s="562" t="s">
        <v>537</v>
      </c>
      <c r="P73" s="544" t="s">
        <v>538</v>
      </c>
      <c r="Q73" s="562" t="s">
        <v>537</v>
      </c>
      <c r="R73" s="563" t="s">
        <v>538</v>
      </c>
      <c r="S73" s="562" t="s">
        <v>537</v>
      </c>
      <c r="T73" s="544" t="s">
        <v>538</v>
      </c>
      <c r="U73" s="562" t="s">
        <v>537</v>
      </c>
      <c r="V73" s="563" t="s">
        <v>538</v>
      </c>
      <c r="W73" s="562" t="s">
        <v>537</v>
      </c>
      <c r="X73" s="564" t="s">
        <v>538</v>
      </c>
    </row>
    <row r="74" spans="1:24" hidden="1" x14ac:dyDescent="0.3">
      <c r="A74" s="562" t="s">
        <v>575</v>
      </c>
      <c r="B74" s="539">
        <v>1</v>
      </c>
      <c r="C74" s="562" t="s">
        <v>575</v>
      </c>
      <c r="D74" s="544">
        <v>2</v>
      </c>
      <c r="E74" s="562" t="s">
        <v>575</v>
      </c>
      <c r="F74" s="563">
        <v>3</v>
      </c>
      <c r="G74" s="562" t="s">
        <v>575</v>
      </c>
      <c r="H74" s="544">
        <v>4</v>
      </c>
      <c r="I74" s="562" t="s">
        <v>575</v>
      </c>
      <c r="J74" s="563">
        <v>5</v>
      </c>
      <c r="K74" s="562" t="s">
        <v>575</v>
      </c>
      <c r="L74" s="544">
        <v>6</v>
      </c>
      <c r="M74" s="562" t="s">
        <v>575</v>
      </c>
      <c r="N74" s="563">
        <v>7</v>
      </c>
      <c r="O74" s="562" t="s">
        <v>575</v>
      </c>
      <c r="P74" s="544">
        <v>8</v>
      </c>
      <c r="Q74" s="562" t="s">
        <v>575</v>
      </c>
      <c r="R74" s="563">
        <v>9</v>
      </c>
      <c r="S74" s="562" t="s">
        <v>575</v>
      </c>
      <c r="T74" s="544">
        <v>10</v>
      </c>
      <c r="U74" s="562" t="s">
        <v>575</v>
      </c>
      <c r="V74" s="563">
        <v>11</v>
      </c>
      <c r="W74" s="562" t="s">
        <v>575</v>
      </c>
      <c r="X74" s="564">
        <v>12</v>
      </c>
    </row>
    <row r="75" spans="1:24" hidden="1" x14ac:dyDescent="0.3">
      <c r="A75" s="562" t="s">
        <v>537</v>
      </c>
      <c r="B75" s="539" t="s">
        <v>538</v>
      </c>
      <c r="C75" s="562" t="s">
        <v>537</v>
      </c>
      <c r="D75" s="544" t="s">
        <v>538</v>
      </c>
      <c r="E75" s="562" t="s">
        <v>537</v>
      </c>
      <c r="F75" s="563" t="s">
        <v>538</v>
      </c>
      <c r="G75" s="562" t="s">
        <v>537</v>
      </c>
      <c r="H75" s="544" t="s">
        <v>538</v>
      </c>
      <c r="I75" s="562" t="s">
        <v>537</v>
      </c>
      <c r="J75" s="563" t="s">
        <v>538</v>
      </c>
      <c r="K75" s="562" t="s">
        <v>537</v>
      </c>
      <c r="L75" s="544" t="s">
        <v>538</v>
      </c>
      <c r="M75" s="562" t="s">
        <v>537</v>
      </c>
      <c r="N75" s="563" t="s">
        <v>538</v>
      </c>
      <c r="O75" s="562" t="s">
        <v>537</v>
      </c>
      <c r="P75" s="544" t="s">
        <v>538</v>
      </c>
      <c r="Q75" s="562" t="s">
        <v>537</v>
      </c>
      <c r="R75" s="563" t="s">
        <v>538</v>
      </c>
      <c r="S75" s="562" t="s">
        <v>537</v>
      </c>
      <c r="T75" s="544" t="s">
        <v>538</v>
      </c>
      <c r="U75" s="562" t="s">
        <v>537</v>
      </c>
      <c r="V75" s="563" t="s">
        <v>538</v>
      </c>
      <c r="W75" s="562" t="s">
        <v>537</v>
      </c>
      <c r="X75" s="564" t="s">
        <v>538</v>
      </c>
    </row>
    <row r="76" spans="1:24" hidden="1" x14ac:dyDescent="0.3">
      <c r="A76" s="562" t="s">
        <v>576</v>
      </c>
      <c r="B76" s="539">
        <v>1</v>
      </c>
      <c r="C76" s="562" t="s">
        <v>576</v>
      </c>
      <c r="D76" s="544">
        <v>2</v>
      </c>
      <c r="E76" s="562" t="s">
        <v>576</v>
      </c>
      <c r="F76" s="563">
        <v>3</v>
      </c>
      <c r="G76" s="562" t="s">
        <v>576</v>
      </c>
      <c r="H76" s="544">
        <v>4</v>
      </c>
      <c r="I76" s="562" t="s">
        <v>576</v>
      </c>
      <c r="J76" s="563">
        <v>5</v>
      </c>
      <c r="K76" s="562" t="s">
        <v>576</v>
      </c>
      <c r="L76" s="544">
        <v>6</v>
      </c>
      <c r="M76" s="562" t="s">
        <v>576</v>
      </c>
      <c r="N76" s="563">
        <v>7</v>
      </c>
      <c r="O76" s="562" t="s">
        <v>576</v>
      </c>
      <c r="P76" s="544">
        <v>8</v>
      </c>
      <c r="Q76" s="562" t="s">
        <v>576</v>
      </c>
      <c r="R76" s="563">
        <v>9</v>
      </c>
      <c r="S76" s="562" t="s">
        <v>576</v>
      </c>
      <c r="T76" s="544">
        <v>10</v>
      </c>
      <c r="U76" s="562" t="s">
        <v>576</v>
      </c>
      <c r="V76" s="563">
        <v>11</v>
      </c>
      <c r="W76" s="562" t="s">
        <v>576</v>
      </c>
      <c r="X76" s="564">
        <v>12</v>
      </c>
    </row>
    <row r="77" spans="1:24" hidden="1" x14ac:dyDescent="0.3">
      <c r="A77" s="562" t="s">
        <v>537</v>
      </c>
      <c r="B77" s="539" t="s">
        <v>538</v>
      </c>
      <c r="C77" s="562" t="s">
        <v>537</v>
      </c>
      <c r="D77" s="544" t="s">
        <v>538</v>
      </c>
      <c r="E77" s="562" t="s">
        <v>537</v>
      </c>
      <c r="F77" s="298" t="s">
        <v>538</v>
      </c>
      <c r="G77" s="562" t="s">
        <v>537</v>
      </c>
      <c r="H77" s="544" t="s">
        <v>538</v>
      </c>
      <c r="I77" s="562" t="s">
        <v>537</v>
      </c>
      <c r="J77" s="298" t="s">
        <v>538</v>
      </c>
      <c r="K77" s="562" t="s">
        <v>537</v>
      </c>
      <c r="L77" s="544" t="s">
        <v>538</v>
      </c>
      <c r="M77" s="562" t="s">
        <v>537</v>
      </c>
      <c r="N77" s="298" t="s">
        <v>538</v>
      </c>
      <c r="O77" s="562" t="s">
        <v>537</v>
      </c>
      <c r="P77" s="544" t="s">
        <v>538</v>
      </c>
      <c r="Q77" s="562" t="s">
        <v>537</v>
      </c>
      <c r="R77" s="298" t="s">
        <v>538</v>
      </c>
      <c r="S77" s="562" t="s">
        <v>537</v>
      </c>
      <c r="T77" s="544" t="s">
        <v>538</v>
      </c>
      <c r="U77" s="562" t="s">
        <v>537</v>
      </c>
      <c r="V77" s="298" t="s">
        <v>538</v>
      </c>
      <c r="W77" s="562" t="s">
        <v>537</v>
      </c>
      <c r="X77" s="564" t="s">
        <v>538</v>
      </c>
    </row>
    <row r="78" spans="1:24" hidden="1" x14ac:dyDescent="0.3">
      <c r="A78" s="562" t="s">
        <v>577</v>
      </c>
      <c r="B78" s="539">
        <v>1</v>
      </c>
      <c r="C78" s="562" t="s">
        <v>577</v>
      </c>
      <c r="D78" s="544">
        <v>2</v>
      </c>
      <c r="E78" s="562" t="s">
        <v>577</v>
      </c>
      <c r="F78" s="298">
        <v>3</v>
      </c>
      <c r="G78" s="562" t="s">
        <v>577</v>
      </c>
      <c r="H78" s="544">
        <v>4</v>
      </c>
      <c r="I78" s="562" t="s">
        <v>577</v>
      </c>
      <c r="J78" s="298">
        <v>5</v>
      </c>
      <c r="K78" s="562" t="s">
        <v>577</v>
      </c>
      <c r="L78" s="544">
        <v>6</v>
      </c>
      <c r="M78" s="562" t="s">
        <v>577</v>
      </c>
      <c r="N78" s="298">
        <v>7</v>
      </c>
      <c r="O78" s="562" t="s">
        <v>577</v>
      </c>
      <c r="P78" s="544">
        <v>8</v>
      </c>
      <c r="Q78" s="562" t="s">
        <v>577</v>
      </c>
      <c r="R78" s="298">
        <v>9</v>
      </c>
      <c r="S78" s="562" t="s">
        <v>577</v>
      </c>
      <c r="T78" s="544">
        <v>10</v>
      </c>
      <c r="U78" s="562" t="s">
        <v>577</v>
      </c>
      <c r="V78" s="298">
        <v>11</v>
      </c>
      <c r="W78" s="562" t="s">
        <v>577</v>
      </c>
      <c r="X78" s="564">
        <v>12</v>
      </c>
    </row>
    <row r="79" spans="1:24" hidden="1" x14ac:dyDescent="0.3">
      <c r="A79" s="562" t="s">
        <v>537</v>
      </c>
      <c r="B79" s="539" t="s">
        <v>538</v>
      </c>
      <c r="C79" s="562" t="s">
        <v>537</v>
      </c>
      <c r="D79" s="544" t="s">
        <v>538</v>
      </c>
      <c r="E79" s="562" t="s">
        <v>537</v>
      </c>
      <c r="F79" s="298" t="s">
        <v>538</v>
      </c>
      <c r="G79" s="562" t="s">
        <v>537</v>
      </c>
      <c r="H79" s="544" t="s">
        <v>538</v>
      </c>
      <c r="I79" s="562" t="s">
        <v>537</v>
      </c>
      <c r="J79" s="298" t="s">
        <v>538</v>
      </c>
      <c r="K79" s="562" t="s">
        <v>537</v>
      </c>
      <c r="L79" s="544" t="s">
        <v>538</v>
      </c>
      <c r="M79" s="562" t="s">
        <v>537</v>
      </c>
      <c r="N79" s="298" t="s">
        <v>538</v>
      </c>
      <c r="O79" s="562" t="s">
        <v>537</v>
      </c>
      <c r="P79" s="544" t="s">
        <v>538</v>
      </c>
      <c r="Q79" s="562" t="s">
        <v>537</v>
      </c>
      <c r="R79" s="298" t="s">
        <v>538</v>
      </c>
      <c r="S79" s="562" t="s">
        <v>537</v>
      </c>
      <c r="T79" s="544" t="s">
        <v>538</v>
      </c>
      <c r="U79" s="562" t="s">
        <v>537</v>
      </c>
      <c r="V79" s="298" t="s">
        <v>538</v>
      </c>
      <c r="W79" s="562" t="s">
        <v>537</v>
      </c>
      <c r="X79" s="564" t="s">
        <v>538</v>
      </c>
    </row>
    <row r="80" spans="1:24" hidden="1" x14ac:dyDescent="0.3">
      <c r="A80" s="562" t="s">
        <v>578</v>
      </c>
      <c r="B80" s="539">
        <v>1</v>
      </c>
      <c r="C80" s="562" t="s">
        <v>578</v>
      </c>
      <c r="D80" s="544">
        <v>2</v>
      </c>
      <c r="E80" s="562" t="s">
        <v>578</v>
      </c>
      <c r="F80" s="298">
        <v>3</v>
      </c>
      <c r="G80" s="562" t="s">
        <v>578</v>
      </c>
      <c r="H80" s="544">
        <v>4</v>
      </c>
      <c r="I80" s="562" t="s">
        <v>578</v>
      </c>
      <c r="J80" s="298">
        <v>5</v>
      </c>
      <c r="K80" s="562" t="s">
        <v>578</v>
      </c>
      <c r="L80" s="544">
        <v>6</v>
      </c>
      <c r="M80" s="562" t="s">
        <v>578</v>
      </c>
      <c r="N80" s="298">
        <v>7</v>
      </c>
      <c r="O80" s="562" t="s">
        <v>578</v>
      </c>
      <c r="P80" s="544">
        <v>8</v>
      </c>
      <c r="Q80" s="562" t="s">
        <v>578</v>
      </c>
      <c r="R80" s="298">
        <v>9</v>
      </c>
      <c r="S80" s="562" t="s">
        <v>578</v>
      </c>
      <c r="T80" s="544">
        <v>10</v>
      </c>
      <c r="U80" s="562" t="s">
        <v>578</v>
      </c>
      <c r="V80" s="298">
        <v>11</v>
      </c>
      <c r="W80" s="562" t="s">
        <v>578</v>
      </c>
      <c r="X80" s="564">
        <v>12</v>
      </c>
    </row>
    <row r="81" spans="1:24" hidden="1" x14ac:dyDescent="0.3">
      <c r="A81" s="562" t="s">
        <v>537</v>
      </c>
      <c r="B81" s="539" t="s">
        <v>538</v>
      </c>
      <c r="C81" s="562" t="s">
        <v>537</v>
      </c>
      <c r="D81" s="544" t="s">
        <v>538</v>
      </c>
      <c r="E81" s="562" t="s">
        <v>537</v>
      </c>
      <c r="F81" s="298" t="s">
        <v>538</v>
      </c>
      <c r="G81" s="562" t="s">
        <v>537</v>
      </c>
      <c r="H81" s="544" t="s">
        <v>538</v>
      </c>
      <c r="I81" s="562" t="s">
        <v>537</v>
      </c>
      <c r="J81" s="298" t="s">
        <v>538</v>
      </c>
      <c r="K81" s="562" t="s">
        <v>537</v>
      </c>
      <c r="L81" s="544" t="s">
        <v>538</v>
      </c>
      <c r="M81" s="562" t="s">
        <v>537</v>
      </c>
      <c r="N81" s="298" t="s">
        <v>538</v>
      </c>
      <c r="O81" s="562" t="s">
        <v>537</v>
      </c>
      <c r="P81" s="544" t="s">
        <v>538</v>
      </c>
      <c r="Q81" s="562" t="s">
        <v>537</v>
      </c>
      <c r="R81" s="298" t="s">
        <v>538</v>
      </c>
      <c r="S81" s="562" t="s">
        <v>537</v>
      </c>
      <c r="T81" s="544" t="s">
        <v>538</v>
      </c>
      <c r="U81" s="562" t="s">
        <v>537</v>
      </c>
      <c r="V81" s="298" t="s">
        <v>538</v>
      </c>
      <c r="W81" s="562" t="s">
        <v>537</v>
      </c>
      <c r="X81" s="564" t="s">
        <v>538</v>
      </c>
    </row>
    <row r="82" spans="1:24" hidden="1" x14ac:dyDescent="0.3">
      <c r="A82" s="562" t="s">
        <v>579</v>
      </c>
      <c r="B82" s="539">
        <v>1</v>
      </c>
      <c r="C82" s="562" t="s">
        <v>579</v>
      </c>
      <c r="D82" s="544">
        <v>2</v>
      </c>
      <c r="E82" s="562" t="s">
        <v>579</v>
      </c>
      <c r="F82" s="298">
        <v>3</v>
      </c>
      <c r="G82" s="562" t="s">
        <v>579</v>
      </c>
      <c r="H82" s="544">
        <v>4</v>
      </c>
      <c r="I82" s="562" t="s">
        <v>579</v>
      </c>
      <c r="J82" s="298">
        <v>5</v>
      </c>
      <c r="K82" s="562" t="s">
        <v>579</v>
      </c>
      <c r="L82" s="544">
        <v>6</v>
      </c>
      <c r="M82" s="562" t="s">
        <v>579</v>
      </c>
      <c r="N82" s="298">
        <v>7</v>
      </c>
      <c r="O82" s="562" t="s">
        <v>579</v>
      </c>
      <c r="P82" s="544">
        <v>8</v>
      </c>
      <c r="Q82" s="562" t="s">
        <v>579</v>
      </c>
      <c r="R82" s="298">
        <v>9</v>
      </c>
      <c r="S82" s="562" t="s">
        <v>579</v>
      </c>
      <c r="T82" s="544">
        <v>10</v>
      </c>
      <c r="U82" s="562" t="s">
        <v>579</v>
      </c>
      <c r="V82" s="298">
        <v>11</v>
      </c>
      <c r="W82" s="562" t="s">
        <v>579</v>
      </c>
      <c r="X82" s="564">
        <v>12</v>
      </c>
    </row>
    <row r="83" spans="1:24" hidden="1" x14ac:dyDescent="0.3">
      <c r="A83" s="562" t="s">
        <v>537</v>
      </c>
      <c r="B83" s="539" t="s">
        <v>538</v>
      </c>
      <c r="C83" s="562" t="s">
        <v>537</v>
      </c>
      <c r="D83" s="544" t="s">
        <v>538</v>
      </c>
      <c r="E83" s="562" t="s">
        <v>537</v>
      </c>
      <c r="F83" s="298" t="s">
        <v>538</v>
      </c>
      <c r="G83" s="562" t="s">
        <v>537</v>
      </c>
      <c r="H83" s="544" t="s">
        <v>538</v>
      </c>
      <c r="I83" s="562" t="s">
        <v>537</v>
      </c>
      <c r="J83" s="298" t="s">
        <v>538</v>
      </c>
      <c r="K83" s="562" t="s">
        <v>537</v>
      </c>
      <c r="L83" s="544" t="s">
        <v>538</v>
      </c>
      <c r="M83" s="562" t="s">
        <v>537</v>
      </c>
      <c r="N83" s="298" t="s">
        <v>538</v>
      </c>
      <c r="O83" s="562" t="s">
        <v>537</v>
      </c>
      <c r="P83" s="544" t="s">
        <v>538</v>
      </c>
      <c r="Q83" s="562" t="s">
        <v>537</v>
      </c>
      <c r="R83" s="298" t="s">
        <v>538</v>
      </c>
      <c r="S83" s="562" t="s">
        <v>537</v>
      </c>
      <c r="T83" s="544" t="s">
        <v>538</v>
      </c>
      <c r="U83" s="562" t="s">
        <v>537</v>
      </c>
      <c r="V83" s="298" t="s">
        <v>538</v>
      </c>
      <c r="W83" s="562" t="s">
        <v>537</v>
      </c>
      <c r="X83" s="564" t="s">
        <v>538</v>
      </c>
    </row>
    <row r="84" spans="1:24" s="567" customFormat="1" ht="15" hidden="1" thickBot="1" x14ac:dyDescent="0.35">
      <c r="A84" s="565" t="s">
        <v>580</v>
      </c>
      <c r="B84" s="566">
        <v>1</v>
      </c>
      <c r="C84" s="565" t="s">
        <v>580</v>
      </c>
      <c r="D84" s="568">
        <v>2</v>
      </c>
      <c r="E84" s="565" t="s">
        <v>580</v>
      </c>
      <c r="F84" s="567">
        <v>3</v>
      </c>
      <c r="G84" s="565" t="s">
        <v>580</v>
      </c>
      <c r="H84" s="568">
        <v>4</v>
      </c>
      <c r="I84" s="565" t="s">
        <v>580</v>
      </c>
      <c r="J84" s="567">
        <v>5</v>
      </c>
      <c r="K84" s="565" t="s">
        <v>580</v>
      </c>
      <c r="L84" s="568">
        <v>6</v>
      </c>
      <c r="M84" s="565" t="s">
        <v>580</v>
      </c>
      <c r="N84" s="567">
        <v>7</v>
      </c>
      <c r="O84" s="565" t="s">
        <v>580</v>
      </c>
      <c r="P84" s="568">
        <v>8</v>
      </c>
      <c r="Q84" s="565" t="s">
        <v>580</v>
      </c>
      <c r="R84" s="567">
        <v>9</v>
      </c>
      <c r="S84" s="565" t="s">
        <v>580</v>
      </c>
      <c r="T84" s="568">
        <v>10</v>
      </c>
      <c r="U84" s="565" t="s">
        <v>580</v>
      </c>
      <c r="V84" s="567">
        <v>11</v>
      </c>
      <c r="W84" s="565" t="s">
        <v>580</v>
      </c>
      <c r="X84" s="570">
        <v>12</v>
      </c>
    </row>
    <row r="85" spans="1:24" hidden="1" x14ac:dyDescent="0.3">
      <c r="A85" s="562" t="s">
        <v>537</v>
      </c>
      <c r="B85" s="539" t="s">
        <v>538</v>
      </c>
      <c r="C85" s="562" t="s">
        <v>537</v>
      </c>
      <c r="D85" s="544" t="s">
        <v>538</v>
      </c>
      <c r="E85" s="562" t="s">
        <v>537</v>
      </c>
      <c r="F85" s="298" t="s">
        <v>538</v>
      </c>
      <c r="G85" s="562" t="s">
        <v>537</v>
      </c>
      <c r="H85" s="544" t="s">
        <v>538</v>
      </c>
      <c r="I85" s="562" t="s">
        <v>537</v>
      </c>
      <c r="J85" s="298" t="s">
        <v>538</v>
      </c>
      <c r="K85" s="562" t="s">
        <v>537</v>
      </c>
      <c r="L85" s="544" t="s">
        <v>538</v>
      </c>
      <c r="M85" s="562" t="s">
        <v>537</v>
      </c>
      <c r="N85" s="298" t="s">
        <v>538</v>
      </c>
      <c r="O85" s="562" t="s">
        <v>537</v>
      </c>
      <c r="P85" s="544" t="s">
        <v>538</v>
      </c>
      <c r="Q85" s="562" t="s">
        <v>537</v>
      </c>
      <c r="R85" s="298" t="s">
        <v>538</v>
      </c>
      <c r="S85" s="562" t="s">
        <v>537</v>
      </c>
      <c r="T85" s="544" t="s">
        <v>538</v>
      </c>
      <c r="U85" s="562" t="s">
        <v>537</v>
      </c>
      <c r="V85" s="298" t="s">
        <v>538</v>
      </c>
      <c r="W85" s="562" t="s">
        <v>537</v>
      </c>
      <c r="X85" s="564" t="s">
        <v>538</v>
      </c>
    </row>
    <row r="86" spans="1:24" hidden="1" x14ac:dyDescent="0.3">
      <c r="A86" s="562" t="s">
        <v>581</v>
      </c>
      <c r="B86" s="539">
        <v>1</v>
      </c>
      <c r="C86" s="562" t="s">
        <v>581</v>
      </c>
      <c r="D86" s="544">
        <v>2</v>
      </c>
      <c r="E86" s="562" t="s">
        <v>581</v>
      </c>
      <c r="F86" s="298">
        <v>3</v>
      </c>
      <c r="G86" s="562" t="s">
        <v>581</v>
      </c>
      <c r="H86" s="544">
        <v>4</v>
      </c>
      <c r="I86" s="562" t="s">
        <v>581</v>
      </c>
      <c r="J86" s="298">
        <v>5</v>
      </c>
      <c r="K86" s="562" t="s">
        <v>581</v>
      </c>
      <c r="L86" s="544">
        <v>6</v>
      </c>
      <c r="M86" s="562" t="s">
        <v>581</v>
      </c>
      <c r="N86" s="298">
        <v>7</v>
      </c>
      <c r="O86" s="562" t="s">
        <v>581</v>
      </c>
      <c r="P86" s="544">
        <v>8</v>
      </c>
      <c r="Q86" s="562" t="s">
        <v>581</v>
      </c>
      <c r="R86" s="298">
        <v>9</v>
      </c>
      <c r="S86" s="562" t="s">
        <v>581</v>
      </c>
      <c r="T86" s="544">
        <v>10</v>
      </c>
      <c r="U86" s="562" t="s">
        <v>581</v>
      </c>
      <c r="V86" s="298">
        <v>11</v>
      </c>
      <c r="W86" s="562" t="s">
        <v>581</v>
      </c>
      <c r="X86" s="564">
        <v>12</v>
      </c>
    </row>
    <row r="87" spans="1:24" hidden="1" x14ac:dyDescent="0.3">
      <c r="A87" s="562" t="s">
        <v>537</v>
      </c>
      <c r="B87" s="539" t="s">
        <v>538</v>
      </c>
      <c r="C87" s="562" t="s">
        <v>537</v>
      </c>
      <c r="D87" s="544" t="s">
        <v>538</v>
      </c>
      <c r="E87" s="562" t="s">
        <v>537</v>
      </c>
      <c r="F87" s="298" t="s">
        <v>538</v>
      </c>
      <c r="G87" s="562" t="s">
        <v>537</v>
      </c>
      <c r="H87" s="544" t="s">
        <v>538</v>
      </c>
      <c r="I87" s="562" t="s">
        <v>537</v>
      </c>
      <c r="J87" s="298" t="s">
        <v>538</v>
      </c>
      <c r="K87" s="562" t="s">
        <v>537</v>
      </c>
      <c r="L87" s="544" t="s">
        <v>538</v>
      </c>
      <c r="M87" s="562" t="s">
        <v>537</v>
      </c>
      <c r="N87" s="298" t="s">
        <v>538</v>
      </c>
      <c r="O87" s="562" t="s">
        <v>537</v>
      </c>
      <c r="P87" s="544" t="s">
        <v>538</v>
      </c>
      <c r="Q87" s="562" t="s">
        <v>537</v>
      </c>
      <c r="R87" s="298" t="s">
        <v>538</v>
      </c>
      <c r="S87" s="562" t="s">
        <v>537</v>
      </c>
      <c r="T87" s="544" t="s">
        <v>538</v>
      </c>
      <c r="U87" s="562" t="s">
        <v>537</v>
      </c>
      <c r="V87" s="298" t="s">
        <v>538</v>
      </c>
      <c r="W87" s="562" t="s">
        <v>537</v>
      </c>
      <c r="X87" s="564" t="s">
        <v>538</v>
      </c>
    </row>
    <row r="88" spans="1:24" hidden="1" x14ac:dyDescent="0.3">
      <c r="A88" s="562" t="s">
        <v>582</v>
      </c>
      <c r="B88" s="539">
        <v>1</v>
      </c>
      <c r="C88" s="562" t="s">
        <v>582</v>
      </c>
      <c r="D88" s="544">
        <v>2</v>
      </c>
      <c r="E88" s="562" t="s">
        <v>582</v>
      </c>
      <c r="F88" s="298">
        <v>3</v>
      </c>
      <c r="G88" s="562" t="s">
        <v>582</v>
      </c>
      <c r="H88" s="544">
        <v>4</v>
      </c>
      <c r="I88" s="562" t="s">
        <v>582</v>
      </c>
      <c r="J88" s="298">
        <v>5</v>
      </c>
      <c r="K88" s="562" t="s">
        <v>582</v>
      </c>
      <c r="L88" s="544">
        <v>6</v>
      </c>
      <c r="M88" s="562" t="s">
        <v>582</v>
      </c>
      <c r="N88" s="298">
        <v>7</v>
      </c>
      <c r="O88" s="562" t="s">
        <v>582</v>
      </c>
      <c r="P88" s="544">
        <v>8</v>
      </c>
      <c r="Q88" s="562" t="s">
        <v>582</v>
      </c>
      <c r="R88" s="298">
        <v>9</v>
      </c>
      <c r="S88" s="562" t="s">
        <v>582</v>
      </c>
      <c r="T88" s="544">
        <v>10</v>
      </c>
      <c r="U88" s="562" t="s">
        <v>582</v>
      </c>
      <c r="V88" s="298">
        <v>11</v>
      </c>
      <c r="W88" s="562" t="s">
        <v>582</v>
      </c>
      <c r="X88" s="564">
        <v>12</v>
      </c>
    </row>
    <row r="89" spans="1:24" hidden="1" x14ac:dyDescent="0.3">
      <c r="A89" s="562" t="s">
        <v>537</v>
      </c>
      <c r="B89" s="539" t="s">
        <v>538</v>
      </c>
      <c r="C89" s="562" t="s">
        <v>537</v>
      </c>
      <c r="D89" s="544" t="s">
        <v>538</v>
      </c>
      <c r="E89" s="562" t="s">
        <v>537</v>
      </c>
      <c r="F89" s="298" t="s">
        <v>538</v>
      </c>
      <c r="G89" s="562" t="s">
        <v>537</v>
      </c>
      <c r="H89" s="544" t="s">
        <v>538</v>
      </c>
      <c r="I89" s="562" t="s">
        <v>537</v>
      </c>
      <c r="J89" s="298" t="s">
        <v>538</v>
      </c>
      <c r="K89" s="562" t="s">
        <v>537</v>
      </c>
      <c r="L89" s="544" t="s">
        <v>538</v>
      </c>
      <c r="M89" s="562" t="s">
        <v>537</v>
      </c>
      <c r="N89" s="298" t="s">
        <v>538</v>
      </c>
      <c r="O89" s="562" t="s">
        <v>537</v>
      </c>
      <c r="P89" s="544" t="s">
        <v>538</v>
      </c>
      <c r="Q89" s="562" t="s">
        <v>537</v>
      </c>
      <c r="R89" s="298" t="s">
        <v>538</v>
      </c>
      <c r="S89" s="562" t="s">
        <v>537</v>
      </c>
      <c r="T89" s="544" t="s">
        <v>538</v>
      </c>
      <c r="U89" s="562" t="s">
        <v>537</v>
      </c>
      <c r="V89" s="298" t="s">
        <v>538</v>
      </c>
      <c r="W89" s="562" t="s">
        <v>537</v>
      </c>
      <c r="X89" s="564" t="s">
        <v>538</v>
      </c>
    </row>
    <row r="90" spans="1:24" hidden="1" x14ac:dyDescent="0.3">
      <c r="A90" s="562" t="s">
        <v>583</v>
      </c>
      <c r="B90" s="539">
        <v>1</v>
      </c>
      <c r="C90" s="562" t="s">
        <v>583</v>
      </c>
      <c r="D90" s="544">
        <v>2</v>
      </c>
      <c r="E90" s="562" t="s">
        <v>583</v>
      </c>
      <c r="F90" s="298">
        <v>3</v>
      </c>
      <c r="G90" s="562" t="s">
        <v>583</v>
      </c>
      <c r="H90" s="544">
        <v>4</v>
      </c>
      <c r="I90" s="562" t="s">
        <v>583</v>
      </c>
      <c r="J90" s="298">
        <v>5</v>
      </c>
      <c r="K90" s="562" t="s">
        <v>583</v>
      </c>
      <c r="L90" s="544">
        <v>6</v>
      </c>
      <c r="M90" s="562" t="s">
        <v>583</v>
      </c>
      <c r="N90" s="298">
        <v>7</v>
      </c>
      <c r="O90" s="562" t="s">
        <v>583</v>
      </c>
      <c r="P90" s="544">
        <v>8</v>
      </c>
      <c r="Q90" s="562" t="s">
        <v>583</v>
      </c>
      <c r="R90" s="298">
        <v>9</v>
      </c>
      <c r="S90" s="562" t="s">
        <v>583</v>
      </c>
      <c r="T90" s="544">
        <v>10</v>
      </c>
      <c r="U90" s="562" t="s">
        <v>583</v>
      </c>
      <c r="V90" s="298">
        <v>11</v>
      </c>
      <c r="W90" s="562" t="s">
        <v>583</v>
      </c>
      <c r="X90" s="564">
        <v>12</v>
      </c>
    </row>
    <row r="91" spans="1:24" hidden="1" x14ac:dyDescent="0.3">
      <c r="A91" s="562" t="s">
        <v>537</v>
      </c>
      <c r="B91" s="539" t="s">
        <v>538</v>
      </c>
      <c r="C91" s="562" t="s">
        <v>537</v>
      </c>
      <c r="D91" s="544" t="s">
        <v>538</v>
      </c>
      <c r="E91" s="562" t="s">
        <v>537</v>
      </c>
      <c r="F91" s="298" t="s">
        <v>538</v>
      </c>
      <c r="G91" s="562" t="s">
        <v>537</v>
      </c>
      <c r="H91" s="544" t="s">
        <v>538</v>
      </c>
      <c r="I91" s="562" t="s">
        <v>537</v>
      </c>
      <c r="J91" s="298" t="s">
        <v>538</v>
      </c>
      <c r="K91" s="562" t="s">
        <v>537</v>
      </c>
      <c r="L91" s="544" t="s">
        <v>538</v>
      </c>
      <c r="M91" s="562" t="s">
        <v>537</v>
      </c>
      <c r="N91" s="298" t="s">
        <v>538</v>
      </c>
      <c r="O91" s="562" t="s">
        <v>537</v>
      </c>
      <c r="P91" s="544" t="s">
        <v>538</v>
      </c>
      <c r="Q91" s="562" t="s">
        <v>537</v>
      </c>
      <c r="R91" s="298" t="s">
        <v>538</v>
      </c>
      <c r="S91" s="562" t="s">
        <v>537</v>
      </c>
      <c r="T91" s="544" t="s">
        <v>538</v>
      </c>
      <c r="U91" s="562" t="s">
        <v>537</v>
      </c>
      <c r="V91" s="298" t="s">
        <v>538</v>
      </c>
      <c r="W91" s="562" t="s">
        <v>537</v>
      </c>
      <c r="X91" s="564" t="s">
        <v>538</v>
      </c>
    </row>
    <row r="92" spans="1:24" hidden="1" x14ac:dyDescent="0.3">
      <c r="A92" s="562" t="s">
        <v>584</v>
      </c>
      <c r="B92" s="539">
        <v>1</v>
      </c>
      <c r="C92" s="562" t="s">
        <v>584</v>
      </c>
      <c r="D92" s="544">
        <v>2</v>
      </c>
      <c r="E92" s="562" t="s">
        <v>584</v>
      </c>
      <c r="F92" s="298">
        <v>3</v>
      </c>
      <c r="G92" s="562" t="s">
        <v>584</v>
      </c>
      <c r="H92" s="544">
        <v>4</v>
      </c>
      <c r="I92" s="562" t="s">
        <v>584</v>
      </c>
      <c r="J92" s="298">
        <v>5</v>
      </c>
      <c r="K92" s="562" t="s">
        <v>584</v>
      </c>
      <c r="L92" s="544">
        <v>6</v>
      </c>
      <c r="M92" s="562" t="s">
        <v>584</v>
      </c>
      <c r="N92" s="298">
        <v>7</v>
      </c>
      <c r="O92" s="562" t="s">
        <v>584</v>
      </c>
      <c r="P92" s="544">
        <v>8</v>
      </c>
      <c r="Q92" s="562" t="s">
        <v>584</v>
      </c>
      <c r="R92" s="298">
        <v>9</v>
      </c>
      <c r="S92" s="562" t="s">
        <v>584</v>
      </c>
      <c r="T92" s="544">
        <v>10</v>
      </c>
      <c r="U92" s="562" t="s">
        <v>584</v>
      </c>
      <c r="V92" s="298">
        <v>11</v>
      </c>
      <c r="W92" s="562" t="s">
        <v>584</v>
      </c>
      <c r="X92" s="564">
        <v>12</v>
      </c>
    </row>
    <row r="93" spans="1:24" hidden="1" x14ac:dyDescent="0.3">
      <c r="A93" s="562" t="s">
        <v>537</v>
      </c>
      <c r="B93" s="539" t="s">
        <v>538</v>
      </c>
      <c r="C93" s="562" t="s">
        <v>537</v>
      </c>
      <c r="D93" s="544" t="s">
        <v>538</v>
      </c>
      <c r="E93" s="562" t="s">
        <v>537</v>
      </c>
      <c r="F93" s="298" t="s">
        <v>538</v>
      </c>
      <c r="G93" s="562" t="s">
        <v>537</v>
      </c>
      <c r="H93" s="544" t="s">
        <v>538</v>
      </c>
      <c r="I93" s="562" t="s">
        <v>537</v>
      </c>
      <c r="J93" s="298" t="s">
        <v>538</v>
      </c>
      <c r="K93" s="562" t="s">
        <v>537</v>
      </c>
      <c r="L93" s="544" t="s">
        <v>538</v>
      </c>
      <c r="M93" s="562" t="s">
        <v>537</v>
      </c>
      <c r="N93" s="298" t="s">
        <v>538</v>
      </c>
      <c r="O93" s="562" t="s">
        <v>537</v>
      </c>
      <c r="P93" s="544" t="s">
        <v>538</v>
      </c>
      <c r="Q93" s="562" t="s">
        <v>537</v>
      </c>
      <c r="R93" s="298" t="s">
        <v>538</v>
      </c>
      <c r="S93" s="562" t="s">
        <v>537</v>
      </c>
      <c r="T93" s="544" t="s">
        <v>538</v>
      </c>
      <c r="U93" s="562" t="s">
        <v>537</v>
      </c>
      <c r="V93" s="298" t="s">
        <v>538</v>
      </c>
      <c r="W93" s="562" t="s">
        <v>537</v>
      </c>
      <c r="X93" s="564" t="s">
        <v>538</v>
      </c>
    </row>
    <row r="94" spans="1:24" hidden="1" x14ac:dyDescent="0.3">
      <c r="A94" s="562" t="s">
        <v>585</v>
      </c>
      <c r="B94" s="539">
        <v>1</v>
      </c>
      <c r="C94" s="562" t="s">
        <v>585</v>
      </c>
      <c r="D94" s="544">
        <v>2</v>
      </c>
      <c r="E94" s="562" t="s">
        <v>585</v>
      </c>
      <c r="F94" s="298">
        <v>3</v>
      </c>
      <c r="G94" s="562" t="s">
        <v>585</v>
      </c>
      <c r="H94" s="544">
        <v>4</v>
      </c>
      <c r="I94" s="562" t="s">
        <v>585</v>
      </c>
      <c r="J94" s="298">
        <v>5</v>
      </c>
      <c r="K94" s="562" t="s">
        <v>585</v>
      </c>
      <c r="L94" s="544">
        <v>6</v>
      </c>
      <c r="M94" s="562" t="s">
        <v>585</v>
      </c>
      <c r="N94" s="298">
        <v>7</v>
      </c>
      <c r="O94" s="562" t="s">
        <v>585</v>
      </c>
      <c r="P94" s="544">
        <v>8</v>
      </c>
      <c r="Q94" s="562" t="s">
        <v>585</v>
      </c>
      <c r="R94" s="298">
        <v>9</v>
      </c>
      <c r="S94" s="562" t="s">
        <v>585</v>
      </c>
      <c r="T94" s="544">
        <v>10</v>
      </c>
      <c r="U94" s="562" t="s">
        <v>585</v>
      </c>
      <c r="V94" s="298">
        <v>11</v>
      </c>
      <c r="W94" s="562" t="s">
        <v>585</v>
      </c>
      <c r="X94" s="564">
        <v>12</v>
      </c>
    </row>
    <row r="95" spans="1:24" hidden="1" x14ac:dyDescent="0.3">
      <c r="A95" s="562" t="s">
        <v>537</v>
      </c>
      <c r="B95" s="539" t="s">
        <v>538</v>
      </c>
      <c r="C95" s="562" t="s">
        <v>537</v>
      </c>
      <c r="D95" s="544" t="s">
        <v>538</v>
      </c>
      <c r="E95" s="562" t="s">
        <v>537</v>
      </c>
      <c r="F95" s="298" t="s">
        <v>538</v>
      </c>
      <c r="G95" s="562" t="s">
        <v>537</v>
      </c>
      <c r="H95" s="544" t="s">
        <v>538</v>
      </c>
      <c r="I95" s="562" t="s">
        <v>537</v>
      </c>
      <c r="J95" s="298" t="s">
        <v>538</v>
      </c>
      <c r="K95" s="562" t="s">
        <v>537</v>
      </c>
      <c r="L95" s="544" t="s">
        <v>538</v>
      </c>
      <c r="M95" s="562" t="s">
        <v>537</v>
      </c>
      <c r="N95" s="298" t="s">
        <v>538</v>
      </c>
      <c r="O95" s="562" t="s">
        <v>537</v>
      </c>
      <c r="P95" s="544" t="s">
        <v>538</v>
      </c>
      <c r="Q95" s="562" t="s">
        <v>537</v>
      </c>
      <c r="R95" s="298" t="s">
        <v>538</v>
      </c>
      <c r="S95" s="562" t="s">
        <v>537</v>
      </c>
      <c r="T95" s="544" t="s">
        <v>538</v>
      </c>
      <c r="U95" s="562" t="s">
        <v>537</v>
      </c>
      <c r="V95" s="298" t="s">
        <v>538</v>
      </c>
      <c r="W95" s="562" t="s">
        <v>537</v>
      </c>
      <c r="X95" s="564" t="s">
        <v>538</v>
      </c>
    </row>
    <row r="96" spans="1:24" hidden="1" x14ac:dyDescent="0.3">
      <c r="A96" s="562" t="s">
        <v>586</v>
      </c>
      <c r="B96" s="539">
        <v>1</v>
      </c>
      <c r="C96" s="562" t="s">
        <v>586</v>
      </c>
      <c r="D96" s="544">
        <v>2</v>
      </c>
      <c r="E96" s="562" t="s">
        <v>586</v>
      </c>
      <c r="F96" s="298">
        <v>3</v>
      </c>
      <c r="G96" s="562" t="s">
        <v>586</v>
      </c>
      <c r="H96" s="544">
        <v>4</v>
      </c>
      <c r="I96" s="562" t="s">
        <v>586</v>
      </c>
      <c r="J96" s="298">
        <v>5</v>
      </c>
      <c r="K96" s="562" t="s">
        <v>586</v>
      </c>
      <c r="L96" s="544">
        <v>6</v>
      </c>
      <c r="M96" s="562" t="s">
        <v>586</v>
      </c>
      <c r="N96" s="298">
        <v>7</v>
      </c>
      <c r="O96" s="562" t="s">
        <v>586</v>
      </c>
      <c r="P96" s="544">
        <v>8</v>
      </c>
      <c r="Q96" s="562" t="s">
        <v>586</v>
      </c>
      <c r="R96" s="298">
        <v>9</v>
      </c>
      <c r="S96" s="562" t="s">
        <v>586</v>
      </c>
      <c r="T96" s="544">
        <v>10</v>
      </c>
      <c r="U96" s="562" t="s">
        <v>586</v>
      </c>
      <c r="V96" s="298">
        <v>11</v>
      </c>
      <c r="W96" s="562" t="s">
        <v>586</v>
      </c>
      <c r="X96" s="564">
        <v>12</v>
      </c>
    </row>
    <row r="97" spans="1:24" hidden="1" x14ac:dyDescent="0.3">
      <c r="A97" s="562" t="s">
        <v>537</v>
      </c>
      <c r="B97" s="539" t="s">
        <v>538</v>
      </c>
      <c r="C97" s="562" t="s">
        <v>537</v>
      </c>
      <c r="D97" s="544" t="s">
        <v>538</v>
      </c>
      <c r="E97" s="562" t="s">
        <v>537</v>
      </c>
      <c r="F97" s="298" t="s">
        <v>538</v>
      </c>
      <c r="G97" s="562" t="s">
        <v>537</v>
      </c>
      <c r="H97" s="544" t="s">
        <v>538</v>
      </c>
      <c r="I97" s="562" t="s">
        <v>537</v>
      </c>
      <c r="J97" s="298" t="s">
        <v>538</v>
      </c>
      <c r="K97" s="562" t="s">
        <v>537</v>
      </c>
      <c r="L97" s="544" t="s">
        <v>538</v>
      </c>
      <c r="M97" s="562" t="s">
        <v>537</v>
      </c>
      <c r="N97" s="298" t="s">
        <v>538</v>
      </c>
      <c r="O97" s="562" t="s">
        <v>537</v>
      </c>
      <c r="P97" s="544" t="s">
        <v>538</v>
      </c>
      <c r="Q97" s="562" t="s">
        <v>537</v>
      </c>
      <c r="R97" s="298" t="s">
        <v>538</v>
      </c>
      <c r="S97" s="562" t="s">
        <v>537</v>
      </c>
      <c r="T97" s="544" t="s">
        <v>538</v>
      </c>
      <c r="U97" s="562" t="s">
        <v>537</v>
      </c>
      <c r="V97" s="298" t="s">
        <v>538</v>
      </c>
      <c r="W97" s="562" t="s">
        <v>537</v>
      </c>
      <c r="X97" s="564" t="s">
        <v>538</v>
      </c>
    </row>
    <row r="98" spans="1:24" hidden="1" x14ac:dyDescent="0.3">
      <c r="A98" s="562" t="s">
        <v>587</v>
      </c>
      <c r="B98" s="539">
        <v>1</v>
      </c>
      <c r="C98" s="562" t="s">
        <v>587</v>
      </c>
      <c r="D98" s="544">
        <v>2</v>
      </c>
      <c r="E98" s="562" t="s">
        <v>587</v>
      </c>
      <c r="F98" s="298">
        <v>3</v>
      </c>
      <c r="G98" s="562" t="s">
        <v>587</v>
      </c>
      <c r="H98" s="544">
        <v>4</v>
      </c>
      <c r="I98" s="562" t="s">
        <v>587</v>
      </c>
      <c r="J98" s="298">
        <v>5</v>
      </c>
      <c r="K98" s="562" t="s">
        <v>587</v>
      </c>
      <c r="L98" s="544">
        <v>6</v>
      </c>
      <c r="M98" s="562" t="s">
        <v>587</v>
      </c>
      <c r="N98" s="298">
        <v>7</v>
      </c>
      <c r="O98" s="562" t="s">
        <v>587</v>
      </c>
      <c r="P98" s="544">
        <v>8</v>
      </c>
      <c r="Q98" s="562" t="s">
        <v>587</v>
      </c>
      <c r="R98" s="298">
        <v>9</v>
      </c>
      <c r="S98" s="562" t="s">
        <v>587</v>
      </c>
      <c r="T98" s="544">
        <v>10</v>
      </c>
      <c r="U98" s="562" t="s">
        <v>587</v>
      </c>
      <c r="V98" s="298">
        <v>11</v>
      </c>
      <c r="W98" s="562" t="s">
        <v>587</v>
      </c>
      <c r="X98" s="564">
        <v>12</v>
      </c>
    </row>
    <row r="99" spans="1:24" hidden="1" x14ac:dyDescent="0.3">
      <c r="A99" s="562" t="s">
        <v>537</v>
      </c>
      <c r="B99" s="539" t="s">
        <v>538</v>
      </c>
      <c r="C99" s="562" t="s">
        <v>537</v>
      </c>
      <c r="D99" s="544" t="s">
        <v>538</v>
      </c>
      <c r="E99" s="562" t="s">
        <v>537</v>
      </c>
      <c r="F99" s="298" t="s">
        <v>538</v>
      </c>
      <c r="G99" s="562" t="s">
        <v>537</v>
      </c>
      <c r="H99" s="544" t="s">
        <v>538</v>
      </c>
      <c r="I99" s="562" t="s">
        <v>537</v>
      </c>
      <c r="J99" s="298" t="s">
        <v>538</v>
      </c>
      <c r="K99" s="562" t="s">
        <v>537</v>
      </c>
      <c r="L99" s="544" t="s">
        <v>538</v>
      </c>
      <c r="M99" s="562" t="s">
        <v>537</v>
      </c>
      <c r="N99" s="298" t="s">
        <v>538</v>
      </c>
      <c r="O99" s="562" t="s">
        <v>537</v>
      </c>
      <c r="P99" s="544" t="s">
        <v>538</v>
      </c>
      <c r="Q99" s="562" t="s">
        <v>537</v>
      </c>
      <c r="R99" s="298" t="s">
        <v>538</v>
      </c>
      <c r="S99" s="562" t="s">
        <v>537</v>
      </c>
      <c r="T99" s="544" t="s">
        <v>538</v>
      </c>
      <c r="U99" s="562" t="s">
        <v>537</v>
      </c>
      <c r="V99" s="298" t="s">
        <v>538</v>
      </c>
      <c r="W99" s="562" t="s">
        <v>537</v>
      </c>
      <c r="X99" s="564" t="s">
        <v>538</v>
      </c>
    </row>
    <row r="100" spans="1:24" hidden="1" x14ac:dyDescent="0.3">
      <c r="A100" s="562" t="s">
        <v>588</v>
      </c>
      <c r="B100" s="539">
        <v>1</v>
      </c>
      <c r="C100" s="562" t="s">
        <v>588</v>
      </c>
      <c r="D100" s="544">
        <v>2</v>
      </c>
      <c r="E100" s="562" t="s">
        <v>588</v>
      </c>
      <c r="F100" s="298">
        <v>3</v>
      </c>
      <c r="G100" s="562" t="s">
        <v>588</v>
      </c>
      <c r="H100" s="544">
        <v>4</v>
      </c>
      <c r="I100" s="562" t="s">
        <v>588</v>
      </c>
      <c r="J100" s="298">
        <v>5</v>
      </c>
      <c r="K100" s="562" t="s">
        <v>588</v>
      </c>
      <c r="L100" s="544">
        <v>6</v>
      </c>
      <c r="M100" s="562" t="s">
        <v>588</v>
      </c>
      <c r="N100" s="298">
        <v>7</v>
      </c>
      <c r="O100" s="562" t="s">
        <v>588</v>
      </c>
      <c r="P100" s="544">
        <v>8</v>
      </c>
      <c r="Q100" s="562" t="s">
        <v>588</v>
      </c>
      <c r="R100" s="298">
        <v>9</v>
      </c>
      <c r="S100" s="562" t="s">
        <v>588</v>
      </c>
      <c r="T100" s="544">
        <v>10</v>
      </c>
      <c r="U100" s="562" t="s">
        <v>588</v>
      </c>
      <c r="V100" s="298">
        <v>11</v>
      </c>
      <c r="W100" s="562" t="s">
        <v>588</v>
      </c>
      <c r="X100" s="564">
        <v>12</v>
      </c>
    </row>
    <row r="101" spans="1:24" hidden="1" x14ac:dyDescent="0.3">
      <c r="A101" s="562" t="s">
        <v>537</v>
      </c>
      <c r="B101" s="539" t="s">
        <v>538</v>
      </c>
      <c r="C101" s="562" t="s">
        <v>537</v>
      </c>
      <c r="D101" s="544" t="s">
        <v>538</v>
      </c>
      <c r="E101" s="562" t="s">
        <v>537</v>
      </c>
      <c r="F101" s="298" t="s">
        <v>538</v>
      </c>
      <c r="G101" s="562" t="s">
        <v>537</v>
      </c>
      <c r="H101" s="544" t="s">
        <v>538</v>
      </c>
      <c r="I101" s="562" t="s">
        <v>537</v>
      </c>
      <c r="J101" s="298" t="s">
        <v>538</v>
      </c>
      <c r="K101" s="562" t="s">
        <v>537</v>
      </c>
      <c r="L101" s="544" t="s">
        <v>538</v>
      </c>
      <c r="M101" s="562" t="s">
        <v>537</v>
      </c>
      <c r="N101" s="298" t="s">
        <v>538</v>
      </c>
      <c r="O101" s="562" t="s">
        <v>537</v>
      </c>
      <c r="P101" s="544" t="s">
        <v>538</v>
      </c>
      <c r="Q101" s="562" t="s">
        <v>537</v>
      </c>
      <c r="R101" s="298" t="s">
        <v>538</v>
      </c>
      <c r="S101" s="562" t="s">
        <v>537</v>
      </c>
      <c r="T101" s="544" t="s">
        <v>538</v>
      </c>
      <c r="U101" s="562" t="s">
        <v>537</v>
      </c>
      <c r="V101" s="298" t="s">
        <v>538</v>
      </c>
      <c r="W101" s="562" t="s">
        <v>537</v>
      </c>
      <c r="X101" s="564" t="s">
        <v>538</v>
      </c>
    </row>
    <row r="102" spans="1:24" hidden="1" x14ac:dyDescent="0.3">
      <c r="A102" s="562" t="s">
        <v>589</v>
      </c>
      <c r="B102" s="539">
        <v>1</v>
      </c>
      <c r="C102" s="562" t="s">
        <v>589</v>
      </c>
      <c r="D102" s="544">
        <v>2</v>
      </c>
      <c r="E102" s="562" t="s">
        <v>589</v>
      </c>
      <c r="F102" s="298">
        <v>3</v>
      </c>
      <c r="G102" s="562" t="s">
        <v>589</v>
      </c>
      <c r="H102" s="544">
        <v>4</v>
      </c>
      <c r="I102" s="562" t="s">
        <v>589</v>
      </c>
      <c r="J102" s="298">
        <v>5</v>
      </c>
      <c r="K102" s="562" t="s">
        <v>589</v>
      </c>
      <c r="L102" s="544">
        <v>6</v>
      </c>
      <c r="M102" s="562" t="s">
        <v>589</v>
      </c>
      <c r="N102" s="298">
        <v>7</v>
      </c>
      <c r="O102" s="562" t="s">
        <v>589</v>
      </c>
      <c r="P102" s="544">
        <v>8</v>
      </c>
      <c r="Q102" s="562" t="s">
        <v>589</v>
      </c>
      <c r="R102" s="298">
        <v>9</v>
      </c>
      <c r="S102" s="562" t="s">
        <v>589</v>
      </c>
      <c r="T102" s="544">
        <v>10</v>
      </c>
      <c r="U102" s="562" t="s">
        <v>589</v>
      </c>
      <c r="V102" s="298">
        <v>11</v>
      </c>
      <c r="W102" s="562" t="s">
        <v>589</v>
      </c>
      <c r="X102" s="564">
        <v>12</v>
      </c>
    </row>
    <row r="103" spans="1:24" hidden="1" x14ac:dyDescent="0.3">
      <c r="A103" s="562" t="s">
        <v>537</v>
      </c>
      <c r="B103" s="539" t="s">
        <v>538</v>
      </c>
      <c r="C103" s="562" t="s">
        <v>537</v>
      </c>
      <c r="D103" s="544" t="s">
        <v>538</v>
      </c>
      <c r="E103" s="562" t="s">
        <v>537</v>
      </c>
      <c r="F103" s="298" t="s">
        <v>538</v>
      </c>
      <c r="G103" s="562" t="s">
        <v>537</v>
      </c>
      <c r="H103" s="544" t="s">
        <v>538</v>
      </c>
      <c r="I103" s="562" t="s">
        <v>537</v>
      </c>
      <c r="J103" s="298" t="s">
        <v>538</v>
      </c>
      <c r="K103" s="562" t="s">
        <v>537</v>
      </c>
      <c r="L103" s="544" t="s">
        <v>538</v>
      </c>
      <c r="M103" s="562" t="s">
        <v>537</v>
      </c>
      <c r="N103" s="298" t="s">
        <v>538</v>
      </c>
      <c r="O103" s="562" t="s">
        <v>537</v>
      </c>
      <c r="P103" s="544" t="s">
        <v>538</v>
      </c>
      <c r="Q103" s="562" t="s">
        <v>537</v>
      </c>
      <c r="R103" s="298" t="s">
        <v>538</v>
      </c>
      <c r="S103" s="562" t="s">
        <v>537</v>
      </c>
      <c r="T103" s="544" t="s">
        <v>538</v>
      </c>
      <c r="U103" s="562" t="s">
        <v>537</v>
      </c>
      <c r="V103" s="298" t="s">
        <v>538</v>
      </c>
      <c r="W103" s="562" t="s">
        <v>537</v>
      </c>
      <c r="X103" s="564" t="s">
        <v>538</v>
      </c>
    </row>
    <row r="104" spans="1:24" hidden="1" x14ac:dyDescent="0.3">
      <c r="A104" s="562" t="s">
        <v>590</v>
      </c>
      <c r="B104" s="539">
        <v>1</v>
      </c>
      <c r="C104" s="562" t="s">
        <v>590</v>
      </c>
      <c r="D104" s="544">
        <v>2</v>
      </c>
      <c r="E104" s="562" t="s">
        <v>590</v>
      </c>
      <c r="F104" s="298">
        <v>3</v>
      </c>
      <c r="G104" s="562" t="s">
        <v>590</v>
      </c>
      <c r="H104" s="544">
        <v>4</v>
      </c>
      <c r="I104" s="562" t="s">
        <v>590</v>
      </c>
      <c r="J104" s="298">
        <v>5</v>
      </c>
      <c r="K104" s="562" t="s">
        <v>590</v>
      </c>
      <c r="L104" s="544">
        <v>6</v>
      </c>
      <c r="M104" s="562" t="s">
        <v>590</v>
      </c>
      <c r="N104" s="298">
        <v>7</v>
      </c>
      <c r="O104" s="562" t="s">
        <v>590</v>
      </c>
      <c r="P104" s="544">
        <v>8</v>
      </c>
      <c r="Q104" s="562" t="s">
        <v>590</v>
      </c>
      <c r="R104" s="298">
        <v>9</v>
      </c>
      <c r="S104" s="562" t="s">
        <v>590</v>
      </c>
      <c r="T104" s="544">
        <v>10</v>
      </c>
      <c r="U104" s="562" t="s">
        <v>590</v>
      </c>
      <c r="V104" s="298">
        <v>11</v>
      </c>
      <c r="W104" s="562" t="s">
        <v>590</v>
      </c>
      <c r="X104" s="564">
        <v>12</v>
      </c>
    </row>
    <row r="105" spans="1:24" hidden="1" x14ac:dyDescent="0.3">
      <c r="A105" s="562" t="s">
        <v>537</v>
      </c>
      <c r="B105" s="539" t="s">
        <v>538</v>
      </c>
      <c r="C105" s="562" t="s">
        <v>537</v>
      </c>
      <c r="D105" s="544" t="s">
        <v>538</v>
      </c>
      <c r="E105" s="562" t="s">
        <v>537</v>
      </c>
      <c r="F105" s="298" t="s">
        <v>538</v>
      </c>
      <c r="G105" s="562" t="s">
        <v>537</v>
      </c>
      <c r="H105" s="544" t="s">
        <v>538</v>
      </c>
      <c r="I105" s="562" t="s">
        <v>537</v>
      </c>
      <c r="J105" s="298" t="s">
        <v>538</v>
      </c>
      <c r="K105" s="562" t="s">
        <v>537</v>
      </c>
      <c r="L105" s="544" t="s">
        <v>538</v>
      </c>
      <c r="M105" s="562" t="s">
        <v>537</v>
      </c>
      <c r="N105" s="298" t="s">
        <v>538</v>
      </c>
      <c r="O105" s="562" t="s">
        <v>537</v>
      </c>
      <c r="P105" s="544" t="s">
        <v>538</v>
      </c>
      <c r="Q105" s="562" t="s">
        <v>537</v>
      </c>
      <c r="R105" s="298" t="s">
        <v>538</v>
      </c>
      <c r="S105" s="562" t="s">
        <v>537</v>
      </c>
      <c r="T105" s="544" t="s">
        <v>538</v>
      </c>
      <c r="U105" s="562" t="s">
        <v>537</v>
      </c>
      <c r="V105" s="298" t="s">
        <v>538</v>
      </c>
      <c r="W105" s="562" t="s">
        <v>537</v>
      </c>
      <c r="X105" s="564" t="s">
        <v>538</v>
      </c>
    </row>
    <row r="106" spans="1:24" hidden="1" x14ac:dyDescent="0.3">
      <c r="A106" s="562" t="s">
        <v>591</v>
      </c>
      <c r="B106" s="539">
        <v>1</v>
      </c>
      <c r="C106" s="562" t="s">
        <v>591</v>
      </c>
      <c r="D106" s="544">
        <v>2</v>
      </c>
      <c r="E106" s="562" t="s">
        <v>591</v>
      </c>
      <c r="F106" s="298">
        <v>3</v>
      </c>
      <c r="G106" s="562" t="s">
        <v>591</v>
      </c>
      <c r="H106" s="544">
        <v>4</v>
      </c>
      <c r="I106" s="562" t="s">
        <v>591</v>
      </c>
      <c r="J106" s="298">
        <v>5</v>
      </c>
      <c r="K106" s="562" t="s">
        <v>591</v>
      </c>
      <c r="L106" s="544">
        <v>6</v>
      </c>
      <c r="M106" s="562" t="s">
        <v>591</v>
      </c>
      <c r="N106" s="298">
        <v>7</v>
      </c>
      <c r="O106" s="562" t="s">
        <v>591</v>
      </c>
      <c r="P106" s="544">
        <v>8</v>
      </c>
      <c r="Q106" s="562" t="s">
        <v>591</v>
      </c>
      <c r="R106" s="298">
        <v>9</v>
      </c>
      <c r="S106" s="562" t="s">
        <v>591</v>
      </c>
      <c r="T106" s="544">
        <v>10</v>
      </c>
      <c r="U106" s="562" t="s">
        <v>591</v>
      </c>
      <c r="V106" s="298">
        <v>11</v>
      </c>
      <c r="W106" s="562" t="s">
        <v>591</v>
      </c>
      <c r="X106" s="564">
        <v>12</v>
      </c>
    </row>
    <row r="107" spans="1:24" hidden="1" x14ac:dyDescent="0.3">
      <c r="A107" s="562" t="s">
        <v>537</v>
      </c>
      <c r="B107" s="539" t="s">
        <v>538</v>
      </c>
      <c r="C107" s="562" t="s">
        <v>537</v>
      </c>
      <c r="D107" s="544" t="s">
        <v>538</v>
      </c>
      <c r="E107" s="562" t="s">
        <v>537</v>
      </c>
      <c r="F107" s="298" t="s">
        <v>538</v>
      </c>
      <c r="G107" s="562" t="s">
        <v>537</v>
      </c>
      <c r="H107" s="544" t="s">
        <v>538</v>
      </c>
      <c r="I107" s="562" t="s">
        <v>537</v>
      </c>
      <c r="J107" s="298" t="s">
        <v>538</v>
      </c>
      <c r="K107" s="562" t="s">
        <v>537</v>
      </c>
      <c r="L107" s="544" t="s">
        <v>538</v>
      </c>
      <c r="M107" s="562" t="s">
        <v>537</v>
      </c>
      <c r="N107" s="298" t="s">
        <v>538</v>
      </c>
      <c r="O107" s="562" t="s">
        <v>537</v>
      </c>
      <c r="P107" s="544" t="s">
        <v>538</v>
      </c>
      <c r="Q107" s="562" t="s">
        <v>537</v>
      </c>
      <c r="R107" s="298" t="s">
        <v>538</v>
      </c>
      <c r="S107" s="562" t="s">
        <v>537</v>
      </c>
      <c r="T107" s="544" t="s">
        <v>538</v>
      </c>
      <c r="U107" s="562" t="s">
        <v>537</v>
      </c>
      <c r="V107" s="298" t="s">
        <v>538</v>
      </c>
      <c r="W107" s="562" t="s">
        <v>537</v>
      </c>
      <c r="X107" s="564" t="s">
        <v>538</v>
      </c>
    </row>
    <row r="108" spans="1:24" hidden="1" x14ac:dyDescent="0.3">
      <c r="A108" s="562" t="s">
        <v>592</v>
      </c>
      <c r="B108" s="539">
        <v>1</v>
      </c>
      <c r="C108" s="562" t="s">
        <v>592</v>
      </c>
      <c r="D108" s="544">
        <v>2</v>
      </c>
      <c r="E108" s="562" t="s">
        <v>592</v>
      </c>
      <c r="F108" s="298">
        <v>3</v>
      </c>
      <c r="G108" s="562" t="s">
        <v>592</v>
      </c>
      <c r="H108" s="544">
        <v>4</v>
      </c>
      <c r="I108" s="562" t="s">
        <v>592</v>
      </c>
      <c r="J108" s="298">
        <v>5</v>
      </c>
      <c r="K108" s="562" t="s">
        <v>592</v>
      </c>
      <c r="L108" s="544">
        <v>6</v>
      </c>
      <c r="M108" s="562" t="s">
        <v>592</v>
      </c>
      <c r="N108" s="298">
        <v>7</v>
      </c>
      <c r="O108" s="562" t="s">
        <v>592</v>
      </c>
      <c r="P108" s="544">
        <v>8</v>
      </c>
      <c r="Q108" s="562" t="s">
        <v>592</v>
      </c>
      <c r="R108" s="298">
        <v>9</v>
      </c>
      <c r="S108" s="562" t="s">
        <v>592</v>
      </c>
      <c r="T108" s="544">
        <v>10</v>
      </c>
      <c r="U108" s="562" t="s">
        <v>592</v>
      </c>
      <c r="V108" s="298">
        <v>11</v>
      </c>
      <c r="W108" s="562" t="s">
        <v>592</v>
      </c>
      <c r="X108" s="564">
        <v>12</v>
      </c>
    </row>
    <row r="109" spans="1:24" hidden="1" x14ac:dyDescent="0.3">
      <c r="A109" s="562" t="s">
        <v>537</v>
      </c>
      <c r="B109" s="539" t="s">
        <v>538</v>
      </c>
      <c r="C109" s="562" t="s">
        <v>537</v>
      </c>
      <c r="D109" s="544" t="s">
        <v>538</v>
      </c>
      <c r="E109" s="562" t="s">
        <v>537</v>
      </c>
      <c r="F109" s="298" t="s">
        <v>538</v>
      </c>
      <c r="G109" s="562" t="s">
        <v>537</v>
      </c>
      <c r="H109" s="544" t="s">
        <v>538</v>
      </c>
      <c r="I109" s="562" t="s">
        <v>537</v>
      </c>
      <c r="J109" s="298" t="s">
        <v>538</v>
      </c>
      <c r="K109" s="562" t="s">
        <v>537</v>
      </c>
      <c r="L109" s="544" t="s">
        <v>538</v>
      </c>
      <c r="M109" s="562" t="s">
        <v>537</v>
      </c>
      <c r="N109" s="298" t="s">
        <v>538</v>
      </c>
      <c r="O109" s="562" t="s">
        <v>537</v>
      </c>
      <c r="P109" s="544" t="s">
        <v>538</v>
      </c>
      <c r="Q109" s="562" t="s">
        <v>537</v>
      </c>
      <c r="R109" s="298" t="s">
        <v>538</v>
      </c>
      <c r="S109" s="562" t="s">
        <v>537</v>
      </c>
      <c r="T109" s="544" t="s">
        <v>538</v>
      </c>
      <c r="U109" s="562" t="s">
        <v>537</v>
      </c>
      <c r="V109" s="298" t="s">
        <v>538</v>
      </c>
      <c r="W109" s="562" t="s">
        <v>537</v>
      </c>
      <c r="X109" s="564" t="s">
        <v>538</v>
      </c>
    </row>
    <row r="110" spans="1:24" hidden="1" x14ac:dyDescent="0.3">
      <c r="A110" s="562" t="s">
        <v>593</v>
      </c>
      <c r="B110" s="539">
        <v>1</v>
      </c>
      <c r="C110" s="562" t="s">
        <v>593</v>
      </c>
      <c r="D110" s="544">
        <v>2</v>
      </c>
      <c r="E110" s="562" t="s">
        <v>593</v>
      </c>
      <c r="F110" s="298">
        <v>3</v>
      </c>
      <c r="G110" s="562" t="s">
        <v>593</v>
      </c>
      <c r="H110" s="544">
        <v>4</v>
      </c>
      <c r="I110" s="562" t="s">
        <v>593</v>
      </c>
      <c r="J110" s="298">
        <v>5</v>
      </c>
      <c r="K110" s="562" t="s">
        <v>593</v>
      </c>
      <c r="L110" s="544">
        <v>6</v>
      </c>
      <c r="M110" s="562" t="s">
        <v>593</v>
      </c>
      <c r="N110" s="298">
        <v>7</v>
      </c>
      <c r="O110" s="562" t="s">
        <v>593</v>
      </c>
      <c r="P110" s="544">
        <v>8</v>
      </c>
      <c r="Q110" s="562" t="s">
        <v>593</v>
      </c>
      <c r="R110" s="298">
        <v>9</v>
      </c>
      <c r="S110" s="562" t="s">
        <v>593</v>
      </c>
      <c r="T110" s="544">
        <v>10</v>
      </c>
      <c r="U110" s="562" t="s">
        <v>593</v>
      </c>
      <c r="V110" s="298">
        <v>11</v>
      </c>
      <c r="W110" s="562" t="s">
        <v>593</v>
      </c>
      <c r="X110" s="564">
        <v>12</v>
      </c>
    </row>
    <row r="111" spans="1:24" hidden="1" x14ac:dyDescent="0.3">
      <c r="A111" s="562" t="s">
        <v>537</v>
      </c>
      <c r="B111" s="539" t="s">
        <v>538</v>
      </c>
      <c r="C111" s="562" t="s">
        <v>537</v>
      </c>
      <c r="D111" s="544" t="s">
        <v>538</v>
      </c>
      <c r="E111" s="562" t="s">
        <v>537</v>
      </c>
      <c r="F111" s="298" t="s">
        <v>538</v>
      </c>
      <c r="G111" s="562" t="s">
        <v>537</v>
      </c>
      <c r="H111" s="544" t="s">
        <v>538</v>
      </c>
      <c r="I111" s="562" t="s">
        <v>537</v>
      </c>
      <c r="J111" s="298" t="s">
        <v>538</v>
      </c>
      <c r="K111" s="562" t="s">
        <v>537</v>
      </c>
      <c r="L111" s="544" t="s">
        <v>538</v>
      </c>
      <c r="M111" s="562" t="s">
        <v>537</v>
      </c>
      <c r="N111" s="298" t="s">
        <v>538</v>
      </c>
      <c r="O111" s="562" t="s">
        <v>537</v>
      </c>
      <c r="P111" s="544" t="s">
        <v>538</v>
      </c>
      <c r="Q111" s="562" t="s">
        <v>537</v>
      </c>
      <c r="R111" s="298" t="s">
        <v>538</v>
      </c>
      <c r="S111" s="562" t="s">
        <v>537</v>
      </c>
      <c r="T111" s="544" t="s">
        <v>538</v>
      </c>
      <c r="U111" s="562" t="s">
        <v>537</v>
      </c>
      <c r="V111" s="298" t="s">
        <v>538</v>
      </c>
      <c r="W111" s="562" t="s">
        <v>537</v>
      </c>
      <c r="X111" s="564" t="s">
        <v>538</v>
      </c>
    </row>
    <row r="112" spans="1:24" hidden="1" x14ac:dyDescent="0.3">
      <c r="A112" s="562" t="s">
        <v>594</v>
      </c>
      <c r="B112" s="539">
        <v>1</v>
      </c>
      <c r="C112" s="562" t="s">
        <v>594</v>
      </c>
      <c r="D112" s="544">
        <v>2</v>
      </c>
      <c r="E112" s="562" t="s">
        <v>594</v>
      </c>
      <c r="F112" s="298">
        <v>3</v>
      </c>
      <c r="G112" s="562" t="s">
        <v>594</v>
      </c>
      <c r="H112" s="544">
        <v>4</v>
      </c>
      <c r="I112" s="562" t="s">
        <v>594</v>
      </c>
      <c r="J112" s="298">
        <v>5</v>
      </c>
      <c r="K112" s="562" t="s">
        <v>594</v>
      </c>
      <c r="L112" s="544">
        <v>6</v>
      </c>
      <c r="M112" s="562" t="s">
        <v>594</v>
      </c>
      <c r="N112" s="298">
        <v>7</v>
      </c>
      <c r="O112" s="562" t="s">
        <v>594</v>
      </c>
      <c r="P112" s="544">
        <v>8</v>
      </c>
      <c r="Q112" s="562" t="s">
        <v>594</v>
      </c>
      <c r="R112" s="298">
        <v>9</v>
      </c>
      <c r="S112" s="562" t="s">
        <v>594</v>
      </c>
      <c r="T112" s="544">
        <v>10</v>
      </c>
      <c r="U112" s="562" t="s">
        <v>594</v>
      </c>
      <c r="V112" s="298">
        <v>11</v>
      </c>
      <c r="W112" s="562" t="s">
        <v>594</v>
      </c>
      <c r="X112" s="564">
        <v>12</v>
      </c>
    </row>
    <row r="113" spans="1:24" hidden="1" x14ac:dyDescent="0.3">
      <c r="A113" s="562" t="s">
        <v>537</v>
      </c>
      <c r="B113" s="539" t="s">
        <v>538</v>
      </c>
      <c r="C113" s="562" t="s">
        <v>537</v>
      </c>
      <c r="D113" s="544" t="s">
        <v>538</v>
      </c>
      <c r="E113" s="562" t="s">
        <v>537</v>
      </c>
      <c r="F113" s="298" t="s">
        <v>538</v>
      </c>
      <c r="G113" s="562" t="s">
        <v>537</v>
      </c>
      <c r="H113" s="544" t="s">
        <v>538</v>
      </c>
      <c r="I113" s="562" t="s">
        <v>537</v>
      </c>
      <c r="J113" s="298" t="s">
        <v>538</v>
      </c>
      <c r="K113" s="562" t="s">
        <v>537</v>
      </c>
      <c r="L113" s="544" t="s">
        <v>538</v>
      </c>
      <c r="M113" s="562" t="s">
        <v>537</v>
      </c>
      <c r="N113" s="298" t="s">
        <v>538</v>
      </c>
      <c r="O113" s="562" t="s">
        <v>537</v>
      </c>
      <c r="P113" s="544" t="s">
        <v>538</v>
      </c>
      <c r="Q113" s="562" t="s">
        <v>537</v>
      </c>
      <c r="R113" s="298" t="s">
        <v>538</v>
      </c>
      <c r="S113" s="562" t="s">
        <v>537</v>
      </c>
      <c r="T113" s="544" t="s">
        <v>538</v>
      </c>
      <c r="U113" s="562" t="s">
        <v>537</v>
      </c>
      <c r="V113" s="298" t="s">
        <v>538</v>
      </c>
      <c r="W113" s="562" t="s">
        <v>537</v>
      </c>
      <c r="X113" s="564" t="s">
        <v>538</v>
      </c>
    </row>
    <row r="114" spans="1:24" hidden="1" x14ac:dyDescent="0.3">
      <c r="A114" s="562" t="s">
        <v>595</v>
      </c>
      <c r="B114" s="539">
        <v>1</v>
      </c>
      <c r="C114" s="562" t="s">
        <v>595</v>
      </c>
      <c r="D114" s="544">
        <v>2</v>
      </c>
      <c r="E114" s="562" t="s">
        <v>595</v>
      </c>
      <c r="F114" s="298">
        <v>3</v>
      </c>
      <c r="G114" s="562" t="s">
        <v>595</v>
      </c>
      <c r="H114" s="544">
        <v>4</v>
      </c>
      <c r="I114" s="562" t="s">
        <v>595</v>
      </c>
      <c r="J114" s="298">
        <v>5</v>
      </c>
      <c r="K114" s="562" t="s">
        <v>595</v>
      </c>
      <c r="L114" s="544">
        <v>6</v>
      </c>
      <c r="M114" s="562" t="s">
        <v>595</v>
      </c>
      <c r="N114" s="298">
        <v>7</v>
      </c>
      <c r="O114" s="562" t="s">
        <v>595</v>
      </c>
      <c r="P114" s="544">
        <v>8</v>
      </c>
      <c r="Q114" s="562" t="s">
        <v>595</v>
      </c>
      <c r="R114" s="298">
        <v>9</v>
      </c>
      <c r="S114" s="562" t="s">
        <v>595</v>
      </c>
      <c r="T114" s="544">
        <v>10</v>
      </c>
      <c r="U114" s="562" t="s">
        <v>595</v>
      </c>
      <c r="V114" s="298">
        <v>11</v>
      </c>
      <c r="W114" s="562" t="s">
        <v>595</v>
      </c>
      <c r="X114" s="564">
        <v>12</v>
      </c>
    </row>
    <row r="115" spans="1:24" hidden="1" x14ac:dyDescent="0.3">
      <c r="A115" s="562" t="s">
        <v>537</v>
      </c>
      <c r="B115" s="539" t="s">
        <v>538</v>
      </c>
      <c r="C115" s="562" t="s">
        <v>537</v>
      </c>
      <c r="D115" s="544" t="s">
        <v>538</v>
      </c>
      <c r="E115" s="562" t="s">
        <v>537</v>
      </c>
      <c r="F115" s="298" t="s">
        <v>538</v>
      </c>
      <c r="G115" s="562" t="s">
        <v>537</v>
      </c>
      <c r="H115" s="544" t="s">
        <v>538</v>
      </c>
      <c r="I115" s="562" t="s">
        <v>537</v>
      </c>
      <c r="J115" s="298" t="s">
        <v>538</v>
      </c>
      <c r="K115" s="562" t="s">
        <v>537</v>
      </c>
      <c r="L115" s="544" t="s">
        <v>538</v>
      </c>
      <c r="M115" s="562" t="s">
        <v>537</v>
      </c>
      <c r="N115" s="298" t="s">
        <v>538</v>
      </c>
      <c r="O115" s="562" t="s">
        <v>537</v>
      </c>
      <c r="P115" s="544" t="s">
        <v>538</v>
      </c>
      <c r="Q115" s="562" t="s">
        <v>537</v>
      </c>
      <c r="R115" s="298" t="s">
        <v>538</v>
      </c>
      <c r="S115" s="562" t="s">
        <v>537</v>
      </c>
      <c r="T115" s="544" t="s">
        <v>538</v>
      </c>
      <c r="U115" s="562" t="s">
        <v>537</v>
      </c>
      <c r="V115" s="298" t="s">
        <v>538</v>
      </c>
      <c r="W115" s="562" t="s">
        <v>537</v>
      </c>
      <c r="X115" s="564" t="s">
        <v>538</v>
      </c>
    </row>
    <row r="116" spans="1:24" hidden="1" x14ac:dyDescent="0.3">
      <c r="A116" s="562" t="s">
        <v>596</v>
      </c>
      <c r="B116" s="539">
        <v>1</v>
      </c>
      <c r="C116" s="562" t="s">
        <v>596</v>
      </c>
      <c r="D116" s="544">
        <v>2</v>
      </c>
      <c r="E116" s="562" t="s">
        <v>596</v>
      </c>
      <c r="F116" s="298">
        <v>3</v>
      </c>
      <c r="G116" s="562" t="s">
        <v>596</v>
      </c>
      <c r="H116" s="544">
        <v>4</v>
      </c>
      <c r="I116" s="562" t="s">
        <v>596</v>
      </c>
      <c r="J116" s="298">
        <v>5</v>
      </c>
      <c r="K116" s="562" t="s">
        <v>596</v>
      </c>
      <c r="L116" s="544">
        <v>6</v>
      </c>
      <c r="M116" s="562" t="s">
        <v>596</v>
      </c>
      <c r="N116" s="298">
        <v>7</v>
      </c>
      <c r="O116" s="562" t="s">
        <v>596</v>
      </c>
      <c r="P116" s="544">
        <v>8</v>
      </c>
      <c r="Q116" s="562" t="s">
        <v>596</v>
      </c>
      <c r="R116" s="298">
        <v>9</v>
      </c>
      <c r="S116" s="562" t="s">
        <v>596</v>
      </c>
      <c r="T116" s="544">
        <v>10</v>
      </c>
      <c r="U116" s="562" t="s">
        <v>596</v>
      </c>
      <c r="V116" s="298">
        <v>11</v>
      </c>
      <c r="W116" s="562" t="s">
        <v>596</v>
      </c>
      <c r="X116" s="564">
        <v>12</v>
      </c>
    </row>
    <row r="117" spans="1:24" hidden="1" x14ac:dyDescent="0.3">
      <c r="A117" s="562" t="s">
        <v>537</v>
      </c>
      <c r="B117" s="539" t="s">
        <v>538</v>
      </c>
      <c r="C117" s="562" t="s">
        <v>537</v>
      </c>
      <c r="D117" s="544" t="s">
        <v>538</v>
      </c>
      <c r="E117" s="562" t="s">
        <v>537</v>
      </c>
      <c r="F117" s="298" t="s">
        <v>538</v>
      </c>
      <c r="G117" s="562" t="s">
        <v>537</v>
      </c>
      <c r="H117" s="544" t="s">
        <v>538</v>
      </c>
      <c r="I117" s="562" t="s">
        <v>537</v>
      </c>
      <c r="J117" s="298" t="s">
        <v>538</v>
      </c>
      <c r="K117" s="562" t="s">
        <v>537</v>
      </c>
      <c r="L117" s="544" t="s">
        <v>538</v>
      </c>
      <c r="M117" s="562" t="s">
        <v>537</v>
      </c>
      <c r="N117" s="298" t="s">
        <v>538</v>
      </c>
      <c r="O117" s="562" t="s">
        <v>537</v>
      </c>
      <c r="P117" s="544" t="s">
        <v>538</v>
      </c>
      <c r="Q117" s="562" t="s">
        <v>537</v>
      </c>
      <c r="R117" s="298" t="s">
        <v>538</v>
      </c>
      <c r="S117" s="562" t="s">
        <v>537</v>
      </c>
      <c r="T117" s="544" t="s">
        <v>538</v>
      </c>
      <c r="U117" s="562" t="s">
        <v>537</v>
      </c>
      <c r="V117" s="298" t="s">
        <v>538</v>
      </c>
      <c r="W117" s="562" t="s">
        <v>537</v>
      </c>
      <c r="X117" s="564" t="s">
        <v>538</v>
      </c>
    </row>
    <row r="118" spans="1:24" ht="15" hidden="1" thickBot="1" x14ac:dyDescent="0.35">
      <c r="A118" s="565" t="s">
        <v>597</v>
      </c>
      <c r="B118" s="539">
        <v>1</v>
      </c>
      <c r="C118" s="565" t="s">
        <v>597</v>
      </c>
      <c r="D118" s="544">
        <v>2</v>
      </c>
      <c r="E118" s="565" t="s">
        <v>597</v>
      </c>
      <c r="F118" s="298">
        <v>3</v>
      </c>
      <c r="G118" s="565" t="s">
        <v>597</v>
      </c>
      <c r="H118" s="544">
        <v>4</v>
      </c>
      <c r="I118" s="565" t="s">
        <v>597</v>
      </c>
      <c r="J118" s="298">
        <v>5</v>
      </c>
      <c r="K118" s="565" t="s">
        <v>597</v>
      </c>
      <c r="L118" s="544">
        <v>6</v>
      </c>
      <c r="M118" s="565" t="s">
        <v>597</v>
      </c>
      <c r="N118" s="298">
        <v>7</v>
      </c>
      <c r="O118" s="565" t="s">
        <v>597</v>
      </c>
      <c r="P118" s="544">
        <v>8</v>
      </c>
      <c r="Q118" s="565" t="s">
        <v>597</v>
      </c>
      <c r="R118" s="298">
        <v>9</v>
      </c>
      <c r="S118" s="565" t="s">
        <v>597</v>
      </c>
      <c r="T118" s="544">
        <v>10</v>
      </c>
      <c r="U118" s="565" t="s">
        <v>597</v>
      </c>
      <c r="V118" s="298">
        <v>11</v>
      </c>
      <c r="W118" s="565" t="s">
        <v>597</v>
      </c>
      <c r="X118" s="564">
        <v>12</v>
      </c>
    </row>
    <row r="119" spans="1:24" ht="15" hidden="1" thickTop="1" x14ac:dyDescent="0.3">
      <c r="A119" s="555" t="s">
        <v>537</v>
      </c>
      <c r="B119" s="556" t="s">
        <v>538</v>
      </c>
      <c r="C119" s="559" t="s">
        <v>537</v>
      </c>
      <c r="D119" s="558" t="s">
        <v>538</v>
      </c>
      <c r="E119" s="559" t="s">
        <v>537</v>
      </c>
      <c r="F119" s="557" t="s">
        <v>538</v>
      </c>
      <c r="G119" s="559" t="s">
        <v>537</v>
      </c>
      <c r="H119" s="558" t="s">
        <v>538</v>
      </c>
      <c r="I119" s="559" t="s">
        <v>537</v>
      </c>
      <c r="J119" s="557" t="s">
        <v>538</v>
      </c>
      <c r="K119" s="559" t="s">
        <v>537</v>
      </c>
      <c r="L119" s="558" t="s">
        <v>538</v>
      </c>
      <c r="M119" s="559" t="s">
        <v>537</v>
      </c>
      <c r="N119" s="557" t="s">
        <v>538</v>
      </c>
      <c r="O119" s="559" t="s">
        <v>537</v>
      </c>
      <c r="P119" s="558" t="s">
        <v>538</v>
      </c>
      <c r="Q119" s="559" t="s">
        <v>537</v>
      </c>
      <c r="R119" s="557" t="s">
        <v>538</v>
      </c>
      <c r="S119" s="559" t="s">
        <v>537</v>
      </c>
      <c r="T119" s="558" t="s">
        <v>538</v>
      </c>
      <c r="U119" s="559" t="s">
        <v>537</v>
      </c>
      <c r="V119" s="557" t="s">
        <v>538</v>
      </c>
      <c r="W119" s="559" t="s">
        <v>537</v>
      </c>
      <c r="X119" s="561" t="s">
        <v>538</v>
      </c>
    </row>
    <row r="120" spans="1:24" ht="15" hidden="1" thickBot="1" x14ac:dyDescent="0.35">
      <c r="A120" s="565" t="s">
        <v>598</v>
      </c>
      <c r="B120" s="566">
        <v>1</v>
      </c>
      <c r="C120" s="569" t="s">
        <v>598</v>
      </c>
      <c r="D120" s="568">
        <v>2</v>
      </c>
      <c r="E120" s="569" t="s">
        <v>598</v>
      </c>
      <c r="F120" s="567">
        <v>3</v>
      </c>
      <c r="G120" s="569" t="s">
        <v>598</v>
      </c>
      <c r="H120" s="568">
        <v>4</v>
      </c>
      <c r="I120" s="569" t="s">
        <v>598</v>
      </c>
      <c r="J120" s="567">
        <v>5</v>
      </c>
      <c r="K120" s="569" t="s">
        <v>598</v>
      </c>
      <c r="L120" s="568">
        <v>6</v>
      </c>
      <c r="M120" s="569" t="s">
        <v>598</v>
      </c>
      <c r="N120" s="567">
        <v>7</v>
      </c>
      <c r="O120" s="569" t="s">
        <v>598</v>
      </c>
      <c r="P120" s="568">
        <v>8</v>
      </c>
      <c r="Q120" s="569" t="s">
        <v>598</v>
      </c>
      <c r="R120" s="567">
        <v>9</v>
      </c>
      <c r="S120" s="569" t="s">
        <v>598</v>
      </c>
      <c r="T120" s="568">
        <v>10</v>
      </c>
      <c r="U120" s="569" t="s">
        <v>598</v>
      </c>
      <c r="V120" s="567">
        <v>11</v>
      </c>
      <c r="W120" s="569" t="s">
        <v>598</v>
      </c>
      <c r="X120" s="570">
        <v>12</v>
      </c>
    </row>
    <row r="121" spans="1:24" ht="15" hidden="1" thickTop="1" x14ac:dyDescent="0.3">
      <c r="A121" s="555" t="s">
        <v>537</v>
      </c>
      <c r="B121" s="556" t="s">
        <v>538</v>
      </c>
      <c r="C121" s="559" t="s">
        <v>537</v>
      </c>
      <c r="D121" s="558" t="s">
        <v>538</v>
      </c>
      <c r="E121" s="559" t="s">
        <v>537</v>
      </c>
      <c r="F121" s="560" t="s">
        <v>538</v>
      </c>
      <c r="G121" s="559" t="s">
        <v>537</v>
      </c>
      <c r="H121" s="558" t="s">
        <v>538</v>
      </c>
      <c r="I121" s="559" t="s">
        <v>537</v>
      </c>
      <c r="J121" s="560" t="s">
        <v>538</v>
      </c>
      <c r="K121" s="559" t="s">
        <v>537</v>
      </c>
      <c r="L121" s="558" t="s">
        <v>538</v>
      </c>
      <c r="M121" s="559" t="s">
        <v>537</v>
      </c>
      <c r="N121" s="560" t="s">
        <v>538</v>
      </c>
      <c r="O121" s="559" t="s">
        <v>537</v>
      </c>
      <c r="P121" s="558" t="s">
        <v>538</v>
      </c>
      <c r="Q121" s="559" t="s">
        <v>537</v>
      </c>
      <c r="R121" s="560" t="s">
        <v>538</v>
      </c>
      <c r="S121" s="559" t="s">
        <v>537</v>
      </c>
      <c r="T121" s="558" t="s">
        <v>538</v>
      </c>
      <c r="U121" s="559" t="s">
        <v>537</v>
      </c>
      <c r="V121" s="560" t="s">
        <v>538</v>
      </c>
      <c r="W121" s="559" t="s">
        <v>537</v>
      </c>
      <c r="X121" s="561" t="s">
        <v>538</v>
      </c>
    </row>
    <row r="122" spans="1:24" hidden="1" x14ac:dyDescent="0.3">
      <c r="A122" s="562" t="s">
        <v>599</v>
      </c>
      <c r="B122" s="539">
        <v>1</v>
      </c>
      <c r="C122" s="554" t="s">
        <v>599</v>
      </c>
      <c r="D122" s="544">
        <v>2</v>
      </c>
      <c r="E122" s="554" t="s">
        <v>599</v>
      </c>
      <c r="F122" s="563">
        <v>3</v>
      </c>
      <c r="G122" s="554" t="s">
        <v>599</v>
      </c>
      <c r="H122" s="544">
        <v>4</v>
      </c>
      <c r="I122" s="554" t="s">
        <v>599</v>
      </c>
      <c r="J122" s="563">
        <v>5</v>
      </c>
      <c r="K122" s="554" t="s">
        <v>599</v>
      </c>
      <c r="L122" s="544">
        <v>6</v>
      </c>
      <c r="M122" s="554" t="s">
        <v>599</v>
      </c>
      <c r="N122" s="563">
        <v>7</v>
      </c>
      <c r="O122" s="554" t="s">
        <v>599</v>
      </c>
      <c r="P122" s="544">
        <v>8</v>
      </c>
      <c r="Q122" s="554" t="s">
        <v>599</v>
      </c>
      <c r="R122" s="563">
        <v>9</v>
      </c>
      <c r="S122" s="554" t="s">
        <v>599</v>
      </c>
      <c r="T122" s="544">
        <v>10</v>
      </c>
      <c r="U122" s="554" t="s">
        <v>599</v>
      </c>
      <c r="V122" s="563">
        <v>11</v>
      </c>
      <c r="W122" s="554" t="s">
        <v>599</v>
      </c>
      <c r="X122" s="564">
        <v>12</v>
      </c>
    </row>
    <row r="123" spans="1:24" hidden="1" x14ac:dyDescent="0.3">
      <c r="A123" s="562" t="s">
        <v>537</v>
      </c>
      <c r="B123" s="539" t="s">
        <v>538</v>
      </c>
      <c r="C123" s="554" t="s">
        <v>537</v>
      </c>
      <c r="D123" s="544" t="s">
        <v>538</v>
      </c>
      <c r="E123" s="554" t="s">
        <v>537</v>
      </c>
      <c r="F123" s="563" t="s">
        <v>538</v>
      </c>
      <c r="G123" s="554" t="s">
        <v>537</v>
      </c>
      <c r="H123" s="544" t="s">
        <v>538</v>
      </c>
      <c r="I123" s="554" t="s">
        <v>537</v>
      </c>
      <c r="J123" s="563" t="s">
        <v>538</v>
      </c>
      <c r="K123" s="554" t="s">
        <v>537</v>
      </c>
      <c r="L123" s="544" t="s">
        <v>538</v>
      </c>
      <c r="M123" s="554" t="s">
        <v>537</v>
      </c>
      <c r="N123" s="563" t="s">
        <v>538</v>
      </c>
      <c r="O123" s="554" t="s">
        <v>537</v>
      </c>
      <c r="P123" s="544" t="s">
        <v>538</v>
      </c>
      <c r="Q123" s="554" t="s">
        <v>537</v>
      </c>
      <c r="R123" s="563" t="s">
        <v>538</v>
      </c>
      <c r="S123" s="554" t="s">
        <v>537</v>
      </c>
      <c r="T123" s="544" t="s">
        <v>538</v>
      </c>
      <c r="U123" s="554" t="s">
        <v>537</v>
      </c>
      <c r="V123" s="563" t="s">
        <v>538</v>
      </c>
      <c r="W123" s="554" t="s">
        <v>537</v>
      </c>
      <c r="X123" s="564" t="s">
        <v>538</v>
      </c>
    </row>
    <row r="124" spans="1:24" hidden="1" x14ac:dyDescent="0.3">
      <c r="A124" s="562" t="s">
        <v>600</v>
      </c>
      <c r="B124" s="539">
        <v>1</v>
      </c>
      <c r="C124" s="554" t="s">
        <v>600</v>
      </c>
      <c r="D124" s="544">
        <v>2</v>
      </c>
      <c r="E124" s="554" t="s">
        <v>600</v>
      </c>
      <c r="F124" s="563">
        <v>3</v>
      </c>
      <c r="G124" s="554" t="s">
        <v>600</v>
      </c>
      <c r="H124" s="544">
        <v>4</v>
      </c>
      <c r="I124" s="554" t="s">
        <v>600</v>
      </c>
      <c r="J124" s="563">
        <v>5</v>
      </c>
      <c r="K124" s="554" t="s">
        <v>600</v>
      </c>
      <c r="L124" s="544">
        <v>6</v>
      </c>
      <c r="M124" s="554" t="s">
        <v>600</v>
      </c>
      <c r="N124" s="563">
        <v>7</v>
      </c>
      <c r="O124" s="554" t="s">
        <v>600</v>
      </c>
      <c r="P124" s="544">
        <v>8</v>
      </c>
      <c r="Q124" s="554" t="s">
        <v>600</v>
      </c>
      <c r="R124" s="563">
        <v>9</v>
      </c>
      <c r="S124" s="554" t="s">
        <v>600</v>
      </c>
      <c r="T124" s="544">
        <v>10</v>
      </c>
      <c r="U124" s="554" t="s">
        <v>600</v>
      </c>
      <c r="V124" s="563">
        <v>11</v>
      </c>
      <c r="W124" s="554" t="s">
        <v>600</v>
      </c>
      <c r="X124" s="564">
        <v>12</v>
      </c>
    </row>
    <row r="125" spans="1:24" hidden="1" x14ac:dyDescent="0.3">
      <c r="A125" s="562" t="s">
        <v>537</v>
      </c>
      <c r="B125" s="539" t="s">
        <v>538</v>
      </c>
      <c r="C125" s="554" t="s">
        <v>537</v>
      </c>
      <c r="D125" s="544" t="s">
        <v>538</v>
      </c>
      <c r="E125" s="554" t="s">
        <v>537</v>
      </c>
      <c r="F125" s="563" t="s">
        <v>538</v>
      </c>
      <c r="G125" s="554" t="s">
        <v>537</v>
      </c>
      <c r="H125" s="544" t="s">
        <v>538</v>
      </c>
      <c r="I125" s="554" t="s">
        <v>537</v>
      </c>
      <c r="J125" s="563" t="s">
        <v>538</v>
      </c>
      <c r="K125" s="554" t="s">
        <v>537</v>
      </c>
      <c r="L125" s="544" t="s">
        <v>538</v>
      </c>
      <c r="M125" s="554" t="s">
        <v>537</v>
      </c>
      <c r="N125" s="563" t="s">
        <v>538</v>
      </c>
      <c r="O125" s="554" t="s">
        <v>537</v>
      </c>
      <c r="P125" s="544" t="s">
        <v>538</v>
      </c>
      <c r="Q125" s="554" t="s">
        <v>537</v>
      </c>
      <c r="R125" s="563" t="s">
        <v>538</v>
      </c>
      <c r="S125" s="554" t="s">
        <v>537</v>
      </c>
      <c r="T125" s="544" t="s">
        <v>538</v>
      </c>
      <c r="U125" s="554" t="s">
        <v>537</v>
      </c>
      <c r="V125" s="563" t="s">
        <v>538</v>
      </c>
      <c r="W125" s="554" t="s">
        <v>537</v>
      </c>
      <c r="X125" s="564" t="s">
        <v>538</v>
      </c>
    </row>
    <row r="126" spans="1:24" hidden="1" x14ac:dyDescent="0.3">
      <c r="A126" s="562" t="s">
        <v>601</v>
      </c>
      <c r="B126" s="539">
        <v>1</v>
      </c>
      <c r="C126" s="554" t="s">
        <v>601</v>
      </c>
      <c r="D126" s="544">
        <v>2</v>
      </c>
      <c r="E126" s="554" t="s">
        <v>601</v>
      </c>
      <c r="F126" s="563">
        <v>3</v>
      </c>
      <c r="G126" s="554" t="s">
        <v>601</v>
      </c>
      <c r="H126" s="544">
        <v>4</v>
      </c>
      <c r="I126" s="554" t="s">
        <v>601</v>
      </c>
      <c r="J126" s="563">
        <v>5</v>
      </c>
      <c r="K126" s="554" t="s">
        <v>601</v>
      </c>
      <c r="L126" s="544">
        <v>6</v>
      </c>
      <c r="M126" s="554" t="s">
        <v>601</v>
      </c>
      <c r="N126" s="563">
        <v>7</v>
      </c>
      <c r="O126" s="554" t="s">
        <v>601</v>
      </c>
      <c r="P126" s="544">
        <v>8</v>
      </c>
      <c r="Q126" s="554" t="s">
        <v>601</v>
      </c>
      <c r="R126" s="563">
        <v>9</v>
      </c>
      <c r="S126" s="554" t="s">
        <v>601</v>
      </c>
      <c r="T126" s="544">
        <v>10</v>
      </c>
      <c r="U126" s="554" t="s">
        <v>601</v>
      </c>
      <c r="V126" s="563">
        <v>11</v>
      </c>
      <c r="W126" s="554" t="s">
        <v>601</v>
      </c>
      <c r="X126" s="564">
        <v>12</v>
      </c>
    </row>
    <row r="127" spans="1:24" hidden="1" x14ac:dyDescent="0.3">
      <c r="A127" s="562" t="s">
        <v>537</v>
      </c>
      <c r="B127" s="539" t="s">
        <v>538</v>
      </c>
      <c r="C127" s="554" t="s">
        <v>537</v>
      </c>
      <c r="D127" s="544" t="s">
        <v>538</v>
      </c>
      <c r="E127" s="554" t="s">
        <v>537</v>
      </c>
      <c r="F127" s="298" t="s">
        <v>538</v>
      </c>
      <c r="G127" s="554" t="s">
        <v>537</v>
      </c>
      <c r="H127" s="544" t="s">
        <v>538</v>
      </c>
      <c r="I127" s="554" t="s">
        <v>537</v>
      </c>
      <c r="J127" s="298" t="s">
        <v>538</v>
      </c>
      <c r="K127" s="554" t="s">
        <v>537</v>
      </c>
      <c r="L127" s="544" t="s">
        <v>538</v>
      </c>
      <c r="M127" s="554" t="s">
        <v>537</v>
      </c>
      <c r="N127" s="298" t="s">
        <v>538</v>
      </c>
      <c r="O127" s="554" t="s">
        <v>537</v>
      </c>
      <c r="P127" s="544" t="s">
        <v>538</v>
      </c>
      <c r="Q127" s="554" t="s">
        <v>537</v>
      </c>
      <c r="R127" s="298" t="s">
        <v>538</v>
      </c>
      <c r="S127" s="554" t="s">
        <v>537</v>
      </c>
      <c r="T127" s="544" t="s">
        <v>538</v>
      </c>
      <c r="U127" s="554" t="s">
        <v>537</v>
      </c>
      <c r="V127" s="298" t="s">
        <v>538</v>
      </c>
      <c r="W127" s="554" t="s">
        <v>537</v>
      </c>
      <c r="X127" s="564" t="s">
        <v>538</v>
      </c>
    </row>
    <row r="128" spans="1:24" ht="15" hidden="1" thickBot="1" x14ac:dyDescent="0.35">
      <c r="A128" s="565" t="s">
        <v>602</v>
      </c>
      <c r="B128" s="566">
        <v>1</v>
      </c>
      <c r="C128" s="578" t="s">
        <v>602</v>
      </c>
      <c r="D128" s="568">
        <v>2</v>
      </c>
      <c r="E128" s="578" t="s">
        <v>602</v>
      </c>
      <c r="F128" s="567">
        <v>3</v>
      </c>
      <c r="G128" s="578" t="s">
        <v>602</v>
      </c>
      <c r="H128" s="568">
        <v>4</v>
      </c>
      <c r="I128" s="578" t="s">
        <v>602</v>
      </c>
      <c r="J128" s="567">
        <v>5</v>
      </c>
      <c r="K128" s="578" t="s">
        <v>602</v>
      </c>
      <c r="L128" s="568">
        <v>6</v>
      </c>
      <c r="M128" s="578" t="s">
        <v>602</v>
      </c>
      <c r="N128" s="567">
        <v>7</v>
      </c>
      <c r="O128" s="578" t="s">
        <v>602</v>
      </c>
      <c r="P128" s="568">
        <v>8</v>
      </c>
      <c r="Q128" s="578" t="s">
        <v>602</v>
      </c>
      <c r="R128" s="567">
        <v>9</v>
      </c>
      <c r="S128" s="578" t="s">
        <v>602</v>
      </c>
      <c r="T128" s="568">
        <v>10</v>
      </c>
      <c r="U128" s="578" t="s">
        <v>602</v>
      </c>
      <c r="V128" s="567">
        <v>11</v>
      </c>
      <c r="W128" s="578" t="s">
        <v>602</v>
      </c>
      <c r="X128" s="570">
        <v>12</v>
      </c>
    </row>
    <row r="129" spans="1:26" ht="15" hidden="1" thickTop="1" x14ac:dyDescent="0.3">
      <c r="A129" s="555" t="s">
        <v>537</v>
      </c>
      <c r="B129" s="556" t="s">
        <v>538</v>
      </c>
      <c r="C129" s="555" t="s">
        <v>537</v>
      </c>
      <c r="D129" s="558" t="s">
        <v>538</v>
      </c>
      <c r="E129" s="555" t="s">
        <v>537</v>
      </c>
      <c r="F129" s="557" t="s">
        <v>538</v>
      </c>
      <c r="G129" s="555" t="s">
        <v>537</v>
      </c>
      <c r="H129" s="558" t="s">
        <v>538</v>
      </c>
      <c r="I129" s="555" t="s">
        <v>537</v>
      </c>
      <c r="J129" s="557" t="s">
        <v>538</v>
      </c>
      <c r="K129" s="555" t="s">
        <v>537</v>
      </c>
      <c r="L129" s="558" t="s">
        <v>538</v>
      </c>
      <c r="M129" s="555" t="s">
        <v>537</v>
      </c>
      <c r="N129" s="557" t="s">
        <v>538</v>
      </c>
      <c r="O129" s="555" t="s">
        <v>537</v>
      </c>
      <c r="P129" s="558" t="s">
        <v>538</v>
      </c>
      <c r="Q129" s="555" t="s">
        <v>537</v>
      </c>
      <c r="R129" s="557" t="s">
        <v>538</v>
      </c>
      <c r="S129" s="555" t="s">
        <v>537</v>
      </c>
      <c r="T129" s="558" t="s">
        <v>538</v>
      </c>
      <c r="U129" s="555" t="s">
        <v>537</v>
      </c>
      <c r="V129" s="557" t="s">
        <v>538</v>
      </c>
      <c r="W129" s="555" t="s">
        <v>537</v>
      </c>
      <c r="X129" s="561" t="s">
        <v>538</v>
      </c>
      <c r="Z129" s="579"/>
    </row>
    <row r="130" spans="1:26" hidden="1" x14ac:dyDescent="0.3">
      <c r="A130" s="562" t="s">
        <v>603</v>
      </c>
      <c r="B130" s="539">
        <v>1</v>
      </c>
      <c r="C130" s="562" t="s">
        <v>603</v>
      </c>
      <c r="D130" s="544">
        <v>2</v>
      </c>
      <c r="E130" s="562" t="s">
        <v>603</v>
      </c>
      <c r="F130" s="298">
        <v>3</v>
      </c>
      <c r="G130" s="562" t="s">
        <v>603</v>
      </c>
      <c r="H130" s="544">
        <v>4</v>
      </c>
      <c r="I130" s="562" t="s">
        <v>603</v>
      </c>
      <c r="J130" s="298">
        <v>5</v>
      </c>
      <c r="K130" s="562" t="s">
        <v>603</v>
      </c>
      <c r="L130" s="544">
        <v>6</v>
      </c>
      <c r="M130" s="562" t="s">
        <v>603</v>
      </c>
      <c r="N130" s="298">
        <v>7</v>
      </c>
      <c r="O130" s="562" t="s">
        <v>603</v>
      </c>
      <c r="P130" s="544">
        <v>8</v>
      </c>
      <c r="Q130" s="562" t="s">
        <v>603</v>
      </c>
      <c r="R130" s="298">
        <v>9</v>
      </c>
      <c r="S130" s="562" t="s">
        <v>603</v>
      </c>
      <c r="T130" s="544">
        <v>10</v>
      </c>
      <c r="U130" s="562" t="s">
        <v>603</v>
      </c>
      <c r="V130" s="298">
        <v>11</v>
      </c>
      <c r="W130" s="562" t="s">
        <v>603</v>
      </c>
      <c r="X130" s="564">
        <v>12</v>
      </c>
      <c r="Z130" s="579"/>
    </row>
    <row r="131" spans="1:26" hidden="1" x14ac:dyDescent="0.3">
      <c r="A131" s="562" t="s">
        <v>537</v>
      </c>
      <c r="B131" s="539" t="s">
        <v>538</v>
      </c>
      <c r="C131" s="562" t="s">
        <v>537</v>
      </c>
      <c r="D131" s="544" t="s">
        <v>538</v>
      </c>
      <c r="E131" s="562" t="s">
        <v>537</v>
      </c>
      <c r="F131" s="298" t="s">
        <v>538</v>
      </c>
      <c r="G131" s="562" t="s">
        <v>537</v>
      </c>
      <c r="H131" s="544" t="s">
        <v>538</v>
      </c>
      <c r="I131" s="562" t="s">
        <v>537</v>
      </c>
      <c r="J131" s="298" t="s">
        <v>538</v>
      </c>
      <c r="K131" s="562" t="s">
        <v>537</v>
      </c>
      <c r="L131" s="544" t="s">
        <v>538</v>
      </c>
      <c r="M131" s="562" t="s">
        <v>537</v>
      </c>
      <c r="N131" s="298" t="s">
        <v>538</v>
      </c>
      <c r="O131" s="562" t="s">
        <v>537</v>
      </c>
      <c r="P131" s="544" t="s">
        <v>538</v>
      </c>
      <c r="Q131" s="562" t="s">
        <v>537</v>
      </c>
      <c r="R131" s="298" t="s">
        <v>538</v>
      </c>
      <c r="S131" s="562" t="s">
        <v>537</v>
      </c>
      <c r="T131" s="544" t="s">
        <v>538</v>
      </c>
      <c r="U131" s="562" t="s">
        <v>537</v>
      </c>
      <c r="V131" s="298" t="s">
        <v>538</v>
      </c>
      <c r="W131" s="562" t="s">
        <v>537</v>
      </c>
      <c r="X131" s="564" t="s">
        <v>538</v>
      </c>
      <c r="Z131" s="579"/>
    </row>
    <row r="132" spans="1:26" hidden="1" x14ac:dyDescent="0.3">
      <c r="A132" s="562" t="s">
        <v>604</v>
      </c>
      <c r="B132" s="539">
        <v>1</v>
      </c>
      <c r="C132" s="562" t="s">
        <v>604</v>
      </c>
      <c r="D132" s="544">
        <v>2</v>
      </c>
      <c r="E132" s="562" t="s">
        <v>604</v>
      </c>
      <c r="F132" s="298">
        <v>3</v>
      </c>
      <c r="G132" s="562" t="s">
        <v>604</v>
      </c>
      <c r="H132" s="544">
        <v>4</v>
      </c>
      <c r="I132" s="562" t="s">
        <v>604</v>
      </c>
      <c r="J132" s="298">
        <v>5</v>
      </c>
      <c r="K132" s="562" t="s">
        <v>604</v>
      </c>
      <c r="L132" s="544">
        <v>6</v>
      </c>
      <c r="M132" s="562" t="s">
        <v>604</v>
      </c>
      <c r="N132" s="298">
        <v>7</v>
      </c>
      <c r="O132" s="562" t="s">
        <v>604</v>
      </c>
      <c r="P132" s="544">
        <v>8</v>
      </c>
      <c r="Q132" s="562" t="s">
        <v>604</v>
      </c>
      <c r="R132" s="298">
        <v>9</v>
      </c>
      <c r="S132" s="562" t="s">
        <v>604</v>
      </c>
      <c r="T132" s="544">
        <v>10</v>
      </c>
      <c r="U132" s="562" t="s">
        <v>604</v>
      </c>
      <c r="V132" s="298">
        <v>11</v>
      </c>
      <c r="W132" s="562" t="s">
        <v>604</v>
      </c>
      <c r="X132" s="564">
        <v>12</v>
      </c>
      <c r="Z132" s="579"/>
    </row>
    <row r="133" spans="1:26" hidden="1" x14ac:dyDescent="0.3">
      <c r="A133" s="562" t="s">
        <v>537</v>
      </c>
      <c r="B133" s="539" t="s">
        <v>538</v>
      </c>
      <c r="C133" s="562" t="s">
        <v>537</v>
      </c>
      <c r="D133" s="544" t="s">
        <v>538</v>
      </c>
      <c r="E133" s="562" t="s">
        <v>537</v>
      </c>
      <c r="F133" s="298" t="s">
        <v>538</v>
      </c>
      <c r="G133" s="562" t="s">
        <v>537</v>
      </c>
      <c r="H133" s="544" t="s">
        <v>538</v>
      </c>
      <c r="I133" s="562" t="s">
        <v>537</v>
      </c>
      <c r="J133" s="298" t="s">
        <v>538</v>
      </c>
      <c r="K133" s="562" t="s">
        <v>537</v>
      </c>
      <c r="L133" s="544" t="s">
        <v>538</v>
      </c>
      <c r="M133" s="562" t="s">
        <v>537</v>
      </c>
      <c r="N133" s="298" t="s">
        <v>538</v>
      </c>
      <c r="O133" s="562" t="s">
        <v>537</v>
      </c>
      <c r="P133" s="544" t="s">
        <v>538</v>
      </c>
      <c r="Q133" s="562" t="s">
        <v>537</v>
      </c>
      <c r="R133" s="298" t="s">
        <v>538</v>
      </c>
      <c r="S133" s="562" t="s">
        <v>537</v>
      </c>
      <c r="T133" s="544" t="s">
        <v>538</v>
      </c>
      <c r="U133" s="562" t="s">
        <v>537</v>
      </c>
      <c r="V133" s="298" t="s">
        <v>538</v>
      </c>
      <c r="W133" s="562" t="s">
        <v>537</v>
      </c>
      <c r="X133" s="564" t="s">
        <v>538</v>
      </c>
    </row>
    <row r="134" spans="1:26" hidden="1" x14ac:dyDescent="0.3">
      <c r="A134" s="562" t="s">
        <v>605</v>
      </c>
      <c r="B134" s="539">
        <v>1</v>
      </c>
      <c r="C134" s="562" t="s">
        <v>605</v>
      </c>
      <c r="D134" s="544">
        <v>2</v>
      </c>
      <c r="E134" s="562" t="s">
        <v>605</v>
      </c>
      <c r="F134" s="298">
        <v>3</v>
      </c>
      <c r="G134" s="562" t="s">
        <v>605</v>
      </c>
      <c r="H134" s="544">
        <v>4</v>
      </c>
      <c r="I134" s="562" t="s">
        <v>605</v>
      </c>
      <c r="J134" s="298">
        <v>5</v>
      </c>
      <c r="K134" s="562" t="s">
        <v>605</v>
      </c>
      <c r="L134" s="544">
        <v>6</v>
      </c>
      <c r="M134" s="562" t="s">
        <v>605</v>
      </c>
      <c r="N134" s="298">
        <v>7</v>
      </c>
      <c r="O134" s="562" t="s">
        <v>605</v>
      </c>
      <c r="P134" s="544">
        <v>8</v>
      </c>
      <c r="Q134" s="562" t="s">
        <v>605</v>
      </c>
      <c r="R134" s="298">
        <v>9</v>
      </c>
      <c r="S134" s="562" t="s">
        <v>605</v>
      </c>
      <c r="T134" s="544">
        <v>10</v>
      </c>
      <c r="U134" s="562" t="s">
        <v>605</v>
      </c>
      <c r="V134" s="298">
        <v>11</v>
      </c>
      <c r="W134" s="562" t="s">
        <v>605</v>
      </c>
      <c r="X134" s="564">
        <v>12</v>
      </c>
    </row>
    <row r="135" spans="1:26" hidden="1" x14ac:dyDescent="0.3">
      <c r="A135" s="562" t="s">
        <v>537</v>
      </c>
      <c r="B135" s="539" t="s">
        <v>538</v>
      </c>
      <c r="C135" s="562" t="s">
        <v>537</v>
      </c>
      <c r="D135" s="544" t="s">
        <v>538</v>
      </c>
      <c r="E135" s="562" t="s">
        <v>537</v>
      </c>
      <c r="F135" s="563" t="s">
        <v>538</v>
      </c>
      <c r="G135" s="562" t="s">
        <v>537</v>
      </c>
      <c r="H135" s="544" t="s">
        <v>538</v>
      </c>
      <c r="I135" s="562" t="s">
        <v>537</v>
      </c>
      <c r="J135" s="563" t="s">
        <v>538</v>
      </c>
      <c r="K135" s="562" t="s">
        <v>537</v>
      </c>
      <c r="L135" s="544" t="s">
        <v>538</v>
      </c>
      <c r="M135" s="562" t="s">
        <v>537</v>
      </c>
      <c r="N135" s="563" t="s">
        <v>538</v>
      </c>
      <c r="O135" s="562" t="s">
        <v>537</v>
      </c>
      <c r="P135" s="544" t="s">
        <v>538</v>
      </c>
      <c r="Q135" s="562" t="s">
        <v>537</v>
      </c>
      <c r="R135" s="563" t="s">
        <v>538</v>
      </c>
      <c r="S135" s="562" t="s">
        <v>537</v>
      </c>
      <c r="T135" s="544" t="s">
        <v>538</v>
      </c>
      <c r="U135" s="562" t="s">
        <v>537</v>
      </c>
      <c r="V135" s="563" t="s">
        <v>538</v>
      </c>
      <c r="W135" s="562" t="s">
        <v>537</v>
      </c>
      <c r="X135" s="564" t="s">
        <v>538</v>
      </c>
    </row>
    <row r="136" spans="1:26" hidden="1" x14ac:dyDescent="0.3">
      <c r="A136" s="562" t="s">
        <v>606</v>
      </c>
      <c r="B136" s="539">
        <v>1</v>
      </c>
      <c r="C136" s="562" t="s">
        <v>606</v>
      </c>
      <c r="D136" s="544">
        <v>2</v>
      </c>
      <c r="E136" s="562" t="s">
        <v>606</v>
      </c>
      <c r="F136" s="563">
        <v>3</v>
      </c>
      <c r="G136" s="562" t="s">
        <v>606</v>
      </c>
      <c r="H136" s="544">
        <v>4</v>
      </c>
      <c r="I136" s="562" t="s">
        <v>606</v>
      </c>
      <c r="J136" s="563">
        <v>5</v>
      </c>
      <c r="K136" s="562" t="s">
        <v>606</v>
      </c>
      <c r="L136" s="544">
        <v>6</v>
      </c>
      <c r="M136" s="562" t="s">
        <v>606</v>
      </c>
      <c r="N136" s="563">
        <v>7</v>
      </c>
      <c r="O136" s="562" t="s">
        <v>606</v>
      </c>
      <c r="P136" s="544">
        <v>8</v>
      </c>
      <c r="Q136" s="562" t="s">
        <v>606</v>
      </c>
      <c r="R136" s="563">
        <v>9</v>
      </c>
      <c r="S136" s="562" t="s">
        <v>606</v>
      </c>
      <c r="T136" s="544">
        <v>10</v>
      </c>
      <c r="U136" s="562" t="s">
        <v>606</v>
      </c>
      <c r="V136" s="563">
        <v>11</v>
      </c>
      <c r="W136" s="562" t="s">
        <v>606</v>
      </c>
      <c r="X136" s="564">
        <v>12</v>
      </c>
    </row>
    <row r="137" spans="1:26" hidden="1" x14ac:dyDescent="0.3">
      <c r="A137" s="562" t="s">
        <v>537</v>
      </c>
      <c r="B137" s="539" t="s">
        <v>538</v>
      </c>
      <c r="C137" s="562" t="s">
        <v>537</v>
      </c>
      <c r="D137" s="544" t="s">
        <v>538</v>
      </c>
      <c r="E137" s="562" t="s">
        <v>537</v>
      </c>
      <c r="F137" s="563" t="s">
        <v>538</v>
      </c>
      <c r="G137" s="562" t="s">
        <v>537</v>
      </c>
      <c r="H137" s="544" t="s">
        <v>538</v>
      </c>
      <c r="I137" s="562" t="s">
        <v>537</v>
      </c>
      <c r="J137" s="563" t="s">
        <v>538</v>
      </c>
      <c r="K137" s="562" t="s">
        <v>537</v>
      </c>
      <c r="L137" s="544" t="s">
        <v>538</v>
      </c>
      <c r="M137" s="562" t="s">
        <v>537</v>
      </c>
      <c r="N137" s="563" t="s">
        <v>538</v>
      </c>
      <c r="O137" s="562" t="s">
        <v>537</v>
      </c>
      <c r="P137" s="544" t="s">
        <v>538</v>
      </c>
      <c r="Q137" s="562" t="s">
        <v>537</v>
      </c>
      <c r="R137" s="563" t="s">
        <v>538</v>
      </c>
      <c r="S137" s="562" t="s">
        <v>537</v>
      </c>
      <c r="T137" s="544" t="s">
        <v>538</v>
      </c>
      <c r="U137" s="562" t="s">
        <v>537</v>
      </c>
      <c r="V137" s="563" t="s">
        <v>538</v>
      </c>
      <c r="W137" s="562" t="s">
        <v>537</v>
      </c>
      <c r="X137" s="564" t="s">
        <v>538</v>
      </c>
    </row>
    <row r="138" spans="1:26" hidden="1" x14ac:dyDescent="0.3">
      <c r="A138" s="562" t="s">
        <v>607</v>
      </c>
      <c r="B138" s="539">
        <v>1</v>
      </c>
      <c r="C138" s="562" t="s">
        <v>607</v>
      </c>
      <c r="D138" s="544">
        <v>2</v>
      </c>
      <c r="E138" s="562" t="s">
        <v>607</v>
      </c>
      <c r="F138" s="563">
        <v>3</v>
      </c>
      <c r="G138" s="562" t="s">
        <v>607</v>
      </c>
      <c r="H138" s="544">
        <v>4</v>
      </c>
      <c r="I138" s="562" t="s">
        <v>607</v>
      </c>
      <c r="J138" s="563">
        <v>5</v>
      </c>
      <c r="K138" s="562" t="s">
        <v>607</v>
      </c>
      <c r="L138" s="544">
        <v>6</v>
      </c>
      <c r="M138" s="562" t="s">
        <v>607</v>
      </c>
      <c r="N138" s="563">
        <v>7</v>
      </c>
      <c r="O138" s="562" t="s">
        <v>607</v>
      </c>
      <c r="P138" s="544">
        <v>8</v>
      </c>
      <c r="Q138" s="562" t="s">
        <v>607</v>
      </c>
      <c r="R138" s="563">
        <v>9</v>
      </c>
      <c r="S138" s="562" t="s">
        <v>607</v>
      </c>
      <c r="T138" s="544">
        <v>10</v>
      </c>
      <c r="U138" s="562" t="s">
        <v>607</v>
      </c>
      <c r="V138" s="563">
        <v>11</v>
      </c>
      <c r="W138" s="562" t="s">
        <v>607</v>
      </c>
      <c r="X138" s="564">
        <v>12</v>
      </c>
    </row>
    <row r="139" spans="1:26" hidden="1" x14ac:dyDescent="0.3">
      <c r="A139" s="562" t="s">
        <v>537</v>
      </c>
      <c r="B139" s="539" t="s">
        <v>538</v>
      </c>
      <c r="C139" s="562" t="s">
        <v>537</v>
      </c>
      <c r="D139" s="544" t="s">
        <v>538</v>
      </c>
      <c r="E139" s="562" t="s">
        <v>537</v>
      </c>
      <c r="F139" s="298" t="s">
        <v>538</v>
      </c>
      <c r="G139" s="562" t="s">
        <v>537</v>
      </c>
      <c r="H139" s="544" t="s">
        <v>538</v>
      </c>
      <c r="I139" s="562" t="s">
        <v>537</v>
      </c>
      <c r="J139" s="298" t="s">
        <v>538</v>
      </c>
      <c r="K139" s="562" t="s">
        <v>537</v>
      </c>
      <c r="L139" s="544" t="s">
        <v>538</v>
      </c>
      <c r="M139" s="562" t="s">
        <v>537</v>
      </c>
      <c r="N139" s="298" t="s">
        <v>538</v>
      </c>
      <c r="O139" s="562" t="s">
        <v>537</v>
      </c>
      <c r="P139" s="544" t="s">
        <v>538</v>
      </c>
      <c r="Q139" s="562" t="s">
        <v>537</v>
      </c>
      <c r="R139" s="298" t="s">
        <v>538</v>
      </c>
      <c r="S139" s="562" t="s">
        <v>537</v>
      </c>
      <c r="T139" s="544" t="s">
        <v>538</v>
      </c>
      <c r="U139" s="562" t="s">
        <v>537</v>
      </c>
      <c r="V139" s="298" t="s">
        <v>538</v>
      </c>
      <c r="W139" s="562" t="s">
        <v>537</v>
      </c>
      <c r="X139" s="564" t="s">
        <v>538</v>
      </c>
    </row>
    <row r="140" spans="1:26" hidden="1" x14ac:dyDescent="0.3">
      <c r="A140" s="562" t="s">
        <v>608</v>
      </c>
      <c r="B140" s="539">
        <v>1</v>
      </c>
      <c r="C140" s="562" t="s">
        <v>608</v>
      </c>
      <c r="D140" s="544">
        <v>2</v>
      </c>
      <c r="E140" s="562" t="s">
        <v>608</v>
      </c>
      <c r="F140" s="298">
        <v>3</v>
      </c>
      <c r="G140" s="562" t="s">
        <v>608</v>
      </c>
      <c r="H140" s="544">
        <v>4</v>
      </c>
      <c r="I140" s="562" t="s">
        <v>608</v>
      </c>
      <c r="J140" s="298">
        <v>5</v>
      </c>
      <c r="K140" s="562" t="s">
        <v>608</v>
      </c>
      <c r="L140" s="544">
        <v>6</v>
      </c>
      <c r="M140" s="562" t="s">
        <v>608</v>
      </c>
      <c r="N140" s="298">
        <v>7</v>
      </c>
      <c r="O140" s="562" t="s">
        <v>608</v>
      </c>
      <c r="P140" s="544">
        <v>8</v>
      </c>
      <c r="Q140" s="562" t="s">
        <v>608</v>
      </c>
      <c r="R140" s="298">
        <v>9</v>
      </c>
      <c r="S140" s="562" t="s">
        <v>608</v>
      </c>
      <c r="T140" s="544">
        <v>10</v>
      </c>
      <c r="U140" s="562" t="s">
        <v>608</v>
      </c>
      <c r="V140" s="298">
        <v>11</v>
      </c>
      <c r="W140" s="562" t="s">
        <v>608</v>
      </c>
      <c r="X140" s="564">
        <v>12</v>
      </c>
    </row>
    <row r="141" spans="1:26" hidden="1" x14ac:dyDescent="0.3">
      <c r="A141" s="562" t="s">
        <v>537</v>
      </c>
      <c r="B141" s="539" t="s">
        <v>538</v>
      </c>
      <c r="C141" s="562" t="s">
        <v>537</v>
      </c>
      <c r="D141" s="544" t="s">
        <v>538</v>
      </c>
      <c r="E141" s="562" t="s">
        <v>537</v>
      </c>
      <c r="F141" s="298" t="s">
        <v>538</v>
      </c>
      <c r="G141" s="562" t="s">
        <v>537</v>
      </c>
      <c r="H141" s="544" t="s">
        <v>538</v>
      </c>
      <c r="I141" s="562" t="s">
        <v>537</v>
      </c>
      <c r="J141" s="298" t="s">
        <v>538</v>
      </c>
      <c r="K141" s="562" t="s">
        <v>537</v>
      </c>
      <c r="L141" s="544" t="s">
        <v>538</v>
      </c>
      <c r="M141" s="562" t="s">
        <v>537</v>
      </c>
      <c r="N141" s="298" t="s">
        <v>538</v>
      </c>
      <c r="O141" s="562" t="s">
        <v>537</v>
      </c>
      <c r="P141" s="544" t="s">
        <v>538</v>
      </c>
      <c r="Q141" s="562" t="s">
        <v>537</v>
      </c>
      <c r="R141" s="298" t="s">
        <v>538</v>
      </c>
      <c r="S141" s="562" t="s">
        <v>537</v>
      </c>
      <c r="T141" s="544" t="s">
        <v>538</v>
      </c>
      <c r="U141" s="562" t="s">
        <v>537</v>
      </c>
      <c r="V141" s="298" t="s">
        <v>538</v>
      </c>
      <c r="W141" s="562" t="s">
        <v>537</v>
      </c>
      <c r="X141" s="564" t="s">
        <v>538</v>
      </c>
    </row>
    <row r="142" spans="1:26" hidden="1" x14ac:dyDescent="0.3">
      <c r="A142" s="562" t="s">
        <v>609</v>
      </c>
      <c r="B142" s="539">
        <v>1</v>
      </c>
      <c r="C142" s="562" t="s">
        <v>609</v>
      </c>
      <c r="D142" s="544">
        <v>2</v>
      </c>
      <c r="E142" s="562" t="s">
        <v>609</v>
      </c>
      <c r="F142" s="298">
        <v>3</v>
      </c>
      <c r="G142" s="562" t="s">
        <v>609</v>
      </c>
      <c r="H142" s="544">
        <v>4</v>
      </c>
      <c r="I142" s="562" t="s">
        <v>609</v>
      </c>
      <c r="J142" s="298">
        <v>5</v>
      </c>
      <c r="K142" s="562" t="s">
        <v>609</v>
      </c>
      <c r="L142" s="544">
        <v>6</v>
      </c>
      <c r="M142" s="562" t="s">
        <v>609</v>
      </c>
      <c r="N142" s="298">
        <v>7</v>
      </c>
      <c r="O142" s="562" t="s">
        <v>609</v>
      </c>
      <c r="P142" s="544">
        <v>8</v>
      </c>
      <c r="Q142" s="562" t="s">
        <v>609</v>
      </c>
      <c r="R142" s="298">
        <v>9</v>
      </c>
      <c r="S142" s="562" t="s">
        <v>609</v>
      </c>
      <c r="T142" s="544">
        <v>10</v>
      </c>
      <c r="U142" s="562" t="s">
        <v>609</v>
      </c>
      <c r="V142" s="298">
        <v>11</v>
      </c>
      <c r="W142" s="562" t="s">
        <v>609</v>
      </c>
      <c r="X142" s="564">
        <v>12</v>
      </c>
    </row>
    <row r="143" spans="1:26" hidden="1" x14ac:dyDescent="0.3">
      <c r="A143" s="562" t="s">
        <v>537</v>
      </c>
      <c r="B143" s="539" t="s">
        <v>538</v>
      </c>
      <c r="C143" s="562" t="s">
        <v>537</v>
      </c>
      <c r="D143" s="544" t="s">
        <v>538</v>
      </c>
      <c r="E143" s="562" t="s">
        <v>537</v>
      </c>
      <c r="F143" s="298" t="s">
        <v>538</v>
      </c>
      <c r="G143" s="562" t="s">
        <v>537</v>
      </c>
      <c r="H143" s="544" t="s">
        <v>538</v>
      </c>
      <c r="I143" s="562" t="s">
        <v>537</v>
      </c>
      <c r="J143" s="298" t="s">
        <v>538</v>
      </c>
      <c r="K143" s="562" t="s">
        <v>537</v>
      </c>
      <c r="L143" s="544" t="s">
        <v>538</v>
      </c>
      <c r="M143" s="562" t="s">
        <v>537</v>
      </c>
      <c r="N143" s="298" t="s">
        <v>538</v>
      </c>
      <c r="O143" s="562" t="s">
        <v>537</v>
      </c>
      <c r="P143" s="544" t="s">
        <v>538</v>
      </c>
      <c r="Q143" s="562" t="s">
        <v>537</v>
      </c>
      <c r="R143" s="298" t="s">
        <v>538</v>
      </c>
      <c r="S143" s="562" t="s">
        <v>537</v>
      </c>
      <c r="T143" s="544" t="s">
        <v>538</v>
      </c>
      <c r="U143" s="562" t="s">
        <v>537</v>
      </c>
      <c r="V143" s="298" t="s">
        <v>538</v>
      </c>
      <c r="W143" s="562" t="s">
        <v>537</v>
      </c>
      <c r="X143" s="564" t="s">
        <v>538</v>
      </c>
    </row>
    <row r="144" spans="1:26" ht="15" hidden="1" thickBot="1" x14ac:dyDescent="0.35">
      <c r="A144" s="565" t="s">
        <v>610</v>
      </c>
      <c r="B144" s="566">
        <v>1</v>
      </c>
      <c r="C144" s="565" t="s">
        <v>610</v>
      </c>
      <c r="D144" s="568">
        <v>2</v>
      </c>
      <c r="E144" s="565" t="s">
        <v>610</v>
      </c>
      <c r="F144" s="567">
        <v>3</v>
      </c>
      <c r="G144" s="565" t="s">
        <v>610</v>
      </c>
      <c r="H144" s="568">
        <v>4</v>
      </c>
      <c r="I144" s="565" t="s">
        <v>610</v>
      </c>
      <c r="J144" s="567">
        <v>5</v>
      </c>
      <c r="K144" s="565" t="s">
        <v>610</v>
      </c>
      <c r="L144" s="568">
        <v>6</v>
      </c>
      <c r="M144" s="565" t="s">
        <v>610</v>
      </c>
      <c r="N144" s="567">
        <v>7</v>
      </c>
      <c r="O144" s="565" t="s">
        <v>610</v>
      </c>
      <c r="P144" s="568">
        <v>8</v>
      </c>
      <c r="Q144" s="565" t="s">
        <v>610</v>
      </c>
      <c r="R144" s="567">
        <v>9</v>
      </c>
      <c r="S144" s="565" t="s">
        <v>610</v>
      </c>
      <c r="T144" s="568">
        <v>10</v>
      </c>
      <c r="U144" s="565" t="s">
        <v>610</v>
      </c>
      <c r="V144" s="567">
        <v>11</v>
      </c>
      <c r="W144" s="565" t="s">
        <v>610</v>
      </c>
      <c r="X144" s="570">
        <v>12</v>
      </c>
    </row>
    <row r="145" spans="1:24" ht="15" hidden="1" thickTop="1" x14ac:dyDescent="0.3">
      <c r="A145" s="555" t="s">
        <v>537</v>
      </c>
      <c r="B145" s="556" t="s">
        <v>538</v>
      </c>
      <c r="C145" s="555" t="s">
        <v>537</v>
      </c>
      <c r="D145" s="558" t="s">
        <v>538</v>
      </c>
      <c r="E145" s="555" t="s">
        <v>537</v>
      </c>
      <c r="F145" s="560" t="s">
        <v>538</v>
      </c>
      <c r="G145" s="555" t="s">
        <v>537</v>
      </c>
      <c r="H145" s="558" t="s">
        <v>538</v>
      </c>
      <c r="I145" s="555" t="s">
        <v>537</v>
      </c>
      <c r="J145" s="560" t="s">
        <v>538</v>
      </c>
      <c r="K145" s="555" t="s">
        <v>537</v>
      </c>
      <c r="L145" s="558" t="s">
        <v>538</v>
      </c>
      <c r="M145" s="555" t="s">
        <v>537</v>
      </c>
      <c r="N145" s="560" t="s">
        <v>538</v>
      </c>
      <c r="O145" s="555" t="s">
        <v>537</v>
      </c>
      <c r="P145" s="558" t="s">
        <v>538</v>
      </c>
      <c r="Q145" s="555" t="s">
        <v>537</v>
      </c>
      <c r="R145" s="560" t="s">
        <v>538</v>
      </c>
      <c r="S145" s="555" t="s">
        <v>537</v>
      </c>
      <c r="T145" s="558" t="s">
        <v>538</v>
      </c>
      <c r="U145" s="555" t="s">
        <v>537</v>
      </c>
      <c r="V145" s="560" t="s">
        <v>538</v>
      </c>
      <c r="W145" s="555" t="s">
        <v>537</v>
      </c>
      <c r="X145" s="561" t="s">
        <v>538</v>
      </c>
    </row>
    <row r="146" spans="1:24" hidden="1" x14ac:dyDescent="0.3">
      <c r="A146" s="562" t="s">
        <v>611</v>
      </c>
      <c r="B146" s="539">
        <v>1</v>
      </c>
      <c r="C146" s="562" t="s">
        <v>611</v>
      </c>
      <c r="D146" s="544">
        <v>2</v>
      </c>
      <c r="E146" s="562" t="s">
        <v>611</v>
      </c>
      <c r="F146" s="563">
        <v>3</v>
      </c>
      <c r="G146" s="562" t="s">
        <v>611</v>
      </c>
      <c r="H146" s="544">
        <v>4</v>
      </c>
      <c r="I146" s="562" t="s">
        <v>611</v>
      </c>
      <c r="J146" s="563">
        <v>5</v>
      </c>
      <c r="K146" s="562" t="s">
        <v>611</v>
      </c>
      <c r="L146" s="544">
        <v>6</v>
      </c>
      <c r="M146" s="562" t="s">
        <v>611</v>
      </c>
      <c r="N146" s="563">
        <v>7</v>
      </c>
      <c r="O146" s="562" t="s">
        <v>611</v>
      </c>
      <c r="P146" s="544">
        <v>8</v>
      </c>
      <c r="Q146" s="562" t="s">
        <v>611</v>
      </c>
      <c r="R146" s="563">
        <v>9</v>
      </c>
      <c r="S146" s="562" t="s">
        <v>611</v>
      </c>
      <c r="T146" s="544">
        <v>10</v>
      </c>
      <c r="U146" s="562" t="s">
        <v>611</v>
      </c>
      <c r="V146" s="563">
        <v>11</v>
      </c>
      <c r="W146" s="562" t="s">
        <v>611</v>
      </c>
      <c r="X146" s="564">
        <v>12</v>
      </c>
    </row>
    <row r="147" spans="1:24" hidden="1" x14ac:dyDescent="0.3">
      <c r="A147" s="562" t="s">
        <v>537</v>
      </c>
      <c r="B147" s="539" t="s">
        <v>538</v>
      </c>
      <c r="C147" s="562" t="s">
        <v>537</v>
      </c>
      <c r="D147" s="544" t="s">
        <v>538</v>
      </c>
      <c r="E147" s="562" t="s">
        <v>537</v>
      </c>
      <c r="F147" s="298" t="s">
        <v>538</v>
      </c>
      <c r="G147" s="562" t="s">
        <v>537</v>
      </c>
      <c r="H147" s="544" t="s">
        <v>538</v>
      </c>
      <c r="I147" s="562" t="s">
        <v>537</v>
      </c>
      <c r="J147" s="298" t="s">
        <v>538</v>
      </c>
      <c r="K147" s="562" t="s">
        <v>537</v>
      </c>
      <c r="L147" s="544" t="s">
        <v>538</v>
      </c>
      <c r="M147" s="562" t="s">
        <v>537</v>
      </c>
      <c r="N147" s="298" t="s">
        <v>538</v>
      </c>
      <c r="O147" s="562" t="s">
        <v>537</v>
      </c>
      <c r="P147" s="544" t="s">
        <v>538</v>
      </c>
      <c r="Q147" s="562" t="s">
        <v>537</v>
      </c>
      <c r="R147" s="298" t="s">
        <v>538</v>
      </c>
      <c r="S147" s="562" t="s">
        <v>537</v>
      </c>
      <c r="T147" s="544" t="s">
        <v>538</v>
      </c>
      <c r="U147" s="562" t="s">
        <v>537</v>
      </c>
      <c r="V147" s="298" t="s">
        <v>538</v>
      </c>
      <c r="W147" s="562" t="s">
        <v>537</v>
      </c>
      <c r="X147" s="564" t="s">
        <v>538</v>
      </c>
    </row>
    <row r="148" spans="1:24" hidden="1" x14ac:dyDescent="0.3">
      <c r="A148" s="562" t="s">
        <v>612</v>
      </c>
      <c r="B148" s="539">
        <v>1</v>
      </c>
      <c r="C148" s="562" t="s">
        <v>612</v>
      </c>
      <c r="D148" s="544">
        <v>2</v>
      </c>
      <c r="E148" s="562" t="s">
        <v>612</v>
      </c>
      <c r="F148" s="298">
        <v>3</v>
      </c>
      <c r="G148" s="562" t="s">
        <v>612</v>
      </c>
      <c r="H148" s="544">
        <v>4</v>
      </c>
      <c r="I148" s="562" t="s">
        <v>612</v>
      </c>
      <c r="J148" s="298">
        <v>5</v>
      </c>
      <c r="K148" s="562" t="s">
        <v>612</v>
      </c>
      <c r="L148" s="544">
        <v>6</v>
      </c>
      <c r="M148" s="562" t="s">
        <v>612</v>
      </c>
      <c r="N148" s="298">
        <v>7</v>
      </c>
      <c r="O148" s="562" t="s">
        <v>612</v>
      </c>
      <c r="P148" s="544">
        <v>8</v>
      </c>
      <c r="Q148" s="562" t="s">
        <v>612</v>
      </c>
      <c r="R148" s="298">
        <v>9</v>
      </c>
      <c r="S148" s="562" t="s">
        <v>612</v>
      </c>
      <c r="T148" s="544">
        <v>10</v>
      </c>
      <c r="U148" s="562" t="s">
        <v>612</v>
      </c>
      <c r="V148" s="298">
        <v>11</v>
      </c>
      <c r="W148" s="562" t="s">
        <v>612</v>
      </c>
      <c r="X148" s="564">
        <v>12</v>
      </c>
    </row>
    <row r="149" spans="1:24" hidden="1" x14ac:dyDescent="0.3">
      <c r="A149" s="562" t="s">
        <v>537</v>
      </c>
      <c r="B149" s="539" t="s">
        <v>538</v>
      </c>
      <c r="C149" s="562" t="s">
        <v>537</v>
      </c>
      <c r="D149" s="544" t="s">
        <v>538</v>
      </c>
      <c r="E149" s="562" t="s">
        <v>537</v>
      </c>
      <c r="F149" s="298" t="s">
        <v>538</v>
      </c>
      <c r="G149" s="562" t="s">
        <v>537</v>
      </c>
      <c r="H149" s="544" t="s">
        <v>538</v>
      </c>
      <c r="I149" s="562" t="s">
        <v>537</v>
      </c>
      <c r="J149" s="298" t="s">
        <v>538</v>
      </c>
      <c r="K149" s="562" t="s">
        <v>537</v>
      </c>
      <c r="L149" s="544" t="s">
        <v>538</v>
      </c>
      <c r="M149" s="562" t="s">
        <v>537</v>
      </c>
      <c r="N149" s="298" t="s">
        <v>538</v>
      </c>
      <c r="O149" s="562" t="s">
        <v>537</v>
      </c>
      <c r="P149" s="544" t="s">
        <v>538</v>
      </c>
      <c r="Q149" s="562" t="s">
        <v>537</v>
      </c>
      <c r="R149" s="298" t="s">
        <v>538</v>
      </c>
      <c r="S149" s="562" t="s">
        <v>537</v>
      </c>
      <c r="T149" s="544" t="s">
        <v>538</v>
      </c>
      <c r="U149" s="562" t="s">
        <v>537</v>
      </c>
      <c r="V149" s="298" t="s">
        <v>538</v>
      </c>
      <c r="W149" s="562" t="s">
        <v>537</v>
      </c>
      <c r="X149" s="564" t="s">
        <v>538</v>
      </c>
    </row>
    <row r="150" spans="1:24" hidden="1" x14ac:dyDescent="0.3">
      <c r="A150" s="562" t="s">
        <v>613</v>
      </c>
      <c r="B150" s="539">
        <v>1</v>
      </c>
      <c r="C150" s="562" t="s">
        <v>613</v>
      </c>
      <c r="D150" s="544">
        <v>2</v>
      </c>
      <c r="E150" s="562" t="s">
        <v>613</v>
      </c>
      <c r="F150" s="298">
        <v>3</v>
      </c>
      <c r="G150" s="562" t="s">
        <v>613</v>
      </c>
      <c r="H150" s="544">
        <v>4</v>
      </c>
      <c r="I150" s="562" t="s">
        <v>613</v>
      </c>
      <c r="J150" s="298">
        <v>5</v>
      </c>
      <c r="K150" s="562" t="s">
        <v>613</v>
      </c>
      <c r="L150" s="544">
        <v>6</v>
      </c>
      <c r="M150" s="562" t="s">
        <v>613</v>
      </c>
      <c r="N150" s="298">
        <v>7</v>
      </c>
      <c r="O150" s="562" t="s">
        <v>613</v>
      </c>
      <c r="P150" s="544">
        <v>8</v>
      </c>
      <c r="Q150" s="562" t="s">
        <v>613</v>
      </c>
      <c r="R150" s="298">
        <v>9</v>
      </c>
      <c r="S150" s="562" t="s">
        <v>613</v>
      </c>
      <c r="T150" s="544">
        <v>10</v>
      </c>
      <c r="U150" s="562" t="s">
        <v>613</v>
      </c>
      <c r="V150" s="298">
        <v>11</v>
      </c>
      <c r="W150" s="562" t="s">
        <v>613</v>
      </c>
      <c r="X150" s="564">
        <v>12</v>
      </c>
    </row>
    <row r="151" spans="1:24" hidden="1" x14ac:dyDescent="0.3">
      <c r="A151" s="562" t="s">
        <v>537</v>
      </c>
      <c r="B151" s="539" t="s">
        <v>538</v>
      </c>
      <c r="C151" s="562" t="s">
        <v>537</v>
      </c>
      <c r="D151" s="544" t="s">
        <v>538</v>
      </c>
      <c r="E151" s="562" t="s">
        <v>537</v>
      </c>
      <c r="F151" s="298" t="s">
        <v>538</v>
      </c>
      <c r="G151" s="562" t="s">
        <v>537</v>
      </c>
      <c r="H151" s="544" t="s">
        <v>538</v>
      </c>
      <c r="I151" s="562" t="s">
        <v>537</v>
      </c>
      <c r="J151" s="298" t="s">
        <v>538</v>
      </c>
      <c r="K151" s="562" t="s">
        <v>537</v>
      </c>
      <c r="L151" s="544" t="s">
        <v>538</v>
      </c>
      <c r="M151" s="562" t="s">
        <v>537</v>
      </c>
      <c r="N151" s="298" t="s">
        <v>538</v>
      </c>
      <c r="O151" s="562" t="s">
        <v>537</v>
      </c>
      <c r="P151" s="544" t="s">
        <v>538</v>
      </c>
      <c r="Q151" s="562" t="s">
        <v>537</v>
      </c>
      <c r="R151" s="298" t="s">
        <v>538</v>
      </c>
      <c r="S151" s="562" t="s">
        <v>537</v>
      </c>
      <c r="T151" s="544" t="s">
        <v>538</v>
      </c>
      <c r="U151" s="562" t="s">
        <v>537</v>
      </c>
      <c r="V151" s="298" t="s">
        <v>538</v>
      </c>
      <c r="W151" s="562" t="s">
        <v>537</v>
      </c>
      <c r="X151" s="564" t="s">
        <v>538</v>
      </c>
    </row>
    <row r="152" spans="1:24" hidden="1" x14ac:dyDescent="0.3">
      <c r="A152" s="562" t="s">
        <v>614</v>
      </c>
      <c r="B152" s="539">
        <v>1</v>
      </c>
      <c r="C152" s="562" t="s">
        <v>614</v>
      </c>
      <c r="D152" s="544">
        <v>2</v>
      </c>
      <c r="E152" s="562" t="s">
        <v>614</v>
      </c>
      <c r="F152" s="298">
        <v>3</v>
      </c>
      <c r="G152" s="562" t="s">
        <v>614</v>
      </c>
      <c r="H152" s="544">
        <v>4</v>
      </c>
      <c r="I152" s="562" t="s">
        <v>614</v>
      </c>
      <c r="J152" s="298">
        <v>5</v>
      </c>
      <c r="K152" s="562" t="s">
        <v>614</v>
      </c>
      <c r="L152" s="544">
        <v>6</v>
      </c>
      <c r="M152" s="562" t="s">
        <v>614</v>
      </c>
      <c r="N152" s="298">
        <v>7</v>
      </c>
      <c r="O152" s="562" t="s">
        <v>614</v>
      </c>
      <c r="P152" s="544">
        <v>8</v>
      </c>
      <c r="Q152" s="562" t="s">
        <v>614</v>
      </c>
      <c r="R152" s="298">
        <v>9</v>
      </c>
      <c r="S152" s="562" t="s">
        <v>614</v>
      </c>
      <c r="T152" s="544">
        <v>10</v>
      </c>
      <c r="U152" s="562" t="s">
        <v>614</v>
      </c>
      <c r="V152" s="298">
        <v>11</v>
      </c>
      <c r="W152" s="562" t="s">
        <v>614</v>
      </c>
      <c r="X152" s="564">
        <v>12</v>
      </c>
    </row>
    <row r="153" spans="1:24" hidden="1" x14ac:dyDescent="0.3">
      <c r="A153" s="562" t="s">
        <v>537</v>
      </c>
      <c r="B153" s="539" t="s">
        <v>538</v>
      </c>
      <c r="C153" s="562" t="s">
        <v>537</v>
      </c>
      <c r="D153" s="544" t="s">
        <v>538</v>
      </c>
      <c r="E153" s="562" t="s">
        <v>537</v>
      </c>
      <c r="F153" s="298" t="s">
        <v>538</v>
      </c>
      <c r="G153" s="562" t="s">
        <v>537</v>
      </c>
      <c r="H153" s="544" t="s">
        <v>538</v>
      </c>
      <c r="I153" s="562" t="s">
        <v>537</v>
      </c>
      <c r="J153" s="298" t="s">
        <v>538</v>
      </c>
      <c r="K153" s="562" t="s">
        <v>537</v>
      </c>
      <c r="L153" s="544" t="s">
        <v>538</v>
      </c>
      <c r="M153" s="562" t="s">
        <v>537</v>
      </c>
      <c r="N153" s="298" t="s">
        <v>538</v>
      </c>
      <c r="O153" s="562" t="s">
        <v>537</v>
      </c>
      <c r="P153" s="544" t="s">
        <v>538</v>
      </c>
      <c r="Q153" s="562" t="s">
        <v>537</v>
      </c>
      <c r="R153" s="298" t="s">
        <v>538</v>
      </c>
      <c r="S153" s="562" t="s">
        <v>537</v>
      </c>
      <c r="T153" s="544" t="s">
        <v>538</v>
      </c>
      <c r="U153" s="562" t="s">
        <v>537</v>
      </c>
      <c r="V153" s="298" t="s">
        <v>538</v>
      </c>
      <c r="W153" s="562" t="s">
        <v>537</v>
      </c>
      <c r="X153" s="564" t="s">
        <v>538</v>
      </c>
    </row>
    <row r="154" spans="1:24" hidden="1" x14ac:dyDescent="0.3">
      <c r="A154" s="562" t="s">
        <v>615</v>
      </c>
      <c r="B154" s="539">
        <v>1</v>
      </c>
      <c r="C154" s="562" t="s">
        <v>615</v>
      </c>
      <c r="D154" s="544">
        <v>2</v>
      </c>
      <c r="E154" s="562" t="s">
        <v>615</v>
      </c>
      <c r="F154" s="298">
        <v>3</v>
      </c>
      <c r="G154" s="562" t="s">
        <v>615</v>
      </c>
      <c r="H154" s="544">
        <v>4</v>
      </c>
      <c r="I154" s="562" t="s">
        <v>615</v>
      </c>
      <c r="J154" s="298">
        <v>5</v>
      </c>
      <c r="K154" s="562" t="s">
        <v>615</v>
      </c>
      <c r="L154" s="544">
        <v>6</v>
      </c>
      <c r="M154" s="562" t="s">
        <v>615</v>
      </c>
      <c r="N154" s="298">
        <v>7</v>
      </c>
      <c r="O154" s="562" t="s">
        <v>615</v>
      </c>
      <c r="P154" s="544">
        <v>8</v>
      </c>
      <c r="Q154" s="562" t="s">
        <v>615</v>
      </c>
      <c r="R154" s="298">
        <v>9</v>
      </c>
      <c r="S154" s="562" t="s">
        <v>615</v>
      </c>
      <c r="T154" s="544">
        <v>10</v>
      </c>
      <c r="U154" s="562" t="s">
        <v>615</v>
      </c>
      <c r="V154" s="298">
        <v>11</v>
      </c>
      <c r="W154" s="562" t="s">
        <v>615</v>
      </c>
      <c r="X154" s="564">
        <v>12</v>
      </c>
    </row>
    <row r="155" spans="1:24" hidden="1" x14ac:dyDescent="0.3">
      <c r="A155" s="562" t="s">
        <v>537</v>
      </c>
      <c r="B155" s="539" t="s">
        <v>538</v>
      </c>
      <c r="C155" s="562" t="s">
        <v>537</v>
      </c>
      <c r="D155" s="544" t="s">
        <v>538</v>
      </c>
      <c r="E155" s="562" t="s">
        <v>537</v>
      </c>
      <c r="F155" s="298" t="s">
        <v>538</v>
      </c>
      <c r="G155" s="562" t="s">
        <v>537</v>
      </c>
      <c r="H155" s="544" t="s">
        <v>538</v>
      </c>
      <c r="I155" s="562" t="s">
        <v>537</v>
      </c>
      <c r="J155" s="298" t="s">
        <v>538</v>
      </c>
      <c r="K155" s="562" t="s">
        <v>537</v>
      </c>
      <c r="L155" s="544" t="s">
        <v>538</v>
      </c>
      <c r="M155" s="562" t="s">
        <v>537</v>
      </c>
      <c r="N155" s="298" t="s">
        <v>538</v>
      </c>
      <c r="O155" s="562" t="s">
        <v>537</v>
      </c>
      <c r="P155" s="544" t="s">
        <v>538</v>
      </c>
      <c r="Q155" s="562" t="s">
        <v>537</v>
      </c>
      <c r="R155" s="298" t="s">
        <v>538</v>
      </c>
      <c r="S155" s="562" t="s">
        <v>537</v>
      </c>
      <c r="T155" s="544" t="s">
        <v>538</v>
      </c>
      <c r="U155" s="562" t="s">
        <v>537</v>
      </c>
      <c r="V155" s="298" t="s">
        <v>538</v>
      </c>
      <c r="W155" s="562" t="s">
        <v>537</v>
      </c>
      <c r="X155" s="564" t="s">
        <v>538</v>
      </c>
    </row>
    <row r="156" spans="1:24" s="298" customFormat="1" hidden="1" x14ac:dyDescent="0.3">
      <c r="A156" s="562" t="s">
        <v>616</v>
      </c>
      <c r="B156" s="539">
        <v>1</v>
      </c>
      <c r="C156" s="562" t="s">
        <v>616</v>
      </c>
      <c r="D156" s="544">
        <v>2</v>
      </c>
      <c r="E156" s="562" t="s">
        <v>616</v>
      </c>
      <c r="F156" s="298">
        <v>3</v>
      </c>
      <c r="G156" s="562" t="s">
        <v>616</v>
      </c>
      <c r="H156" s="544">
        <v>4</v>
      </c>
      <c r="I156" s="562" t="s">
        <v>616</v>
      </c>
      <c r="J156" s="298">
        <v>5</v>
      </c>
      <c r="K156" s="562" t="s">
        <v>616</v>
      </c>
      <c r="L156" s="544">
        <v>6</v>
      </c>
      <c r="M156" s="562" t="s">
        <v>616</v>
      </c>
      <c r="N156" s="298">
        <v>7</v>
      </c>
      <c r="O156" s="562" t="s">
        <v>616</v>
      </c>
      <c r="P156" s="544">
        <v>8</v>
      </c>
      <c r="Q156" s="562" t="s">
        <v>616</v>
      </c>
      <c r="R156" s="298">
        <v>9</v>
      </c>
      <c r="S156" s="562" t="s">
        <v>616</v>
      </c>
      <c r="T156" s="544">
        <v>10</v>
      </c>
      <c r="U156" s="562" t="s">
        <v>616</v>
      </c>
      <c r="V156" s="298">
        <v>11</v>
      </c>
      <c r="W156" s="562" t="s">
        <v>616</v>
      </c>
      <c r="X156" s="564">
        <v>12</v>
      </c>
    </row>
    <row r="157" spans="1:24" s="298" customFormat="1" hidden="1" x14ac:dyDescent="0.3">
      <c r="A157" s="562" t="s">
        <v>537</v>
      </c>
      <c r="B157" s="539" t="s">
        <v>538</v>
      </c>
      <c r="C157" s="562" t="s">
        <v>537</v>
      </c>
      <c r="D157" s="544" t="s">
        <v>538</v>
      </c>
      <c r="E157" s="562" t="s">
        <v>537</v>
      </c>
      <c r="F157" s="298" t="s">
        <v>538</v>
      </c>
      <c r="G157" s="562" t="s">
        <v>537</v>
      </c>
      <c r="H157" s="544" t="s">
        <v>538</v>
      </c>
      <c r="I157" s="562" t="s">
        <v>537</v>
      </c>
      <c r="J157" s="298" t="s">
        <v>538</v>
      </c>
      <c r="K157" s="562" t="s">
        <v>537</v>
      </c>
      <c r="L157" s="544" t="s">
        <v>538</v>
      </c>
      <c r="M157" s="562" t="s">
        <v>537</v>
      </c>
      <c r="N157" s="298" t="s">
        <v>538</v>
      </c>
      <c r="O157" s="562" t="s">
        <v>537</v>
      </c>
      <c r="P157" s="544" t="s">
        <v>538</v>
      </c>
      <c r="Q157" s="562" t="s">
        <v>537</v>
      </c>
      <c r="R157" s="298" t="s">
        <v>538</v>
      </c>
      <c r="S157" s="562" t="s">
        <v>537</v>
      </c>
      <c r="T157" s="544" t="s">
        <v>538</v>
      </c>
      <c r="U157" s="562" t="s">
        <v>537</v>
      </c>
      <c r="V157" s="298" t="s">
        <v>538</v>
      </c>
      <c r="W157" s="562" t="s">
        <v>537</v>
      </c>
      <c r="X157" s="564" t="s">
        <v>538</v>
      </c>
    </row>
    <row r="158" spans="1:24" s="298" customFormat="1" hidden="1" x14ac:dyDescent="0.3">
      <c r="A158" s="562" t="s">
        <v>617</v>
      </c>
      <c r="B158" s="539">
        <v>1</v>
      </c>
      <c r="C158" s="562" t="s">
        <v>617</v>
      </c>
      <c r="D158" s="544">
        <v>2</v>
      </c>
      <c r="E158" s="562" t="s">
        <v>617</v>
      </c>
      <c r="F158" s="298">
        <v>3</v>
      </c>
      <c r="G158" s="562" t="s">
        <v>617</v>
      </c>
      <c r="H158" s="544">
        <v>4</v>
      </c>
      <c r="I158" s="562" t="s">
        <v>617</v>
      </c>
      <c r="J158" s="298">
        <v>5</v>
      </c>
      <c r="K158" s="562" t="s">
        <v>617</v>
      </c>
      <c r="L158" s="544">
        <v>6</v>
      </c>
      <c r="M158" s="562" t="s">
        <v>617</v>
      </c>
      <c r="N158" s="298">
        <v>7</v>
      </c>
      <c r="O158" s="562" t="s">
        <v>617</v>
      </c>
      <c r="P158" s="544">
        <v>8</v>
      </c>
      <c r="Q158" s="562" t="s">
        <v>617</v>
      </c>
      <c r="R158" s="298">
        <v>9</v>
      </c>
      <c r="S158" s="562" t="s">
        <v>617</v>
      </c>
      <c r="T158" s="544">
        <v>10</v>
      </c>
      <c r="U158" s="562" t="s">
        <v>617</v>
      </c>
      <c r="V158" s="298">
        <v>11</v>
      </c>
      <c r="W158" s="562" t="s">
        <v>617</v>
      </c>
      <c r="X158" s="564">
        <v>12</v>
      </c>
    </row>
    <row r="159" spans="1:24" s="298" customFormat="1" hidden="1" x14ac:dyDescent="0.3">
      <c r="A159" s="562" t="s">
        <v>537</v>
      </c>
      <c r="B159" s="539" t="s">
        <v>538</v>
      </c>
      <c r="C159" s="562" t="s">
        <v>537</v>
      </c>
      <c r="D159" s="544" t="s">
        <v>538</v>
      </c>
      <c r="E159" s="562" t="s">
        <v>537</v>
      </c>
      <c r="F159" s="298" t="s">
        <v>538</v>
      </c>
      <c r="G159" s="562" t="s">
        <v>537</v>
      </c>
      <c r="H159" s="544" t="s">
        <v>538</v>
      </c>
      <c r="I159" s="562" t="s">
        <v>537</v>
      </c>
      <c r="J159" s="298" t="s">
        <v>538</v>
      </c>
      <c r="K159" s="562" t="s">
        <v>537</v>
      </c>
      <c r="L159" s="544" t="s">
        <v>538</v>
      </c>
      <c r="M159" s="562" t="s">
        <v>537</v>
      </c>
      <c r="N159" s="298" t="s">
        <v>538</v>
      </c>
      <c r="O159" s="562" t="s">
        <v>537</v>
      </c>
      <c r="P159" s="544" t="s">
        <v>538</v>
      </c>
      <c r="Q159" s="562" t="s">
        <v>537</v>
      </c>
      <c r="R159" s="298" t="s">
        <v>538</v>
      </c>
      <c r="S159" s="562" t="s">
        <v>537</v>
      </c>
      <c r="T159" s="544" t="s">
        <v>538</v>
      </c>
      <c r="U159" s="562" t="s">
        <v>537</v>
      </c>
      <c r="V159" s="298" t="s">
        <v>538</v>
      </c>
      <c r="W159" s="562" t="s">
        <v>537</v>
      </c>
      <c r="X159" s="564" t="s">
        <v>538</v>
      </c>
    </row>
    <row r="160" spans="1:24" s="298" customFormat="1" hidden="1" x14ac:dyDescent="0.3">
      <c r="A160" s="562" t="s">
        <v>618</v>
      </c>
      <c r="B160" s="539">
        <v>1</v>
      </c>
      <c r="C160" s="562" t="s">
        <v>618</v>
      </c>
      <c r="D160" s="544">
        <v>2</v>
      </c>
      <c r="E160" s="562" t="s">
        <v>618</v>
      </c>
      <c r="F160" s="298">
        <v>3</v>
      </c>
      <c r="G160" s="562" t="s">
        <v>618</v>
      </c>
      <c r="H160" s="544">
        <v>4</v>
      </c>
      <c r="I160" s="562" t="s">
        <v>618</v>
      </c>
      <c r="J160" s="298">
        <v>5</v>
      </c>
      <c r="K160" s="562" t="s">
        <v>618</v>
      </c>
      <c r="L160" s="544">
        <v>6</v>
      </c>
      <c r="M160" s="562" t="s">
        <v>618</v>
      </c>
      <c r="N160" s="298">
        <v>7</v>
      </c>
      <c r="O160" s="562" t="s">
        <v>618</v>
      </c>
      <c r="P160" s="544">
        <v>8</v>
      </c>
      <c r="Q160" s="562" t="s">
        <v>618</v>
      </c>
      <c r="R160" s="298">
        <v>9</v>
      </c>
      <c r="S160" s="562" t="s">
        <v>618</v>
      </c>
      <c r="T160" s="544">
        <v>10</v>
      </c>
      <c r="U160" s="562" t="s">
        <v>618</v>
      </c>
      <c r="V160" s="298">
        <v>11</v>
      </c>
      <c r="W160" s="562" t="s">
        <v>618</v>
      </c>
      <c r="X160" s="564">
        <v>12</v>
      </c>
    </row>
    <row r="161" spans="1:24" s="298" customFormat="1" hidden="1" x14ac:dyDescent="0.3">
      <c r="A161" s="562" t="s">
        <v>537</v>
      </c>
      <c r="B161" s="539" t="s">
        <v>538</v>
      </c>
      <c r="C161" s="562" t="s">
        <v>537</v>
      </c>
      <c r="D161" s="544" t="s">
        <v>538</v>
      </c>
      <c r="E161" s="562" t="s">
        <v>537</v>
      </c>
      <c r="F161" s="298" t="s">
        <v>538</v>
      </c>
      <c r="G161" s="562" t="s">
        <v>537</v>
      </c>
      <c r="H161" s="544" t="s">
        <v>538</v>
      </c>
      <c r="I161" s="562" t="s">
        <v>537</v>
      </c>
      <c r="J161" s="298" t="s">
        <v>538</v>
      </c>
      <c r="K161" s="562" t="s">
        <v>537</v>
      </c>
      <c r="L161" s="544" t="s">
        <v>538</v>
      </c>
      <c r="M161" s="562" t="s">
        <v>537</v>
      </c>
      <c r="N161" s="298" t="s">
        <v>538</v>
      </c>
      <c r="O161" s="562" t="s">
        <v>537</v>
      </c>
      <c r="P161" s="544" t="s">
        <v>538</v>
      </c>
      <c r="Q161" s="562" t="s">
        <v>537</v>
      </c>
      <c r="R161" s="298" t="s">
        <v>538</v>
      </c>
      <c r="S161" s="562" t="s">
        <v>537</v>
      </c>
      <c r="T161" s="544" t="s">
        <v>538</v>
      </c>
      <c r="U161" s="562" t="s">
        <v>537</v>
      </c>
      <c r="V161" s="298" t="s">
        <v>538</v>
      </c>
      <c r="W161" s="562" t="s">
        <v>537</v>
      </c>
      <c r="X161" s="564" t="s">
        <v>538</v>
      </c>
    </row>
    <row r="162" spans="1:24" s="298" customFormat="1" hidden="1" x14ac:dyDescent="0.3">
      <c r="A162" s="562" t="s">
        <v>619</v>
      </c>
      <c r="B162" s="539">
        <v>1</v>
      </c>
      <c r="C162" s="562" t="s">
        <v>619</v>
      </c>
      <c r="D162" s="544">
        <v>2</v>
      </c>
      <c r="E162" s="562" t="s">
        <v>619</v>
      </c>
      <c r="F162" s="298">
        <v>3</v>
      </c>
      <c r="G162" s="562" t="s">
        <v>619</v>
      </c>
      <c r="H162" s="544">
        <v>4</v>
      </c>
      <c r="I162" s="562" t="s">
        <v>619</v>
      </c>
      <c r="J162" s="298">
        <v>5</v>
      </c>
      <c r="K162" s="562" t="s">
        <v>619</v>
      </c>
      <c r="L162" s="544">
        <v>6</v>
      </c>
      <c r="M162" s="562" t="s">
        <v>619</v>
      </c>
      <c r="N162" s="298">
        <v>7</v>
      </c>
      <c r="O162" s="562" t="s">
        <v>619</v>
      </c>
      <c r="P162" s="544">
        <v>8</v>
      </c>
      <c r="Q162" s="562" t="s">
        <v>619</v>
      </c>
      <c r="R162" s="298">
        <v>9</v>
      </c>
      <c r="S162" s="562" t="s">
        <v>619</v>
      </c>
      <c r="T162" s="544">
        <v>10</v>
      </c>
      <c r="U162" s="562" t="s">
        <v>619</v>
      </c>
      <c r="V162" s="298">
        <v>11</v>
      </c>
      <c r="W162" s="562" t="s">
        <v>619</v>
      </c>
      <c r="X162" s="564">
        <v>12</v>
      </c>
    </row>
    <row r="163" spans="1:24" s="298" customFormat="1" hidden="1" x14ac:dyDescent="0.3">
      <c r="A163" s="562" t="s">
        <v>537</v>
      </c>
      <c r="B163" s="539" t="s">
        <v>538</v>
      </c>
      <c r="C163" s="562" t="s">
        <v>537</v>
      </c>
      <c r="D163" s="544" t="s">
        <v>538</v>
      </c>
      <c r="E163" s="562" t="s">
        <v>537</v>
      </c>
      <c r="F163" s="298" t="s">
        <v>538</v>
      </c>
      <c r="G163" s="562" t="s">
        <v>537</v>
      </c>
      <c r="H163" s="544" t="s">
        <v>538</v>
      </c>
      <c r="I163" s="562" t="s">
        <v>537</v>
      </c>
      <c r="J163" s="298" t="s">
        <v>538</v>
      </c>
      <c r="K163" s="562" t="s">
        <v>537</v>
      </c>
      <c r="L163" s="544" t="s">
        <v>538</v>
      </c>
      <c r="M163" s="562" t="s">
        <v>537</v>
      </c>
      <c r="N163" s="298" t="s">
        <v>538</v>
      </c>
      <c r="O163" s="562" t="s">
        <v>537</v>
      </c>
      <c r="P163" s="544" t="s">
        <v>538</v>
      </c>
      <c r="Q163" s="562" t="s">
        <v>537</v>
      </c>
      <c r="R163" s="298" t="s">
        <v>538</v>
      </c>
      <c r="S163" s="562" t="s">
        <v>537</v>
      </c>
      <c r="T163" s="544" t="s">
        <v>538</v>
      </c>
      <c r="U163" s="562" t="s">
        <v>537</v>
      </c>
      <c r="V163" s="298" t="s">
        <v>538</v>
      </c>
      <c r="W163" s="562" t="s">
        <v>537</v>
      </c>
      <c r="X163" s="564" t="s">
        <v>538</v>
      </c>
    </row>
    <row r="164" spans="1:24" s="298" customFormat="1" hidden="1" x14ac:dyDescent="0.3">
      <c r="A164" s="562" t="s">
        <v>620</v>
      </c>
      <c r="B164" s="539">
        <v>1</v>
      </c>
      <c r="C164" s="562" t="s">
        <v>620</v>
      </c>
      <c r="D164" s="544">
        <v>2</v>
      </c>
      <c r="E164" s="562" t="s">
        <v>620</v>
      </c>
      <c r="F164" s="298">
        <v>3</v>
      </c>
      <c r="G164" s="562" t="s">
        <v>620</v>
      </c>
      <c r="H164" s="544">
        <v>4</v>
      </c>
      <c r="I164" s="562" t="s">
        <v>620</v>
      </c>
      <c r="J164" s="298">
        <v>5</v>
      </c>
      <c r="K164" s="562" t="s">
        <v>620</v>
      </c>
      <c r="L164" s="544">
        <v>6</v>
      </c>
      <c r="M164" s="562" t="s">
        <v>620</v>
      </c>
      <c r="N164" s="298">
        <v>7</v>
      </c>
      <c r="O164" s="562" t="s">
        <v>620</v>
      </c>
      <c r="P164" s="544">
        <v>8</v>
      </c>
      <c r="Q164" s="562" t="s">
        <v>620</v>
      </c>
      <c r="R164" s="298">
        <v>9</v>
      </c>
      <c r="S164" s="562" t="s">
        <v>620</v>
      </c>
      <c r="T164" s="544">
        <v>10</v>
      </c>
      <c r="U164" s="562" t="s">
        <v>620</v>
      </c>
      <c r="V164" s="298">
        <v>11</v>
      </c>
      <c r="W164" s="562" t="s">
        <v>620</v>
      </c>
      <c r="X164" s="564">
        <v>12</v>
      </c>
    </row>
    <row r="165" spans="1:24" s="298" customFormat="1" hidden="1" x14ac:dyDescent="0.3">
      <c r="A165" s="562" t="s">
        <v>537</v>
      </c>
      <c r="B165" s="539" t="s">
        <v>538</v>
      </c>
      <c r="C165" s="562" t="s">
        <v>537</v>
      </c>
      <c r="D165" s="544" t="s">
        <v>538</v>
      </c>
      <c r="E165" s="562" t="s">
        <v>537</v>
      </c>
      <c r="F165" s="298" t="s">
        <v>538</v>
      </c>
      <c r="G165" s="562" t="s">
        <v>537</v>
      </c>
      <c r="H165" s="544" t="s">
        <v>538</v>
      </c>
      <c r="I165" s="562" t="s">
        <v>537</v>
      </c>
      <c r="J165" s="298" t="s">
        <v>538</v>
      </c>
      <c r="K165" s="562" t="s">
        <v>537</v>
      </c>
      <c r="L165" s="544" t="s">
        <v>538</v>
      </c>
      <c r="M165" s="562" t="s">
        <v>537</v>
      </c>
      <c r="N165" s="298" t="s">
        <v>538</v>
      </c>
      <c r="O165" s="562" t="s">
        <v>537</v>
      </c>
      <c r="P165" s="544" t="s">
        <v>538</v>
      </c>
      <c r="Q165" s="562" t="s">
        <v>537</v>
      </c>
      <c r="R165" s="298" t="s">
        <v>538</v>
      </c>
      <c r="S165" s="562" t="s">
        <v>537</v>
      </c>
      <c r="T165" s="544" t="s">
        <v>538</v>
      </c>
      <c r="U165" s="562" t="s">
        <v>537</v>
      </c>
      <c r="V165" s="298" t="s">
        <v>538</v>
      </c>
      <c r="W165" s="562" t="s">
        <v>537</v>
      </c>
      <c r="X165" s="564" t="s">
        <v>538</v>
      </c>
    </row>
    <row r="166" spans="1:24" s="298" customFormat="1" hidden="1" x14ac:dyDescent="0.3">
      <c r="A166" s="562" t="s">
        <v>621</v>
      </c>
      <c r="B166" s="539">
        <v>1</v>
      </c>
      <c r="C166" s="562" t="s">
        <v>621</v>
      </c>
      <c r="D166" s="544">
        <v>2</v>
      </c>
      <c r="E166" s="562" t="s">
        <v>621</v>
      </c>
      <c r="F166" s="298">
        <v>3</v>
      </c>
      <c r="G166" s="562" t="s">
        <v>621</v>
      </c>
      <c r="H166" s="544">
        <v>4</v>
      </c>
      <c r="I166" s="562" t="s">
        <v>621</v>
      </c>
      <c r="J166" s="298">
        <v>5</v>
      </c>
      <c r="K166" s="562" t="s">
        <v>621</v>
      </c>
      <c r="L166" s="544">
        <v>6</v>
      </c>
      <c r="M166" s="562" t="s">
        <v>621</v>
      </c>
      <c r="N166" s="298">
        <v>7</v>
      </c>
      <c r="O166" s="562" t="s">
        <v>621</v>
      </c>
      <c r="P166" s="544">
        <v>8</v>
      </c>
      <c r="Q166" s="562" t="s">
        <v>621</v>
      </c>
      <c r="R166" s="298">
        <v>9</v>
      </c>
      <c r="S166" s="562" t="s">
        <v>621</v>
      </c>
      <c r="T166" s="544">
        <v>10</v>
      </c>
      <c r="U166" s="562" t="s">
        <v>621</v>
      </c>
      <c r="V166" s="298">
        <v>11</v>
      </c>
      <c r="W166" s="562" t="s">
        <v>621</v>
      </c>
      <c r="X166" s="564">
        <v>12</v>
      </c>
    </row>
    <row r="167" spans="1:24" s="298" customFormat="1" hidden="1" x14ac:dyDescent="0.3">
      <c r="A167" s="562" t="s">
        <v>537</v>
      </c>
      <c r="B167" s="539" t="s">
        <v>538</v>
      </c>
      <c r="C167" s="562" t="s">
        <v>537</v>
      </c>
      <c r="D167" s="544" t="s">
        <v>538</v>
      </c>
      <c r="E167" s="562" t="s">
        <v>537</v>
      </c>
      <c r="F167" s="298" t="s">
        <v>538</v>
      </c>
      <c r="G167" s="562" t="s">
        <v>537</v>
      </c>
      <c r="H167" s="544" t="s">
        <v>538</v>
      </c>
      <c r="I167" s="562" t="s">
        <v>537</v>
      </c>
      <c r="J167" s="298" t="s">
        <v>538</v>
      </c>
      <c r="K167" s="562" t="s">
        <v>537</v>
      </c>
      <c r="L167" s="544" t="s">
        <v>538</v>
      </c>
      <c r="M167" s="562" t="s">
        <v>537</v>
      </c>
      <c r="N167" s="298" t="s">
        <v>538</v>
      </c>
      <c r="O167" s="562" t="s">
        <v>537</v>
      </c>
      <c r="P167" s="544" t="s">
        <v>538</v>
      </c>
      <c r="Q167" s="562" t="s">
        <v>537</v>
      </c>
      <c r="R167" s="298" t="s">
        <v>538</v>
      </c>
      <c r="S167" s="562" t="s">
        <v>537</v>
      </c>
      <c r="T167" s="544" t="s">
        <v>538</v>
      </c>
      <c r="U167" s="562" t="s">
        <v>537</v>
      </c>
      <c r="V167" s="298" t="s">
        <v>538</v>
      </c>
      <c r="W167" s="562" t="s">
        <v>537</v>
      </c>
      <c r="X167" s="564" t="s">
        <v>538</v>
      </c>
    </row>
    <row r="168" spans="1:24" s="298" customFormat="1" hidden="1" x14ac:dyDescent="0.3">
      <c r="A168" s="562" t="s">
        <v>622</v>
      </c>
      <c r="B168" s="539">
        <v>1</v>
      </c>
      <c r="C168" s="562" t="s">
        <v>622</v>
      </c>
      <c r="D168" s="544">
        <v>2</v>
      </c>
      <c r="E168" s="562" t="s">
        <v>622</v>
      </c>
      <c r="F168" s="298">
        <v>3</v>
      </c>
      <c r="G168" s="562" t="s">
        <v>622</v>
      </c>
      <c r="H168" s="544">
        <v>4</v>
      </c>
      <c r="I168" s="562" t="s">
        <v>622</v>
      </c>
      <c r="J168" s="298">
        <v>5</v>
      </c>
      <c r="K168" s="562" t="s">
        <v>622</v>
      </c>
      <c r="L168" s="544">
        <v>6</v>
      </c>
      <c r="M168" s="562" t="s">
        <v>622</v>
      </c>
      <c r="N168" s="298">
        <v>7</v>
      </c>
      <c r="O168" s="562" t="s">
        <v>622</v>
      </c>
      <c r="P168" s="544">
        <v>8</v>
      </c>
      <c r="Q168" s="562" t="s">
        <v>622</v>
      </c>
      <c r="R168" s="298">
        <v>9</v>
      </c>
      <c r="S168" s="562" t="s">
        <v>622</v>
      </c>
      <c r="T168" s="544">
        <v>10</v>
      </c>
      <c r="U168" s="562" t="s">
        <v>622</v>
      </c>
      <c r="V168" s="298">
        <v>11</v>
      </c>
      <c r="W168" s="562" t="s">
        <v>622</v>
      </c>
      <c r="X168" s="564">
        <v>12</v>
      </c>
    </row>
    <row r="169" spans="1:24" s="298" customFormat="1" hidden="1" x14ac:dyDescent="0.3">
      <c r="A169" s="562" t="s">
        <v>537</v>
      </c>
      <c r="B169" s="539" t="s">
        <v>538</v>
      </c>
      <c r="C169" s="562" t="s">
        <v>537</v>
      </c>
      <c r="D169" s="544" t="s">
        <v>538</v>
      </c>
      <c r="E169" s="562" t="s">
        <v>537</v>
      </c>
      <c r="F169" s="298" t="s">
        <v>538</v>
      </c>
      <c r="G169" s="562" t="s">
        <v>537</v>
      </c>
      <c r="H169" s="544" t="s">
        <v>538</v>
      </c>
      <c r="I169" s="562" t="s">
        <v>537</v>
      </c>
      <c r="J169" s="298" t="s">
        <v>538</v>
      </c>
      <c r="K169" s="562" t="s">
        <v>537</v>
      </c>
      <c r="L169" s="544" t="s">
        <v>538</v>
      </c>
      <c r="M169" s="562" t="s">
        <v>537</v>
      </c>
      <c r="N169" s="298" t="s">
        <v>538</v>
      </c>
      <c r="O169" s="562" t="s">
        <v>537</v>
      </c>
      <c r="P169" s="544" t="s">
        <v>538</v>
      </c>
      <c r="Q169" s="562" t="s">
        <v>537</v>
      </c>
      <c r="R169" s="298" t="s">
        <v>538</v>
      </c>
      <c r="S169" s="562" t="s">
        <v>537</v>
      </c>
      <c r="T169" s="544" t="s">
        <v>538</v>
      </c>
      <c r="U169" s="562" t="s">
        <v>537</v>
      </c>
      <c r="V169" s="298" t="s">
        <v>538</v>
      </c>
      <c r="W169" s="562" t="s">
        <v>537</v>
      </c>
      <c r="X169" s="564" t="s">
        <v>538</v>
      </c>
    </row>
    <row r="170" spans="1:24" s="298" customFormat="1" hidden="1" x14ac:dyDescent="0.3">
      <c r="A170" s="562" t="s">
        <v>623</v>
      </c>
      <c r="B170" s="539">
        <v>1</v>
      </c>
      <c r="C170" s="562" t="s">
        <v>623</v>
      </c>
      <c r="D170" s="544">
        <v>2</v>
      </c>
      <c r="E170" s="562" t="s">
        <v>623</v>
      </c>
      <c r="F170" s="298">
        <v>3</v>
      </c>
      <c r="G170" s="562" t="s">
        <v>623</v>
      </c>
      <c r="H170" s="544">
        <v>4</v>
      </c>
      <c r="I170" s="562" t="s">
        <v>623</v>
      </c>
      <c r="J170" s="298">
        <v>5</v>
      </c>
      <c r="K170" s="562" t="s">
        <v>623</v>
      </c>
      <c r="L170" s="544">
        <v>6</v>
      </c>
      <c r="M170" s="562" t="s">
        <v>623</v>
      </c>
      <c r="N170" s="298">
        <v>7</v>
      </c>
      <c r="O170" s="562" t="s">
        <v>623</v>
      </c>
      <c r="P170" s="544">
        <v>8</v>
      </c>
      <c r="Q170" s="562" t="s">
        <v>623</v>
      </c>
      <c r="R170" s="298">
        <v>9</v>
      </c>
      <c r="S170" s="562" t="s">
        <v>623</v>
      </c>
      <c r="T170" s="544">
        <v>10</v>
      </c>
      <c r="U170" s="562" t="s">
        <v>623</v>
      </c>
      <c r="V170" s="298">
        <v>11</v>
      </c>
      <c r="W170" s="562" t="s">
        <v>623</v>
      </c>
      <c r="X170" s="564">
        <v>12</v>
      </c>
    </row>
    <row r="171" spans="1:24" s="298" customFormat="1" hidden="1" x14ac:dyDescent="0.3">
      <c r="A171" s="562" t="s">
        <v>537</v>
      </c>
      <c r="B171" s="539" t="s">
        <v>538</v>
      </c>
      <c r="C171" s="562" t="s">
        <v>537</v>
      </c>
      <c r="D171" s="544" t="s">
        <v>538</v>
      </c>
      <c r="E171" s="562" t="s">
        <v>537</v>
      </c>
      <c r="F171" s="298" t="s">
        <v>538</v>
      </c>
      <c r="G171" s="562" t="s">
        <v>537</v>
      </c>
      <c r="H171" s="544" t="s">
        <v>538</v>
      </c>
      <c r="I171" s="562" t="s">
        <v>537</v>
      </c>
      <c r="J171" s="298" t="s">
        <v>538</v>
      </c>
      <c r="K171" s="562" t="s">
        <v>537</v>
      </c>
      <c r="L171" s="544" t="s">
        <v>538</v>
      </c>
      <c r="M171" s="562" t="s">
        <v>537</v>
      </c>
      <c r="N171" s="298" t="s">
        <v>538</v>
      </c>
      <c r="O171" s="562" t="s">
        <v>537</v>
      </c>
      <c r="P171" s="544" t="s">
        <v>538</v>
      </c>
      <c r="Q171" s="562" t="s">
        <v>537</v>
      </c>
      <c r="R171" s="298" t="s">
        <v>538</v>
      </c>
      <c r="S171" s="562" t="s">
        <v>537</v>
      </c>
      <c r="T171" s="544" t="s">
        <v>538</v>
      </c>
      <c r="U171" s="562" t="s">
        <v>537</v>
      </c>
      <c r="V171" s="298" t="s">
        <v>538</v>
      </c>
      <c r="W171" s="562" t="s">
        <v>537</v>
      </c>
      <c r="X171" s="564" t="s">
        <v>538</v>
      </c>
    </row>
    <row r="172" spans="1:24" s="298" customFormat="1" ht="15" hidden="1" thickBot="1" x14ac:dyDescent="0.35">
      <c r="A172" s="565" t="s">
        <v>624</v>
      </c>
      <c r="B172" s="566">
        <v>1</v>
      </c>
      <c r="C172" s="565" t="s">
        <v>624</v>
      </c>
      <c r="D172" s="568">
        <v>2</v>
      </c>
      <c r="E172" s="565" t="s">
        <v>624</v>
      </c>
      <c r="F172" s="567">
        <v>3</v>
      </c>
      <c r="G172" s="565" t="s">
        <v>624</v>
      </c>
      <c r="H172" s="568">
        <v>4</v>
      </c>
      <c r="I172" s="565" t="s">
        <v>624</v>
      </c>
      <c r="J172" s="567">
        <v>5</v>
      </c>
      <c r="K172" s="565" t="s">
        <v>624</v>
      </c>
      <c r="L172" s="568">
        <v>6</v>
      </c>
      <c r="M172" s="565" t="s">
        <v>624</v>
      </c>
      <c r="N172" s="567">
        <v>7</v>
      </c>
      <c r="O172" s="565" t="s">
        <v>624</v>
      </c>
      <c r="P172" s="568">
        <v>8</v>
      </c>
      <c r="Q172" s="565" t="s">
        <v>624</v>
      </c>
      <c r="R172" s="567">
        <v>9</v>
      </c>
      <c r="S172" s="565" t="s">
        <v>624</v>
      </c>
      <c r="T172" s="568">
        <v>10</v>
      </c>
      <c r="U172" s="565" t="s">
        <v>624</v>
      </c>
      <c r="V172" s="567">
        <v>11</v>
      </c>
      <c r="W172" s="565" t="s">
        <v>624</v>
      </c>
      <c r="X172" s="570">
        <v>12</v>
      </c>
    </row>
    <row r="173" spans="1:24" s="298" customFormat="1" ht="15" hidden="1" thickTop="1" x14ac:dyDescent="0.3">
      <c r="A173" s="555" t="s">
        <v>537</v>
      </c>
      <c r="B173" s="556" t="s">
        <v>538</v>
      </c>
      <c r="C173" s="571" t="s">
        <v>537</v>
      </c>
      <c r="D173" s="558" t="s">
        <v>538</v>
      </c>
      <c r="E173" s="571" t="s">
        <v>537</v>
      </c>
      <c r="F173" s="560" t="s">
        <v>538</v>
      </c>
      <c r="G173" s="571" t="s">
        <v>537</v>
      </c>
      <c r="H173" s="558" t="s">
        <v>538</v>
      </c>
      <c r="I173" s="571" t="s">
        <v>537</v>
      </c>
      <c r="J173" s="560" t="s">
        <v>538</v>
      </c>
      <c r="K173" s="571" t="s">
        <v>537</v>
      </c>
      <c r="L173" s="558" t="s">
        <v>538</v>
      </c>
      <c r="M173" s="571" t="s">
        <v>537</v>
      </c>
      <c r="N173" s="560" t="s">
        <v>538</v>
      </c>
      <c r="O173" s="571" t="s">
        <v>537</v>
      </c>
      <c r="P173" s="558" t="s">
        <v>538</v>
      </c>
      <c r="Q173" s="571" t="s">
        <v>537</v>
      </c>
      <c r="R173" s="560" t="s">
        <v>538</v>
      </c>
      <c r="S173" s="571" t="s">
        <v>537</v>
      </c>
      <c r="T173" s="558" t="s">
        <v>538</v>
      </c>
      <c r="U173" s="571" t="s">
        <v>537</v>
      </c>
      <c r="V173" s="560" t="s">
        <v>538</v>
      </c>
      <c r="W173" s="571" t="s">
        <v>537</v>
      </c>
      <c r="X173" s="561" t="s">
        <v>538</v>
      </c>
    </row>
    <row r="174" spans="1:24" s="298" customFormat="1" hidden="1" x14ac:dyDescent="0.3">
      <c r="A174" s="562" t="s">
        <v>625</v>
      </c>
      <c r="B174" s="539">
        <v>1</v>
      </c>
      <c r="C174" s="572" t="s">
        <v>625</v>
      </c>
      <c r="D174" s="544">
        <v>2</v>
      </c>
      <c r="E174" s="572" t="s">
        <v>625</v>
      </c>
      <c r="F174" s="563">
        <v>3</v>
      </c>
      <c r="G174" s="572" t="s">
        <v>625</v>
      </c>
      <c r="H174" s="544">
        <v>4</v>
      </c>
      <c r="I174" s="572" t="s">
        <v>625</v>
      </c>
      <c r="J174" s="563">
        <v>5</v>
      </c>
      <c r="K174" s="572" t="s">
        <v>625</v>
      </c>
      <c r="L174" s="544">
        <v>6</v>
      </c>
      <c r="M174" s="572" t="s">
        <v>625</v>
      </c>
      <c r="N174" s="563">
        <v>7</v>
      </c>
      <c r="O174" s="572" t="s">
        <v>625</v>
      </c>
      <c r="P174" s="544">
        <v>8</v>
      </c>
      <c r="Q174" s="572" t="s">
        <v>625</v>
      </c>
      <c r="R174" s="563">
        <v>9</v>
      </c>
      <c r="S174" s="572" t="s">
        <v>625</v>
      </c>
      <c r="T174" s="544">
        <v>10</v>
      </c>
      <c r="U174" s="572" t="s">
        <v>625</v>
      </c>
      <c r="V174" s="563">
        <v>11</v>
      </c>
      <c r="W174" s="572" t="s">
        <v>625</v>
      </c>
      <c r="X174" s="564">
        <v>12</v>
      </c>
    </row>
    <row r="175" spans="1:24" s="298" customFormat="1" hidden="1" x14ac:dyDescent="0.3">
      <c r="A175" s="562" t="s">
        <v>537</v>
      </c>
      <c r="B175" s="539" t="s">
        <v>538</v>
      </c>
      <c r="C175" s="572" t="s">
        <v>537</v>
      </c>
      <c r="D175" s="544" t="s">
        <v>538</v>
      </c>
      <c r="E175" s="572" t="s">
        <v>537</v>
      </c>
      <c r="F175" s="298" t="s">
        <v>538</v>
      </c>
      <c r="G175" s="572" t="s">
        <v>537</v>
      </c>
      <c r="H175" s="544" t="s">
        <v>538</v>
      </c>
      <c r="I175" s="572" t="s">
        <v>537</v>
      </c>
      <c r="J175" s="298" t="s">
        <v>538</v>
      </c>
      <c r="K175" s="572" t="s">
        <v>537</v>
      </c>
      <c r="L175" s="544" t="s">
        <v>538</v>
      </c>
      <c r="M175" s="572" t="s">
        <v>537</v>
      </c>
      <c r="N175" s="298" t="s">
        <v>538</v>
      </c>
      <c r="O175" s="572" t="s">
        <v>537</v>
      </c>
      <c r="P175" s="544" t="s">
        <v>538</v>
      </c>
      <c r="Q175" s="572" t="s">
        <v>537</v>
      </c>
      <c r="R175" s="298" t="s">
        <v>538</v>
      </c>
      <c r="S175" s="572" t="s">
        <v>537</v>
      </c>
      <c r="T175" s="544" t="s">
        <v>538</v>
      </c>
      <c r="U175" s="572" t="s">
        <v>537</v>
      </c>
      <c r="V175" s="298" t="s">
        <v>538</v>
      </c>
      <c r="W175" s="572" t="s">
        <v>537</v>
      </c>
      <c r="X175" s="564" t="s">
        <v>538</v>
      </c>
    </row>
    <row r="176" spans="1:24" s="298" customFormat="1" hidden="1" x14ac:dyDescent="0.3">
      <c r="A176" s="562" t="s">
        <v>626</v>
      </c>
      <c r="B176" s="539">
        <v>1</v>
      </c>
      <c r="C176" s="572" t="s">
        <v>626</v>
      </c>
      <c r="D176" s="544">
        <v>2</v>
      </c>
      <c r="E176" s="572" t="s">
        <v>626</v>
      </c>
      <c r="F176" s="563">
        <v>3</v>
      </c>
      <c r="G176" s="572" t="s">
        <v>626</v>
      </c>
      <c r="H176" s="544">
        <v>4</v>
      </c>
      <c r="I176" s="572" t="s">
        <v>626</v>
      </c>
      <c r="J176" s="563">
        <v>5</v>
      </c>
      <c r="K176" s="572" t="s">
        <v>626</v>
      </c>
      <c r="L176" s="544">
        <v>6</v>
      </c>
      <c r="M176" s="572" t="s">
        <v>626</v>
      </c>
      <c r="N176" s="563">
        <v>7</v>
      </c>
      <c r="O176" s="572" t="s">
        <v>626</v>
      </c>
      <c r="P176" s="544">
        <v>8</v>
      </c>
      <c r="Q176" s="572" t="s">
        <v>626</v>
      </c>
      <c r="R176" s="563">
        <v>9</v>
      </c>
      <c r="S176" s="572" t="s">
        <v>626</v>
      </c>
      <c r="T176" s="544">
        <v>10</v>
      </c>
      <c r="U176" s="572" t="s">
        <v>626</v>
      </c>
      <c r="V176" s="563">
        <v>11</v>
      </c>
      <c r="W176" s="572" t="s">
        <v>626</v>
      </c>
      <c r="X176" s="564">
        <v>12</v>
      </c>
    </row>
    <row r="177" spans="1:24" s="298" customFormat="1" hidden="1" x14ac:dyDescent="0.3">
      <c r="A177" s="562" t="s">
        <v>537</v>
      </c>
      <c r="B177" s="539" t="s">
        <v>538</v>
      </c>
      <c r="C177" s="572" t="s">
        <v>537</v>
      </c>
      <c r="D177" s="544" t="s">
        <v>538</v>
      </c>
      <c r="E177" s="572" t="s">
        <v>537</v>
      </c>
      <c r="F177" s="298" t="s">
        <v>538</v>
      </c>
      <c r="G177" s="572" t="s">
        <v>537</v>
      </c>
      <c r="H177" s="544" t="s">
        <v>538</v>
      </c>
      <c r="I177" s="572" t="s">
        <v>537</v>
      </c>
      <c r="J177" s="298" t="s">
        <v>538</v>
      </c>
      <c r="K177" s="572" t="s">
        <v>537</v>
      </c>
      <c r="L177" s="544" t="s">
        <v>538</v>
      </c>
      <c r="M177" s="572" t="s">
        <v>537</v>
      </c>
      <c r="N177" s="298" t="s">
        <v>538</v>
      </c>
      <c r="O177" s="572" t="s">
        <v>537</v>
      </c>
      <c r="P177" s="544" t="s">
        <v>538</v>
      </c>
      <c r="Q177" s="572" t="s">
        <v>537</v>
      </c>
      <c r="R177" s="298" t="s">
        <v>538</v>
      </c>
      <c r="S177" s="572" t="s">
        <v>537</v>
      </c>
      <c r="T177" s="544" t="s">
        <v>538</v>
      </c>
      <c r="U177" s="572" t="s">
        <v>537</v>
      </c>
      <c r="V177" s="298" t="s">
        <v>538</v>
      </c>
      <c r="W177" s="572" t="s">
        <v>537</v>
      </c>
      <c r="X177" s="564" t="s">
        <v>538</v>
      </c>
    </row>
    <row r="178" spans="1:24" s="298" customFormat="1" ht="15" hidden="1" thickBot="1" x14ac:dyDescent="0.35">
      <c r="A178" s="565" t="s">
        <v>627</v>
      </c>
      <c r="B178" s="566">
        <v>1</v>
      </c>
      <c r="C178" s="578" t="s">
        <v>627</v>
      </c>
      <c r="D178" s="568">
        <v>2</v>
      </c>
      <c r="E178" s="578" t="s">
        <v>627</v>
      </c>
      <c r="F178" s="567">
        <v>3</v>
      </c>
      <c r="G178" s="578" t="s">
        <v>627</v>
      </c>
      <c r="H178" s="568">
        <v>4</v>
      </c>
      <c r="I178" s="578" t="s">
        <v>627</v>
      </c>
      <c r="J178" s="567">
        <v>5</v>
      </c>
      <c r="K178" s="578" t="s">
        <v>627</v>
      </c>
      <c r="L178" s="568">
        <v>6</v>
      </c>
      <c r="M178" s="578" t="s">
        <v>627</v>
      </c>
      <c r="N178" s="567">
        <v>7</v>
      </c>
      <c r="O178" s="578" t="s">
        <v>627</v>
      </c>
      <c r="P178" s="568">
        <v>8</v>
      </c>
      <c r="Q178" s="578" t="s">
        <v>627</v>
      </c>
      <c r="R178" s="567">
        <v>9</v>
      </c>
      <c r="S178" s="578" t="s">
        <v>627</v>
      </c>
      <c r="T178" s="568">
        <v>10</v>
      </c>
      <c r="U178" s="578" t="s">
        <v>627</v>
      </c>
      <c r="V178" s="567">
        <v>11</v>
      </c>
      <c r="W178" s="578" t="s">
        <v>627</v>
      </c>
      <c r="X178" s="570">
        <v>12</v>
      </c>
    </row>
    <row r="179" spans="1:24" s="298" customFormat="1" ht="15" hidden="1" thickTop="1" x14ac:dyDescent="0.3">
      <c r="A179" s="555" t="s">
        <v>537</v>
      </c>
      <c r="B179" s="556" t="s">
        <v>538</v>
      </c>
      <c r="C179" s="555" t="s">
        <v>537</v>
      </c>
      <c r="D179" s="558" t="s">
        <v>538</v>
      </c>
      <c r="E179" s="555" t="s">
        <v>537</v>
      </c>
      <c r="F179" s="560" t="s">
        <v>538</v>
      </c>
      <c r="G179" s="555" t="s">
        <v>537</v>
      </c>
      <c r="H179" s="558" t="s">
        <v>538</v>
      </c>
      <c r="I179" s="555" t="s">
        <v>537</v>
      </c>
      <c r="J179" s="560" t="s">
        <v>538</v>
      </c>
      <c r="K179" s="555" t="s">
        <v>537</v>
      </c>
      <c r="L179" s="558" t="s">
        <v>538</v>
      </c>
      <c r="M179" s="555" t="s">
        <v>537</v>
      </c>
      <c r="N179" s="560" t="s">
        <v>538</v>
      </c>
      <c r="O179" s="555" t="s">
        <v>537</v>
      </c>
      <c r="P179" s="558" t="s">
        <v>538</v>
      </c>
      <c r="Q179" s="555" t="s">
        <v>537</v>
      </c>
      <c r="R179" s="560" t="s">
        <v>538</v>
      </c>
      <c r="S179" s="555" t="s">
        <v>537</v>
      </c>
      <c r="T179" s="558" t="s">
        <v>538</v>
      </c>
      <c r="U179" s="555" t="s">
        <v>537</v>
      </c>
      <c r="V179" s="560" t="s">
        <v>538</v>
      </c>
      <c r="W179" s="555" t="s">
        <v>537</v>
      </c>
      <c r="X179" s="561" t="s">
        <v>538</v>
      </c>
    </row>
    <row r="180" spans="1:24" s="298" customFormat="1" hidden="1" x14ac:dyDescent="0.3">
      <c r="A180" s="562" t="s">
        <v>628</v>
      </c>
      <c r="B180" s="539">
        <v>1</v>
      </c>
      <c r="C180" s="562" t="s">
        <v>628</v>
      </c>
      <c r="D180" s="544">
        <v>2</v>
      </c>
      <c r="E180" s="562" t="s">
        <v>628</v>
      </c>
      <c r="F180" s="563">
        <v>3</v>
      </c>
      <c r="G180" s="562" t="s">
        <v>628</v>
      </c>
      <c r="H180" s="544">
        <v>4</v>
      </c>
      <c r="I180" s="562" t="s">
        <v>628</v>
      </c>
      <c r="J180" s="563">
        <v>5</v>
      </c>
      <c r="K180" s="562" t="s">
        <v>628</v>
      </c>
      <c r="L180" s="544">
        <v>6</v>
      </c>
      <c r="M180" s="562" t="s">
        <v>628</v>
      </c>
      <c r="N180" s="563">
        <v>7</v>
      </c>
      <c r="O180" s="562" t="s">
        <v>628</v>
      </c>
      <c r="P180" s="544">
        <v>8</v>
      </c>
      <c r="Q180" s="562" t="s">
        <v>628</v>
      </c>
      <c r="R180" s="563">
        <v>9</v>
      </c>
      <c r="S180" s="562" t="s">
        <v>628</v>
      </c>
      <c r="T180" s="544">
        <v>10</v>
      </c>
      <c r="U180" s="562" t="s">
        <v>628</v>
      </c>
      <c r="V180" s="563">
        <v>11</v>
      </c>
      <c r="W180" s="562" t="s">
        <v>628</v>
      </c>
      <c r="X180" s="564">
        <v>12</v>
      </c>
    </row>
    <row r="181" spans="1:24" s="298" customFormat="1" hidden="1" x14ac:dyDescent="0.3">
      <c r="A181" s="562" t="s">
        <v>537</v>
      </c>
      <c r="B181" s="539" t="s">
        <v>538</v>
      </c>
      <c r="C181" s="562" t="s">
        <v>537</v>
      </c>
      <c r="D181" s="544" t="s">
        <v>538</v>
      </c>
      <c r="E181" s="562" t="s">
        <v>537</v>
      </c>
      <c r="F181" s="563" t="s">
        <v>538</v>
      </c>
      <c r="G181" s="562" t="s">
        <v>537</v>
      </c>
      <c r="H181" s="544" t="s">
        <v>538</v>
      </c>
      <c r="I181" s="562" t="s">
        <v>537</v>
      </c>
      <c r="J181" s="563" t="s">
        <v>538</v>
      </c>
      <c r="K181" s="562" t="s">
        <v>537</v>
      </c>
      <c r="L181" s="544" t="s">
        <v>538</v>
      </c>
      <c r="M181" s="562" t="s">
        <v>537</v>
      </c>
      <c r="N181" s="563" t="s">
        <v>538</v>
      </c>
      <c r="O181" s="562" t="s">
        <v>537</v>
      </c>
      <c r="P181" s="544" t="s">
        <v>538</v>
      </c>
      <c r="Q181" s="562" t="s">
        <v>537</v>
      </c>
      <c r="R181" s="563" t="s">
        <v>538</v>
      </c>
      <c r="S181" s="562" t="s">
        <v>537</v>
      </c>
      <c r="T181" s="544" t="s">
        <v>538</v>
      </c>
      <c r="U181" s="562" t="s">
        <v>537</v>
      </c>
      <c r="V181" s="563" t="s">
        <v>538</v>
      </c>
      <c r="W181" s="562" t="s">
        <v>537</v>
      </c>
      <c r="X181" s="564" t="s">
        <v>538</v>
      </c>
    </row>
    <row r="182" spans="1:24" s="298" customFormat="1" hidden="1" x14ac:dyDescent="0.3">
      <c r="A182" s="562" t="s">
        <v>629</v>
      </c>
      <c r="B182" s="539">
        <v>1</v>
      </c>
      <c r="C182" s="562" t="s">
        <v>629</v>
      </c>
      <c r="D182" s="544">
        <v>2</v>
      </c>
      <c r="E182" s="562" t="s">
        <v>629</v>
      </c>
      <c r="F182" s="563">
        <v>3</v>
      </c>
      <c r="G182" s="562" t="s">
        <v>629</v>
      </c>
      <c r="H182" s="544">
        <v>4</v>
      </c>
      <c r="I182" s="562" t="s">
        <v>629</v>
      </c>
      <c r="J182" s="563">
        <v>5</v>
      </c>
      <c r="K182" s="562" t="s">
        <v>629</v>
      </c>
      <c r="L182" s="544">
        <v>6</v>
      </c>
      <c r="M182" s="562" t="s">
        <v>629</v>
      </c>
      <c r="N182" s="563">
        <v>7</v>
      </c>
      <c r="O182" s="562" t="s">
        <v>629</v>
      </c>
      <c r="P182" s="544">
        <v>8</v>
      </c>
      <c r="Q182" s="562" t="s">
        <v>629</v>
      </c>
      <c r="R182" s="563">
        <v>9</v>
      </c>
      <c r="S182" s="562" t="s">
        <v>629</v>
      </c>
      <c r="T182" s="544">
        <v>10</v>
      </c>
      <c r="U182" s="562" t="s">
        <v>629</v>
      </c>
      <c r="V182" s="563">
        <v>11</v>
      </c>
      <c r="W182" s="562" t="s">
        <v>629</v>
      </c>
      <c r="X182" s="564">
        <v>12</v>
      </c>
    </row>
    <row r="183" spans="1:24" s="298" customFormat="1" hidden="1" x14ac:dyDescent="0.3">
      <c r="A183" s="562" t="s">
        <v>537</v>
      </c>
      <c r="B183" s="539" t="s">
        <v>538</v>
      </c>
      <c r="C183" s="562" t="s">
        <v>537</v>
      </c>
      <c r="D183" s="544" t="s">
        <v>538</v>
      </c>
      <c r="E183" s="562" t="s">
        <v>537</v>
      </c>
      <c r="F183" s="563" t="s">
        <v>538</v>
      </c>
      <c r="G183" s="562" t="s">
        <v>537</v>
      </c>
      <c r="H183" s="544" t="s">
        <v>538</v>
      </c>
      <c r="I183" s="562" t="s">
        <v>537</v>
      </c>
      <c r="J183" s="563" t="s">
        <v>538</v>
      </c>
      <c r="K183" s="562" t="s">
        <v>537</v>
      </c>
      <c r="L183" s="544" t="s">
        <v>538</v>
      </c>
      <c r="M183" s="562" t="s">
        <v>537</v>
      </c>
      <c r="N183" s="563" t="s">
        <v>538</v>
      </c>
      <c r="O183" s="562" t="s">
        <v>537</v>
      </c>
      <c r="P183" s="544" t="s">
        <v>538</v>
      </c>
      <c r="Q183" s="562" t="s">
        <v>537</v>
      </c>
      <c r="R183" s="563" t="s">
        <v>538</v>
      </c>
      <c r="S183" s="562" t="s">
        <v>537</v>
      </c>
      <c r="T183" s="544" t="s">
        <v>538</v>
      </c>
      <c r="U183" s="562" t="s">
        <v>537</v>
      </c>
      <c r="V183" s="563" t="s">
        <v>538</v>
      </c>
      <c r="W183" s="562" t="s">
        <v>537</v>
      </c>
      <c r="X183" s="564" t="s">
        <v>538</v>
      </c>
    </row>
    <row r="184" spans="1:24" s="298" customFormat="1" hidden="1" x14ac:dyDescent="0.3">
      <c r="A184" s="562" t="s">
        <v>630</v>
      </c>
      <c r="B184" s="539">
        <v>1</v>
      </c>
      <c r="C184" s="562" t="s">
        <v>630</v>
      </c>
      <c r="D184" s="544">
        <v>2</v>
      </c>
      <c r="E184" s="562" t="s">
        <v>630</v>
      </c>
      <c r="F184" s="563">
        <v>3</v>
      </c>
      <c r="G184" s="562" t="s">
        <v>630</v>
      </c>
      <c r="H184" s="544">
        <v>4</v>
      </c>
      <c r="I184" s="562" t="s">
        <v>630</v>
      </c>
      <c r="J184" s="563">
        <v>5</v>
      </c>
      <c r="K184" s="562" t="s">
        <v>630</v>
      </c>
      <c r="L184" s="544">
        <v>6</v>
      </c>
      <c r="M184" s="562" t="s">
        <v>630</v>
      </c>
      <c r="N184" s="563">
        <v>7</v>
      </c>
      <c r="O184" s="562" t="s">
        <v>630</v>
      </c>
      <c r="P184" s="544">
        <v>8</v>
      </c>
      <c r="Q184" s="562" t="s">
        <v>630</v>
      </c>
      <c r="R184" s="563">
        <v>9</v>
      </c>
      <c r="S184" s="562" t="s">
        <v>630</v>
      </c>
      <c r="T184" s="544">
        <v>10</v>
      </c>
      <c r="U184" s="562" t="s">
        <v>630</v>
      </c>
      <c r="V184" s="563">
        <v>11</v>
      </c>
      <c r="W184" s="562" t="s">
        <v>630</v>
      </c>
      <c r="X184" s="564">
        <v>12</v>
      </c>
    </row>
    <row r="185" spans="1:24" s="298" customFormat="1" hidden="1" x14ac:dyDescent="0.3">
      <c r="A185" s="562" t="s">
        <v>537</v>
      </c>
      <c r="B185" s="539" t="s">
        <v>538</v>
      </c>
      <c r="C185" s="562" t="s">
        <v>537</v>
      </c>
      <c r="D185" s="544" t="s">
        <v>538</v>
      </c>
      <c r="E185" s="562" t="s">
        <v>537</v>
      </c>
      <c r="F185" s="563" t="s">
        <v>538</v>
      </c>
      <c r="G185" s="562" t="s">
        <v>537</v>
      </c>
      <c r="H185" s="544" t="s">
        <v>538</v>
      </c>
      <c r="I185" s="562" t="s">
        <v>537</v>
      </c>
      <c r="J185" s="563" t="s">
        <v>538</v>
      </c>
      <c r="K185" s="562" t="s">
        <v>537</v>
      </c>
      <c r="L185" s="544" t="s">
        <v>538</v>
      </c>
      <c r="M185" s="562" t="s">
        <v>537</v>
      </c>
      <c r="N185" s="563" t="s">
        <v>538</v>
      </c>
      <c r="O185" s="562" t="s">
        <v>537</v>
      </c>
      <c r="P185" s="544" t="s">
        <v>538</v>
      </c>
      <c r="Q185" s="562" t="s">
        <v>537</v>
      </c>
      <c r="R185" s="563" t="s">
        <v>538</v>
      </c>
      <c r="S185" s="562" t="s">
        <v>537</v>
      </c>
      <c r="T185" s="544" t="s">
        <v>538</v>
      </c>
      <c r="U185" s="562" t="s">
        <v>537</v>
      </c>
      <c r="V185" s="563" t="s">
        <v>538</v>
      </c>
      <c r="W185" s="562" t="s">
        <v>537</v>
      </c>
      <c r="X185" s="564" t="s">
        <v>538</v>
      </c>
    </row>
    <row r="186" spans="1:24" s="298" customFormat="1" hidden="1" x14ac:dyDescent="0.3">
      <c r="A186" s="562" t="s">
        <v>631</v>
      </c>
      <c r="B186" s="539">
        <v>1</v>
      </c>
      <c r="C186" s="562" t="s">
        <v>631</v>
      </c>
      <c r="D186" s="544">
        <v>2</v>
      </c>
      <c r="E186" s="562" t="s">
        <v>631</v>
      </c>
      <c r="F186" s="563">
        <v>3</v>
      </c>
      <c r="G186" s="562" t="s">
        <v>631</v>
      </c>
      <c r="H186" s="544">
        <v>4</v>
      </c>
      <c r="I186" s="562" t="s">
        <v>631</v>
      </c>
      <c r="J186" s="563">
        <v>5</v>
      </c>
      <c r="K186" s="562" t="s">
        <v>631</v>
      </c>
      <c r="L186" s="544">
        <v>6</v>
      </c>
      <c r="M186" s="562" t="s">
        <v>631</v>
      </c>
      <c r="N186" s="563">
        <v>7</v>
      </c>
      <c r="O186" s="562" t="s">
        <v>631</v>
      </c>
      <c r="P186" s="544">
        <v>8</v>
      </c>
      <c r="Q186" s="562" t="s">
        <v>631</v>
      </c>
      <c r="R186" s="563">
        <v>9</v>
      </c>
      <c r="S186" s="562" t="s">
        <v>631</v>
      </c>
      <c r="T186" s="544">
        <v>10</v>
      </c>
      <c r="U186" s="562" t="s">
        <v>631</v>
      </c>
      <c r="V186" s="563">
        <v>11</v>
      </c>
      <c r="W186" s="562" t="s">
        <v>631</v>
      </c>
      <c r="X186" s="564">
        <v>12</v>
      </c>
    </row>
    <row r="187" spans="1:24" s="298" customFormat="1" hidden="1" x14ac:dyDescent="0.3">
      <c r="A187" s="562" t="s">
        <v>537</v>
      </c>
      <c r="B187" s="539" t="s">
        <v>538</v>
      </c>
      <c r="C187" s="562" t="s">
        <v>537</v>
      </c>
      <c r="D187" s="544" t="s">
        <v>538</v>
      </c>
      <c r="E187" s="562" t="s">
        <v>537</v>
      </c>
      <c r="F187" s="563" t="s">
        <v>538</v>
      </c>
      <c r="G187" s="562" t="s">
        <v>537</v>
      </c>
      <c r="H187" s="544" t="s">
        <v>538</v>
      </c>
      <c r="I187" s="562" t="s">
        <v>537</v>
      </c>
      <c r="J187" s="563" t="s">
        <v>538</v>
      </c>
      <c r="K187" s="562" t="s">
        <v>537</v>
      </c>
      <c r="L187" s="544" t="s">
        <v>538</v>
      </c>
      <c r="M187" s="562" t="s">
        <v>537</v>
      </c>
      <c r="N187" s="563" t="s">
        <v>538</v>
      </c>
      <c r="O187" s="562" t="s">
        <v>537</v>
      </c>
      <c r="P187" s="544" t="s">
        <v>538</v>
      </c>
      <c r="Q187" s="562" t="s">
        <v>537</v>
      </c>
      <c r="R187" s="563" t="s">
        <v>538</v>
      </c>
      <c r="S187" s="562" t="s">
        <v>537</v>
      </c>
      <c r="T187" s="544" t="s">
        <v>538</v>
      </c>
      <c r="U187" s="562" t="s">
        <v>537</v>
      </c>
      <c r="V187" s="563" t="s">
        <v>538</v>
      </c>
      <c r="W187" s="562" t="s">
        <v>537</v>
      </c>
      <c r="X187" s="564" t="s">
        <v>538</v>
      </c>
    </row>
    <row r="188" spans="1:24" s="298" customFormat="1" hidden="1" x14ac:dyDescent="0.3">
      <c r="A188" s="562" t="s">
        <v>632</v>
      </c>
      <c r="B188" s="539">
        <v>1</v>
      </c>
      <c r="C188" s="562" t="s">
        <v>632</v>
      </c>
      <c r="D188" s="544">
        <v>2</v>
      </c>
      <c r="E188" s="562" t="s">
        <v>632</v>
      </c>
      <c r="F188" s="563">
        <v>3</v>
      </c>
      <c r="G188" s="562" t="s">
        <v>632</v>
      </c>
      <c r="H188" s="544">
        <v>4</v>
      </c>
      <c r="I188" s="562" t="s">
        <v>632</v>
      </c>
      <c r="J188" s="563">
        <v>5</v>
      </c>
      <c r="K188" s="562" t="s">
        <v>632</v>
      </c>
      <c r="L188" s="544">
        <v>6</v>
      </c>
      <c r="M188" s="562" t="s">
        <v>632</v>
      </c>
      <c r="N188" s="563">
        <v>7</v>
      </c>
      <c r="O188" s="562" t="s">
        <v>632</v>
      </c>
      <c r="P188" s="544">
        <v>8</v>
      </c>
      <c r="Q188" s="562" t="s">
        <v>632</v>
      </c>
      <c r="R188" s="563">
        <v>9</v>
      </c>
      <c r="S188" s="562" t="s">
        <v>632</v>
      </c>
      <c r="T188" s="544">
        <v>10</v>
      </c>
      <c r="U188" s="562" t="s">
        <v>632</v>
      </c>
      <c r="V188" s="563">
        <v>11</v>
      </c>
      <c r="W188" s="562" t="s">
        <v>632</v>
      </c>
      <c r="X188" s="564">
        <v>12</v>
      </c>
    </row>
    <row r="189" spans="1:24" s="298" customFormat="1" hidden="1" x14ac:dyDescent="0.3">
      <c r="A189" s="562" t="s">
        <v>537</v>
      </c>
      <c r="B189" s="539" t="s">
        <v>538</v>
      </c>
      <c r="C189" s="562" t="s">
        <v>537</v>
      </c>
      <c r="D189" s="544" t="s">
        <v>538</v>
      </c>
      <c r="E189" s="562" t="s">
        <v>537</v>
      </c>
      <c r="F189" s="563" t="s">
        <v>538</v>
      </c>
      <c r="G189" s="562" t="s">
        <v>537</v>
      </c>
      <c r="H189" s="544" t="s">
        <v>538</v>
      </c>
      <c r="I189" s="562" t="s">
        <v>537</v>
      </c>
      <c r="J189" s="563" t="s">
        <v>538</v>
      </c>
      <c r="K189" s="562" t="s">
        <v>537</v>
      </c>
      <c r="L189" s="544" t="s">
        <v>538</v>
      </c>
      <c r="M189" s="562" t="s">
        <v>537</v>
      </c>
      <c r="N189" s="563" t="s">
        <v>538</v>
      </c>
      <c r="O189" s="562" t="s">
        <v>537</v>
      </c>
      <c r="P189" s="544" t="s">
        <v>538</v>
      </c>
      <c r="Q189" s="562" t="s">
        <v>537</v>
      </c>
      <c r="R189" s="563" t="s">
        <v>538</v>
      </c>
      <c r="S189" s="562" t="s">
        <v>537</v>
      </c>
      <c r="T189" s="544" t="s">
        <v>538</v>
      </c>
      <c r="U189" s="562" t="s">
        <v>537</v>
      </c>
      <c r="V189" s="563" t="s">
        <v>538</v>
      </c>
      <c r="W189" s="562" t="s">
        <v>537</v>
      </c>
      <c r="X189" s="564" t="s">
        <v>538</v>
      </c>
    </row>
    <row r="190" spans="1:24" s="298" customFormat="1" hidden="1" x14ac:dyDescent="0.3">
      <c r="A190" s="562" t="s">
        <v>633</v>
      </c>
      <c r="B190" s="539">
        <v>1</v>
      </c>
      <c r="C190" s="562" t="s">
        <v>633</v>
      </c>
      <c r="D190" s="544">
        <v>2</v>
      </c>
      <c r="E190" s="562" t="s">
        <v>633</v>
      </c>
      <c r="F190" s="563">
        <v>3</v>
      </c>
      <c r="G190" s="562" t="s">
        <v>633</v>
      </c>
      <c r="H190" s="544">
        <v>4</v>
      </c>
      <c r="I190" s="562" t="s">
        <v>633</v>
      </c>
      <c r="J190" s="563">
        <v>5</v>
      </c>
      <c r="K190" s="562" t="s">
        <v>633</v>
      </c>
      <c r="L190" s="544">
        <v>6</v>
      </c>
      <c r="M190" s="562" t="s">
        <v>633</v>
      </c>
      <c r="N190" s="563">
        <v>7</v>
      </c>
      <c r="O190" s="562" t="s">
        <v>633</v>
      </c>
      <c r="P190" s="544">
        <v>8</v>
      </c>
      <c r="Q190" s="562" t="s">
        <v>633</v>
      </c>
      <c r="R190" s="563">
        <v>9</v>
      </c>
      <c r="S190" s="562" t="s">
        <v>633</v>
      </c>
      <c r="T190" s="544">
        <v>10</v>
      </c>
      <c r="U190" s="562" t="s">
        <v>633</v>
      </c>
      <c r="V190" s="563">
        <v>11</v>
      </c>
      <c r="W190" s="562" t="s">
        <v>633</v>
      </c>
      <c r="X190" s="564">
        <v>12</v>
      </c>
    </row>
    <row r="191" spans="1:24" s="298" customFormat="1" hidden="1" x14ac:dyDescent="0.3">
      <c r="A191" s="562" t="s">
        <v>537</v>
      </c>
      <c r="B191" s="539" t="s">
        <v>538</v>
      </c>
      <c r="C191" s="562" t="s">
        <v>537</v>
      </c>
      <c r="D191" s="544" t="s">
        <v>538</v>
      </c>
      <c r="E191" s="562" t="s">
        <v>537</v>
      </c>
      <c r="F191" s="563" t="s">
        <v>538</v>
      </c>
      <c r="G191" s="562" t="s">
        <v>537</v>
      </c>
      <c r="H191" s="544" t="s">
        <v>538</v>
      </c>
      <c r="I191" s="562" t="s">
        <v>537</v>
      </c>
      <c r="J191" s="563" t="s">
        <v>538</v>
      </c>
      <c r="K191" s="562" t="s">
        <v>537</v>
      </c>
      <c r="L191" s="544" t="s">
        <v>538</v>
      </c>
      <c r="M191" s="562" t="s">
        <v>537</v>
      </c>
      <c r="N191" s="563" t="s">
        <v>538</v>
      </c>
      <c r="O191" s="562" t="s">
        <v>537</v>
      </c>
      <c r="P191" s="544" t="s">
        <v>538</v>
      </c>
      <c r="Q191" s="562" t="s">
        <v>537</v>
      </c>
      <c r="R191" s="563" t="s">
        <v>538</v>
      </c>
      <c r="S191" s="562" t="s">
        <v>537</v>
      </c>
      <c r="T191" s="544" t="s">
        <v>538</v>
      </c>
      <c r="U191" s="562" t="s">
        <v>537</v>
      </c>
      <c r="V191" s="563" t="s">
        <v>538</v>
      </c>
      <c r="W191" s="562" t="s">
        <v>537</v>
      </c>
      <c r="X191" s="564" t="s">
        <v>538</v>
      </c>
    </row>
    <row r="192" spans="1:24" s="298" customFormat="1" hidden="1" x14ac:dyDescent="0.3">
      <c r="A192" s="562" t="s">
        <v>634</v>
      </c>
      <c r="B192" s="539">
        <v>1</v>
      </c>
      <c r="C192" s="562" t="s">
        <v>634</v>
      </c>
      <c r="D192" s="544">
        <v>2</v>
      </c>
      <c r="E192" s="562" t="s">
        <v>634</v>
      </c>
      <c r="F192" s="563">
        <v>3</v>
      </c>
      <c r="G192" s="562" t="s">
        <v>634</v>
      </c>
      <c r="H192" s="544">
        <v>4</v>
      </c>
      <c r="I192" s="562" t="s">
        <v>634</v>
      </c>
      <c r="J192" s="563">
        <v>5</v>
      </c>
      <c r="K192" s="562" t="s">
        <v>634</v>
      </c>
      <c r="L192" s="544">
        <v>6</v>
      </c>
      <c r="M192" s="562" t="s">
        <v>634</v>
      </c>
      <c r="N192" s="563">
        <v>7</v>
      </c>
      <c r="O192" s="562" t="s">
        <v>634</v>
      </c>
      <c r="P192" s="544">
        <v>8</v>
      </c>
      <c r="Q192" s="562" t="s">
        <v>634</v>
      </c>
      <c r="R192" s="563">
        <v>9</v>
      </c>
      <c r="S192" s="562" t="s">
        <v>634</v>
      </c>
      <c r="T192" s="544">
        <v>10</v>
      </c>
      <c r="U192" s="562" t="s">
        <v>634</v>
      </c>
      <c r="V192" s="563">
        <v>11</v>
      </c>
      <c r="W192" s="562" t="s">
        <v>634</v>
      </c>
      <c r="X192" s="564">
        <v>12</v>
      </c>
    </row>
    <row r="193" spans="1:24" s="298" customFormat="1" hidden="1" x14ac:dyDescent="0.3">
      <c r="A193" s="562" t="s">
        <v>537</v>
      </c>
      <c r="B193" s="539" t="s">
        <v>538</v>
      </c>
      <c r="C193" s="562" t="s">
        <v>537</v>
      </c>
      <c r="D193" s="544" t="s">
        <v>538</v>
      </c>
      <c r="E193" s="562" t="s">
        <v>537</v>
      </c>
      <c r="F193" s="563" t="s">
        <v>538</v>
      </c>
      <c r="G193" s="562" t="s">
        <v>537</v>
      </c>
      <c r="H193" s="544" t="s">
        <v>538</v>
      </c>
      <c r="I193" s="562" t="s">
        <v>537</v>
      </c>
      <c r="J193" s="563" t="s">
        <v>538</v>
      </c>
      <c r="K193" s="562" t="s">
        <v>537</v>
      </c>
      <c r="L193" s="544" t="s">
        <v>538</v>
      </c>
      <c r="M193" s="562" t="s">
        <v>537</v>
      </c>
      <c r="N193" s="563" t="s">
        <v>538</v>
      </c>
      <c r="O193" s="562" t="s">
        <v>537</v>
      </c>
      <c r="P193" s="544" t="s">
        <v>538</v>
      </c>
      <c r="Q193" s="562" t="s">
        <v>537</v>
      </c>
      <c r="R193" s="563" t="s">
        <v>538</v>
      </c>
      <c r="S193" s="562" t="s">
        <v>537</v>
      </c>
      <c r="T193" s="544" t="s">
        <v>538</v>
      </c>
      <c r="U193" s="562" t="s">
        <v>537</v>
      </c>
      <c r="V193" s="563" t="s">
        <v>538</v>
      </c>
      <c r="W193" s="562" t="s">
        <v>537</v>
      </c>
      <c r="X193" s="564" t="s">
        <v>538</v>
      </c>
    </row>
    <row r="194" spans="1:24" s="298" customFormat="1" hidden="1" x14ac:dyDescent="0.3">
      <c r="A194" s="562" t="s">
        <v>635</v>
      </c>
      <c r="B194" s="539">
        <v>1</v>
      </c>
      <c r="C194" s="562" t="s">
        <v>635</v>
      </c>
      <c r="D194" s="544">
        <v>2</v>
      </c>
      <c r="E194" s="562" t="s">
        <v>635</v>
      </c>
      <c r="F194" s="563">
        <v>3</v>
      </c>
      <c r="G194" s="562" t="s">
        <v>635</v>
      </c>
      <c r="H194" s="544">
        <v>4</v>
      </c>
      <c r="I194" s="562" t="s">
        <v>635</v>
      </c>
      <c r="J194" s="563">
        <v>5</v>
      </c>
      <c r="K194" s="562" t="s">
        <v>635</v>
      </c>
      <c r="L194" s="544">
        <v>6</v>
      </c>
      <c r="M194" s="562" t="s">
        <v>635</v>
      </c>
      <c r="N194" s="563">
        <v>7</v>
      </c>
      <c r="O194" s="562" t="s">
        <v>635</v>
      </c>
      <c r="P194" s="544">
        <v>8</v>
      </c>
      <c r="Q194" s="562" t="s">
        <v>635</v>
      </c>
      <c r="R194" s="563">
        <v>9</v>
      </c>
      <c r="S194" s="562" t="s">
        <v>635</v>
      </c>
      <c r="T194" s="544">
        <v>10</v>
      </c>
      <c r="U194" s="562" t="s">
        <v>635</v>
      </c>
      <c r="V194" s="563">
        <v>11</v>
      </c>
      <c r="W194" s="562" t="s">
        <v>635</v>
      </c>
      <c r="X194" s="564">
        <v>12</v>
      </c>
    </row>
    <row r="195" spans="1:24" s="298" customFormat="1" hidden="1" x14ac:dyDescent="0.3">
      <c r="A195" s="562" t="s">
        <v>537</v>
      </c>
      <c r="B195" s="539" t="s">
        <v>538</v>
      </c>
      <c r="C195" s="562" t="s">
        <v>537</v>
      </c>
      <c r="D195" s="544" t="s">
        <v>538</v>
      </c>
      <c r="E195" s="562" t="s">
        <v>537</v>
      </c>
      <c r="F195" s="563" t="s">
        <v>538</v>
      </c>
      <c r="G195" s="562" t="s">
        <v>537</v>
      </c>
      <c r="H195" s="544" t="s">
        <v>538</v>
      </c>
      <c r="I195" s="562" t="s">
        <v>537</v>
      </c>
      <c r="J195" s="563" t="s">
        <v>538</v>
      </c>
      <c r="K195" s="562" t="s">
        <v>537</v>
      </c>
      <c r="L195" s="544" t="s">
        <v>538</v>
      </c>
      <c r="M195" s="562" t="s">
        <v>537</v>
      </c>
      <c r="N195" s="563" t="s">
        <v>538</v>
      </c>
      <c r="O195" s="562" t="s">
        <v>537</v>
      </c>
      <c r="P195" s="544" t="s">
        <v>538</v>
      </c>
      <c r="Q195" s="562" t="s">
        <v>537</v>
      </c>
      <c r="R195" s="563" t="s">
        <v>538</v>
      </c>
      <c r="S195" s="562" t="s">
        <v>537</v>
      </c>
      <c r="T195" s="544" t="s">
        <v>538</v>
      </c>
      <c r="U195" s="562" t="s">
        <v>537</v>
      </c>
      <c r="V195" s="563" t="s">
        <v>538</v>
      </c>
      <c r="W195" s="562" t="s">
        <v>537</v>
      </c>
      <c r="X195" s="564" t="s">
        <v>538</v>
      </c>
    </row>
    <row r="196" spans="1:24" s="298" customFormat="1" hidden="1" x14ac:dyDescent="0.3">
      <c r="A196" s="562" t="s">
        <v>636</v>
      </c>
      <c r="B196" s="539">
        <v>1</v>
      </c>
      <c r="C196" s="562" t="s">
        <v>636</v>
      </c>
      <c r="D196" s="544">
        <v>2</v>
      </c>
      <c r="E196" s="562" t="s">
        <v>636</v>
      </c>
      <c r="F196" s="563">
        <v>3</v>
      </c>
      <c r="G196" s="562" t="s">
        <v>636</v>
      </c>
      <c r="H196" s="544">
        <v>4</v>
      </c>
      <c r="I196" s="562" t="s">
        <v>636</v>
      </c>
      <c r="J196" s="563">
        <v>5</v>
      </c>
      <c r="K196" s="562" t="s">
        <v>636</v>
      </c>
      <c r="L196" s="544">
        <v>6</v>
      </c>
      <c r="M196" s="562" t="s">
        <v>636</v>
      </c>
      <c r="N196" s="563">
        <v>7</v>
      </c>
      <c r="O196" s="562" t="s">
        <v>636</v>
      </c>
      <c r="P196" s="544">
        <v>8</v>
      </c>
      <c r="Q196" s="562" t="s">
        <v>636</v>
      </c>
      <c r="R196" s="563">
        <v>9</v>
      </c>
      <c r="S196" s="562" t="s">
        <v>636</v>
      </c>
      <c r="T196" s="544">
        <v>10</v>
      </c>
      <c r="U196" s="562" t="s">
        <v>636</v>
      </c>
      <c r="V196" s="563">
        <v>11</v>
      </c>
      <c r="W196" s="562" t="s">
        <v>636</v>
      </c>
      <c r="X196" s="564">
        <v>12</v>
      </c>
    </row>
    <row r="197" spans="1:24" s="298" customFormat="1" hidden="1" x14ac:dyDescent="0.3">
      <c r="A197" s="562" t="s">
        <v>537</v>
      </c>
      <c r="B197" s="539" t="s">
        <v>538</v>
      </c>
      <c r="C197" s="562" t="s">
        <v>537</v>
      </c>
      <c r="D197" s="544" t="s">
        <v>538</v>
      </c>
      <c r="E197" s="562" t="s">
        <v>537</v>
      </c>
      <c r="F197" s="563" t="s">
        <v>538</v>
      </c>
      <c r="G197" s="562" t="s">
        <v>537</v>
      </c>
      <c r="H197" s="544" t="s">
        <v>538</v>
      </c>
      <c r="I197" s="562" t="s">
        <v>537</v>
      </c>
      <c r="J197" s="563" t="s">
        <v>538</v>
      </c>
      <c r="K197" s="562" t="s">
        <v>537</v>
      </c>
      <c r="L197" s="544" t="s">
        <v>538</v>
      </c>
      <c r="M197" s="562" t="s">
        <v>537</v>
      </c>
      <c r="N197" s="563" t="s">
        <v>538</v>
      </c>
      <c r="O197" s="562" t="s">
        <v>537</v>
      </c>
      <c r="P197" s="544" t="s">
        <v>538</v>
      </c>
      <c r="Q197" s="562" t="s">
        <v>537</v>
      </c>
      <c r="R197" s="563" t="s">
        <v>538</v>
      </c>
      <c r="S197" s="562" t="s">
        <v>537</v>
      </c>
      <c r="T197" s="544" t="s">
        <v>538</v>
      </c>
      <c r="U197" s="562" t="s">
        <v>537</v>
      </c>
      <c r="V197" s="563" t="s">
        <v>538</v>
      </c>
      <c r="W197" s="562" t="s">
        <v>537</v>
      </c>
      <c r="X197" s="564" t="s">
        <v>538</v>
      </c>
    </row>
    <row r="198" spans="1:24" s="298" customFormat="1" hidden="1" x14ac:dyDescent="0.3">
      <c r="A198" s="562" t="s">
        <v>637</v>
      </c>
      <c r="B198" s="539">
        <v>1</v>
      </c>
      <c r="C198" s="562" t="s">
        <v>637</v>
      </c>
      <c r="D198" s="544">
        <v>2</v>
      </c>
      <c r="E198" s="562" t="s">
        <v>637</v>
      </c>
      <c r="F198" s="563">
        <v>3</v>
      </c>
      <c r="G198" s="562" t="s">
        <v>637</v>
      </c>
      <c r="H198" s="544">
        <v>4</v>
      </c>
      <c r="I198" s="562" t="s">
        <v>637</v>
      </c>
      <c r="J198" s="563">
        <v>5</v>
      </c>
      <c r="K198" s="562" t="s">
        <v>637</v>
      </c>
      <c r="L198" s="544">
        <v>6</v>
      </c>
      <c r="M198" s="562" t="s">
        <v>637</v>
      </c>
      <c r="N198" s="563">
        <v>7</v>
      </c>
      <c r="O198" s="562" t="s">
        <v>637</v>
      </c>
      <c r="P198" s="544">
        <v>8</v>
      </c>
      <c r="Q198" s="562" t="s">
        <v>637</v>
      </c>
      <c r="R198" s="563">
        <v>9</v>
      </c>
      <c r="S198" s="562" t="s">
        <v>637</v>
      </c>
      <c r="T198" s="544">
        <v>10</v>
      </c>
      <c r="U198" s="562" t="s">
        <v>637</v>
      </c>
      <c r="V198" s="563">
        <v>11</v>
      </c>
      <c r="W198" s="562" t="s">
        <v>637</v>
      </c>
      <c r="X198" s="564">
        <v>12</v>
      </c>
    </row>
    <row r="199" spans="1:24" s="298" customFormat="1" hidden="1" x14ac:dyDescent="0.3">
      <c r="A199" s="562" t="s">
        <v>537</v>
      </c>
      <c r="B199" s="539" t="s">
        <v>538</v>
      </c>
      <c r="C199" s="562" t="s">
        <v>537</v>
      </c>
      <c r="D199" s="544" t="s">
        <v>538</v>
      </c>
      <c r="E199" s="562" t="s">
        <v>537</v>
      </c>
      <c r="F199" s="563" t="s">
        <v>538</v>
      </c>
      <c r="G199" s="562" t="s">
        <v>537</v>
      </c>
      <c r="H199" s="544" t="s">
        <v>538</v>
      </c>
      <c r="I199" s="562" t="s">
        <v>537</v>
      </c>
      <c r="J199" s="563" t="s">
        <v>538</v>
      </c>
      <c r="K199" s="562" t="s">
        <v>537</v>
      </c>
      <c r="L199" s="544" t="s">
        <v>538</v>
      </c>
      <c r="M199" s="562" t="s">
        <v>537</v>
      </c>
      <c r="N199" s="563" t="s">
        <v>538</v>
      </c>
      <c r="O199" s="562" t="s">
        <v>537</v>
      </c>
      <c r="P199" s="544" t="s">
        <v>538</v>
      </c>
      <c r="Q199" s="562" t="s">
        <v>537</v>
      </c>
      <c r="R199" s="563" t="s">
        <v>538</v>
      </c>
      <c r="S199" s="562" t="s">
        <v>537</v>
      </c>
      <c r="T199" s="544" t="s">
        <v>538</v>
      </c>
      <c r="U199" s="562" t="s">
        <v>537</v>
      </c>
      <c r="V199" s="563" t="s">
        <v>538</v>
      </c>
      <c r="W199" s="562" t="s">
        <v>537</v>
      </c>
      <c r="X199" s="564" t="s">
        <v>538</v>
      </c>
    </row>
    <row r="200" spans="1:24" s="298" customFormat="1" hidden="1" x14ac:dyDescent="0.3">
      <c r="A200" s="562" t="s">
        <v>638</v>
      </c>
      <c r="B200" s="539">
        <v>1</v>
      </c>
      <c r="C200" s="562" t="s">
        <v>638</v>
      </c>
      <c r="D200" s="544">
        <v>2</v>
      </c>
      <c r="E200" s="562" t="s">
        <v>638</v>
      </c>
      <c r="F200" s="563">
        <v>3</v>
      </c>
      <c r="G200" s="562" t="s">
        <v>638</v>
      </c>
      <c r="H200" s="544">
        <v>4</v>
      </c>
      <c r="I200" s="562" t="s">
        <v>638</v>
      </c>
      <c r="J200" s="563">
        <v>5</v>
      </c>
      <c r="K200" s="562" t="s">
        <v>638</v>
      </c>
      <c r="L200" s="544">
        <v>6</v>
      </c>
      <c r="M200" s="562" t="s">
        <v>638</v>
      </c>
      <c r="N200" s="563">
        <v>7</v>
      </c>
      <c r="O200" s="562" t="s">
        <v>638</v>
      </c>
      <c r="P200" s="544">
        <v>8</v>
      </c>
      <c r="Q200" s="562" t="s">
        <v>638</v>
      </c>
      <c r="R200" s="563">
        <v>9</v>
      </c>
      <c r="S200" s="562" t="s">
        <v>638</v>
      </c>
      <c r="T200" s="544">
        <v>10</v>
      </c>
      <c r="U200" s="562" t="s">
        <v>638</v>
      </c>
      <c r="V200" s="563">
        <v>11</v>
      </c>
      <c r="W200" s="562" t="s">
        <v>638</v>
      </c>
      <c r="X200" s="564">
        <v>12</v>
      </c>
    </row>
    <row r="201" spans="1:24" s="298" customFormat="1" hidden="1" x14ac:dyDescent="0.3">
      <c r="A201" s="562" t="s">
        <v>537</v>
      </c>
      <c r="B201" s="539" t="s">
        <v>538</v>
      </c>
      <c r="C201" s="562" t="s">
        <v>537</v>
      </c>
      <c r="D201" s="544" t="s">
        <v>538</v>
      </c>
      <c r="E201" s="562" t="s">
        <v>537</v>
      </c>
      <c r="F201" s="563" t="s">
        <v>538</v>
      </c>
      <c r="G201" s="562" t="s">
        <v>537</v>
      </c>
      <c r="H201" s="544" t="s">
        <v>538</v>
      </c>
      <c r="I201" s="562" t="s">
        <v>537</v>
      </c>
      <c r="J201" s="563" t="s">
        <v>538</v>
      </c>
      <c r="K201" s="562" t="s">
        <v>537</v>
      </c>
      <c r="L201" s="544" t="s">
        <v>538</v>
      </c>
      <c r="M201" s="562" t="s">
        <v>537</v>
      </c>
      <c r="N201" s="563" t="s">
        <v>538</v>
      </c>
      <c r="O201" s="562" t="s">
        <v>537</v>
      </c>
      <c r="P201" s="544" t="s">
        <v>538</v>
      </c>
      <c r="Q201" s="562" t="s">
        <v>537</v>
      </c>
      <c r="R201" s="563" t="s">
        <v>538</v>
      </c>
      <c r="S201" s="562" t="s">
        <v>537</v>
      </c>
      <c r="T201" s="544" t="s">
        <v>538</v>
      </c>
      <c r="U201" s="562" t="s">
        <v>537</v>
      </c>
      <c r="V201" s="563" t="s">
        <v>538</v>
      </c>
      <c r="W201" s="562" t="s">
        <v>537</v>
      </c>
      <c r="X201" s="564" t="s">
        <v>538</v>
      </c>
    </row>
    <row r="202" spans="1:24" s="298" customFormat="1" hidden="1" x14ac:dyDescent="0.3">
      <c r="A202" s="562" t="s">
        <v>639</v>
      </c>
      <c r="B202" s="539">
        <v>1</v>
      </c>
      <c r="C202" s="562" t="s">
        <v>639</v>
      </c>
      <c r="D202" s="544">
        <v>2</v>
      </c>
      <c r="E202" s="562" t="s">
        <v>639</v>
      </c>
      <c r="F202" s="563">
        <v>3</v>
      </c>
      <c r="G202" s="562" t="s">
        <v>639</v>
      </c>
      <c r="H202" s="544">
        <v>4</v>
      </c>
      <c r="I202" s="562" t="s">
        <v>639</v>
      </c>
      <c r="J202" s="563">
        <v>5</v>
      </c>
      <c r="K202" s="562" t="s">
        <v>639</v>
      </c>
      <c r="L202" s="544">
        <v>6</v>
      </c>
      <c r="M202" s="562" t="s">
        <v>639</v>
      </c>
      <c r="N202" s="563">
        <v>7</v>
      </c>
      <c r="O202" s="562" t="s">
        <v>639</v>
      </c>
      <c r="P202" s="544">
        <v>8</v>
      </c>
      <c r="Q202" s="562" t="s">
        <v>639</v>
      </c>
      <c r="R202" s="563">
        <v>9</v>
      </c>
      <c r="S202" s="562" t="s">
        <v>639</v>
      </c>
      <c r="T202" s="544">
        <v>10</v>
      </c>
      <c r="U202" s="562" t="s">
        <v>639</v>
      </c>
      <c r="V202" s="563">
        <v>11</v>
      </c>
      <c r="W202" s="562" t="s">
        <v>639</v>
      </c>
      <c r="X202" s="564">
        <v>12</v>
      </c>
    </row>
    <row r="203" spans="1:24" s="298" customFormat="1" hidden="1" x14ac:dyDescent="0.3">
      <c r="A203" s="562" t="s">
        <v>537</v>
      </c>
      <c r="B203" s="539" t="s">
        <v>538</v>
      </c>
      <c r="C203" s="562" t="s">
        <v>537</v>
      </c>
      <c r="D203" s="544" t="s">
        <v>538</v>
      </c>
      <c r="E203" s="562" t="s">
        <v>537</v>
      </c>
      <c r="F203" s="563" t="s">
        <v>538</v>
      </c>
      <c r="G203" s="562" t="s">
        <v>537</v>
      </c>
      <c r="H203" s="544" t="s">
        <v>538</v>
      </c>
      <c r="I203" s="562" t="s">
        <v>537</v>
      </c>
      <c r="J203" s="563" t="s">
        <v>538</v>
      </c>
      <c r="K203" s="562" t="s">
        <v>537</v>
      </c>
      <c r="L203" s="544" t="s">
        <v>538</v>
      </c>
      <c r="M203" s="562" t="s">
        <v>537</v>
      </c>
      <c r="N203" s="563" t="s">
        <v>538</v>
      </c>
      <c r="O203" s="562" t="s">
        <v>537</v>
      </c>
      <c r="P203" s="544" t="s">
        <v>538</v>
      </c>
      <c r="Q203" s="562" t="s">
        <v>537</v>
      </c>
      <c r="R203" s="563" t="s">
        <v>538</v>
      </c>
      <c r="S203" s="562" t="s">
        <v>537</v>
      </c>
      <c r="T203" s="544" t="s">
        <v>538</v>
      </c>
      <c r="U203" s="562" t="s">
        <v>537</v>
      </c>
      <c r="V203" s="563" t="s">
        <v>538</v>
      </c>
      <c r="W203" s="562" t="s">
        <v>537</v>
      </c>
      <c r="X203" s="564" t="s">
        <v>538</v>
      </c>
    </row>
    <row r="204" spans="1:24" s="298" customFormat="1" ht="15" hidden="1" thickBot="1" x14ac:dyDescent="0.35">
      <c r="A204" s="565" t="s">
        <v>640</v>
      </c>
      <c r="B204" s="566">
        <v>1</v>
      </c>
      <c r="C204" s="565" t="s">
        <v>640</v>
      </c>
      <c r="D204" s="568">
        <v>2</v>
      </c>
      <c r="E204" s="565" t="s">
        <v>640</v>
      </c>
      <c r="F204" s="580">
        <v>3</v>
      </c>
      <c r="G204" s="565" t="s">
        <v>640</v>
      </c>
      <c r="H204" s="568">
        <v>4</v>
      </c>
      <c r="I204" s="565" t="s">
        <v>640</v>
      </c>
      <c r="J204" s="580">
        <v>5</v>
      </c>
      <c r="K204" s="565" t="s">
        <v>640</v>
      </c>
      <c r="L204" s="568">
        <v>6</v>
      </c>
      <c r="M204" s="565" t="s">
        <v>640</v>
      </c>
      <c r="N204" s="580">
        <v>7</v>
      </c>
      <c r="O204" s="565" t="s">
        <v>640</v>
      </c>
      <c r="P204" s="568">
        <v>8</v>
      </c>
      <c r="Q204" s="565" t="s">
        <v>640</v>
      </c>
      <c r="R204" s="580">
        <v>9</v>
      </c>
      <c r="S204" s="565" t="s">
        <v>640</v>
      </c>
      <c r="T204" s="568">
        <v>10</v>
      </c>
      <c r="U204" s="565" t="s">
        <v>640</v>
      </c>
      <c r="V204" s="580">
        <v>11</v>
      </c>
      <c r="W204" s="565" t="s">
        <v>640</v>
      </c>
      <c r="X204" s="570">
        <v>12</v>
      </c>
    </row>
    <row r="205" spans="1:24" s="298" customFormat="1" ht="15" hidden="1" thickTop="1" x14ac:dyDescent="0.3">
      <c r="A205" s="555" t="s">
        <v>537</v>
      </c>
      <c r="B205" s="556" t="s">
        <v>538</v>
      </c>
      <c r="C205" s="555" t="s">
        <v>537</v>
      </c>
      <c r="D205" s="558" t="s">
        <v>538</v>
      </c>
      <c r="E205" s="555" t="s">
        <v>537</v>
      </c>
      <c r="F205" s="560" t="s">
        <v>538</v>
      </c>
      <c r="G205" s="555" t="s">
        <v>537</v>
      </c>
      <c r="H205" s="558" t="s">
        <v>538</v>
      </c>
      <c r="I205" s="555" t="s">
        <v>537</v>
      </c>
      <c r="J205" s="560" t="s">
        <v>538</v>
      </c>
      <c r="K205" s="555" t="s">
        <v>537</v>
      </c>
      <c r="L205" s="558" t="s">
        <v>538</v>
      </c>
      <c r="M205" s="555" t="s">
        <v>537</v>
      </c>
      <c r="N205" s="560" t="s">
        <v>538</v>
      </c>
      <c r="O205" s="555" t="s">
        <v>537</v>
      </c>
      <c r="P205" s="558" t="s">
        <v>538</v>
      </c>
      <c r="Q205" s="555" t="s">
        <v>537</v>
      </c>
      <c r="R205" s="560" t="s">
        <v>538</v>
      </c>
      <c r="S205" s="555" t="s">
        <v>537</v>
      </c>
      <c r="T205" s="558" t="s">
        <v>538</v>
      </c>
      <c r="U205" s="555" t="s">
        <v>537</v>
      </c>
      <c r="V205" s="560" t="s">
        <v>538</v>
      </c>
      <c r="W205" s="555" t="s">
        <v>537</v>
      </c>
      <c r="X205" s="561" t="s">
        <v>538</v>
      </c>
    </row>
    <row r="206" spans="1:24" s="298" customFormat="1" hidden="1" x14ac:dyDescent="0.3">
      <c r="A206" s="562" t="s">
        <v>641</v>
      </c>
      <c r="B206" s="539">
        <v>1</v>
      </c>
      <c r="C206" s="562" t="s">
        <v>641</v>
      </c>
      <c r="D206" s="544">
        <v>2</v>
      </c>
      <c r="E206" s="562" t="s">
        <v>641</v>
      </c>
      <c r="F206" s="563">
        <v>3</v>
      </c>
      <c r="G206" s="562" t="s">
        <v>641</v>
      </c>
      <c r="H206" s="544">
        <v>4</v>
      </c>
      <c r="I206" s="562" t="s">
        <v>641</v>
      </c>
      <c r="J206" s="563">
        <v>5</v>
      </c>
      <c r="K206" s="562" t="s">
        <v>641</v>
      </c>
      <c r="L206" s="544">
        <v>6</v>
      </c>
      <c r="M206" s="562" t="s">
        <v>641</v>
      </c>
      <c r="N206" s="563">
        <v>7</v>
      </c>
      <c r="O206" s="562" t="s">
        <v>641</v>
      </c>
      <c r="P206" s="544">
        <v>8</v>
      </c>
      <c r="Q206" s="562" t="s">
        <v>641</v>
      </c>
      <c r="R206" s="563">
        <v>9</v>
      </c>
      <c r="S206" s="562" t="s">
        <v>641</v>
      </c>
      <c r="T206" s="544">
        <v>10</v>
      </c>
      <c r="U206" s="562" t="s">
        <v>641</v>
      </c>
      <c r="V206" s="563">
        <v>11</v>
      </c>
      <c r="W206" s="562" t="s">
        <v>641</v>
      </c>
      <c r="X206" s="564">
        <v>12</v>
      </c>
    </row>
    <row r="207" spans="1:24" s="298" customFormat="1" hidden="1" x14ac:dyDescent="0.3">
      <c r="A207" s="562" t="s">
        <v>537</v>
      </c>
      <c r="B207" s="539" t="s">
        <v>538</v>
      </c>
      <c r="C207" s="562" t="s">
        <v>537</v>
      </c>
      <c r="D207" s="544" t="s">
        <v>538</v>
      </c>
      <c r="E207" s="562" t="s">
        <v>537</v>
      </c>
      <c r="F207" s="563" t="s">
        <v>538</v>
      </c>
      <c r="G207" s="562" t="s">
        <v>537</v>
      </c>
      <c r="H207" s="544" t="s">
        <v>538</v>
      </c>
      <c r="I207" s="562" t="s">
        <v>537</v>
      </c>
      <c r="J207" s="563" t="s">
        <v>538</v>
      </c>
      <c r="K207" s="562" t="s">
        <v>537</v>
      </c>
      <c r="L207" s="544" t="s">
        <v>538</v>
      </c>
      <c r="M207" s="562" t="s">
        <v>537</v>
      </c>
      <c r="N207" s="563" t="s">
        <v>538</v>
      </c>
      <c r="O207" s="562" t="s">
        <v>537</v>
      </c>
      <c r="P207" s="544" t="s">
        <v>538</v>
      </c>
      <c r="Q207" s="562" t="s">
        <v>537</v>
      </c>
      <c r="R207" s="563" t="s">
        <v>538</v>
      </c>
      <c r="S207" s="562" t="s">
        <v>537</v>
      </c>
      <c r="T207" s="544" t="s">
        <v>538</v>
      </c>
      <c r="U207" s="562" t="s">
        <v>537</v>
      </c>
      <c r="V207" s="563" t="s">
        <v>538</v>
      </c>
      <c r="W207" s="562" t="s">
        <v>537</v>
      </c>
      <c r="X207" s="564" t="s">
        <v>538</v>
      </c>
    </row>
    <row r="208" spans="1:24" s="298" customFormat="1" hidden="1" x14ac:dyDescent="0.3">
      <c r="A208" s="562" t="s">
        <v>642</v>
      </c>
      <c r="B208" s="539">
        <v>1</v>
      </c>
      <c r="C208" s="562" t="s">
        <v>642</v>
      </c>
      <c r="D208" s="544">
        <v>2</v>
      </c>
      <c r="E208" s="562" t="s">
        <v>642</v>
      </c>
      <c r="F208" s="563">
        <v>3</v>
      </c>
      <c r="G208" s="562" t="s">
        <v>642</v>
      </c>
      <c r="H208" s="544">
        <v>4</v>
      </c>
      <c r="I208" s="562" t="s">
        <v>642</v>
      </c>
      <c r="J208" s="563">
        <v>5</v>
      </c>
      <c r="K208" s="562" t="s">
        <v>642</v>
      </c>
      <c r="L208" s="544">
        <v>6</v>
      </c>
      <c r="M208" s="562" t="s">
        <v>642</v>
      </c>
      <c r="N208" s="563">
        <v>7</v>
      </c>
      <c r="O208" s="562" t="s">
        <v>642</v>
      </c>
      <c r="P208" s="544">
        <v>8</v>
      </c>
      <c r="Q208" s="562" t="s">
        <v>642</v>
      </c>
      <c r="R208" s="563">
        <v>9</v>
      </c>
      <c r="S208" s="562" t="s">
        <v>642</v>
      </c>
      <c r="T208" s="544">
        <v>10</v>
      </c>
      <c r="U208" s="562" t="s">
        <v>642</v>
      </c>
      <c r="V208" s="563">
        <v>11</v>
      </c>
      <c r="W208" s="562" t="s">
        <v>642</v>
      </c>
      <c r="X208" s="564">
        <v>12</v>
      </c>
    </row>
    <row r="209" spans="1:43" s="298" customFormat="1" hidden="1" x14ac:dyDescent="0.3">
      <c r="A209" s="562" t="s">
        <v>537</v>
      </c>
      <c r="B209" s="539" t="s">
        <v>538</v>
      </c>
      <c r="C209" s="562" t="s">
        <v>537</v>
      </c>
      <c r="D209" s="544" t="s">
        <v>538</v>
      </c>
      <c r="E209" s="562" t="s">
        <v>537</v>
      </c>
      <c r="F209" s="563" t="s">
        <v>538</v>
      </c>
      <c r="G209" s="562" t="s">
        <v>537</v>
      </c>
      <c r="H209" s="544" t="s">
        <v>538</v>
      </c>
      <c r="I209" s="562" t="s">
        <v>537</v>
      </c>
      <c r="J209" s="563" t="s">
        <v>538</v>
      </c>
      <c r="K209" s="562" t="s">
        <v>537</v>
      </c>
      <c r="L209" s="544" t="s">
        <v>538</v>
      </c>
      <c r="M209" s="562" t="s">
        <v>537</v>
      </c>
      <c r="N209" s="563" t="s">
        <v>538</v>
      </c>
      <c r="O209" s="562" t="s">
        <v>537</v>
      </c>
      <c r="P209" s="544" t="s">
        <v>538</v>
      </c>
      <c r="Q209" s="562" t="s">
        <v>537</v>
      </c>
      <c r="R209" s="563" t="s">
        <v>538</v>
      </c>
      <c r="S209" s="562" t="s">
        <v>537</v>
      </c>
      <c r="T209" s="544" t="s">
        <v>538</v>
      </c>
      <c r="U209" s="562" t="s">
        <v>537</v>
      </c>
      <c r="V209" s="563" t="s">
        <v>538</v>
      </c>
      <c r="W209" s="562" t="s">
        <v>537</v>
      </c>
      <c r="X209" s="564" t="s">
        <v>538</v>
      </c>
    </row>
    <row r="210" spans="1:43" s="298" customFormat="1" hidden="1" x14ac:dyDescent="0.3">
      <c r="A210" s="562" t="s">
        <v>643</v>
      </c>
      <c r="B210" s="539">
        <v>1</v>
      </c>
      <c r="C210" s="562" t="s">
        <v>643</v>
      </c>
      <c r="D210" s="544">
        <v>2</v>
      </c>
      <c r="E210" s="562" t="s">
        <v>643</v>
      </c>
      <c r="F210" s="563">
        <v>3</v>
      </c>
      <c r="G210" s="562" t="s">
        <v>643</v>
      </c>
      <c r="H210" s="544">
        <v>4</v>
      </c>
      <c r="I210" s="562" t="s">
        <v>643</v>
      </c>
      <c r="J210" s="563">
        <v>5</v>
      </c>
      <c r="K210" s="562" t="s">
        <v>643</v>
      </c>
      <c r="L210" s="544">
        <v>6</v>
      </c>
      <c r="M210" s="562" t="s">
        <v>643</v>
      </c>
      <c r="N210" s="563">
        <v>7</v>
      </c>
      <c r="O210" s="562" t="s">
        <v>643</v>
      </c>
      <c r="P210" s="544">
        <v>8</v>
      </c>
      <c r="Q210" s="562" t="s">
        <v>643</v>
      </c>
      <c r="R210" s="563">
        <v>9</v>
      </c>
      <c r="S210" s="562" t="s">
        <v>643</v>
      </c>
      <c r="T210" s="544">
        <v>10</v>
      </c>
      <c r="U210" s="562" t="s">
        <v>643</v>
      </c>
      <c r="V210" s="563">
        <v>11</v>
      </c>
      <c r="W210" s="562" t="s">
        <v>643</v>
      </c>
      <c r="X210" s="564">
        <v>12</v>
      </c>
    </row>
    <row r="211" spans="1:43" s="298" customFormat="1" ht="15" hidden="1" thickTop="1" x14ac:dyDescent="0.3">
      <c r="A211" s="555" t="s">
        <v>537</v>
      </c>
      <c r="B211" s="556" t="s">
        <v>538</v>
      </c>
      <c r="C211" s="555" t="s">
        <v>537</v>
      </c>
      <c r="D211" s="558" t="s">
        <v>538</v>
      </c>
      <c r="E211" s="555" t="s">
        <v>537</v>
      </c>
      <c r="F211" s="560" t="s">
        <v>538</v>
      </c>
      <c r="G211" s="555" t="s">
        <v>537</v>
      </c>
      <c r="H211" s="558" t="s">
        <v>538</v>
      </c>
      <c r="I211" s="555" t="s">
        <v>537</v>
      </c>
      <c r="J211" s="560" t="s">
        <v>538</v>
      </c>
      <c r="K211" s="555" t="s">
        <v>537</v>
      </c>
      <c r="L211" s="558" t="s">
        <v>538</v>
      </c>
      <c r="M211" s="555" t="s">
        <v>537</v>
      </c>
      <c r="N211" s="560" t="s">
        <v>538</v>
      </c>
      <c r="O211" s="555" t="s">
        <v>537</v>
      </c>
      <c r="P211" s="558" t="s">
        <v>538</v>
      </c>
      <c r="Q211" s="555" t="s">
        <v>537</v>
      </c>
      <c r="R211" s="560" t="s">
        <v>538</v>
      </c>
      <c r="S211" s="555" t="s">
        <v>537</v>
      </c>
      <c r="T211" s="558" t="s">
        <v>538</v>
      </c>
      <c r="U211" s="555" t="s">
        <v>537</v>
      </c>
      <c r="V211" s="560" t="s">
        <v>538</v>
      </c>
      <c r="W211" s="555" t="s">
        <v>537</v>
      </c>
      <c r="X211" s="561" t="s">
        <v>538</v>
      </c>
    </row>
    <row r="212" spans="1:43" s="298" customFormat="1" hidden="1" x14ac:dyDescent="0.3">
      <c r="A212" s="562" t="s">
        <v>644</v>
      </c>
      <c r="B212" s="539">
        <v>1</v>
      </c>
      <c r="C212" s="562" t="s">
        <v>644</v>
      </c>
      <c r="D212" s="544">
        <v>2</v>
      </c>
      <c r="E212" s="562" t="s">
        <v>644</v>
      </c>
      <c r="F212" s="563">
        <v>3</v>
      </c>
      <c r="G212" s="562" t="s">
        <v>644</v>
      </c>
      <c r="H212" s="544">
        <v>4</v>
      </c>
      <c r="I212" s="562" t="s">
        <v>644</v>
      </c>
      <c r="J212" s="563">
        <v>5</v>
      </c>
      <c r="K212" s="562" t="s">
        <v>644</v>
      </c>
      <c r="L212" s="544">
        <v>6</v>
      </c>
      <c r="M212" s="562" t="s">
        <v>644</v>
      </c>
      <c r="N212" s="563">
        <v>7</v>
      </c>
      <c r="O212" s="562" t="s">
        <v>644</v>
      </c>
      <c r="P212" s="544">
        <v>8</v>
      </c>
      <c r="Q212" s="562" t="s">
        <v>644</v>
      </c>
      <c r="R212" s="563">
        <v>9</v>
      </c>
      <c r="S212" s="562" t="s">
        <v>644</v>
      </c>
      <c r="T212" s="544">
        <v>10</v>
      </c>
      <c r="U212" s="562" t="s">
        <v>644</v>
      </c>
      <c r="V212" s="563">
        <v>11</v>
      </c>
      <c r="W212" s="562" t="s">
        <v>644</v>
      </c>
      <c r="X212" s="564">
        <v>12</v>
      </c>
    </row>
    <row r="213" spans="1:43" s="298" customFormat="1" hidden="1" x14ac:dyDescent="0.3">
      <c r="A213" s="562" t="s">
        <v>537</v>
      </c>
      <c r="B213" s="539" t="s">
        <v>538</v>
      </c>
      <c r="C213" s="562" t="s">
        <v>537</v>
      </c>
      <c r="D213" s="544" t="s">
        <v>538</v>
      </c>
      <c r="E213" s="562" t="s">
        <v>537</v>
      </c>
      <c r="F213" s="563" t="s">
        <v>538</v>
      </c>
      <c r="G213" s="562" t="s">
        <v>537</v>
      </c>
      <c r="H213" s="544" t="s">
        <v>538</v>
      </c>
      <c r="I213" s="562" t="s">
        <v>537</v>
      </c>
      <c r="J213" s="563" t="s">
        <v>538</v>
      </c>
      <c r="K213" s="562" t="s">
        <v>537</v>
      </c>
      <c r="L213" s="544" t="s">
        <v>538</v>
      </c>
      <c r="M213" s="562" t="s">
        <v>537</v>
      </c>
      <c r="N213" s="563" t="s">
        <v>538</v>
      </c>
      <c r="O213" s="562" t="s">
        <v>537</v>
      </c>
      <c r="P213" s="544" t="s">
        <v>538</v>
      </c>
      <c r="Q213" s="562" t="s">
        <v>537</v>
      </c>
      <c r="R213" s="563" t="s">
        <v>538</v>
      </c>
      <c r="S213" s="562" t="s">
        <v>537</v>
      </c>
      <c r="T213" s="544" t="s">
        <v>538</v>
      </c>
      <c r="U213" s="562" t="s">
        <v>537</v>
      </c>
      <c r="V213" s="563" t="s">
        <v>538</v>
      </c>
      <c r="W213" s="562" t="s">
        <v>537</v>
      </c>
      <c r="X213" s="564" t="s">
        <v>538</v>
      </c>
    </row>
    <row r="214" spans="1:43" s="298" customFormat="1" hidden="1" x14ac:dyDescent="0.3">
      <c r="A214" s="562" t="s">
        <v>645</v>
      </c>
      <c r="B214" s="539">
        <v>1</v>
      </c>
      <c r="C214" s="562" t="s">
        <v>645</v>
      </c>
      <c r="D214" s="544">
        <v>2</v>
      </c>
      <c r="E214" s="562" t="s">
        <v>645</v>
      </c>
      <c r="F214" s="563">
        <v>3</v>
      </c>
      <c r="G214" s="562" t="s">
        <v>645</v>
      </c>
      <c r="H214" s="544">
        <v>4</v>
      </c>
      <c r="I214" s="562" t="s">
        <v>645</v>
      </c>
      <c r="J214" s="563">
        <v>5</v>
      </c>
      <c r="K214" s="562" t="s">
        <v>645</v>
      </c>
      <c r="L214" s="544">
        <v>6</v>
      </c>
      <c r="M214" s="562" t="s">
        <v>645</v>
      </c>
      <c r="N214" s="563">
        <v>7</v>
      </c>
      <c r="O214" s="562" t="s">
        <v>645</v>
      </c>
      <c r="P214" s="544">
        <v>8</v>
      </c>
      <c r="Q214" s="562" t="s">
        <v>645</v>
      </c>
      <c r="R214" s="563">
        <v>9</v>
      </c>
      <c r="S214" s="562" t="s">
        <v>645</v>
      </c>
      <c r="T214" s="544">
        <v>10</v>
      </c>
      <c r="U214" s="562" t="s">
        <v>645</v>
      </c>
      <c r="V214" s="563">
        <v>11</v>
      </c>
      <c r="W214" s="562" t="s">
        <v>645</v>
      </c>
      <c r="X214" s="564">
        <v>12</v>
      </c>
    </row>
    <row r="215" spans="1:43" s="298" customFormat="1" hidden="1" x14ac:dyDescent="0.3">
      <c r="A215" s="562" t="s">
        <v>537</v>
      </c>
      <c r="B215" s="539" t="s">
        <v>538</v>
      </c>
      <c r="C215" s="562" t="s">
        <v>537</v>
      </c>
      <c r="D215" s="544" t="s">
        <v>538</v>
      </c>
      <c r="E215" s="562" t="s">
        <v>537</v>
      </c>
      <c r="F215" s="563" t="s">
        <v>538</v>
      </c>
      <c r="G215" s="562" t="s">
        <v>537</v>
      </c>
      <c r="H215" s="544" t="s">
        <v>538</v>
      </c>
      <c r="I215" s="562" t="s">
        <v>537</v>
      </c>
      <c r="J215" s="563" t="s">
        <v>538</v>
      </c>
      <c r="K215" s="562" t="s">
        <v>537</v>
      </c>
      <c r="L215" s="544" t="s">
        <v>538</v>
      </c>
      <c r="M215" s="562" t="s">
        <v>537</v>
      </c>
      <c r="N215" s="563" t="s">
        <v>538</v>
      </c>
      <c r="O215" s="562" t="s">
        <v>537</v>
      </c>
      <c r="P215" s="544" t="s">
        <v>538</v>
      </c>
      <c r="Q215" s="562" t="s">
        <v>537</v>
      </c>
      <c r="R215" s="563" t="s">
        <v>538</v>
      </c>
      <c r="S215" s="562" t="s">
        <v>537</v>
      </c>
      <c r="T215" s="544" t="s">
        <v>538</v>
      </c>
      <c r="U215" s="562" t="s">
        <v>537</v>
      </c>
      <c r="V215" s="563" t="s">
        <v>538</v>
      </c>
      <c r="W215" s="562" t="s">
        <v>537</v>
      </c>
      <c r="X215" s="564" t="s">
        <v>538</v>
      </c>
    </row>
    <row r="216" spans="1:43" s="298" customFormat="1" hidden="1" x14ac:dyDescent="0.3">
      <c r="A216" s="562" t="s">
        <v>646</v>
      </c>
      <c r="B216" s="539">
        <v>1</v>
      </c>
      <c r="C216" s="562" t="s">
        <v>646</v>
      </c>
      <c r="D216" s="544">
        <v>2</v>
      </c>
      <c r="E216" s="562" t="s">
        <v>646</v>
      </c>
      <c r="F216" s="563">
        <v>3</v>
      </c>
      <c r="G216" s="562" t="s">
        <v>646</v>
      </c>
      <c r="H216" s="544">
        <v>4</v>
      </c>
      <c r="I216" s="562" t="s">
        <v>646</v>
      </c>
      <c r="J216" s="563">
        <v>5</v>
      </c>
      <c r="K216" s="562" t="s">
        <v>646</v>
      </c>
      <c r="L216" s="544">
        <v>6</v>
      </c>
      <c r="M216" s="562" t="s">
        <v>646</v>
      </c>
      <c r="N216" s="563">
        <v>7</v>
      </c>
      <c r="O216" s="562" t="s">
        <v>646</v>
      </c>
      <c r="P216" s="544">
        <v>8</v>
      </c>
      <c r="Q216" s="562" t="s">
        <v>646</v>
      </c>
      <c r="R216" s="563">
        <v>9</v>
      </c>
      <c r="S216" s="562" t="s">
        <v>646</v>
      </c>
      <c r="T216" s="544">
        <v>10</v>
      </c>
      <c r="U216" s="562" t="s">
        <v>646</v>
      </c>
      <c r="V216" s="563">
        <v>11</v>
      </c>
      <c r="W216" s="562" t="s">
        <v>646</v>
      </c>
      <c r="X216" s="564">
        <v>12</v>
      </c>
    </row>
    <row r="217" spans="1:43" s="298" customFormat="1" hidden="1" x14ac:dyDescent="0.3">
      <c r="A217" s="562" t="s">
        <v>537</v>
      </c>
      <c r="B217" s="539" t="s">
        <v>538</v>
      </c>
      <c r="C217" s="562" t="s">
        <v>537</v>
      </c>
      <c r="D217" s="544" t="s">
        <v>538</v>
      </c>
      <c r="E217" s="562" t="s">
        <v>537</v>
      </c>
      <c r="F217" s="563" t="s">
        <v>538</v>
      </c>
      <c r="G217" s="562" t="s">
        <v>537</v>
      </c>
      <c r="H217" s="544" t="s">
        <v>538</v>
      </c>
      <c r="I217" s="562" t="s">
        <v>537</v>
      </c>
      <c r="J217" s="563" t="s">
        <v>538</v>
      </c>
      <c r="K217" s="562" t="s">
        <v>537</v>
      </c>
      <c r="L217" s="544" t="s">
        <v>538</v>
      </c>
      <c r="M217" s="562" t="s">
        <v>537</v>
      </c>
      <c r="N217" s="563" t="s">
        <v>538</v>
      </c>
      <c r="O217" s="562" t="s">
        <v>537</v>
      </c>
      <c r="P217" s="544" t="s">
        <v>538</v>
      </c>
      <c r="Q217" s="562" t="s">
        <v>537</v>
      </c>
      <c r="R217" s="563" t="s">
        <v>538</v>
      </c>
      <c r="S217" s="562" t="s">
        <v>537</v>
      </c>
      <c r="T217" s="544" t="s">
        <v>538</v>
      </c>
      <c r="U217" s="562" t="s">
        <v>537</v>
      </c>
      <c r="V217" s="563" t="s">
        <v>538</v>
      </c>
      <c r="W217" s="562" t="s">
        <v>537</v>
      </c>
      <c r="X217" s="564" t="s">
        <v>538</v>
      </c>
    </row>
    <row r="218" spans="1:43" s="298" customFormat="1" ht="15" hidden="1" thickBot="1" x14ac:dyDescent="0.35">
      <c r="A218" s="565" t="s">
        <v>647</v>
      </c>
      <c r="B218" s="566">
        <v>1</v>
      </c>
      <c r="C218" s="565" t="s">
        <v>647</v>
      </c>
      <c r="D218" s="568">
        <v>2</v>
      </c>
      <c r="E218" s="565" t="s">
        <v>647</v>
      </c>
      <c r="F218" s="580">
        <v>3</v>
      </c>
      <c r="G218" s="565" t="s">
        <v>647</v>
      </c>
      <c r="H218" s="568">
        <v>4</v>
      </c>
      <c r="I218" s="565" t="s">
        <v>647</v>
      </c>
      <c r="J218" s="580">
        <v>5</v>
      </c>
      <c r="K218" s="565" t="s">
        <v>647</v>
      </c>
      <c r="L218" s="568">
        <v>6</v>
      </c>
      <c r="M218" s="565" t="s">
        <v>647</v>
      </c>
      <c r="N218" s="580">
        <v>7</v>
      </c>
      <c r="O218" s="565" t="s">
        <v>647</v>
      </c>
      <c r="P218" s="568">
        <v>8</v>
      </c>
      <c r="Q218" s="565" t="s">
        <v>647</v>
      </c>
      <c r="R218" s="580">
        <v>9</v>
      </c>
      <c r="S218" s="565" t="s">
        <v>647</v>
      </c>
      <c r="T218" s="568">
        <v>10</v>
      </c>
      <c r="U218" s="565" t="s">
        <v>647</v>
      </c>
      <c r="V218" s="580">
        <v>11</v>
      </c>
      <c r="W218" s="565" t="s">
        <v>647</v>
      </c>
      <c r="X218" s="570">
        <v>12</v>
      </c>
    </row>
    <row r="219" spans="1:43" s="298" customFormat="1" hidden="1" x14ac:dyDescent="0.3">
      <c r="A219" s="581" t="s">
        <v>648</v>
      </c>
      <c r="D219" s="544"/>
      <c r="E219" s="582" t="s">
        <v>649</v>
      </c>
      <c r="F219" s="583" t="s">
        <v>650</v>
      </c>
      <c r="H219" s="584" t="s">
        <v>651</v>
      </c>
      <c r="J219" s="563"/>
      <c r="L219" s="544"/>
      <c r="N219" s="563"/>
      <c r="P219" s="544"/>
      <c r="R219" s="563"/>
      <c r="T219" s="544"/>
      <c r="V219" s="563"/>
      <c r="X219" s="544"/>
    </row>
    <row r="220" spans="1:43" s="298" customFormat="1" hidden="1" x14ac:dyDescent="0.3">
      <c r="A220" s="585" t="s">
        <v>537</v>
      </c>
      <c r="E220" s="586"/>
      <c r="F220" s="587" t="s">
        <v>537</v>
      </c>
      <c r="H220" s="585" t="s">
        <v>537</v>
      </c>
      <c r="I220" s="588" t="s">
        <v>538</v>
      </c>
      <c r="J220" s="589" t="s">
        <v>652</v>
      </c>
      <c r="K220" s="585" t="s">
        <v>537</v>
      </c>
      <c r="L220" s="588" t="s">
        <v>538</v>
      </c>
      <c r="M220" s="589" t="s">
        <v>652</v>
      </c>
      <c r="N220" s="585" t="s">
        <v>537</v>
      </c>
      <c r="O220" s="588" t="s">
        <v>538</v>
      </c>
      <c r="P220" s="589" t="s">
        <v>652</v>
      </c>
      <c r="Q220" s="585" t="s">
        <v>537</v>
      </c>
      <c r="R220" s="588" t="s">
        <v>538</v>
      </c>
      <c r="S220" s="589" t="s">
        <v>652</v>
      </c>
      <c r="T220" s="585" t="s">
        <v>537</v>
      </c>
      <c r="U220" s="588" t="s">
        <v>538</v>
      </c>
      <c r="V220" s="589" t="s">
        <v>652</v>
      </c>
      <c r="W220" s="585" t="s">
        <v>537</v>
      </c>
      <c r="X220" s="588" t="s">
        <v>538</v>
      </c>
      <c r="Y220" s="589" t="s">
        <v>652</v>
      </c>
      <c r="Z220" s="585" t="s">
        <v>537</v>
      </c>
      <c r="AA220" s="588" t="s">
        <v>538</v>
      </c>
      <c r="AB220" s="589" t="s">
        <v>652</v>
      </c>
      <c r="AC220" s="585" t="s">
        <v>537</v>
      </c>
      <c r="AD220" s="588" t="s">
        <v>538</v>
      </c>
      <c r="AE220" s="589" t="s">
        <v>652</v>
      </c>
      <c r="AF220" s="585" t="s">
        <v>537</v>
      </c>
      <c r="AG220" s="588" t="s">
        <v>538</v>
      </c>
      <c r="AH220" s="589" t="s">
        <v>652</v>
      </c>
      <c r="AI220" s="585" t="s">
        <v>537</v>
      </c>
      <c r="AJ220" s="588" t="s">
        <v>538</v>
      </c>
      <c r="AK220" s="589" t="s">
        <v>652</v>
      </c>
      <c r="AL220" s="585" t="s">
        <v>537</v>
      </c>
      <c r="AM220" s="588" t="s">
        <v>538</v>
      </c>
      <c r="AN220" s="589" t="s">
        <v>652</v>
      </c>
      <c r="AO220" s="585" t="s">
        <v>537</v>
      </c>
      <c r="AP220" s="588" t="s">
        <v>538</v>
      </c>
      <c r="AQ220" s="590" t="s">
        <v>652</v>
      </c>
    </row>
    <row r="221" spans="1:43" s="298" customFormat="1" ht="15" hidden="1" thickBot="1" x14ac:dyDescent="0.35">
      <c r="A221" s="591" t="s">
        <v>541</v>
      </c>
      <c r="E221" s="592"/>
      <c r="F221" s="593" t="s">
        <v>541</v>
      </c>
      <c r="H221" s="591" t="s">
        <v>541</v>
      </c>
      <c r="I221" s="594">
        <v>1</v>
      </c>
      <c r="J221" s="594">
        <v>1</v>
      </c>
      <c r="K221" s="591" t="s">
        <v>541</v>
      </c>
      <c r="L221" s="594">
        <v>2</v>
      </c>
      <c r="M221" s="594">
        <v>1</v>
      </c>
      <c r="N221" s="591" t="s">
        <v>541</v>
      </c>
      <c r="O221" s="594">
        <v>3</v>
      </c>
      <c r="P221" s="594">
        <v>1</v>
      </c>
      <c r="Q221" s="591" t="s">
        <v>541</v>
      </c>
      <c r="R221" s="594">
        <v>4</v>
      </c>
      <c r="S221" s="594">
        <v>1</v>
      </c>
      <c r="T221" s="591" t="s">
        <v>541</v>
      </c>
      <c r="U221" s="594">
        <v>5</v>
      </c>
      <c r="V221" s="594">
        <v>1</v>
      </c>
      <c r="W221" s="591" t="s">
        <v>541</v>
      </c>
      <c r="X221" s="594">
        <v>6</v>
      </c>
      <c r="Y221" s="594">
        <v>1</v>
      </c>
      <c r="Z221" s="591" t="s">
        <v>541</v>
      </c>
      <c r="AA221" s="594">
        <v>7</v>
      </c>
      <c r="AB221" s="594">
        <v>1</v>
      </c>
      <c r="AC221" s="591" t="s">
        <v>541</v>
      </c>
      <c r="AD221" s="594">
        <v>8</v>
      </c>
      <c r="AE221" s="594">
        <v>1</v>
      </c>
      <c r="AF221" s="591" t="s">
        <v>541</v>
      </c>
      <c r="AG221" s="594">
        <v>9</v>
      </c>
      <c r="AH221" s="594">
        <v>1</v>
      </c>
      <c r="AI221" s="591" t="s">
        <v>541</v>
      </c>
      <c r="AJ221" s="594">
        <v>10</v>
      </c>
      <c r="AK221" s="594">
        <v>1</v>
      </c>
      <c r="AL221" s="591" t="s">
        <v>541</v>
      </c>
      <c r="AM221" s="594">
        <v>11</v>
      </c>
      <c r="AN221" s="594">
        <v>1</v>
      </c>
      <c r="AO221" s="591" t="s">
        <v>541</v>
      </c>
      <c r="AP221" s="594">
        <v>12</v>
      </c>
      <c r="AQ221" s="595">
        <v>1</v>
      </c>
    </row>
    <row r="222" spans="1:43" s="298" customFormat="1" hidden="1" x14ac:dyDescent="0.3">
      <c r="A222" s="596" t="s">
        <v>537</v>
      </c>
      <c r="E222" s="597" t="s">
        <v>537</v>
      </c>
      <c r="F222" s="598" t="s">
        <v>537</v>
      </c>
      <c r="H222" s="596" t="s">
        <v>537</v>
      </c>
      <c r="I222" s="599" t="s">
        <v>538</v>
      </c>
      <c r="J222" s="600" t="s">
        <v>652</v>
      </c>
      <c r="K222" s="596" t="s">
        <v>537</v>
      </c>
      <c r="L222" s="599" t="s">
        <v>538</v>
      </c>
      <c r="M222" s="600" t="s">
        <v>652</v>
      </c>
      <c r="N222" s="596" t="s">
        <v>537</v>
      </c>
      <c r="O222" s="599" t="s">
        <v>538</v>
      </c>
      <c r="P222" s="600" t="s">
        <v>652</v>
      </c>
      <c r="Q222" s="596" t="s">
        <v>537</v>
      </c>
      <c r="R222" s="599" t="s">
        <v>538</v>
      </c>
      <c r="S222" s="600" t="s">
        <v>652</v>
      </c>
      <c r="T222" s="596" t="s">
        <v>537</v>
      </c>
      <c r="U222" s="599" t="s">
        <v>538</v>
      </c>
      <c r="V222" s="600" t="s">
        <v>652</v>
      </c>
      <c r="W222" s="596" t="s">
        <v>537</v>
      </c>
      <c r="X222" s="599" t="s">
        <v>538</v>
      </c>
      <c r="Y222" s="600" t="s">
        <v>652</v>
      </c>
      <c r="Z222" s="596" t="s">
        <v>537</v>
      </c>
      <c r="AA222" s="599" t="s">
        <v>538</v>
      </c>
      <c r="AB222" s="600" t="s">
        <v>652</v>
      </c>
      <c r="AC222" s="596" t="s">
        <v>537</v>
      </c>
      <c r="AD222" s="599" t="s">
        <v>538</v>
      </c>
      <c r="AE222" s="600" t="s">
        <v>652</v>
      </c>
      <c r="AF222" s="596" t="s">
        <v>537</v>
      </c>
      <c r="AG222" s="599" t="s">
        <v>538</v>
      </c>
      <c r="AH222" s="600" t="s">
        <v>652</v>
      </c>
      <c r="AI222" s="596" t="s">
        <v>537</v>
      </c>
      <c r="AJ222" s="599" t="s">
        <v>538</v>
      </c>
      <c r="AK222" s="600" t="s">
        <v>652</v>
      </c>
      <c r="AL222" s="596" t="s">
        <v>537</v>
      </c>
      <c r="AM222" s="599" t="s">
        <v>538</v>
      </c>
      <c r="AN222" s="600" t="s">
        <v>652</v>
      </c>
      <c r="AO222" s="596" t="s">
        <v>537</v>
      </c>
      <c r="AP222" s="599" t="s">
        <v>538</v>
      </c>
      <c r="AQ222" s="601" t="s">
        <v>652</v>
      </c>
    </row>
    <row r="223" spans="1:43" s="298" customFormat="1" hidden="1" x14ac:dyDescent="0.3">
      <c r="A223" s="602" t="s">
        <v>542</v>
      </c>
      <c r="E223" s="603" t="s">
        <v>543</v>
      </c>
      <c r="F223" s="604" t="s">
        <v>542</v>
      </c>
      <c r="H223" s="602" t="s">
        <v>542</v>
      </c>
      <c r="I223" s="605">
        <v>1</v>
      </c>
      <c r="J223" s="605">
        <v>1</v>
      </c>
      <c r="K223" s="602" t="s">
        <v>542</v>
      </c>
      <c r="L223" s="605">
        <v>2</v>
      </c>
      <c r="M223" s="605">
        <v>1</v>
      </c>
      <c r="N223" s="602" t="s">
        <v>542</v>
      </c>
      <c r="O223" s="605">
        <v>3</v>
      </c>
      <c r="P223" s="605">
        <v>1</v>
      </c>
      <c r="Q223" s="602" t="s">
        <v>542</v>
      </c>
      <c r="R223" s="605">
        <v>4</v>
      </c>
      <c r="S223" s="605">
        <v>1</v>
      </c>
      <c r="T223" s="602" t="s">
        <v>542</v>
      </c>
      <c r="U223" s="605">
        <v>5</v>
      </c>
      <c r="V223" s="605">
        <v>1</v>
      </c>
      <c r="W223" s="602" t="s">
        <v>542</v>
      </c>
      <c r="X223" s="605">
        <v>6</v>
      </c>
      <c r="Y223" s="605">
        <v>1</v>
      </c>
      <c r="Z223" s="602" t="s">
        <v>542</v>
      </c>
      <c r="AA223" s="605">
        <v>7</v>
      </c>
      <c r="AB223" s="605">
        <v>1</v>
      </c>
      <c r="AC223" s="602" t="s">
        <v>542</v>
      </c>
      <c r="AD223" s="605">
        <v>8</v>
      </c>
      <c r="AE223" s="605">
        <v>1</v>
      </c>
      <c r="AF223" s="602" t="s">
        <v>542</v>
      </c>
      <c r="AG223" s="605">
        <v>9</v>
      </c>
      <c r="AH223" s="605">
        <v>1</v>
      </c>
      <c r="AI223" s="602" t="s">
        <v>542</v>
      </c>
      <c r="AJ223" s="605">
        <v>10</v>
      </c>
      <c r="AK223" s="605">
        <v>1</v>
      </c>
      <c r="AL223" s="602" t="s">
        <v>542</v>
      </c>
      <c r="AM223" s="605">
        <v>11</v>
      </c>
      <c r="AN223" s="605">
        <v>1</v>
      </c>
      <c r="AO223" s="602" t="s">
        <v>542</v>
      </c>
      <c r="AP223" s="605">
        <v>12</v>
      </c>
      <c r="AQ223" s="606">
        <v>1</v>
      </c>
    </row>
    <row r="224" spans="1:43" s="298" customFormat="1" hidden="1" x14ac:dyDescent="0.3">
      <c r="A224" s="607" t="s">
        <v>537</v>
      </c>
      <c r="E224" s="603" t="s">
        <v>537</v>
      </c>
      <c r="F224" s="604" t="s">
        <v>537</v>
      </c>
      <c r="H224" s="607" t="s">
        <v>537</v>
      </c>
      <c r="I224" s="605" t="s">
        <v>538</v>
      </c>
      <c r="J224" s="608" t="s">
        <v>652</v>
      </c>
      <c r="K224" s="607" t="s">
        <v>537</v>
      </c>
      <c r="L224" s="605" t="s">
        <v>538</v>
      </c>
      <c r="M224" s="608" t="s">
        <v>652</v>
      </c>
      <c r="N224" s="607" t="s">
        <v>537</v>
      </c>
      <c r="O224" s="605" t="s">
        <v>538</v>
      </c>
      <c r="P224" s="608" t="s">
        <v>652</v>
      </c>
      <c r="Q224" s="607" t="s">
        <v>537</v>
      </c>
      <c r="R224" s="605" t="s">
        <v>538</v>
      </c>
      <c r="S224" s="608" t="s">
        <v>652</v>
      </c>
      <c r="T224" s="607" t="s">
        <v>537</v>
      </c>
      <c r="U224" s="605" t="s">
        <v>538</v>
      </c>
      <c r="V224" s="608" t="s">
        <v>652</v>
      </c>
      <c r="W224" s="607" t="s">
        <v>537</v>
      </c>
      <c r="X224" s="605" t="s">
        <v>538</v>
      </c>
      <c r="Y224" s="608" t="s">
        <v>652</v>
      </c>
      <c r="Z224" s="607" t="s">
        <v>537</v>
      </c>
      <c r="AA224" s="605" t="s">
        <v>538</v>
      </c>
      <c r="AB224" s="608" t="s">
        <v>652</v>
      </c>
      <c r="AC224" s="607" t="s">
        <v>537</v>
      </c>
      <c r="AD224" s="605" t="s">
        <v>538</v>
      </c>
      <c r="AE224" s="608" t="s">
        <v>652</v>
      </c>
      <c r="AF224" s="607" t="s">
        <v>537</v>
      </c>
      <c r="AG224" s="605" t="s">
        <v>538</v>
      </c>
      <c r="AH224" s="608" t="s">
        <v>652</v>
      </c>
      <c r="AI224" s="607" t="s">
        <v>537</v>
      </c>
      <c r="AJ224" s="605" t="s">
        <v>538</v>
      </c>
      <c r="AK224" s="608" t="s">
        <v>652</v>
      </c>
      <c r="AL224" s="607" t="s">
        <v>537</v>
      </c>
      <c r="AM224" s="605" t="s">
        <v>538</v>
      </c>
      <c r="AN224" s="608" t="s">
        <v>652</v>
      </c>
      <c r="AO224" s="607" t="s">
        <v>537</v>
      </c>
      <c r="AP224" s="605" t="s">
        <v>538</v>
      </c>
      <c r="AQ224" s="609" t="s">
        <v>652</v>
      </c>
    </row>
    <row r="225" spans="1:43" s="298" customFormat="1" hidden="1" x14ac:dyDescent="0.3">
      <c r="A225" s="607" t="s">
        <v>543</v>
      </c>
      <c r="E225" s="603" t="s">
        <v>545</v>
      </c>
      <c r="F225" s="604" t="s">
        <v>544</v>
      </c>
      <c r="H225" s="607" t="s">
        <v>543</v>
      </c>
      <c r="I225" s="605">
        <v>1</v>
      </c>
      <c r="J225" s="605">
        <v>1</v>
      </c>
      <c r="K225" s="607" t="s">
        <v>543</v>
      </c>
      <c r="L225" s="605">
        <v>2</v>
      </c>
      <c r="M225" s="605">
        <v>1</v>
      </c>
      <c r="N225" s="607" t="s">
        <v>543</v>
      </c>
      <c r="O225" s="605">
        <v>3</v>
      </c>
      <c r="P225" s="605">
        <v>1</v>
      </c>
      <c r="Q225" s="607" t="s">
        <v>543</v>
      </c>
      <c r="R225" s="605">
        <v>4</v>
      </c>
      <c r="S225" s="605">
        <v>1</v>
      </c>
      <c r="T225" s="607" t="s">
        <v>543</v>
      </c>
      <c r="U225" s="605">
        <v>5</v>
      </c>
      <c r="V225" s="605">
        <v>1</v>
      </c>
      <c r="W225" s="607" t="s">
        <v>543</v>
      </c>
      <c r="X225" s="605">
        <v>6</v>
      </c>
      <c r="Y225" s="605">
        <v>1</v>
      </c>
      <c r="Z225" s="607" t="s">
        <v>543</v>
      </c>
      <c r="AA225" s="605">
        <v>7</v>
      </c>
      <c r="AB225" s="605">
        <v>1</v>
      </c>
      <c r="AC225" s="607" t="s">
        <v>543</v>
      </c>
      <c r="AD225" s="605">
        <v>8</v>
      </c>
      <c r="AE225" s="605">
        <v>1</v>
      </c>
      <c r="AF225" s="607" t="s">
        <v>543</v>
      </c>
      <c r="AG225" s="605">
        <v>9</v>
      </c>
      <c r="AH225" s="605">
        <v>1</v>
      </c>
      <c r="AI225" s="607" t="s">
        <v>543</v>
      </c>
      <c r="AJ225" s="605">
        <v>10</v>
      </c>
      <c r="AK225" s="605">
        <v>1</v>
      </c>
      <c r="AL225" s="607" t="s">
        <v>543</v>
      </c>
      <c r="AM225" s="605">
        <v>11</v>
      </c>
      <c r="AN225" s="605">
        <v>1</v>
      </c>
      <c r="AO225" s="607" t="s">
        <v>543</v>
      </c>
      <c r="AP225" s="605">
        <v>12</v>
      </c>
      <c r="AQ225" s="606">
        <v>1</v>
      </c>
    </row>
    <row r="226" spans="1:43" s="298" customFormat="1" hidden="1" x14ac:dyDescent="0.3">
      <c r="A226" s="602" t="s">
        <v>537</v>
      </c>
      <c r="E226" s="603" t="s">
        <v>537</v>
      </c>
      <c r="F226" s="610"/>
      <c r="H226" s="602" t="s">
        <v>537</v>
      </c>
      <c r="I226" s="605" t="s">
        <v>538</v>
      </c>
      <c r="J226" s="608" t="s">
        <v>652</v>
      </c>
      <c r="K226" s="602" t="s">
        <v>537</v>
      </c>
      <c r="L226" s="605" t="s">
        <v>538</v>
      </c>
      <c r="M226" s="608" t="s">
        <v>652</v>
      </c>
      <c r="N226" s="602" t="s">
        <v>537</v>
      </c>
      <c r="O226" s="605" t="s">
        <v>538</v>
      </c>
      <c r="P226" s="608" t="s">
        <v>652</v>
      </c>
      <c r="Q226" s="602" t="s">
        <v>537</v>
      </c>
      <c r="R226" s="605" t="s">
        <v>538</v>
      </c>
      <c r="S226" s="608" t="s">
        <v>652</v>
      </c>
      <c r="T226" s="602" t="s">
        <v>537</v>
      </c>
      <c r="U226" s="605" t="s">
        <v>538</v>
      </c>
      <c r="V226" s="608" t="s">
        <v>652</v>
      </c>
      <c r="W226" s="602" t="s">
        <v>537</v>
      </c>
      <c r="X226" s="605" t="s">
        <v>538</v>
      </c>
      <c r="Y226" s="608" t="s">
        <v>652</v>
      </c>
      <c r="Z226" s="602" t="s">
        <v>537</v>
      </c>
      <c r="AA226" s="605" t="s">
        <v>538</v>
      </c>
      <c r="AB226" s="608" t="s">
        <v>652</v>
      </c>
      <c r="AC226" s="602" t="s">
        <v>537</v>
      </c>
      <c r="AD226" s="605" t="s">
        <v>538</v>
      </c>
      <c r="AE226" s="608" t="s">
        <v>652</v>
      </c>
      <c r="AF226" s="602" t="s">
        <v>537</v>
      </c>
      <c r="AG226" s="605" t="s">
        <v>538</v>
      </c>
      <c r="AH226" s="608" t="s">
        <v>652</v>
      </c>
      <c r="AI226" s="602" t="s">
        <v>537</v>
      </c>
      <c r="AJ226" s="605" t="s">
        <v>538</v>
      </c>
      <c r="AK226" s="608" t="s">
        <v>652</v>
      </c>
      <c r="AL226" s="602" t="s">
        <v>537</v>
      </c>
      <c r="AM226" s="605" t="s">
        <v>538</v>
      </c>
      <c r="AN226" s="608" t="s">
        <v>652</v>
      </c>
      <c r="AO226" s="602" t="s">
        <v>537</v>
      </c>
      <c r="AP226" s="605" t="s">
        <v>538</v>
      </c>
      <c r="AQ226" s="609" t="s">
        <v>652</v>
      </c>
    </row>
    <row r="227" spans="1:43" s="298" customFormat="1" ht="15" hidden="1" thickBot="1" x14ac:dyDescent="0.35">
      <c r="A227" s="602" t="s">
        <v>544</v>
      </c>
      <c r="E227" s="611" t="s">
        <v>546</v>
      </c>
      <c r="F227" s="612"/>
      <c r="H227" s="602" t="s">
        <v>544</v>
      </c>
      <c r="I227" s="605">
        <v>1</v>
      </c>
      <c r="J227" s="605">
        <v>1</v>
      </c>
      <c r="K227" s="602" t="s">
        <v>544</v>
      </c>
      <c r="L227" s="605">
        <v>2</v>
      </c>
      <c r="M227" s="605">
        <v>1</v>
      </c>
      <c r="N227" s="602" t="s">
        <v>544</v>
      </c>
      <c r="O227" s="605">
        <v>3</v>
      </c>
      <c r="P227" s="605">
        <v>1</v>
      </c>
      <c r="Q227" s="602" t="s">
        <v>544</v>
      </c>
      <c r="R227" s="605">
        <v>4</v>
      </c>
      <c r="S227" s="605">
        <v>1</v>
      </c>
      <c r="T227" s="602" t="s">
        <v>544</v>
      </c>
      <c r="U227" s="605">
        <v>5</v>
      </c>
      <c r="V227" s="605">
        <v>1</v>
      </c>
      <c r="W227" s="602" t="s">
        <v>544</v>
      </c>
      <c r="X227" s="605">
        <v>6</v>
      </c>
      <c r="Y227" s="605">
        <v>1</v>
      </c>
      <c r="Z227" s="602" t="s">
        <v>544</v>
      </c>
      <c r="AA227" s="605">
        <v>7</v>
      </c>
      <c r="AB227" s="605">
        <v>1</v>
      </c>
      <c r="AC227" s="602" t="s">
        <v>544</v>
      </c>
      <c r="AD227" s="605">
        <v>8</v>
      </c>
      <c r="AE227" s="605">
        <v>1</v>
      </c>
      <c r="AF227" s="602" t="s">
        <v>544</v>
      </c>
      <c r="AG227" s="605">
        <v>9</v>
      </c>
      <c r="AH227" s="605">
        <v>1</v>
      </c>
      <c r="AI227" s="602" t="s">
        <v>544</v>
      </c>
      <c r="AJ227" s="605">
        <v>10</v>
      </c>
      <c r="AK227" s="605">
        <v>1</v>
      </c>
      <c r="AL227" s="602" t="s">
        <v>544</v>
      </c>
      <c r="AM227" s="605">
        <v>11</v>
      </c>
      <c r="AN227" s="605">
        <v>1</v>
      </c>
      <c r="AO227" s="602" t="s">
        <v>544</v>
      </c>
      <c r="AP227" s="605">
        <v>12</v>
      </c>
      <c r="AQ227" s="606">
        <v>1</v>
      </c>
    </row>
    <row r="228" spans="1:43" s="298" customFormat="1" hidden="1" x14ac:dyDescent="0.3">
      <c r="A228" s="607" t="s">
        <v>537</v>
      </c>
      <c r="E228" s="586"/>
      <c r="F228" s="598" t="s">
        <v>537</v>
      </c>
      <c r="H228" s="607" t="s">
        <v>537</v>
      </c>
      <c r="I228" s="605" t="s">
        <v>538</v>
      </c>
      <c r="J228" s="608" t="s">
        <v>652</v>
      </c>
      <c r="K228" s="607" t="s">
        <v>537</v>
      </c>
      <c r="L228" s="605" t="s">
        <v>538</v>
      </c>
      <c r="M228" s="608" t="s">
        <v>652</v>
      </c>
      <c r="N228" s="607" t="s">
        <v>537</v>
      </c>
      <c r="O228" s="605" t="s">
        <v>538</v>
      </c>
      <c r="P228" s="608" t="s">
        <v>652</v>
      </c>
      <c r="Q228" s="607" t="s">
        <v>537</v>
      </c>
      <c r="R228" s="605" t="s">
        <v>538</v>
      </c>
      <c r="S228" s="608" t="s">
        <v>652</v>
      </c>
      <c r="T228" s="607" t="s">
        <v>537</v>
      </c>
      <c r="U228" s="605" t="s">
        <v>538</v>
      </c>
      <c r="V228" s="608" t="s">
        <v>652</v>
      </c>
      <c r="W228" s="607" t="s">
        <v>537</v>
      </c>
      <c r="X228" s="605" t="s">
        <v>538</v>
      </c>
      <c r="Y228" s="608" t="s">
        <v>652</v>
      </c>
      <c r="Z228" s="607" t="s">
        <v>537</v>
      </c>
      <c r="AA228" s="605" t="s">
        <v>538</v>
      </c>
      <c r="AB228" s="608" t="s">
        <v>652</v>
      </c>
      <c r="AC228" s="607" t="s">
        <v>537</v>
      </c>
      <c r="AD228" s="605" t="s">
        <v>538</v>
      </c>
      <c r="AE228" s="608" t="s">
        <v>652</v>
      </c>
      <c r="AF228" s="607" t="s">
        <v>537</v>
      </c>
      <c r="AG228" s="605" t="s">
        <v>538</v>
      </c>
      <c r="AH228" s="608" t="s">
        <v>652</v>
      </c>
      <c r="AI228" s="607" t="s">
        <v>537</v>
      </c>
      <c r="AJ228" s="605" t="s">
        <v>538</v>
      </c>
      <c r="AK228" s="608" t="s">
        <v>652</v>
      </c>
      <c r="AL228" s="607" t="s">
        <v>537</v>
      </c>
      <c r="AM228" s="605" t="s">
        <v>538</v>
      </c>
      <c r="AN228" s="608" t="s">
        <v>652</v>
      </c>
      <c r="AO228" s="607" t="s">
        <v>537</v>
      </c>
      <c r="AP228" s="605" t="s">
        <v>538</v>
      </c>
      <c r="AQ228" s="609" t="s">
        <v>652</v>
      </c>
    </row>
    <row r="229" spans="1:43" s="298" customFormat="1" ht="15" hidden="1" thickBot="1" x14ac:dyDescent="0.35">
      <c r="A229" s="607" t="s">
        <v>545</v>
      </c>
      <c r="E229" s="592"/>
      <c r="F229" s="613" t="s">
        <v>547</v>
      </c>
      <c r="H229" s="607" t="s">
        <v>545</v>
      </c>
      <c r="I229" s="605">
        <v>1</v>
      </c>
      <c r="J229" s="605">
        <v>1</v>
      </c>
      <c r="K229" s="607" t="s">
        <v>545</v>
      </c>
      <c r="L229" s="605">
        <v>2</v>
      </c>
      <c r="M229" s="605">
        <v>1</v>
      </c>
      <c r="N229" s="607" t="s">
        <v>545</v>
      </c>
      <c r="O229" s="605">
        <v>3</v>
      </c>
      <c r="P229" s="605">
        <v>1</v>
      </c>
      <c r="Q229" s="607" t="s">
        <v>545</v>
      </c>
      <c r="R229" s="605">
        <v>4</v>
      </c>
      <c r="S229" s="605">
        <v>1</v>
      </c>
      <c r="T229" s="607" t="s">
        <v>545</v>
      </c>
      <c r="U229" s="605">
        <v>5</v>
      </c>
      <c r="V229" s="605">
        <v>1</v>
      </c>
      <c r="W229" s="607" t="s">
        <v>545</v>
      </c>
      <c r="X229" s="605">
        <v>6</v>
      </c>
      <c r="Y229" s="605">
        <v>1</v>
      </c>
      <c r="Z229" s="607" t="s">
        <v>545</v>
      </c>
      <c r="AA229" s="605">
        <v>7</v>
      </c>
      <c r="AB229" s="605">
        <v>1</v>
      </c>
      <c r="AC229" s="607" t="s">
        <v>545</v>
      </c>
      <c r="AD229" s="605">
        <v>8</v>
      </c>
      <c r="AE229" s="605">
        <v>1</v>
      </c>
      <c r="AF229" s="607" t="s">
        <v>545</v>
      </c>
      <c r="AG229" s="605">
        <v>9</v>
      </c>
      <c r="AH229" s="605">
        <v>1</v>
      </c>
      <c r="AI229" s="607" t="s">
        <v>545</v>
      </c>
      <c r="AJ229" s="605">
        <v>10</v>
      </c>
      <c r="AK229" s="605">
        <v>1</v>
      </c>
      <c r="AL229" s="607" t="s">
        <v>545</v>
      </c>
      <c r="AM229" s="605">
        <v>11</v>
      </c>
      <c r="AN229" s="605">
        <v>1</v>
      </c>
      <c r="AO229" s="607" t="s">
        <v>545</v>
      </c>
      <c r="AP229" s="605">
        <v>12</v>
      </c>
      <c r="AQ229" s="606">
        <v>1</v>
      </c>
    </row>
    <row r="230" spans="1:43" s="298" customFormat="1" hidden="1" x14ac:dyDescent="0.3">
      <c r="A230" s="607" t="s">
        <v>537</v>
      </c>
      <c r="E230" s="597" t="s">
        <v>537</v>
      </c>
      <c r="F230" s="614"/>
      <c r="H230" s="607" t="s">
        <v>537</v>
      </c>
      <c r="I230" s="605" t="s">
        <v>538</v>
      </c>
      <c r="J230" s="608" t="s">
        <v>652</v>
      </c>
      <c r="K230" s="607" t="s">
        <v>537</v>
      </c>
      <c r="L230" s="605" t="s">
        <v>538</v>
      </c>
      <c r="M230" s="608" t="s">
        <v>652</v>
      </c>
      <c r="N230" s="607" t="s">
        <v>537</v>
      </c>
      <c r="O230" s="605" t="s">
        <v>538</v>
      </c>
      <c r="P230" s="608" t="s">
        <v>652</v>
      </c>
      <c r="Q230" s="607" t="s">
        <v>537</v>
      </c>
      <c r="R230" s="605" t="s">
        <v>538</v>
      </c>
      <c r="S230" s="608" t="s">
        <v>652</v>
      </c>
      <c r="T230" s="607" t="s">
        <v>537</v>
      </c>
      <c r="U230" s="605" t="s">
        <v>538</v>
      </c>
      <c r="V230" s="608" t="s">
        <v>652</v>
      </c>
      <c r="W230" s="607" t="s">
        <v>537</v>
      </c>
      <c r="X230" s="605" t="s">
        <v>538</v>
      </c>
      <c r="Y230" s="608" t="s">
        <v>652</v>
      </c>
      <c r="Z230" s="607" t="s">
        <v>537</v>
      </c>
      <c r="AA230" s="605" t="s">
        <v>538</v>
      </c>
      <c r="AB230" s="608" t="s">
        <v>652</v>
      </c>
      <c r="AC230" s="607" t="s">
        <v>537</v>
      </c>
      <c r="AD230" s="605" t="s">
        <v>538</v>
      </c>
      <c r="AE230" s="608" t="s">
        <v>652</v>
      </c>
      <c r="AF230" s="607" t="s">
        <v>537</v>
      </c>
      <c r="AG230" s="605" t="s">
        <v>538</v>
      </c>
      <c r="AH230" s="608" t="s">
        <v>652</v>
      </c>
      <c r="AI230" s="607" t="s">
        <v>537</v>
      </c>
      <c r="AJ230" s="605" t="s">
        <v>538</v>
      </c>
      <c r="AK230" s="608" t="s">
        <v>652</v>
      </c>
      <c r="AL230" s="607" t="s">
        <v>537</v>
      </c>
      <c r="AM230" s="605" t="s">
        <v>538</v>
      </c>
      <c r="AN230" s="608" t="s">
        <v>652</v>
      </c>
      <c r="AO230" s="607" t="s">
        <v>537</v>
      </c>
      <c r="AP230" s="605" t="s">
        <v>538</v>
      </c>
      <c r="AQ230" s="609" t="s">
        <v>652</v>
      </c>
    </row>
    <row r="231" spans="1:43" s="298" customFormat="1" ht="15" hidden="1" thickBot="1" x14ac:dyDescent="0.35">
      <c r="A231" s="615" t="s">
        <v>546</v>
      </c>
      <c r="E231" s="603" t="s">
        <v>548</v>
      </c>
      <c r="F231" s="610"/>
      <c r="H231" s="615" t="s">
        <v>546</v>
      </c>
      <c r="I231" s="616">
        <v>1</v>
      </c>
      <c r="J231" s="616">
        <v>1</v>
      </c>
      <c r="K231" s="615" t="s">
        <v>546</v>
      </c>
      <c r="L231" s="616">
        <v>2</v>
      </c>
      <c r="M231" s="616">
        <v>1</v>
      </c>
      <c r="N231" s="615" t="s">
        <v>546</v>
      </c>
      <c r="O231" s="616">
        <v>3</v>
      </c>
      <c r="P231" s="616">
        <v>1</v>
      </c>
      <c r="Q231" s="615" t="s">
        <v>546</v>
      </c>
      <c r="R231" s="616">
        <v>4</v>
      </c>
      <c r="S231" s="616">
        <v>1</v>
      </c>
      <c r="T231" s="615" t="s">
        <v>546</v>
      </c>
      <c r="U231" s="616">
        <v>5</v>
      </c>
      <c r="V231" s="616">
        <v>1</v>
      </c>
      <c r="W231" s="615" t="s">
        <v>546</v>
      </c>
      <c r="X231" s="616">
        <v>6</v>
      </c>
      <c r="Y231" s="616">
        <v>1</v>
      </c>
      <c r="Z231" s="615" t="s">
        <v>546</v>
      </c>
      <c r="AA231" s="616">
        <v>7</v>
      </c>
      <c r="AB231" s="616">
        <v>1</v>
      </c>
      <c r="AC231" s="615" t="s">
        <v>546</v>
      </c>
      <c r="AD231" s="616">
        <v>8</v>
      </c>
      <c r="AE231" s="616">
        <v>1</v>
      </c>
      <c r="AF231" s="615" t="s">
        <v>546</v>
      </c>
      <c r="AG231" s="616">
        <v>9</v>
      </c>
      <c r="AH231" s="616">
        <v>1</v>
      </c>
      <c r="AI231" s="615" t="s">
        <v>546</v>
      </c>
      <c r="AJ231" s="616">
        <v>10</v>
      </c>
      <c r="AK231" s="616">
        <v>1</v>
      </c>
      <c r="AL231" s="615" t="s">
        <v>546</v>
      </c>
      <c r="AM231" s="616">
        <v>11</v>
      </c>
      <c r="AN231" s="616">
        <v>1</v>
      </c>
      <c r="AO231" s="615" t="s">
        <v>546</v>
      </c>
      <c r="AP231" s="616">
        <v>12</v>
      </c>
      <c r="AQ231" s="617">
        <v>1</v>
      </c>
    </row>
    <row r="232" spans="1:43" s="298" customFormat="1" hidden="1" x14ac:dyDescent="0.3">
      <c r="A232" s="596" t="s">
        <v>537</v>
      </c>
      <c r="E232" s="603" t="s">
        <v>537</v>
      </c>
      <c r="F232" s="610"/>
      <c r="H232" s="596" t="s">
        <v>537</v>
      </c>
      <c r="I232" s="588" t="s">
        <v>538</v>
      </c>
      <c r="J232" s="589" t="s">
        <v>652</v>
      </c>
      <c r="K232" s="596" t="s">
        <v>537</v>
      </c>
      <c r="L232" s="588" t="s">
        <v>538</v>
      </c>
      <c r="M232" s="589" t="s">
        <v>652</v>
      </c>
      <c r="N232" s="596" t="s">
        <v>537</v>
      </c>
      <c r="O232" s="588" t="s">
        <v>538</v>
      </c>
      <c r="P232" s="589" t="s">
        <v>652</v>
      </c>
      <c r="Q232" s="596" t="s">
        <v>537</v>
      </c>
      <c r="R232" s="588" t="s">
        <v>538</v>
      </c>
      <c r="S232" s="589" t="s">
        <v>652</v>
      </c>
      <c r="T232" s="596" t="s">
        <v>537</v>
      </c>
      <c r="U232" s="588" t="s">
        <v>538</v>
      </c>
      <c r="V232" s="589" t="s">
        <v>652</v>
      </c>
      <c r="W232" s="596" t="s">
        <v>537</v>
      </c>
      <c r="X232" s="588" t="s">
        <v>538</v>
      </c>
      <c r="Y232" s="589" t="s">
        <v>652</v>
      </c>
      <c r="Z232" s="596" t="s">
        <v>537</v>
      </c>
      <c r="AA232" s="588" t="s">
        <v>538</v>
      </c>
      <c r="AB232" s="589" t="s">
        <v>652</v>
      </c>
      <c r="AC232" s="596" t="s">
        <v>537</v>
      </c>
      <c r="AD232" s="588" t="s">
        <v>538</v>
      </c>
      <c r="AE232" s="589" t="s">
        <v>652</v>
      </c>
      <c r="AF232" s="596" t="s">
        <v>537</v>
      </c>
      <c r="AG232" s="588" t="s">
        <v>538</v>
      </c>
      <c r="AH232" s="589" t="s">
        <v>652</v>
      </c>
      <c r="AI232" s="596" t="s">
        <v>537</v>
      </c>
      <c r="AJ232" s="588" t="s">
        <v>538</v>
      </c>
      <c r="AK232" s="589" t="s">
        <v>652</v>
      </c>
      <c r="AL232" s="596" t="s">
        <v>537</v>
      </c>
      <c r="AM232" s="588" t="s">
        <v>538</v>
      </c>
      <c r="AN232" s="589" t="s">
        <v>652</v>
      </c>
      <c r="AO232" s="596" t="s">
        <v>537</v>
      </c>
      <c r="AP232" s="588" t="s">
        <v>538</v>
      </c>
      <c r="AQ232" s="590" t="s">
        <v>652</v>
      </c>
    </row>
    <row r="233" spans="1:43" s="298" customFormat="1" ht="15" hidden="1" thickBot="1" x14ac:dyDescent="0.35">
      <c r="A233" s="618" t="s">
        <v>547</v>
      </c>
      <c r="E233" s="603" t="s">
        <v>549</v>
      </c>
      <c r="F233" s="610"/>
      <c r="H233" s="618" t="s">
        <v>547</v>
      </c>
      <c r="I233" s="594">
        <v>1</v>
      </c>
      <c r="J233" s="594">
        <v>1</v>
      </c>
      <c r="K233" s="618" t="s">
        <v>547</v>
      </c>
      <c r="L233" s="594">
        <v>2</v>
      </c>
      <c r="M233" s="594">
        <v>1</v>
      </c>
      <c r="N233" s="618" t="s">
        <v>547</v>
      </c>
      <c r="O233" s="594">
        <v>3</v>
      </c>
      <c r="P233" s="594">
        <v>1</v>
      </c>
      <c r="Q233" s="618" t="s">
        <v>547</v>
      </c>
      <c r="R233" s="594">
        <v>4</v>
      </c>
      <c r="S233" s="594">
        <v>1</v>
      </c>
      <c r="T233" s="618" t="s">
        <v>547</v>
      </c>
      <c r="U233" s="594">
        <v>5</v>
      </c>
      <c r="V233" s="594">
        <v>1</v>
      </c>
      <c r="W233" s="618" t="s">
        <v>547</v>
      </c>
      <c r="X233" s="594">
        <v>6</v>
      </c>
      <c r="Y233" s="594">
        <v>1</v>
      </c>
      <c r="Z233" s="618" t="s">
        <v>547</v>
      </c>
      <c r="AA233" s="594">
        <v>7</v>
      </c>
      <c r="AB233" s="594">
        <v>1</v>
      </c>
      <c r="AC233" s="618" t="s">
        <v>547</v>
      </c>
      <c r="AD233" s="594">
        <v>8</v>
      </c>
      <c r="AE233" s="594">
        <v>1</v>
      </c>
      <c r="AF233" s="618" t="s">
        <v>547</v>
      </c>
      <c r="AG233" s="594">
        <v>9</v>
      </c>
      <c r="AH233" s="594">
        <v>1</v>
      </c>
      <c r="AI233" s="618" t="s">
        <v>547</v>
      </c>
      <c r="AJ233" s="594">
        <v>10</v>
      </c>
      <c r="AK233" s="594">
        <v>1</v>
      </c>
      <c r="AL233" s="618" t="s">
        <v>547</v>
      </c>
      <c r="AM233" s="594">
        <v>11</v>
      </c>
      <c r="AN233" s="594">
        <v>1</v>
      </c>
      <c r="AO233" s="618" t="s">
        <v>547</v>
      </c>
      <c r="AP233" s="594">
        <v>12</v>
      </c>
      <c r="AQ233" s="595">
        <v>1</v>
      </c>
    </row>
    <row r="234" spans="1:43" s="298" customFormat="1" hidden="1" x14ac:dyDescent="0.3">
      <c r="A234" s="619" t="s">
        <v>537</v>
      </c>
      <c r="E234" s="603" t="s">
        <v>537</v>
      </c>
      <c r="F234" s="610"/>
      <c r="H234" s="619" t="s">
        <v>537</v>
      </c>
      <c r="I234" s="620" t="s">
        <v>538</v>
      </c>
      <c r="J234" s="621" t="s">
        <v>652</v>
      </c>
      <c r="K234" s="619" t="s">
        <v>537</v>
      </c>
      <c r="L234" s="620" t="s">
        <v>538</v>
      </c>
      <c r="M234" s="621" t="s">
        <v>652</v>
      </c>
      <c r="N234" s="619" t="s">
        <v>537</v>
      </c>
      <c r="O234" s="620" t="s">
        <v>538</v>
      </c>
      <c r="P234" s="621" t="s">
        <v>652</v>
      </c>
      <c r="Q234" s="619" t="s">
        <v>537</v>
      </c>
      <c r="R234" s="620" t="s">
        <v>538</v>
      </c>
      <c r="S234" s="621" t="s">
        <v>652</v>
      </c>
      <c r="T234" s="619" t="s">
        <v>537</v>
      </c>
      <c r="U234" s="620" t="s">
        <v>538</v>
      </c>
      <c r="V234" s="621" t="s">
        <v>652</v>
      </c>
      <c r="W234" s="619" t="s">
        <v>537</v>
      </c>
      <c r="X234" s="620" t="s">
        <v>538</v>
      </c>
      <c r="Y234" s="621" t="s">
        <v>652</v>
      </c>
      <c r="Z234" s="619" t="s">
        <v>537</v>
      </c>
      <c r="AA234" s="620" t="s">
        <v>538</v>
      </c>
      <c r="AB234" s="621" t="s">
        <v>652</v>
      </c>
      <c r="AC234" s="619" t="s">
        <v>537</v>
      </c>
      <c r="AD234" s="620" t="s">
        <v>538</v>
      </c>
      <c r="AE234" s="621" t="s">
        <v>652</v>
      </c>
      <c r="AF234" s="619" t="s">
        <v>537</v>
      </c>
      <c r="AG234" s="620" t="s">
        <v>538</v>
      </c>
      <c r="AH234" s="621" t="s">
        <v>652</v>
      </c>
      <c r="AI234" s="619" t="s">
        <v>537</v>
      </c>
      <c r="AJ234" s="620" t="s">
        <v>538</v>
      </c>
      <c r="AK234" s="621" t="s">
        <v>652</v>
      </c>
      <c r="AL234" s="619" t="s">
        <v>537</v>
      </c>
      <c r="AM234" s="620" t="s">
        <v>538</v>
      </c>
      <c r="AN234" s="621" t="s">
        <v>652</v>
      </c>
      <c r="AO234" s="619" t="s">
        <v>537</v>
      </c>
      <c r="AP234" s="620" t="s">
        <v>538</v>
      </c>
      <c r="AQ234" s="622" t="s">
        <v>652</v>
      </c>
    </row>
    <row r="235" spans="1:43" s="298" customFormat="1" hidden="1" x14ac:dyDescent="0.3">
      <c r="A235" s="607" t="s">
        <v>548</v>
      </c>
      <c r="E235" s="603" t="s">
        <v>550</v>
      </c>
      <c r="F235" s="610"/>
      <c r="H235" s="607" t="s">
        <v>548</v>
      </c>
      <c r="I235" s="623">
        <v>1</v>
      </c>
      <c r="J235" s="623">
        <v>1</v>
      </c>
      <c r="K235" s="607" t="s">
        <v>548</v>
      </c>
      <c r="L235" s="623">
        <v>2</v>
      </c>
      <c r="M235" s="623">
        <v>1</v>
      </c>
      <c r="N235" s="607" t="s">
        <v>548</v>
      </c>
      <c r="O235" s="623">
        <v>3</v>
      </c>
      <c r="P235" s="623">
        <v>1</v>
      </c>
      <c r="Q235" s="607" t="s">
        <v>548</v>
      </c>
      <c r="R235" s="623">
        <v>4</v>
      </c>
      <c r="S235" s="623">
        <v>1</v>
      </c>
      <c r="T235" s="607" t="s">
        <v>548</v>
      </c>
      <c r="U235" s="623">
        <v>5</v>
      </c>
      <c r="V235" s="623">
        <v>1</v>
      </c>
      <c r="W235" s="607" t="s">
        <v>548</v>
      </c>
      <c r="X235" s="623">
        <v>6</v>
      </c>
      <c r="Y235" s="623">
        <v>1</v>
      </c>
      <c r="Z235" s="607" t="s">
        <v>548</v>
      </c>
      <c r="AA235" s="623">
        <v>7</v>
      </c>
      <c r="AB235" s="623">
        <v>1</v>
      </c>
      <c r="AC235" s="607" t="s">
        <v>548</v>
      </c>
      <c r="AD235" s="623">
        <v>8</v>
      </c>
      <c r="AE235" s="623">
        <v>1</v>
      </c>
      <c r="AF235" s="607" t="s">
        <v>548</v>
      </c>
      <c r="AG235" s="623">
        <v>9</v>
      </c>
      <c r="AH235" s="623">
        <v>1</v>
      </c>
      <c r="AI235" s="607" t="s">
        <v>548</v>
      </c>
      <c r="AJ235" s="623">
        <v>10</v>
      </c>
      <c r="AK235" s="623">
        <v>1</v>
      </c>
      <c r="AL235" s="607" t="s">
        <v>548</v>
      </c>
      <c r="AM235" s="623">
        <v>11</v>
      </c>
      <c r="AN235" s="623">
        <v>1</v>
      </c>
      <c r="AO235" s="607" t="s">
        <v>548</v>
      </c>
      <c r="AP235" s="623">
        <v>12</v>
      </c>
      <c r="AQ235" s="624">
        <v>1</v>
      </c>
    </row>
    <row r="236" spans="1:43" hidden="1" x14ac:dyDescent="0.3">
      <c r="A236" s="607" t="s">
        <v>537</v>
      </c>
      <c r="E236" s="597" t="s">
        <v>537</v>
      </c>
      <c r="F236" s="614"/>
      <c r="G236" s="625"/>
      <c r="H236" s="607" t="s">
        <v>537</v>
      </c>
      <c r="I236" s="623" t="s">
        <v>538</v>
      </c>
      <c r="J236" s="626" t="s">
        <v>652</v>
      </c>
      <c r="K236" s="607" t="s">
        <v>537</v>
      </c>
      <c r="L236" s="623" t="s">
        <v>538</v>
      </c>
      <c r="M236" s="626" t="s">
        <v>652</v>
      </c>
      <c r="N236" s="607" t="s">
        <v>537</v>
      </c>
      <c r="O236" s="623" t="s">
        <v>538</v>
      </c>
      <c r="P236" s="626" t="s">
        <v>652</v>
      </c>
      <c r="Q236" s="607" t="s">
        <v>537</v>
      </c>
      <c r="R236" s="623" t="s">
        <v>538</v>
      </c>
      <c r="S236" s="626" t="s">
        <v>652</v>
      </c>
      <c r="T236" s="607" t="s">
        <v>537</v>
      </c>
      <c r="U236" s="623" t="s">
        <v>538</v>
      </c>
      <c r="V236" s="626" t="s">
        <v>652</v>
      </c>
      <c r="W236" s="607" t="s">
        <v>537</v>
      </c>
      <c r="X236" s="623" t="s">
        <v>538</v>
      </c>
      <c r="Y236" s="626" t="s">
        <v>652</v>
      </c>
      <c r="Z236" s="607" t="s">
        <v>537</v>
      </c>
      <c r="AA236" s="623" t="s">
        <v>538</v>
      </c>
      <c r="AB236" s="626" t="s">
        <v>652</v>
      </c>
      <c r="AC236" s="607" t="s">
        <v>537</v>
      </c>
      <c r="AD236" s="623" t="s">
        <v>538</v>
      </c>
      <c r="AE236" s="626" t="s">
        <v>652</v>
      </c>
      <c r="AF236" s="607" t="s">
        <v>537</v>
      </c>
      <c r="AG236" s="623" t="s">
        <v>538</v>
      </c>
      <c r="AH236" s="626" t="s">
        <v>652</v>
      </c>
      <c r="AI236" s="607" t="s">
        <v>537</v>
      </c>
      <c r="AJ236" s="623" t="s">
        <v>538</v>
      </c>
      <c r="AK236" s="626" t="s">
        <v>652</v>
      </c>
      <c r="AL236" s="607" t="s">
        <v>537</v>
      </c>
      <c r="AM236" s="623" t="s">
        <v>538</v>
      </c>
      <c r="AN236" s="626" t="s">
        <v>652</v>
      </c>
      <c r="AO236" s="607" t="s">
        <v>537</v>
      </c>
      <c r="AP236" s="623" t="s">
        <v>538</v>
      </c>
      <c r="AQ236" s="627" t="s">
        <v>652</v>
      </c>
    </row>
    <row r="237" spans="1:43" hidden="1" x14ac:dyDescent="0.3">
      <c r="A237" s="607" t="s">
        <v>549</v>
      </c>
      <c r="E237" s="603" t="s">
        <v>566</v>
      </c>
      <c r="F237" s="610"/>
      <c r="G237" s="628"/>
      <c r="H237" s="607" t="s">
        <v>549</v>
      </c>
      <c r="I237" s="623">
        <v>1</v>
      </c>
      <c r="J237" s="623">
        <v>1</v>
      </c>
      <c r="K237" s="607" t="s">
        <v>549</v>
      </c>
      <c r="L237" s="623">
        <v>2</v>
      </c>
      <c r="M237" s="623">
        <v>1</v>
      </c>
      <c r="N237" s="607" t="s">
        <v>549</v>
      </c>
      <c r="O237" s="623">
        <v>3</v>
      </c>
      <c r="P237" s="623">
        <v>1</v>
      </c>
      <c r="Q237" s="607" t="s">
        <v>549</v>
      </c>
      <c r="R237" s="623">
        <v>4</v>
      </c>
      <c r="S237" s="623">
        <v>1</v>
      </c>
      <c r="T237" s="607" t="s">
        <v>549</v>
      </c>
      <c r="U237" s="623">
        <v>5</v>
      </c>
      <c r="V237" s="623">
        <v>1</v>
      </c>
      <c r="W237" s="607" t="s">
        <v>549</v>
      </c>
      <c r="X237" s="623">
        <v>6</v>
      </c>
      <c r="Y237" s="623">
        <v>1</v>
      </c>
      <c r="Z237" s="607" t="s">
        <v>549</v>
      </c>
      <c r="AA237" s="623">
        <v>7</v>
      </c>
      <c r="AB237" s="623">
        <v>1</v>
      </c>
      <c r="AC237" s="607" t="s">
        <v>549</v>
      </c>
      <c r="AD237" s="623">
        <v>8</v>
      </c>
      <c r="AE237" s="623">
        <v>1</v>
      </c>
      <c r="AF237" s="607" t="s">
        <v>549</v>
      </c>
      <c r="AG237" s="623">
        <v>9</v>
      </c>
      <c r="AH237" s="623">
        <v>1</v>
      </c>
      <c r="AI237" s="607" t="s">
        <v>549</v>
      </c>
      <c r="AJ237" s="623">
        <v>10</v>
      </c>
      <c r="AK237" s="623">
        <v>1</v>
      </c>
      <c r="AL237" s="607" t="s">
        <v>549</v>
      </c>
      <c r="AM237" s="623">
        <v>11</v>
      </c>
      <c r="AN237" s="623">
        <v>1</v>
      </c>
      <c r="AO237" s="607" t="s">
        <v>549</v>
      </c>
      <c r="AP237" s="623">
        <v>12</v>
      </c>
      <c r="AQ237" s="624">
        <v>1</v>
      </c>
    </row>
    <row r="238" spans="1:43" hidden="1" x14ac:dyDescent="0.3">
      <c r="A238" s="607" t="s">
        <v>537</v>
      </c>
      <c r="E238" s="603" t="s">
        <v>537</v>
      </c>
      <c r="F238" s="610"/>
      <c r="G238" s="628"/>
      <c r="H238" s="607" t="s">
        <v>537</v>
      </c>
      <c r="I238" s="623" t="s">
        <v>538</v>
      </c>
      <c r="J238" s="626" t="s">
        <v>652</v>
      </c>
      <c r="K238" s="607" t="s">
        <v>537</v>
      </c>
      <c r="L238" s="623" t="s">
        <v>538</v>
      </c>
      <c r="M238" s="626" t="s">
        <v>652</v>
      </c>
      <c r="N238" s="607" t="s">
        <v>537</v>
      </c>
      <c r="O238" s="623" t="s">
        <v>538</v>
      </c>
      <c r="P238" s="626" t="s">
        <v>652</v>
      </c>
      <c r="Q238" s="607" t="s">
        <v>537</v>
      </c>
      <c r="R238" s="623" t="s">
        <v>538</v>
      </c>
      <c r="S238" s="626" t="s">
        <v>652</v>
      </c>
      <c r="T238" s="607" t="s">
        <v>537</v>
      </c>
      <c r="U238" s="623" t="s">
        <v>538</v>
      </c>
      <c r="V238" s="626" t="s">
        <v>652</v>
      </c>
      <c r="W238" s="607" t="s">
        <v>537</v>
      </c>
      <c r="X238" s="623" t="s">
        <v>538</v>
      </c>
      <c r="Y238" s="626" t="s">
        <v>652</v>
      </c>
      <c r="Z238" s="607" t="s">
        <v>537</v>
      </c>
      <c r="AA238" s="623" t="s">
        <v>538</v>
      </c>
      <c r="AB238" s="626" t="s">
        <v>652</v>
      </c>
      <c r="AC238" s="607" t="s">
        <v>537</v>
      </c>
      <c r="AD238" s="623" t="s">
        <v>538</v>
      </c>
      <c r="AE238" s="626" t="s">
        <v>652</v>
      </c>
      <c r="AF238" s="607" t="s">
        <v>537</v>
      </c>
      <c r="AG238" s="623" t="s">
        <v>538</v>
      </c>
      <c r="AH238" s="626" t="s">
        <v>652</v>
      </c>
      <c r="AI238" s="607" t="s">
        <v>537</v>
      </c>
      <c r="AJ238" s="623" t="s">
        <v>538</v>
      </c>
      <c r="AK238" s="626" t="s">
        <v>652</v>
      </c>
      <c r="AL238" s="607" t="s">
        <v>537</v>
      </c>
      <c r="AM238" s="623" t="s">
        <v>538</v>
      </c>
      <c r="AN238" s="626" t="s">
        <v>652</v>
      </c>
      <c r="AO238" s="607" t="s">
        <v>537</v>
      </c>
      <c r="AP238" s="623" t="s">
        <v>538</v>
      </c>
      <c r="AQ238" s="627" t="s">
        <v>652</v>
      </c>
    </row>
    <row r="239" spans="1:43" ht="15" hidden="1" thickBot="1" x14ac:dyDescent="0.35">
      <c r="A239" s="615" t="s">
        <v>550</v>
      </c>
      <c r="E239" s="603" t="s">
        <v>567</v>
      </c>
      <c r="F239" s="610"/>
      <c r="G239" s="628"/>
      <c r="H239" s="615" t="s">
        <v>550</v>
      </c>
      <c r="I239" s="629">
        <v>1</v>
      </c>
      <c r="J239" s="629">
        <v>1</v>
      </c>
      <c r="K239" s="615" t="s">
        <v>550</v>
      </c>
      <c r="L239" s="629">
        <v>2</v>
      </c>
      <c r="M239" s="629">
        <v>1</v>
      </c>
      <c r="N239" s="615" t="s">
        <v>550</v>
      </c>
      <c r="O239" s="629">
        <v>3</v>
      </c>
      <c r="P239" s="629">
        <v>1</v>
      </c>
      <c r="Q239" s="615" t="s">
        <v>550</v>
      </c>
      <c r="R239" s="629">
        <v>4</v>
      </c>
      <c r="S239" s="629">
        <v>1</v>
      </c>
      <c r="T239" s="615" t="s">
        <v>550</v>
      </c>
      <c r="U239" s="629">
        <v>5</v>
      </c>
      <c r="V239" s="629">
        <v>1</v>
      </c>
      <c r="W239" s="615" t="s">
        <v>550</v>
      </c>
      <c r="X239" s="629">
        <v>6</v>
      </c>
      <c r="Y239" s="629">
        <v>1</v>
      </c>
      <c r="Z239" s="615" t="s">
        <v>550</v>
      </c>
      <c r="AA239" s="629">
        <v>7</v>
      </c>
      <c r="AB239" s="629">
        <v>1</v>
      </c>
      <c r="AC239" s="615" t="s">
        <v>550</v>
      </c>
      <c r="AD239" s="629">
        <v>8</v>
      </c>
      <c r="AE239" s="629">
        <v>1</v>
      </c>
      <c r="AF239" s="615" t="s">
        <v>550</v>
      </c>
      <c r="AG239" s="629">
        <v>9</v>
      </c>
      <c r="AH239" s="629">
        <v>1</v>
      </c>
      <c r="AI239" s="615" t="s">
        <v>550</v>
      </c>
      <c r="AJ239" s="629">
        <v>10</v>
      </c>
      <c r="AK239" s="629">
        <v>1</v>
      </c>
      <c r="AL239" s="615" t="s">
        <v>550</v>
      </c>
      <c r="AM239" s="629">
        <v>11</v>
      </c>
      <c r="AN239" s="629">
        <v>1</v>
      </c>
      <c r="AO239" s="615" t="s">
        <v>550</v>
      </c>
      <c r="AP239" s="629">
        <v>12</v>
      </c>
      <c r="AQ239" s="630">
        <v>1</v>
      </c>
    </row>
    <row r="240" spans="1:43" hidden="1" x14ac:dyDescent="0.3">
      <c r="A240" s="619" t="s">
        <v>537</v>
      </c>
      <c r="E240" s="603" t="s">
        <v>537</v>
      </c>
      <c r="F240" s="610"/>
      <c r="G240" s="628"/>
      <c r="H240" s="619" t="s">
        <v>537</v>
      </c>
      <c r="I240" s="620" t="s">
        <v>538</v>
      </c>
      <c r="J240" s="621" t="s">
        <v>652</v>
      </c>
      <c r="K240" s="619" t="s">
        <v>537</v>
      </c>
      <c r="L240" s="620" t="s">
        <v>538</v>
      </c>
      <c r="M240" s="621" t="s">
        <v>652</v>
      </c>
      <c r="N240" s="619" t="s">
        <v>537</v>
      </c>
      <c r="O240" s="620" t="s">
        <v>538</v>
      </c>
      <c r="P240" s="621" t="s">
        <v>652</v>
      </c>
      <c r="Q240" s="619" t="s">
        <v>537</v>
      </c>
      <c r="R240" s="620" t="s">
        <v>538</v>
      </c>
      <c r="S240" s="621" t="s">
        <v>652</v>
      </c>
      <c r="T240" s="619" t="s">
        <v>537</v>
      </c>
      <c r="U240" s="620" t="s">
        <v>538</v>
      </c>
      <c r="V240" s="621" t="s">
        <v>652</v>
      </c>
      <c r="W240" s="619" t="s">
        <v>537</v>
      </c>
      <c r="X240" s="620" t="s">
        <v>538</v>
      </c>
      <c r="Y240" s="621" t="s">
        <v>652</v>
      </c>
      <c r="Z240" s="619" t="s">
        <v>537</v>
      </c>
      <c r="AA240" s="620" t="s">
        <v>538</v>
      </c>
      <c r="AB240" s="621" t="s">
        <v>652</v>
      </c>
      <c r="AC240" s="619" t="s">
        <v>537</v>
      </c>
      <c r="AD240" s="620" t="s">
        <v>538</v>
      </c>
      <c r="AE240" s="621" t="s">
        <v>652</v>
      </c>
      <c r="AF240" s="619" t="s">
        <v>537</v>
      </c>
      <c r="AG240" s="620" t="s">
        <v>538</v>
      </c>
      <c r="AH240" s="621" t="s">
        <v>652</v>
      </c>
      <c r="AI240" s="619" t="s">
        <v>537</v>
      </c>
      <c r="AJ240" s="620" t="s">
        <v>538</v>
      </c>
      <c r="AK240" s="621" t="s">
        <v>652</v>
      </c>
      <c r="AL240" s="619" t="s">
        <v>537</v>
      </c>
      <c r="AM240" s="620" t="s">
        <v>538</v>
      </c>
      <c r="AN240" s="621" t="s">
        <v>652</v>
      </c>
      <c r="AO240" s="619" t="s">
        <v>537</v>
      </c>
      <c r="AP240" s="620" t="s">
        <v>538</v>
      </c>
      <c r="AQ240" s="621" t="s">
        <v>652</v>
      </c>
    </row>
    <row r="241" spans="1:43" hidden="1" x14ac:dyDescent="0.3">
      <c r="A241" s="607" t="s">
        <v>566</v>
      </c>
      <c r="E241" s="603" t="s">
        <v>568</v>
      </c>
      <c r="F241" s="610"/>
      <c r="G241" s="628"/>
      <c r="H241" s="607" t="s">
        <v>566</v>
      </c>
      <c r="I241" s="623">
        <v>1</v>
      </c>
      <c r="J241" s="623">
        <v>1</v>
      </c>
      <c r="K241" s="607" t="s">
        <v>566</v>
      </c>
      <c r="L241" s="623">
        <v>2</v>
      </c>
      <c r="M241" s="623">
        <v>1</v>
      </c>
      <c r="N241" s="607" t="s">
        <v>566</v>
      </c>
      <c r="O241" s="623">
        <v>3</v>
      </c>
      <c r="P241" s="623">
        <v>1</v>
      </c>
      <c r="Q241" s="607" t="s">
        <v>566</v>
      </c>
      <c r="R241" s="623">
        <v>4</v>
      </c>
      <c r="S241" s="623">
        <v>1</v>
      </c>
      <c r="T241" s="607" t="s">
        <v>566</v>
      </c>
      <c r="U241" s="623">
        <v>5</v>
      </c>
      <c r="V241" s="623">
        <v>1</v>
      </c>
      <c r="W241" s="607" t="s">
        <v>566</v>
      </c>
      <c r="X241" s="623">
        <v>6</v>
      </c>
      <c r="Y241" s="623">
        <v>1</v>
      </c>
      <c r="Z241" s="607" t="s">
        <v>566</v>
      </c>
      <c r="AA241" s="623">
        <v>7</v>
      </c>
      <c r="AB241" s="623">
        <v>1</v>
      </c>
      <c r="AC241" s="607" t="s">
        <v>566</v>
      </c>
      <c r="AD241" s="623">
        <v>8</v>
      </c>
      <c r="AE241" s="623">
        <v>1</v>
      </c>
      <c r="AF241" s="607" t="s">
        <v>566</v>
      </c>
      <c r="AG241" s="623">
        <v>9</v>
      </c>
      <c r="AH241" s="623">
        <v>1</v>
      </c>
      <c r="AI241" s="607" t="s">
        <v>566</v>
      </c>
      <c r="AJ241" s="623">
        <v>10</v>
      </c>
      <c r="AK241" s="623">
        <v>1</v>
      </c>
      <c r="AL241" s="607" t="s">
        <v>566</v>
      </c>
      <c r="AM241" s="623">
        <v>11</v>
      </c>
      <c r="AN241" s="623">
        <v>1</v>
      </c>
      <c r="AO241" s="607" t="s">
        <v>566</v>
      </c>
      <c r="AP241" s="623">
        <v>12</v>
      </c>
      <c r="AQ241" s="623">
        <v>1</v>
      </c>
    </row>
    <row r="242" spans="1:43" hidden="1" x14ac:dyDescent="0.3">
      <c r="A242" s="607" t="s">
        <v>537</v>
      </c>
      <c r="E242" s="603" t="s">
        <v>537</v>
      </c>
      <c r="F242" s="610"/>
      <c r="G242" s="628"/>
      <c r="H242" s="607" t="s">
        <v>537</v>
      </c>
      <c r="I242" s="623" t="s">
        <v>538</v>
      </c>
      <c r="J242" s="626" t="s">
        <v>652</v>
      </c>
      <c r="K242" s="607" t="s">
        <v>537</v>
      </c>
      <c r="L242" s="623" t="s">
        <v>538</v>
      </c>
      <c r="M242" s="626" t="s">
        <v>652</v>
      </c>
      <c r="N242" s="607" t="s">
        <v>537</v>
      </c>
      <c r="O242" s="623" t="s">
        <v>538</v>
      </c>
      <c r="P242" s="626" t="s">
        <v>652</v>
      </c>
      <c r="Q242" s="607" t="s">
        <v>537</v>
      </c>
      <c r="R242" s="623" t="s">
        <v>538</v>
      </c>
      <c r="S242" s="626" t="s">
        <v>652</v>
      </c>
      <c r="T242" s="607" t="s">
        <v>537</v>
      </c>
      <c r="U242" s="623" t="s">
        <v>538</v>
      </c>
      <c r="V242" s="626" t="s">
        <v>652</v>
      </c>
      <c r="W242" s="607" t="s">
        <v>537</v>
      </c>
      <c r="X242" s="623" t="s">
        <v>538</v>
      </c>
      <c r="Y242" s="626" t="s">
        <v>652</v>
      </c>
      <c r="Z242" s="607" t="s">
        <v>537</v>
      </c>
      <c r="AA242" s="623" t="s">
        <v>538</v>
      </c>
      <c r="AB242" s="626" t="s">
        <v>652</v>
      </c>
      <c r="AC242" s="607" t="s">
        <v>537</v>
      </c>
      <c r="AD242" s="623" t="s">
        <v>538</v>
      </c>
      <c r="AE242" s="626" t="s">
        <v>652</v>
      </c>
      <c r="AF242" s="607" t="s">
        <v>537</v>
      </c>
      <c r="AG242" s="623" t="s">
        <v>538</v>
      </c>
      <c r="AH242" s="626" t="s">
        <v>652</v>
      </c>
      <c r="AI242" s="607" t="s">
        <v>537</v>
      </c>
      <c r="AJ242" s="623" t="s">
        <v>538</v>
      </c>
      <c r="AK242" s="626" t="s">
        <v>652</v>
      </c>
      <c r="AL242" s="607" t="s">
        <v>537</v>
      </c>
      <c r="AM242" s="623" t="s">
        <v>538</v>
      </c>
      <c r="AN242" s="626" t="s">
        <v>652</v>
      </c>
      <c r="AO242" s="607" t="s">
        <v>537</v>
      </c>
      <c r="AP242" s="623" t="s">
        <v>538</v>
      </c>
      <c r="AQ242" s="626" t="s">
        <v>652</v>
      </c>
    </row>
    <row r="243" spans="1:43" hidden="1" x14ac:dyDescent="0.3">
      <c r="A243" s="607" t="s">
        <v>567</v>
      </c>
      <c r="E243" s="603" t="s">
        <v>569</v>
      </c>
      <c r="F243" s="610"/>
      <c r="G243" s="628"/>
      <c r="H243" s="607" t="s">
        <v>567</v>
      </c>
      <c r="I243" s="623">
        <v>1</v>
      </c>
      <c r="J243" s="623">
        <v>1</v>
      </c>
      <c r="K243" s="607" t="s">
        <v>567</v>
      </c>
      <c r="L243" s="623">
        <v>2</v>
      </c>
      <c r="M243" s="623">
        <v>1</v>
      </c>
      <c r="N243" s="607" t="s">
        <v>567</v>
      </c>
      <c r="O243" s="623">
        <v>3</v>
      </c>
      <c r="P243" s="623">
        <v>1</v>
      </c>
      <c r="Q243" s="607" t="s">
        <v>567</v>
      </c>
      <c r="R243" s="623">
        <v>4</v>
      </c>
      <c r="S243" s="623">
        <v>1</v>
      </c>
      <c r="T243" s="607" t="s">
        <v>567</v>
      </c>
      <c r="U243" s="623">
        <v>5</v>
      </c>
      <c r="V243" s="623">
        <v>1</v>
      </c>
      <c r="W243" s="607" t="s">
        <v>567</v>
      </c>
      <c r="X243" s="623">
        <v>6</v>
      </c>
      <c r="Y243" s="623">
        <v>1</v>
      </c>
      <c r="Z243" s="607" t="s">
        <v>567</v>
      </c>
      <c r="AA243" s="623">
        <v>7</v>
      </c>
      <c r="AB243" s="623">
        <v>1</v>
      </c>
      <c r="AC243" s="607" t="s">
        <v>567</v>
      </c>
      <c r="AD243" s="623">
        <v>8</v>
      </c>
      <c r="AE243" s="623">
        <v>1</v>
      </c>
      <c r="AF243" s="607" t="s">
        <v>567</v>
      </c>
      <c r="AG243" s="623">
        <v>9</v>
      </c>
      <c r="AH243" s="623">
        <v>1</v>
      </c>
      <c r="AI243" s="607" t="s">
        <v>567</v>
      </c>
      <c r="AJ243" s="623">
        <v>10</v>
      </c>
      <c r="AK243" s="623">
        <v>1</v>
      </c>
      <c r="AL243" s="607" t="s">
        <v>567</v>
      </c>
      <c r="AM243" s="623">
        <v>11</v>
      </c>
      <c r="AN243" s="623">
        <v>1</v>
      </c>
      <c r="AO243" s="607" t="s">
        <v>567</v>
      </c>
      <c r="AP243" s="623">
        <v>12</v>
      </c>
      <c r="AQ243" s="623">
        <v>1</v>
      </c>
    </row>
    <row r="244" spans="1:43" hidden="1" x14ac:dyDescent="0.3">
      <c r="A244" s="607" t="s">
        <v>537</v>
      </c>
      <c r="E244" s="603" t="s">
        <v>537</v>
      </c>
      <c r="F244" s="610"/>
      <c r="G244" s="628"/>
      <c r="H244" s="607" t="s">
        <v>537</v>
      </c>
      <c r="I244" s="623" t="s">
        <v>538</v>
      </c>
      <c r="J244" s="626" t="s">
        <v>652</v>
      </c>
      <c r="K244" s="607" t="s">
        <v>537</v>
      </c>
      <c r="L244" s="623" t="s">
        <v>538</v>
      </c>
      <c r="M244" s="626" t="s">
        <v>652</v>
      </c>
      <c r="N244" s="607" t="s">
        <v>537</v>
      </c>
      <c r="O244" s="623" t="s">
        <v>538</v>
      </c>
      <c r="P244" s="626" t="s">
        <v>652</v>
      </c>
      <c r="Q244" s="607" t="s">
        <v>537</v>
      </c>
      <c r="R244" s="623" t="s">
        <v>538</v>
      </c>
      <c r="S244" s="626" t="s">
        <v>652</v>
      </c>
      <c r="T244" s="607" t="s">
        <v>537</v>
      </c>
      <c r="U244" s="623" t="s">
        <v>538</v>
      </c>
      <c r="V244" s="626" t="s">
        <v>652</v>
      </c>
      <c r="W244" s="607" t="s">
        <v>537</v>
      </c>
      <c r="X244" s="623" t="s">
        <v>538</v>
      </c>
      <c r="Y244" s="626" t="s">
        <v>652</v>
      </c>
      <c r="Z244" s="607" t="s">
        <v>537</v>
      </c>
      <c r="AA244" s="623" t="s">
        <v>538</v>
      </c>
      <c r="AB244" s="626" t="s">
        <v>652</v>
      </c>
      <c r="AC244" s="607" t="s">
        <v>537</v>
      </c>
      <c r="AD244" s="623" t="s">
        <v>538</v>
      </c>
      <c r="AE244" s="626" t="s">
        <v>652</v>
      </c>
      <c r="AF244" s="607" t="s">
        <v>537</v>
      </c>
      <c r="AG244" s="623" t="s">
        <v>538</v>
      </c>
      <c r="AH244" s="626" t="s">
        <v>652</v>
      </c>
      <c r="AI244" s="607" t="s">
        <v>537</v>
      </c>
      <c r="AJ244" s="623" t="s">
        <v>538</v>
      </c>
      <c r="AK244" s="626" t="s">
        <v>652</v>
      </c>
      <c r="AL244" s="607" t="s">
        <v>537</v>
      </c>
      <c r="AM244" s="623" t="s">
        <v>538</v>
      </c>
      <c r="AN244" s="626" t="s">
        <v>652</v>
      </c>
      <c r="AO244" s="607" t="s">
        <v>537</v>
      </c>
      <c r="AP244" s="623" t="s">
        <v>538</v>
      </c>
      <c r="AQ244" s="626" t="s">
        <v>652</v>
      </c>
    </row>
    <row r="245" spans="1:43" hidden="1" x14ac:dyDescent="0.3">
      <c r="A245" s="607" t="s">
        <v>568</v>
      </c>
      <c r="E245" s="603" t="s">
        <v>570</v>
      </c>
      <c r="F245" s="610"/>
      <c r="G245" s="628"/>
      <c r="H245" s="607" t="s">
        <v>568</v>
      </c>
      <c r="I245" s="623">
        <v>1</v>
      </c>
      <c r="J245" s="623">
        <v>1</v>
      </c>
      <c r="K245" s="607" t="s">
        <v>568</v>
      </c>
      <c r="L245" s="623">
        <v>2</v>
      </c>
      <c r="M245" s="623">
        <v>1</v>
      </c>
      <c r="N245" s="607" t="s">
        <v>568</v>
      </c>
      <c r="O245" s="623">
        <v>3</v>
      </c>
      <c r="P245" s="623">
        <v>1</v>
      </c>
      <c r="Q245" s="607" t="s">
        <v>568</v>
      </c>
      <c r="R245" s="623">
        <v>4</v>
      </c>
      <c r="S245" s="623">
        <v>1</v>
      </c>
      <c r="T245" s="607" t="s">
        <v>568</v>
      </c>
      <c r="U245" s="623">
        <v>5</v>
      </c>
      <c r="V245" s="623">
        <v>1</v>
      </c>
      <c r="W245" s="607" t="s">
        <v>568</v>
      </c>
      <c r="X245" s="623">
        <v>6</v>
      </c>
      <c r="Y245" s="623">
        <v>1</v>
      </c>
      <c r="Z245" s="607" t="s">
        <v>568</v>
      </c>
      <c r="AA245" s="623">
        <v>7</v>
      </c>
      <c r="AB245" s="623">
        <v>1</v>
      </c>
      <c r="AC245" s="607" t="s">
        <v>568</v>
      </c>
      <c r="AD245" s="623">
        <v>8</v>
      </c>
      <c r="AE245" s="623">
        <v>1</v>
      </c>
      <c r="AF245" s="607" t="s">
        <v>568</v>
      </c>
      <c r="AG245" s="623">
        <v>9</v>
      </c>
      <c r="AH245" s="623">
        <v>1</v>
      </c>
      <c r="AI245" s="607" t="s">
        <v>568</v>
      </c>
      <c r="AJ245" s="623">
        <v>10</v>
      </c>
      <c r="AK245" s="623">
        <v>1</v>
      </c>
      <c r="AL245" s="607" t="s">
        <v>568</v>
      </c>
      <c r="AM245" s="623">
        <v>11</v>
      </c>
      <c r="AN245" s="623">
        <v>1</v>
      </c>
      <c r="AO245" s="607" t="s">
        <v>568</v>
      </c>
      <c r="AP245" s="623">
        <v>12</v>
      </c>
      <c r="AQ245" s="623">
        <v>1</v>
      </c>
    </row>
    <row r="246" spans="1:43" hidden="1" x14ac:dyDescent="0.3">
      <c r="A246" s="607" t="s">
        <v>537</v>
      </c>
      <c r="E246" s="603" t="s">
        <v>537</v>
      </c>
      <c r="F246" s="610"/>
      <c r="G246" s="628"/>
      <c r="H246" s="607" t="s">
        <v>537</v>
      </c>
      <c r="I246" s="623" t="s">
        <v>538</v>
      </c>
      <c r="J246" s="626" t="s">
        <v>652</v>
      </c>
      <c r="K246" s="607" t="s">
        <v>537</v>
      </c>
      <c r="L246" s="623" t="s">
        <v>538</v>
      </c>
      <c r="M246" s="626" t="s">
        <v>652</v>
      </c>
      <c r="N246" s="607" t="s">
        <v>537</v>
      </c>
      <c r="O246" s="623" t="s">
        <v>538</v>
      </c>
      <c r="P246" s="626" t="s">
        <v>652</v>
      </c>
      <c r="Q246" s="607" t="s">
        <v>537</v>
      </c>
      <c r="R246" s="623" t="s">
        <v>538</v>
      </c>
      <c r="S246" s="626" t="s">
        <v>652</v>
      </c>
      <c r="T246" s="607" t="s">
        <v>537</v>
      </c>
      <c r="U246" s="623" t="s">
        <v>538</v>
      </c>
      <c r="V246" s="626" t="s">
        <v>652</v>
      </c>
      <c r="W246" s="607" t="s">
        <v>537</v>
      </c>
      <c r="X246" s="623" t="s">
        <v>538</v>
      </c>
      <c r="Y246" s="626" t="s">
        <v>652</v>
      </c>
      <c r="Z246" s="607" t="s">
        <v>537</v>
      </c>
      <c r="AA246" s="623" t="s">
        <v>538</v>
      </c>
      <c r="AB246" s="626" t="s">
        <v>652</v>
      </c>
      <c r="AC246" s="607" t="s">
        <v>537</v>
      </c>
      <c r="AD246" s="623" t="s">
        <v>538</v>
      </c>
      <c r="AE246" s="626" t="s">
        <v>652</v>
      </c>
      <c r="AF246" s="607" t="s">
        <v>537</v>
      </c>
      <c r="AG246" s="623" t="s">
        <v>538</v>
      </c>
      <c r="AH246" s="626" t="s">
        <v>652</v>
      </c>
      <c r="AI246" s="607" t="s">
        <v>537</v>
      </c>
      <c r="AJ246" s="623" t="s">
        <v>538</v>
      </c>
      <c r="AK246" s="626" t="s">
        <v>652</v>
      </c>
      <c r="AL246" s="607" t="s">
        <v>537</v>
      </c>
      <c r="AM246" s="623" t="s">
        <v>538</v>
      </c>
      <c r="AN246" s="626" t="s">
        <v>652</v>
      </c>
      <c r="AO246" s="607" t="s">
        <v>537</v>
      </c>
      <c r="AP246" s="623" t="s">
        <v>538</v>
      </c>
      <c r="AQ246" s="626" t="s">
        <v>652</v>
      </c>
    </row>
    <row r="247" spans="1:43" hidden="1" x14ac:dyDescent="0.3">
      <c r="A247" s="607" t="s">
        <v>569</v>
      </c>
      <c r="E247" s="603" t="s">
        <v>571</v>
      </c>
      <c r="F247" s="610"/>
      <c r="G247" s="628"/>
      <c r="H247" s="607" t="s">
        <v>569</v>
      </c>
      <c r="I247" s="623">
        <v>1</v>
      </c>
      <c r="J247" s="623">
        <v>1</v>
      </c>
      <c r="K247" s="607" t="s">
        <v>569</v>
      </c>
      <c r="L247" s="623">
        <v>2</v>
      </c>
      <c r="M247" s="623">
        <v>1</v>
      </c>
      <c r="N247" s="607" t="s">
        <v>569</v>
      </c>
      <c r="O247" s="623">
        <v>3</v>
      </c>
      <c r="P247" s="623">
        <v>1</v>
      </c>
      <c r="Q247" s="607" t="s">
        <v>569</v>
      </c>
      <c r="R247" s="623">
        <v>4</v>
      </c>
      <c r="S247" s="623">
        <v>1</v>
      </c>
      <c r="T247" s="607" t="s">
        <v>569</v>
      </c>
      <c r="U247" s="623">
        <v>5</v>
      </c>
      <c r="V247" s="623">
        <v>1</v>
      </c>
      <c r="W247" s="607" t="s">
        <v>569</v>
      </c>
      <c r="X247" s="623">
        <v>6</v>
      </c>
      <c r="Y247" s="623">
        <v>1</v>
      </c>
      <c r="Z247" s="607" t="s">
        <v>569</v>
      </c>
      <c r="AA247" s="623">
        <v>7</v>
      </c>
      <c r="AB247" s="623">
        <v>1</v>
      </c>
      <c r="AC247" s="607" t="s">
        <v>569</v>
      </c>
      <c r="AD247" s="623">
        <v>8</v>
      </c>
      <c r="AE247" s="623">
        <v>1</v>
      </c>
      <c r="AF247" s="607" t="s">
        <v>569</v>
      </c>
      <c r="AG247" s="623">
        <v>9</v>
      </c>
      <c r="AH247" s="623">
        <v>1</v>
      </c>
      <c r="AI247" s="607" t="s">
        <v>569</v>
      </c>
      <c r="AJ247" s="623">
        <v>10</v>
      </c>
      <c r="AK247" s="623">
        <v>1</v>
      </c>
      <c r="AL247" s="607" t="s">
        <v>569</v>
      </c>
      <c r="AM247" s="623">
        <v>11</v>
      </c>
      <c r="AN247" s="623">
        <v>1</v>
      </c>
      <c r="AO247" s="607" t="s">
        <v>569</v>
      </c>
      <c r="AP247" s="623">
        <v>12</v>
      </c>
      <c r="AQ247" s="623">
        <v>1</v>
      </c>
    </row>
    <row r="248" spans="1:43" hidden="1" x14ac:dyDescent="0.3">
      <c r="A248" s="607" t="s">
        <v>537</v>
      </c>
      <c r="E248" s="603" t="s">
        <v>537</v>
      </c>
      <c r="F248" s="610"/>
      <c r="G248" s="628"/>
      <c r="H248" s="607" t="s">
        <v>537</v>
      </c>
      <c r="I248" s="623" t="s">
        <v>538</v>
      </c>
      <c r="J248" s="626" t="s">
        <v>652</v>
      </c>
      <c r="K248" s="607" t="s">
        <v>537</v>
      </c>
      <c r="L248" s="623" t="s">
        <v>538</v>
      </c>
      <c r="M248" s="626" t="s">
        <v>652</v>
      </c>
      <c r="N248" s="607" t="s">
        <v>537</v>
      </c>
      <c r="O248" s="623" t="s">
        <v>538</v>
      </c>
      <c r="P248" s="626" t="s">
        <v>652</v>
      </c>
      <c r="Q248" s="607" t="s">
        <v>537</v>
      </c>
      <c r="R248" s="623" t="s">
        <v>538</v>
      </c>
      <c r="S248" s="626" t="s">
        <v>652</v>
      </c>
      <c r="T248" s="607" t="s">
        <v>537</v>
      </c>
      <c r="U248" s="623" t="s">
        <v>538</v>
      </c>
      <c r="V248" s="626" t="s">
        <v>652</v>
      </c>
      <c r="W248" s="607" t="s">
        <v>537</v>
      </c>
      <c r="X248" s="623" t="s">
        <v>538</v>
      </c>
      <c r="Y248" s="626" t="s">
        <v>652</v>
      </c>
      <c r="Z248" s="607" t="s">
        <v>537</v>
      </c>
      <c r="AA248" s="623" t="s">
        <v>538</v>
      </c>
      <c r="AB248" s="626" t="s">
        <v>652</v>
      </c>
      <c r="AC248" s="607" t="s">
        <v>537</v>
      </c>
      <c r="AD248" s="623" t="s">
        <v>538</v>
      </c>
      <c r="AE248" s="626" t="s">
        <v>652</v>
      </c>
      <c r="AF248" s="607" t="s">
        <v>537</v>
      </c>
      <c r="AG248" s="623" t="s">
        <v>538</v>
      </c>
      <c r="AH248" s="626" t="s">
        <v>652</v>
      </c>
      <c r="AI248" s="607" t="s">
        <v>537</v>
      </c>
      <c r="AJ248" s="623" t="s">
        <v>538</v>
      </c>
      <c r="AK248" s="626" t="s">
        <v>652</v>
      </c>
      <c r="AL248" s="607" t="s">
        <v>537</v>
      </c>
      <c r="AM248" s="623" t="s">
        <v>538</v>
      </c>
      <c r="AN248" s="626" t="s">
        <v>652</v>
      </c>
      <c r="AO248" s="607" t="s">
        <v>537</v>
      </c>
      <c r="AP248" s="623" t="s">
        <v>538</v>
      </c>
      <c r="AQ248" s="626" t="s">
        <v>652</v>
      </c>
    </row>
    <row r="249" spans="1:43" hidden="1" x14ac:dyDescent="0.3">
      <c r="A249" s="607" t="s">
        <v>570</v>
      </c>
      <c r="E249" s="603" t="s">
        <v>572</v>
      </c>
      <c r="F249" s="610"/>
      <c r="G249" s="628"/>
      <c r="H249" s="607" t="s">
        <v>570</v>
      </c>
      <c r="I249" s="623">
        <v>1</v>
      </c>
      <c r="J249" s="623">
        <v>1</v>
      </c>
      <c r="K249" s="607" t="s">
        <v>570</v>
      </c>
      <c r="L249" s="623">
        <v>2</v>
      </c>
      <c r="M249" s="623">
        <v>1</v>
      </c>
      <c r="N249" s="607" t="s">
        <v>570</v>
      </c>
      <c r="O249" s="623">
        <v>3</v>
      </c>
      <c r="P249" s="623">
        <v>1</v>
      </c>
      <c r="Q249" s="607" t="s">
        <v>570</v>
      </c>
      <c r="R249" s="623">
        <v>4</v>
      </c>
      <c r="S249" s="623">
        <v>1</v>
      </c>
      <c r="T249" s="607" t="s">
        <v>570</v>
      </c>
      <c r="U249" s="623">
        <v>5</v>
      </c>
      <c r="V249" s="623">
        <v>1</v>
      </c>
      <c r="W249" s="607" t="s">
        <v>570</v>
      </c>
      <c r="X249" s="623">
        <v>6</v>
      </c>
      <c r="Y249" s="623">
        <v>1</v>
      </c>
      <c r="Z249" s="607" t="s">
        <v>570</v>
      </c>
      <c r="AA249" s="623">
        <v>7</v>
      </c>
      <c r="AB249" s="623">
        <v>1</v>
      </c>
      <c r="AC249" s="607" t="s">
        <v>570</v>
      </c>
      <c r="AD249" s="623">
        <v>8</v>
      </c>
      <c r="AE249" s="623">
        <v>1</v>
      </c>
      <c r="AF249" s="607" t="s">
        <v>570</v>
      </c>
      <c r="AG249" s="623">
        <v>9</v>
      </c>
      <c r="AH249" s="623">
        <v>1</v>
      </c>
      <c r="AI249" s="607" t="s">
        <v>570</v>
      </c>
      <c r="AJ249" s="623">
        <v>10</v>
      </c>
      <c r="AK249" s="623">
        <v>1</v>
      </c>
      <c r="AL249" s="607" t="s">
        <v>570</v>
      </c>
      <c r="AM249" s="623">
        <v>11</v>
      </c>
      <c r="AN249" s="623">
        <v>1</v>
      </c>
      <c r="AO249" s="607" t="s">
        <v>570</v>
      </c>
      <c r="AP249" s="623">
        <v>12</v>
      </c>
      <c r="AQ249" s="623">
        <v>1</v>
      </c>
    </row>
    <row r="250" spans="1:43" hidden="1" x14ac:dyDescent="0.3">
      <c r="A250" s="607" t="s">
        <v>537</v>
      </c>
      <c r="E250" s="603" t="s">
        <v>537</v>
      </c>
      <c r="F250" s="610"/>
      <c r="G250" s="628"/>
      <c r="H250" s="607" t="s">
        <v>537</v>
      </c>
      <c r="I250" s="623" t="s">
        <v>538</v>
      </c>
      <c r="J250" s="626" t="s">
        <v>652</v>
      </c>
      <c r="K250" s="607" t="s">
        <v>537</v>
      </c>
      <c r="L250" s="623" t="s">
        <v>538</v>
      </c>
      <c r="M250" s="626" t="s">
        <v>652</v>
      </c>
      <c r="N250" s="607" t="s">
        <v>537</v>
      </c>
      <c r="O250" s="623" t="s">
        <v>538</v>
      </c>
      <c r="P250" s="626" t="s">
        <v>652</v>
      </c>
      <c r="Q250" s="607" t="s">
        <v>537</v>
      </c>
      <c r="R250" s="623" t="s">
        <v>538</v>
      </c>
      <c r="S250" s="626" t="s">
        <v>652</v>
      </c>
      <c r="T250" s="607" t="s">
        <v>537</v>
      </c>
      <c r="U250" s="623" t="s">
        <v>538</v>
      </c>
      <c r="V250" s="626" t="s">
        <v>652</v>
      </c>
      <c r="W250" s="607" t="s">
        <v>537</v>
      </c>
      <c r="X250" s="623" t="s">
        <v>538</v>
      </c>
      <c r="Y250" s="626" t="s">
        <v>652</v>
      </c>
      <c r="Z250" s="607" t="s">
        <v>537</v>
      </c>
      <c r="AA250" s="623" t="s">
        <v>538</v>
      </c>
      <c r="AB250" s="626" t="s">
        <v>652</v>
      </c>
      <c r="AC250" s="607" t="s">
        <v>537</v>
      </c>
      <c r="AD250" s="623" t="s">
        <v>538</v>
      </c>
      <c r="AE250" s="626" t="s">
        <v>652</v>
      </c>
      <c r="AF250" s="607" t="s">
        <v>537</v>
      </c>
      <c r="AG250" s="623" t="s">
        <v>538</v>
      </c>
      <c r="AH250" s="626" t="s">
        <v>652</v>
      </c>
      <c r="AI250" s="607" t="s">
        <v>537</v>
      </c>
      <c r="AJ250" s="623" t="s">
        <v>538</v>
      </c>
      <c r="AK250" s="626" t="s">
        <v>652</v>
      </c>
      <c r="AL250" s="607" t="s">
        <v>537</v>
      </c>
      <c r="AM250" s="623" t="s">
        <v>538</v>
      </c>
      <c r="AN250" s="626" t="s">
        <v>652</v>
      </c>
      <c r="AO250" s="607" t="s">
        <v>537</v>
      </c>
      <c r="AP250" s="623" t="s">
        <v>538</v>
      </c>
      <c r="AQ250" s="626" t="s">
        <v>652</v>
      </c>
    </row>
    <row r="251" spans="1:43" hidden="1" x14ac:dyDescent="0.3">
      <c r="A251" s="607" t="s">
        <v>571</v>
      </c>
      <c r="E251" s="603" t="s">
        <v>573</v>
      </c>
      <c r="F251" s="610"/>
      <c r="G251" s="628"/>
      <c r="H251" s="607" t="s">
        <v>571</v>
      </c>
      <c r="I251" s="623">
        <v>1</v>
      </c>
      <c r="J251" s="623">
        <v>1</v>
      </c>
      <c r="K251" s="607" t="s">
        <v>571</v>
      </c>
      <c r="L251" s="623">
        <v>2</v>
      </c>
      <c r="M251" s="623">
        <v>1</v>
      </c>
      <c r="N251" s="607" t="s">
        <v>571</v>
      </c>
      <c r="O251" s="623">
        <v>3</v>
      </c>
      <c r="P251" s="623">
        <v>1</v>
      </c>
      <c r="Q251" s="607" t="s">
        <v>571</v>
      </c>
      <c r="R251" s="623">
        <v>4</v>
      </c>
      <c r="S251" s="623">
        <v>1</v>
      </c>
      <c r="T251" s="607" t="s">
        <v>571</v>
      </c>
      <c r="U251" s="623">
        <v>5</v>
      </c>
      <c r="V251" s="623">
        <v>1</v>
      </c>
      <c r="W251" s="607" t="s">
        <v>571</v>
      </c>
      <c r="X251" s="623">
        <v>6</v>
      </c>
      <c r="Y251" s="623">
        <v>1</v>
      </c>
      <c r="Z251" s="607" t="s">
        <v>571</v>
      </c>
      <c r="AA251" s="623">
        <v>7</v>
      </c>
      <c r="AB251" s="623">
        <v>1</v>
      </c>
      <c r="AC251" s="607" t="s">
        <v>571</v>
      </c>
      <c r="AD251" s="623">
        <v>8</v>
      </c>
      <c r="AE251" s="623">
        <v>1</v>
      </c>
      <c r="AF251" s="607" t="s">
        <v>571</v>
      </c>
      <c r="AG251" s="623">
        <v>9</v>
      </c>
      <c r="AH251" s="623">
        <v>1</v>
      </c>
      <c r="AI251" s="607" t="s">
        <v>571</v>
      </c>
      <c r="AJ251" s="623">
        <v>10</v>
      </c>
      <c r="AK251" s="623">
        <v>1</v>
      </c>
      <c r="AL251" s="607" t="s">
        <v>571</v>
      </c>
      <c r="AM251" s="623">
        <v>11</v>
      </c>
      <c r="AN251" s="623">
        <v>1</v>
      </c>
      <c r="AO251" s="607" t="s">
        <v>571</v>
      </c>
      <c r="AP251" s="623">
        <v>12</v>
      </c>
      <c r="AQ251" s="623">
        <v>1</v>
      </c>
    </row>
    <row r="252" spans="1:43" hidden="1" x14ac:dyDescent="0.3">
      <c r="A252" s="607" t="s">
        <v>537</v>
      </c>
      <c r="E252" s="603" t="s">
        <v>537</v>
      </c>
      <c r="F252" s="610"/>
      <c r="G252" s="628"/>
      <c r="H252" s="607" t="s">
        <v>537</v>
      </c>
      <c r="I252" s="623" t="s">
        <v>538</v>
      </c>
      <c r="J252" s="626" t="s">
        <v>652</v>
      </c>
      <c r="K252" s="607" t="s">
        <v>537</v>
      </c>
      <c r="L252" s="623" t="s">
        <v>538</v>
      </c>
      <c r="M252" s="626" t="s">
        <v>652</v>
      </c>
      <c r="N252" s="607" t="s">
        <v>537</v>
      </c>
      <c r="O252" s="623" t="s">
        <v>538</v>
      </c>
      <c r="P252" s="626" t="s">
        <v>652</v>
      </c>
      <c r="Q252" s="607" t="s">
        <v>537</v>
      </c>
      <c r="R252" s="623" t="s">
        <v>538</v>
      </c>
      <c r="S252" s="626" t="s">
        <v>652</v>
      </c>
      <c r="T252" s="607" t="s">
        <v>537</v>
      </c>
      <c r="U252" s="623" t="s">
        <v>538</v>
      </c>
      <c r="V252" s="626" t="s">
        <v>652</v>
      </c>
      <c r="W252" s="607" t="s">
        <v>537</v>
      </c>
      <c r="X252" s="623" t="s">
        <v>538</v>
      </c>
      <c r="Y252" s="626" t="s">
        <v>652</v>
      </c>
      <c r="Z252" s="607" t="s">
        <v>537</v>
      </c>
      <c r="AA252" s="623" t="s">
        <v>538</v>
      </c>
      <c r="AB252" s="626" t="s">
        <v>652</v>
      </c>
      <c r="AC252" s="607" t="s">
        <v>537</v>
      </c>
      <c r="AD252" s="623" t="s">
        <v>538</v>
      </c>
      <c r="AE252" s="626" t="s">
        <v>652</v>
      </c>
      <c r="AF252" s="607" t="s">
        <v>537</v>
      </c>
      <c r="AG252" s="623" t="s">
        <v>538</v>
      </c>
      <c r="AH252" s="626" t="s">
        <v>652</v>
      </c>
      <c r="AI252" s="607" t="s">
        <v>537</v>
      </c>
      <c r="AJ252" s="623" t="s">
        <v>538</v>
      </c>
      <c r="AK252" s="626" t="s">
        <v>652</v>
      </c>
      <c r="AL252" s="607" t="s">
        <v>537</v>
      </c>
      <c r="AM252" s="623" t="s">
        <v>538</v>
      </c>
      <c r="AN252" s="626" t="s">
        <v>652</v>
      </c>
      <c r="AO252" s="607" t="s">
        <v>537</v>
      </c>
      <c r="AP252" s="623" t="s">
        <v>538</v>
      </c>
      <c r="AQ252" s="626" t="s">
        <v>652</v>
      </c>
    </row>
    <row r="253" spans="1:43" hidden="1" x14ac:dyDescent="0.3">
      <c r="A253" s="607" t="s">
        <v>572</v>
      </c>
      <c r="E253" s="603" t="s">
        <v>574</v>
      </c>
      <c r="F253" s="610"/>
      <c r="G253" s="628"/>
      <c r="H253" s="607" t="s">
        <v>572</v>
      </c>
      <c r="I253" s="623">
        <v>1</v>
      </c>
      <c r="J253" s="623">
        <v>1</v>
      </c>
      <c r="K253" s="607" t="s">
        <v>572</v>
      </c>
      <c r="L253" s="623">
        <v>2</v>
      </c>
      <c r="M253" s="623">
        <v>1</v>
      </c>
      <c r="N253" s="607" t="s">
        <v>572</v>
      </c>
      <c r="O253" s="623">
        <v>3</v>
      </c>
      <c r="P253" s="623">
        <v>1</v>
      </c>
      <c r="Q253" s="607" t="s">
        <v>572</v>
      </c>
      <c r="R253" s="623">
        <v>4</v>
      </c>
      <c r="S253" s="623">
        <v>1</v>
      </c>
      <c r="T253" s="607" t="s">
        <v>572</v>
      </c>
      <c r="U253" s="623">
        <v>5</v>
      </c>
      <c r="V253" s="623">
        <v>1</v>
      </c>
      <c r="W253" s="607" t="s">
        <v>572</v>
      </c>
      <c r="X253" s="623">
        <v>6</v>
      </c>
      <c r="Y253" s="623">
        <v>1</v>
      </c>
      <c r="Z253" s="607" t="s">
        <v>572</v>
      </c>
      <c r="AA253" s="623">
        <v>7</v>
      </c>
      <c r="AB253" s="623">
        <v>1</v>
      </c>
      <c r="AC253" s="607" t="s">
        <v>572</v>
      </c>
      <c r="AD253" s="623">
        <v>8</v>
      </c>
      <c r="AE253" s="623">
        <v>1</v>
      </c>
      <c r="AF253" s="607" t="s">
        <v>572</v>
      </c>
      <c r="AG253" s="623">
        <v>9</v>
      </c>
      <c r="AH253" s="623">
        <v>1</v>
      </c>
      <c r="AI253" s="607" t="s">
        <v>572</v>
      </c>
      <c r="AJ253" s="623">
        <v>10</v>
      </c>
      <c r="AK253" s="623">
        <v>1</v>
      </c>
      <c r="AL253" s="607" t="s">
        <v>572</v>
      </c>
      <c r="AM253" s="623">
        <v>11</v>
      </c>
      <c r="AN253" s="623">
        <v>1</v>
      </c>
      <c r="AO253" s="607" t="s">
        <v>572</v>
      </c>
      <c r="AP253" s="623">
        <v>12</v>
      </c>
      <c r="AQ253" s="623">
        <v>1</v>
      </c>
    </row>
    <row r="254" spans="1:43" hidden="1" x14ac:dyDescent="0.3">
      <c r="A254" s="607" t="s">
        <v>537</v>
      </c>
      <c r="E254" s="603" t="s">
        <v>537</v>
      </c>
      <c r="F254" s="610"/>
      <c r="G254" s="628"/>
      <c r="H254" s="607" t="s">
        <v>537</v>
      </c>
      <c r="I254" s="623" t="s">
        <v>538</v>
      </c>
      <c r="J254" s="626" t="s">
        <v>652</v>
      </c>
      <c r="K254" s="607" t="s">
        <v>537</v>
      </c>
      <c r="L254" s="623" t="s">
        <v>538</v>
      </c>
      <c r="M254" s="626" t="s">
        <v>652</v>
      </c>
      <c r="N254" s="607" t="s">
        <v>537</v>
      </c>
      <c r="O254" s="623" t="s">
        <v>538</v>
      </c>
      <c r="P254" s="626" t="s">
        <v>652</v>
      </c>
      <c r="Q254" s="607" t="s">
        <v>537</v>
      </c>
      <c r="R254" s="623" t="s">
        <v>538</v>
      </c>
      <c r="S254" s="626" t="s">
        <v>652</v>
      </c>
      <c r="T254" s="607" t="s">
        <v>537</v>
      </c>
      <c r="U254" s="623" t="s">
        <v>538</v>
      </c>
      <c r="V254" s="626" t="s">
        <v>652</v>
      </c>
      <c r="W254" s="607" t="s">
        <v>537</v>
      </c>
      <c r="X254" s="623" t="s">
        <v>538</v>
      </c>
      <c r="Y254" s="626" t="s">
        <v>652</v>
      </c>
      <c r="Z254" s="607" t="s">
        <v>537</v>
      </c>
      <c r="AA254" s="623" t="s">
        <v>538</v>
      </c>
      <c r="AB254" s="626" t="s">
        <v>652</v>
      </c>
      <c r="AC254" s="607" t="s">
        <v>537</v>
      </c>
      <c r="AD254" s="623" t="s">
        <v>538</v>
      </c>
      <c r="AE254" s="626" t="s">
        <v>652</v>
      </c>
      <c r="AF254" s="607" t="s">
        <v>537</v>
      </c>
      <c r="AG254" s="623" t="s">
        <v>538</v>
      </c>
      <c r="AH254" s="626" t="s">
        <v>652</v>
      </c>
      <c r="AI254" s="607" t="s">
        <v>537</v>
      </c>
      <c r="AJ254" s="623" t="s">
        <v>538</v>
      </c>
      <c r="AK254" s="626" t="s">
        <v>652</v>
      </c>
      <c r="AL254" s="607" t="s">
        <v>537</v>
      </c>
      <c r="AM254" s="623" t="s">
        <v>538</v>
      </c>
      <c r="AN254" s="626" t="s">
        <v>652</v>
      </c>
      <c r="AO254" s="607" t="s">
        <v>537</v>
      </c>
      <c r="AP254" s="623" t="s">
        <v>538</v>
      </c>
      <c r="AQ254" s="626" t="s">
        <v>652</v>
      </c>
    </row>
    <row r="255" spans="1:43" hidden="1" x14ac:dyDescent="0.3">
      <c r="A255" s="607" t="s">
        <v>573</v>
      </c>
      <c r="E255" s="603" t="s">
        <v>575</v>
      </c>
      <c r="F255" s="610"/>
      <c r="G255" s="628"/>
      <c r="H255" s="607" t="s">
        <v>573</v>
      </c>
      <c r="I255" s="623">
        <v>1</v>
      </c>
      <c r="J255" s="623">
        <v>1</v>
      </c>
      <c r="K255" s="607" t="s">
        <v>573</v>
      </c>
      <c r="L255" s="623">
        <v>2</v>
      </c>
      <c r="M255" s="623">
        <v>1</v>
      </c>
      <c r="N255" s="607" t="s">
        <v>573</v>
      </c>
      <c r="O255" s="623">
        <v>3</v>
      </c>
      <c r="P255" s="623">
        <v>1</v>
      </c>
      <c r="Q255" s="607" t="s">
        <v>573</v>
      </c>
      <c r="R255" s="623">
        <v>4</v>
      </c>
      <c r="S255" s="623">
        <v>1</v>
      </c>
      <c r="T255" s="607" t="s">
        <v>573</v>
      </c>
      <c r="U255" s="623">
        <v>5</v>
      </c>
      <c r="V255" s="623">
        <v>1</v>
      </c>
      <c r="W255" s="607" t="s">
        <v>573</v>
      </c>
      <c r="X255" s="623">
        <v>6</v>
      </c>
      <c r="Y255" s="623">
        <v>1</v>
      </c>
      <c r="Z255" s="607" t="s">
        <v>573</v>
      </c>
      <c r="AA255" s="623">
        <v>7</v>
      </c>
      <c r="AB255" s="623">
        <v>1</v>
      </c>
      <c r="AC255" s="607" t="s">
        <v>573</v>
      </c>
      <c r="AD255" s="623">
        <v>8</v>
      </c>
      <c r="AE255" s="623">
        <v>1</v>
      </c>
      <c r="AF255" s="607" t="s">
        <v>573</v>
      </c>
      <c r="AG255" s="623">
        <v>9</v>
      </c>
      <c r="AH255" s="623">
        <v>1</v>
      </c>
      <c r="AI255" s="607" t="s">
        <v>573</v>
      </c>
      <c r="AJ255" s="623">
        <v>10</v>
      </c>
      <c r="AK255" s="623">
        <v>1</v>
      </c>
      <c r="AL255" s="607" t="s">
        <v>573</v>
      </c>
      <c r="AM255" s="623">
        <v>11</v>
      </c>
      <c r="AN255" s="623">
        <v>1</v>
      </c>
      <c r="AO255" s="607" t="s">
        <v>573</v>
      </c>
      <c r="AP255" s="623">
        <v>12</v>
      </c>
      <c r="AQ255" s="623">
        <v>1</v>
      </c>
    </row>
    <row r="256" spans="1:43" hidden="1" x14ac:dyDescent="0.3">
      <c r="A256" s="607" t="s">
        <v>537</v>
      </c>
      <c r="E256" s="603" t="s">
        <v>537</v>
      </c>
      <c r="F256" s="610"/>
      <c r="G256" s="628"/>
      <c r="H256" s="607" t="s">
        <v>537</v>
      </c>
      <c r="I256" s="623" t="s">
        <v>538</v>
      </c>
      <c r="J256" s="626" t="s">
        <v>652</v>
      </c>
      <c r="K256" s="607" t="s">
        <v>537</v>
      </c>
      <c r="L256" s="623" t="s">
        <v>538</v>
      </c>
      <c r="M256" s="626" t="s">
        <v>652</v>
      </c>
      <c r="N256" s="607" t="s">
        <v>537</v>
      </c>
      <c r="O256" s="623" t="s">
        <v>538</v>
      </c>
      <c r="P256" s="626" t="s">
        <v>652</v>
      </c>
      <c r="Q256" s="607" t="s">
        <v>537</v>
      </c>
      <c r="R256" s="623" t="s">
        <v>538</v>
      </c>
      <c r="S256" s="626" t="s">
        <v>652</v>
      </c>
      <c r="T256" s="607" t="s">
        <v>537</v>
      </c>
      <c r="U256" s="623" t="s">
        <v>538</v>
      </c>
      <c r="V256" s="626" t="s">
        <v>652</v>
      </c>
      <c r="W256" s="607" t="s">
        <v>537</v>
      </c>
      <c r="X256" s="623" t="s">
        <v>538</v>
      </c>
      <c r="Y256" s="626" t="s">
        <v>652</v>
      </c>
      <c r="Z256" s="607" t="s">
        <v>537</v>
      </c>
      <c r="AA256" s="623" t="s">
        <v>538</v>
      </c>
      <c r="AB256" s="626" t="s">
        <v>652</v>
      </c>
      <c r="AC256" s="607" t="s">
        <v>537</v>
      </c>
      <c r="AD256" s="623" t="s">
        <v>538</v>
      </c>
      <c r="AE256" s="626" t="s">
        <v>652</v>
      </c>
      <c r="AF256" s="607" t="s">
        <v>537</v>
      </c>
      <c r="AG256" s="623" t="s">
        <v>538</v>
      </c>
      <c r="AH256" s="626" t="s">
        <v>652</v>
      </c>
      <c r="AI256" s="607" t="s">
        <v>537</v>
      </c>
      <c r="AJ256" s="623" t="s">
        <v>538</v>
      </c>
      <c r="AK256" s="626" t="s">
        <v>652</v>
      </c>
      <c r="AL256" s="607" t="s">
        <v>537</v>
      </c>
      <c r="AM256" s="623" t="s">
        <v>538</v>
      </c>
      <c r="AN256" s="626" t="s">
        <v>652</v>
      </c>
      <c r="AO256" s="607" t="s">
        <v>537</v>
      </c>
      <c r="AP256" s="623" t="s">
        <v>538</v>
      </c>
      <c r="AQ256" s="626" t="s">
        <v>652</v>
      </c>
    </row>
    <row r="257" spans="1:43" hidden="1" x14ac:dyDescent="0.3">
      <c r="A257" s="607" t="s">
        <v>574</v>
      </c>
      <c r="E257" s="603" t="s">
        <v>576</v>
      </c>
      <c r="F257" s="610"/>
      <c r="G257" s="628"/>
      <c r="H257" s="607" t="s">
        <v>574</v>
      </c>
      <c r="I257" s="623">
        <v>1</v>
      </c>
      <c r="J257" s="623">
        <v>1</v>
      </c>
      <c r="K257" s="607" t="s">
        <v>574</v>
      </c>
      <c r="L257" s="623">
        <v>2</v>
      </c>
      <c r="M257" s="623">
        <v>1</v>
      </c>
      <c r="N257" s="607" t="s">
        <v>574</v>
      </c>
      <c r="O257" s="623">
        <v>3</v>
      </c>
      <c r="P257" s="623">
        <v>1</v>
      </c>
      <c r="Q257" s="607" t="s">
        <v>574</v>
      </c>
      <c r="R257" s="623">
        <v>4</v>
      </c>
      <c r="S257" s="623">
        <v>1</v>
      </c>
      <c r="T257" s="607" t="s">
        <v>574</v>
      </c>
      <c r="U257" s="623">
        <v>5</v>
      </c>
      <c r="V257" s="623">
        <v>1</v>
      </c>
      <c r="W257" s="607" t="s">
        <v>574</v>
      </c>
      <c r="X257" s="623">
        <v>6</v>
      </c>
      <c r="Y257" s="623">
        <v>1</v>
      </c>
      <c r="Z257" s="607" t="s">
        <v>574</v>
      </c>
      <c r="AA257" s="623">
        <v>7</v>
      </c>
      <c r="AB257" s="623">
        <v>1</v>
      </c>
      <c r="AC257" s="607" t="s">
        <v>574</v>
      </c>
      <c r="AD257" s="623">
        <v>8</v>
      </c>
      <c r="AE257" s="623">
        <v>1</v>
      </c>
      <c r="AF257" s="607" t="s">
        <v>574</v>
      </c>
      <c r="AG257" s="623">
        <v>9</v>
      </c>
      <c r="AH257" s="623">
        <v>1</v>
      </c>
      <c r="AI257" s="607" t="s">
        <v>574</v>
      </c>
      <c r="AJ257" s="623">
        <v>10</v>
      </c>
      <c r="AK257" s="623">
        <v>1</v>
      </c>
      <c r="AL257" s="607" t="s">
        <v>574</v>
      </c>
      <c r="AM257" s="623">
        <v>11</v>
      </c>
      <c r="AN257" s="623">
        <v>1</v>
      </c>
      <c r="AO257" s="607" t="s">
        <v>574</v>
      </c>
      <c r="AP257" s="623">
        <v>12</v>
      </c>
      <c r="AQ257" s="623">
        <v>1</v>
      </c>
    </row>
    <row r="258" spans="1:43" hidden="1" x14ac:dyDescent="0.3">
      <c r="A258" s="607" t="s">
        <v>537</v>
      </c>
      <c r="E258" s="603" t="s">
        <v>537</v>
      </c>
      <c r="F258" s="610"/>
      <c r="G258" s="628"/>
      <c r="H258" s="607" t="s">
        <v>537</v>
      </c>
      <c r="I258" s="623" t="s">
        <v>538</v>
      </c>
      <c r="J258" s="626" t="s">
        <v>652</v>
      </c>
      <c r="K258" s="607" t="s">
        <v>537</v>
      </c>
      <c r="L258" s="623" t="s">
        <v>538</v>
      </c>
      <c r="M258" s="626" t="s">
        <v>652</v>
      </c>
      <c r="N258" s="607" t="s">
        <v>537</v>
      </c>
      <c r="O258" s="623" t="s">
        <v>538</v>
      </c>
      <c r="P258" s="626" t="s">
        <v>652</v>
      </c>
      <c r="Q258" s="607" t="s">
        <v>537</v>
      </c>
      <c r="R258" s="623" t="s">
        <v>538</v>
      </c>
      <c r="S258" s="626" t="s">
        <v>652</v>
      </c>
      <c r="T258" s="607" t="s">
        <v>537</v>
      </c>
      <c r="U258" s="623" t="s">
        <v>538</v>
      </c>
      <c r="V258" s="626" t="s">
        <v>652</v>
      </c>
      <c r="W258" s="607" t="s">
        <v>537</v>
      </c>
      <c r="X258" s="623" t="s">
        <v>538</v>
      </c>
      <c r="Y258" s="626" t="s">
        <v>652</v>
      </c>
      <c r="Z258" s="607" t="s">
        <v>537</v>
      </c>
      <c r="AA258" s="623" t="s">
        <v>538</v>
      </c>
      <c r="AB258" s="626" t="s">
        <v>652</v>
      </c>
      <c r="AC258" s="607" t="s">
        <v>537</v>
      </c>
      <c r="AD258" s="623" t="s">
        <v>538</v>
      </c>
      <c r="AE258" s="626" t="s">
        <v>652</v>
      </c>
      <c r="AF258" s="607" t="s">
        <v>537</v>
      </c>
      <c r="AG258" s="623" t="s">
        <v>538</v>
      </c>
      <c r="AH258" s="626" t="s">
        <v>652</v>
      </c>
      <c r="AI258" s="607" t="s">
        <v>537</v>
      </c>
      <c r="AJ258" s="623" t="s">
        <v>538</v>
      </c>
      <c r="AK258" s="626" t="s">
        <v>652</v>
      </c>
      <c r="AL258" s="607" t="s">
        <v>537</v>
      </c>
      <c r="AM258" s="623" t="s">
        <v>538</v>
      </c>
      <c r="AN258" s="626" t="s">
        <v>652</v>
      </c>
      <c r="AO258" s="607" t="s">
        <v>537</v>
      </c>
      <c r="AP258" s="623" t="s">
        <v>538</v>
      </c>
      <c r="AQ258" s="626" t="s">
        <v>652</v>
      </c>
    </row>
    <row r="259" spans="1:43" hidden="1" x14ac:dyDescent="0.3">
      <c r="A259" s="607" t="s">
        <v>575</v>
      </c>
      <c r="E259" s="603" t="s">
        <v>577</v>
      </c>
      <c r="F259" s="610"/>
      <c r="G259" s="628"/>
      <c r="H259" s="607" t="s">
        <v>575</v>
      </c>
      <c r="I259" s="623">
        <v>1</v>
      </c>
      <c r="J259" s="623">
        <v>1</v>
      </c>
      <c r="K259" s="607" t="s">
        <v>575</v>
      </c>
      <c r="L259" s="623">
        <v>2</v>
      </c>
      <c r="M259" s="623">
        <v>1</v>
      </c>
      <c r="N259" s="607" t="s">
        <v>575</v>
      </c>
      <c r="O259" s="623">
        <v>3</v>
      </c>
      <c r="P259" s="623">
        <v>1</v>
      </c>
      <c r="Q259" s="607" t="s">
        <v>575</v>
      </c>
      <c r="R259" s="623">
        <v>4</v>
      </c>
      <c r="S259" s="623">
        <v>1</v>
      </c>
      <c r="T259" s="607" t="s">
        <v>575</v>
      </c>
      <c r="U259" s="623">
        <v>5</v>
      </c>
      <c r="V259" s="623">
        <v>1</v>
      </c>
      <c r="W259" s="607" t="s">
        <v>575</v>
      </c>
      <c r="X259" s="623">
        <v>6</v>
      </c>
      <c r="Y259" s="623">
        <v>1</v>
      </c>
      <c r="Z259" s="607" t="s">
        <v>575</v>
      </c>
      <c r="AA259" s="623">
        <v>7</v>
      </c>
      <c r="AB259" s="623">
        <v>1</v>
      </c>
      <c r="AC259" s="607" t="s">
        <v>575</v>
      </c>
      <c r="AD259" s="623">
        <v>8</v>
      </c>
      <c r="AE259" s="623">
        <v>1</v>
      </c>
      <c r="AF259" s="607" t="s">
        <v>575</v>
      </c>
      <c r="AG259" s="623">
        <v>9</v>
      </c>
      <c r="AH259" s="623">
        <v>1</v>
      </c>
      <c r="AI259" s="607" t="s">
        <v>575</v>
      </c>
      <c r="AJ259" s="623">
        <v>10</v>
      </c>
      <c r="AK259" s="623">
        <v>1</v>
      </c>
      <c r="AL259" s="607" t="s">
        <v>575</v>
      </c>
      <c r="AM259" s="623">
        <v>11</v>
      </c>
      <c r="AN259" s="623">
        <v>1</v>
      </c>
      <c r="AO259" s="607" t="s">
        <v>575</v>
      </c>
      <c r="AP259" s="623">
        <v>12</v>
      </c>
      <c r="AQ259" s="623">
        <v>1</v>
      </c>
    </row>
    <row r="260" spans="1:43" hidden="1" x14ac:dyDescent="0.3">
      <c r="A260" s="607" t="s">
        <v>537</v>
      </c>
      <c r="E260" s="603" t="s">
        <v>537</v>
      </c>
      <c r="F260" s="610"/>
      <c r="G260" s="628"/>
      <c r="H260" s="607" t="s">
        <v>537</v>
      </c>
      <c r="I260" s="623" t="s">
        <v>538</v>
      </c>
      <c r="J260" s="626" t="s">
        <v>652</v>
      </c>
      <c r="K260" s="607" t="s">
        <v>537</v>
      </c>
      <c r="L260" s="623" t="s">
        <v>538</v>
      </c>
      <c r="M260" s="626" t="s">
        <v>652</v>
      </c>
      <c r="N260" s="607" t="s">
        <v>537</v>
      </c>
      <c r="O260" s="623" t="s">
        <v>538</v>
      </c>
      <c r="P260" s="626" t="s">
        <v>652</v>
      </c>
      <c r="Q260" s="607" t="s">
        <v>537</v>
      </c>
      <c r="R260" s="623" t="s">
        <v>538</v>
      </c>
      <c r="S260" s="626" t="s">
        <v>652</v>
      </c>
      <c r="T260" s="607" t="s">
        <v>537</v>
      </c>
      <c r="U260" s="623" t="s">
        <v>538</v>
      </c>
      <c r="V260" s="626" t="s">
        <v>652</v>
      </c>
      <c r="W260" s="607" t="s">
        <v>537</v>
      </c>
      <c r="X260" s="623" t="s">
        <v>538</v>
      </c>
      <c r="Y260" s="626" t="s">
        <v>652</v>
      </c>
      <c r="Z260" s="607" t="s">
        <v>537</v>
      </c>
      <c r="AA260" s="623" t="s">
        <v>538</v>
      </c>
      <c r="AB260" s="626" t="s">
        <v>652</v>
      </c>
      <c r="AC260" s="607" t="s">
        <v>537</v>
      </c>
      <c r="AD260" s="623" t="s">
        <v>538</v>
      </c>
      <c r="AE260" s="626" t="s">
        <v>652</v>
      </c>
      <c r="AF260" s="607" t="s">
        <v>537</v>
      </c>
      <c r="AG260" s="623" t="s">
        <v>538</v>
      </c>
      <c r="AH260" s="626" t="s">
        <v>652</v>
      </c>
      <c r="AI260" s="607" t="s">
        <v>537</v>
      </c>
      <c r="AJ260" s="623" t="s">
        <v>538</v>
      </c>
      <c r="AK260" s="626" t="s">
        <v>652</v>
      </c>
      <c r="AL260" s="607" t="s">
        <v>537</v>
      </c>
      <c r="AM260" s="623" t="s">
        <v>538</v>
      </c>
      <c r="AN260" s="626" t="s">
        <v>652</v>
      </c>
      <c r="AO260" s="607" t="s">
        <v>537</v>
      </c>
      <c r="AP260" s="623" t="s">
        <v>538</v>
      </c>
      <c r="AQ260" s="626" t="s">
        <v>652</v>
      </c>
    </row>
    <row r="261" spans="1:43" hidden="1" x14ac:dyDescent="0.3">
      <c r="A261" s="607" t="s">
        <v>576</v>
      </c>
      <c r="E261" s="603" t="s">
        <v>578</v>
      </c>
      <c r="F261" s="610"/>
      <c r="G261" s="628"/>
      <c r="H261" s="607" t="s">
        <v>576</v>
      </c>
      <c r="I261" s="623">
        <v>1</v>
      </c>
      <c r="J261" s="623">
        <v>1</v>
      </c>
      <c r="K261" s="607" t="s">
        <v>576</v>
      </c>
      <c r="L261" s="623">
        <v>2</v>
      </c>
      <c r="M261" s="623">
        <v>1</v>
      </c>
      <c r="N261" s="607" t="s">
        <v>576</v>
      </c>
      <c r="O261" s="623">
        <v>3</v>
      </c>
      <c r="P261" s="623">
        <v>1</v>
      </c>
      <c r="Q261" s="607" t="s">
        <v>576</v>
      </c>
      <c r="R261" s="623">
        <v>4</v>
      </c>
      <c r="S261" s="623">
        <v>1</v>
      </c>
      <c r="T261" s="607" t="s">
        <v>576</v>
      </c>
      <c r="U261" s="623">
        <v>5</v>
      </c>
      <c r="V261" s="623">
        <v>1</v>
      </c>
      <c r="W261" s="607" t="s">
        <v>576</v>
      </c>
      <c r="X261" s="623">
        <v>6</v>
      </c>
      <c r="Y261" s="623">
        <v>1</v>
      </c>
      <c r="Z261" s="607" t="s">
        <v>576</v>
      </c>
      <c r="AA261" s="623">
        <v>7</v>
      </c>
      <c r="AB261" s="623">
        <v>1</v>
      </c>
      <c r="AC261" s="607" t="s">
        <v>576</v>
      </c>
      <c r="AD261" s="623">
        <v>8</v>
      </c>
      <c r="AE261" s="623">
        <v>1</v>
      </c>
      <c r="AF261" s="607" t="s">
        <v>576</v>
      </c>
      <c r="AG261" s="623">
        <v>9</v>
      </c>
      <c r="AH261" s="623">
        <v>1</v>
      </c>
      <c r="AI261" s="607" t="s">
        <v>576</v>
      </c>
      <c r="AJ261" s="623">
        <v>10</v>
      </c>
      <c r="AK261" s="623">
        <v>1</v>
      </c>
      <c r="AL261" s="607" t="s">
        <v>576</v>
      </c>
      <c r="AM261" s="623">
        <v>11</v>
      </c>
      <c r="AN261" s="623">
        <v>1</v>
      </c>
      <c r="AO261" s="607" t="s">
        <v>576</v>
      </c>
      <c r="AP261" s="623">
        <v>12</v>
      </c>
      <c r="AQ261" s="623">
        <v>1</v>
      </c>
    </row>
    <row r="262" spans="1:43" hidden="1" x14ac:dyDescent="0.3">
      <c r="A262" s="607" t="s">
        <v>537</v>
      </c>
      <c r="E262" s="603" t="s">
        <v>537</v>
      </c>
      <c r="F262" s="610"/>
      <c r="G262" s="628"/>
      <c r="H262" s="607" t="s">
        <v>537</v>
      </c>
      <c r="I262" s="623" t="s">
        <v>538</v>
      </c>
      <c r="J262" s="626" t="s">
        <v>652</v>
      </c>
      <c r="K262" s="607" t="s">
        <v>537</v>
      </c>
      <c r="L262" s="623" t="s">
        <v>538</v>
      </c>
      <c r="M262" s="626" t="s">
        <v>652</v>
      </c>
      <c r="N262" s="607" t="s">
        <v>537</v>
      </c>
      <c r="O262" s="623" t="s">
        <v>538</v>
      </c>
      <c r="P262" s="626" t="s">
        <v>652</v>
      </c>
      <c r="Q262" s="607" t="s">
        <v>537</v>
      </c>
      <c r="R262" s="623" t="s">
        <v>538</v>
      </c>
      <c r="S262" s="626" t="s">
        <v>652</v>
      </c>
      <c r="T262" s="607" t="s">
        <v>537</v>
      </c>
      <c r="U262" s="623" t="s">
        <v>538</v>
      </c>
      <c r="V262" s="626" t="s">
        <v>652</v>
      </c>
      <c r="W262" s="607" t="s">
        <v>537</v>
      </c>
      <c r="X262" s="623" t="s">
        <v>538</v>
      </c>
      <c r="Y262" s="626" t="s">
        <v>652</v>
      </c>
      <c r="Z262" s="607" t="s">
        <v>537</v>
      </c>
      <c r="AA262" s="623" t="s">
        <v>538</v>
      </c>
      <c r="AB262" s="626" t="s">
        <v>652</v>
      </c>
      <c r="AC262" s="607" t="s">
        <v>537</v>
      </c>
      <c r="AD262" s="623" t="s">
        <v>538</v>
      </c>
      <c r="AE262" s="626" t="s">
        <v>652</v>
      </c>
      <c r="AF262" s="607" t="s">
        <v>537</v>
      </c>
      <c r="AG262" s="623" t="s">
        <v>538</v>
      </c>
      <c r="AH262" s="626" t="s">
        <v>652</v>
      </c>
      <c r="AI262" s="607" t="s">
        <v>537</v>
      </c>
      <c r="AJ262" s="623" t="s">
        <v>538</v>
      </c>
      <c r="AK262" s="626" t="s">
        <v>652</v>
      </c>
      <c r="AL262" s="607" t="s">
        <v>537</v>
      </c>
      <c r="AM262" s="623" t="s">
        <v>538</v>
      </c>
      <c r="AN262" s="626" t="s">
        <v>652</v>
      </c>
      <c r="AO262" s="607" t="s">
        <v>537</v>
      </c>
      <c r="AP262" s="623" t="s">
        <v>538</v>
      </c>
      <c r="AQ262" s="626" t="s">
        <v>652</v>
      </c>
    </row>
    <row r="263" spans="1:43" hidden="1" x14ac:dyDescent="0.3">
      <c r="A263" s="607" t="s">
        <v>577</v>
      </c>
      <c r="E263" s="603" t="s">
        <v>579</v>
      </c>
      <c r="F263" s="610"/>
      <c r="G263" s="628"/>
      <c r="H263" s="607" t="s">
        <v>577</v>
      </c>
      <c r="I263" s="623">
        <v>1</v>
      </c>
      <c r="J263" s="623">
        <v>1</v>
      </c>
      <c r="K263" s="607" t="s">
        <v>577</v>
      </c>
      <c r="L263" s="623">
        <v>2</v>
      </c>
      <c r="M263" s="623">
        <v>1</v>
      </c>
      <c r="N263" s="607" t="s">
        <v>577</v>
      </c>
      <c r="O263" s="623">
        <v>3</v>
      </c>
      <c r="P263" s="623">
        <v>1</v>
      </c>
      <c r="Q263" s="607" t="s">
        <v>577</v>
      </c>
      <c r="R263" s="623">
        <v>4</v>
      </c>
      <c r="S263" s="623">
        <v>1</v>
      </c>
      <c r="T263" s="607" t="s">
        <v>577</v>
      </c>
      <c r="U263" s="623">
        <v>5</v>
      </c>
      <c r="V263" s="623">
        <v>1</v>
      </c>
      <c r="W263" s="607" t="s">
        <v>577</v>
      </c>
      <c r="X263" s="623">
        <v>6</v>
      </c>
      <c r="Y263" s="623">
        <v>1</v>
      </c>
      <c r="Z263" s="607" t="s">
        <v>577</v>
      </c>
      <c r="AA263" s="623">
        <v>7</v>
      </c>
      <c r="AB263" s="623">
        <v>1</v>
      </c>
      <c r="AC263" s="607" t="s">
        <v>577</v>
      </c>
      <c r="AD263" s="623">
        <v>8</v>
      </c>
      <c r="AE263" s="623">
        <v>1</v>
      </c>
      <c r="AF263" s="607" t="s">
        <v>577</v>
      </c>
      <c r="AG263" s="623">
        <v>9</v>
      </c>
      <c r="AH263" s="623">
        <v>1</v>
      </c>
      <c r="AI263" s="607" t="s">
        <v>577</v>
      </c>
      <c r="AJ263" s="623">
        <v>10</v>
      </c>
      <c r="AK263" s="623">
        <v>1</v>
      </c>
      <c r="AL263" s="607" t="s">
        <v>577</v>
      </c>
      <c r="AM263" s="623">
        <v>11</v>
      </c>
      <c r="AN263" s="623">
        <v>1</v>
      </c>
      <c r="AO263" s="607" t="s">
        <v>577</v>
      </c>
      <c r="AP263" s="623">
        <v>12</v>
      </c>
      <c r="AQ263" s="623">
        <v>1</v>
      </c>
    </row>
    <row r="264" spans="1:43" hidden="1" x14ac:dyDescent="0.3">
      <c r="A264" s="607" t="s">
        <v>537</v>
      </c>
      <c r="E264" s="603" t="s">
        <v>537</v>
      </c>
      <c r="F264" s="610"/>
      <c r="G264" s="628"/>
      <c r="H264" s="607" t="s">
        <v>537</v>
      </c>
      <c r="I264" s="623" t="s">
        <v>538</v>
      </c>
      <c r="J264" s="626" t="s">
        <v>652</v>
      </c>
      <c r="K264" s="607" t="s">
        <v>537</v>
      </c>
      <c r="L264" s="623" t="s">
        <v>538</v>
      </c>
      <c r="M264" s="626" t="s">
        <v>652</v>
      </c>
      <c r="N264" s="607" t="s">
        <v>537</v>
      </c>
      <c r="O264" s="623" t="s">
        <v>538</v>
      </c>
      <c r="P264" s="626" t="s">
        <v>652</v>
      </c>
      <c r="Q264" s="607" t="s">
        <v>537</v>
      </c>
      <c r="R264" s="623" t="s">
        <v>538</v>
      </c>
      <c r="S264" s="626" t="s">
        <v>652</v>
      </c>
      <c r="T264" s="607" t="s">
        <v>537</v>
      </c>
      <c r="U264" s="623" t="s">
        <v>538</v>
      </c>
      <c r="V264" s="626" t="s">
        <v>652</v>
      </c>
      <c r="W264" s="607" t="s">
        <v>537</v>
      </c>
      <c r="X264" s="623" t="s">
        <v>538</v>
      </c>
      <c r="Y264" s="626" t="s">
        <v>652</v>
      </c>
      <c r="Z264" s="607" t="s">
        <v>537</v>
      </c>
      <c r="AA264" s="623" t="s">
        <v>538</v>
      </c>
      <c r="AB264" s="626" t="s">
        <v>652</v>
      </c>
      <c r="AC264" s="607" t="s">
        <v>537</v>
      </c>
      <c r="AD264" s="623" t="s">
        <v>538</v>
      </c>
      <c r="AE264" s="626" t="s">
        <v>652</v>
      </c>
      <c r="AF264" s="607" t="s">
        <v>537</v>
      </c>
      <c r="AG264" s="623" t="s">
        <v>538</v>
      </c>
      <c r="AH264" s="626" t="s">
        <v>652</v>
      </c>
      <c r="AI264" s="607" t="s">
        <v>537</v>
      </c>
      <c r="AJ264" s="623" t="s">
        <v>538</v>
      </c>
      <c r="AK264" s="626" t="s">
        <v>652</v>
      </c>
      <c r="AL264" s="607" t="s">
        <v>537</v>
      </c>
      <c r="AM264" s="623" t="s">
        <v>538</v>
      </c>
      <c r="AN264" s="626" t="s">
        <v>652</v>
      </c>
      <c r="AO264" s="607" t="s">
        <v>537</v>
      </c>
      <c r="AP264" s="623" t="s">
        <v>538</v>
      </c>
      <c r="AQ264" s="626" t="s">
        <v>652</v>
      </c>
    </row>
    <row r="265" spans="1:43" ht="15" hidden="1" thickBot="1" x14ac:dyDescent="0.35">
      <c r="A265" s="607" t="s">
        <v>578</v>
      </c>
      <c r="E265" s="611" t="s">
        <v>580</v>
      </c>
      <c r="F265" s="612"/>
      <c r="G265" s="631"/>
      <c r="H265" s="607" t="s">
        <v>578</v>
      </c>
      <c r="I265" s="623">
        <v>1</v>
      </c>
      <c r="J265" s="623">
        <v>1</v>
      </c>
      <c r="K265" s="607" t="s">
        <v>578</v>
      </c>
      <c r="L265" s="623">
        <v>2</v>
      </c>
      <c r="M265" s="623">
        <v>1</v>
      </c>
      <c r="N265" s="607" t="s">
        <v>578</v>
      </c>
      <c r="O265" s="623">
        <v>3</v>
      </c>
      <c r="P265" s="623">
        <v>1</v>
      </c>
      <c r="Q265" s="607" t="s">
        <v>578</v>
      </c>
      <c r="R265" s="623">
        <v>4</v>
      </c>
      <c r="S265" s="623">
        <v>1</v>
      </c>
      <c r="T265" s="607" t="s">
        <v>578</v>
      </c>
      <c r="U265" s="623">
        <v>5</v>
      </c>
      <c r="V265" s="623">
        <v>1</v>
      </c>
      <c r="W265" s="607" t="s">
        <v>578</v>
      </c>
      <c r="X265" s="623">
        <v>6</v>
      </c>
      <c r="Y265" s="623">
        <v>1</v>
      </c>
      <c r="Z265" s="607" t="s">
        <v>578</v>
      </c>
      <c r="AA265" s="623">
        <v>7</v>
      </c>
      <c r="AB265" s="623">
        <v>1</v>
      </c>
      <c r="AC265" s="607" t="s">
        <v>578</v>
      </c>
      <c r="AD265" s="623">
        <v>8</v>
      </c>
      <c r="AE265" s="623">
        <v>1</v>
      </c>
      <c r="AF265" s="607" t="s">
        <v>578</v>
      </c>
      <c r="AG265" s="623">
        <v>9</v>
      </c>
      <c r="AH265" s="623">
        <v>1</v>
      </c>
      <c r="AI265" s="607" t="s">
        <v>578</v>
      </c>
      <c r="AJ265" s="623">
        <v>10</v>
      </c>
      <c r="AK265" s="623">
        <v>1</v>
      </c>
      <c r="AL265" s="607" t="s">
        <v>578</v>
      </c>
      <c r="AM265" s="623">
        <v>11</v>
      </c>
      <c r="AN265" s="623">
        <v>1</v>
      </c>
      <c r="AO265" s="607" t="s">
        <v>578</v>
      </c>
      <c r="AP265" s="623">
        <v>12</v>
      </c>
      <c r="AQ265" s="623">
        <v>1</v>
      </c>
    </row>
    <row r="266" spans="1:43" hidden="1" x14ac:dyDescent="0.3">
      <c r="A266" s="607" t="s">
        <v>537</v>
      </c>
      <c r="E266" s="597" t="s">
        <v>537</v>
      </c>
      <c r="F266" s="598" t="s">
        <v>537</v>
      </c>
      <c r="G266" s="625"/>
      <c r="H266" s="607" t="s">
        <v>537</v>
      </c>
      <c r="I266" s="623" t="s">
        <v>538</v>
      </c>
      <c r="J266" s="626" t="s">
        <v>652</v>
      </c>
      <c r="K266" s="607" t="s">
        <v>537</v>
      </c>
      <c r="L266" s="623" t="s">
        <v>538</v>
      </c>
      <c r="M266" s="626" t="s">
        <v>652</v>
      </c>
      <c r="N266" s="607" t="s">
        <v>537</v>
      </c>
      <c r="O266" s="623" t="s">
        <v>538</v>
      </c>
      <c r="P266" s="626" t="s">
        <v>652</v>
      </c>
      <c r="Q266" s="607" t="s">
        <v>537</v>
      </c>
      <c r="R266" s="623" t="s">
        <v>538</v>
      </c>
      <c r="S266" s="626" t="s">
        <v>652</v>
      </c>
      <c r="T266" s="607" t="s">
        <v>537</v>
      </c>
      <c r="U266" s="623" t="s">
        <v>538</v>
      </c>
      <c r="V266" s="626" t="s">
        <v>652</v>
      </c>
      <c r="W266" s="607" t="s">
        <v>537</v>
      </c>
      <c r="X266" s="623" t="s">
        <v>538</v>
      </c>
      <c r="Y266" s="626" t="s">
        <v>652</v>
      </c>
      <c r="Z266" s="607" t="s">
        <v>537</v>
      </c>
      <c r="AA266" s="623" t="s">
        <v>538</v>
      </c>
      <c r="AB266" s="626" t="s">
        <v>652</v>
      </c>
      <c r="AC266" s="607" t="s">
        <v>537</v>
      </c>
      <c r="AD266" s="623" t="s">
        <v>538</v>
      </c>
      <c r="AE266" s="626" t="s">
        <v>652</v>
      </c>
      <c r="AF266" s="607" t="s">
        <v>537</v>
      </c>
      <c r="AG266" s="623" t="s">
        <v>538</v>
      </c>
      <c r="AH266" s="626" t="s">
        <v>652</v>
      </c>
      <c r="AI266" s="607" t="s">
        <v>537</v>
      </c>
      <c r="AJ266" s="623" t="s">
        <v>538</v>
      </c>
      <c r="AK266" s="626" t="s">
        <v>652</v>
      </c>
      <c r="AL266" s="607" t="s">
        <v>537</v>
      </c>
      <c r="AM266" s="623" t="s">
        <v>538</v>
      </c>
      <c r="AN266" s="626" t="s">
        <v>652</v>
      </c>
      <c r="AO266" s="607" t="s">
        <v>537</v>
      </c>
      <c r="AP266" s="623" t="s">
        <v>538</v>
      </c>
      <c r="AQ266" s="626" t="s">
        <v>652</v>
      </c>
    </row>
    <row r="267" spans="1:43" hidden="1" x14ac:dyDescent="0.3">
      <c r="A267" s="607" t="s">
        <v>579</v>
      </c>
      <c r="E267" s="603" t="s">
        <v>592</v>
      </c>
      <c r="F267" s="604" t="s">
        <v>581</v>
      </c>
      <c r="G267" s="628"/>
      <c r="H267" s="607" t="s">
        <v>579</v>
      </c>
      <c r="I267" s="623">
        <v>1</v>
      </c>
      <c r="J267" s="623">
        <v>1</v>
      </c>
      <c r="K267" s="607" t="s">
        <v>579</v>
      </c>
      <c r="L267" s="623">
        <v>2</v>
      </c>
      <c r="M267" s="623">
        <v>1</v>
      </c>
      <c r="N267" s="607" t="s">
        <v>579</v>
      </c>
      <c r="O267" s="623">
        <v>3</v>
      </c>
      <c r="P267" s="623">
        <v>1</v>
      </c>
      <c r="Q267" s="607" t="s">
        <v>579</v>
      </c>
      <c r="R267" s="623">
        <v>4</v>
      </c>
      <c r="S267" s="623">
        <v>1</v>
      </c>
      <c r="T267" s="607" t="s">
        <v>579</v>
      </c>
      <c r="U267" s="623">
        <v>5</v>
      </c>
      <c r="V267" s="623">
        <v>1</v>
      </c>
      <c r="W267" s="607" t="s">
        <v>579</v>
      </c>
      <c r="X267" s="623">
        <v>6</v>
      </c>
      <c r="Y267" s="623">
        <v>1</v>
      </c>
      <c r="Z267" s="607" t="s">
        <v>579</v>
      </c>
      <c r="AA267" s="623">
        <v>7</v>
      </c>
      <c r="AB267" s="623">
        <v>1</v>
      </c>
      <c r="AC267" s="607" t="s">
        <v>579</v>
      </c>
      <c r="AD267" s="623">
        <v>8</v>
      </c>
      <c r="AE267" s="623">
        <v>1</v>
      </c>
      <c r="AF267" s="607" t="s">
        <v>579</v>
      </c>
      <c r="AG267" s="623">
        <v>9</v>
      </c>
      <c r="AH267" s="623">
        <v>1</v>
      </c>
      <c r="AI267" s="607" t="s">
        <v>579</v>
      </c>
      <c r="AJ267" s="623">
        <v>10</v>
      </c>
      <c r="AK267" s="623">
        <v>1</v>
      </c>
      <c r="AL267" s="607" t="s">
        <v>579</v>
      </c>
      <c r="AM267" s="623">
        <v>11</v>
      </c>
      <c r="AN267" s="623">
        <v>1</v>
      </c>
      <c r="AO267" s="607" t="s">
        <v>579</v>
      </c>
      <c r="AP267" s="623">
        <v>12</v>
      </c>
      <c r="AQ267" s="623">
        <v>1</v>
      </c>
    </row>
    <row r="268" spans="1:43" hidden="1" x14ac:dyDescent="0.3">
      <c r="A268" s="607" t="s">
        <v>537</v>
      </c>
      <c r="E268" s="603" t="s">
        <v>537</v>
      </c>
      <c r="F268" s="604" t="s">
        <v>537</v>
      </c>
      <c r="G268" s="628"/>
      <c r="H268" s="607" t="s">
        <v>537</v>
      </c>
      <c r="I268" s="623" t="s">
        <v>538</v>
      </c>
      <c r="J268" s="626" t="s">
        <v>652</v>
      </c>
      <c r="K268" s="607" t="s">
        <v>537</v>
      </c>
      <c r="L268" s="623" t="s">
        <v>538</v>
      </c>
      <c r="M268" s="626" t="s">
        <v>652</v>
      </c>
      <c r="N268" s="607" t="s">
        <v>537</v>
      </c>
      <c r="O268" s="623" t="s">
        <v>538</v>
      </c>
      <c r="P268" s="626" t="s">
        <v>652</v>
      </c>
      <c r="Q268" s="607" t="s">
        <v>537</v>
      </c>
      <c r="R268" s="623" t="s">
        <v>538</v>
      </c>
      <c r="S268" s="626" t="s">
        <v>652</v>
      </c>
      <c r="T268" s="607" t="s">
        <v>537</v>
      </c>
      <c r="U268" s="623" t="s">
        <v>538</v>
      </c>
      <c r="V268" s="626" t="s">
        <v>652</v>
      </c>
      <c r="W268" s="607" t="s">
        <v>537</v>
      </c>
      <c r="X268" s="623" t="s">
        <v>538</v>
      </c>
      <c r="Y268" s="626" t="s">
        <v>652</v>
      </c>
      <c r="Z268" s="607" t="s">
        <v>537</v>
      </c>
      <c r="AA268" s="623" t="s">
        <v>538</v>
      </c>
      <c r="AB268" s="626" t="s">
        <v>652</v>
      </c>
      <c r="AC268" s="607" t="s">
        <v>537</v>
      </c>
      <c r="AD268" s="623" t="s">
        <v>538</v>
      </c>
      <c r="AE268" s="626" t="s">
        <v>652</v>
      </c>
      <c r="AF268" s="607" t="s">
        <v>537</v>
      </c>
      <c r="AG268" s="623" t="s">
        <v>538</v>
      </c>
      <c r="AH268" s="626" t="s">
        <v>652</v>
      </c>
      <c r="AI268" s="607" t="s">
        <v>537</v>
      </c>
      <c r="AJ268" s="623" t="s">
        <v>538</v>
      </c>
      <c r="AK268" s="626" t="s">
        <v>652</v>
      </c>
      <c r="AL268" s="607" t="s">
        <v>537</v>
      </c>
      <c r="AM268" s="623" t="s">
        <v>538</v>
      </c>
      <c r="AN268" s="626" t="s">
        <v>652</v>
      </c>
      <c r="AO268" s="607" t="s">
        <v>537</v>
      </c>
      <c r="AP268" s="623" t="s">
        <v>538</v>
      </c>
      <c r="AQ268" s="626" t="s">
        <v>652</v>
      </c>
    </row>
    <row r="269" spans="1:43" ht="15" hidden="1" thickBot="1" x14ac:dyDescent="0.35">
      <c r="A269" s="615" t="s">
        <v>580</v>
      </c>
      <c r="E269" s="603" t="s">
        <v>596</v>
      </c>
      <c r="F269" s="604" t="s">
        <v>582</v>
      </c>
      <c r="G269" s="628"/>
      <c r="H269" s="615" t="s">
        <v>580</v>
      </c>
      <c r="I269" s="629">
        <v>1</v>
      </c>
      <c r="J269" s="629">
        <v>1</v>
      </c>
      <c r="K269" s="615" t="s">
        <v>580</v>
      </c>
      <c r="L269" s="629">
        <v>2</v>
      </c>
      <c r="M269" s="629">
        <v>1</v>
      </c>
      <c r="N269" s="615" t="s">
        <v>580</v>
      </c>
      <c r="O269" s="629">
        <v>3</v>
      </c>
      <c r="P269" s="629">
        <v>1</v>
      </c>
      <c r="Q269" s="615" t="s">
        <v>580</v>
      </c>
      <c r="R269" s="629">
        <v>4</v>
      </c>
      <c r="S269" s="629">
        <v>1</v>
      </c>
      <c r="T269" s="615" t="s">
        <v>580</v>
      </c>
      <c r="U269" s="629">
        <v>5</v>
      </c>
      <c r="V269" s="629">
        <v>1</v>
      </c>
      <c r="W269" s="615" t="s">
        <v>580</v>
      </c>
      <c r="X269" s="629">
        <v>6</v>
      </c>
      <c r="Y269" s="629">
        <v>1</v>
      </c>
      <c r="Z269" s="615" t="s">
        <v>580</v>
      </c>
      <c r="AA269" s="629">
        <v>7</v>
      </c>
      <c r="AB269" s="629">
        <v>1</v>
      </c>
      <c r="AC269" s="615" t="s">
        <v>580</v>
      </c>
      <c r="AD269" s="629">
        <v>8</v>
      </c>
      <c r="AE269" s="629">
        <v>1</v>
      </c>
      <c r="AF269" s="615" t="s">
        <v>580</v>
      </c>
      <c r="AG269" s="629">
        <v>9</v>
      </c>
      <c r="AH269" s="629">
        <v>1</v>
      </c>
      <c r="AI269" s="615" t="s">
        <v>580</v>
      </c>
      <c r="AJ269" s="629">
        <v>10</v>
      </c>
      <c r="AK269" s="629">
        <v>1</v>
      </c>
      <c r="AL269" s="615" t="s">
        <v>580</v>
      </c>
      <c r="AM269" s="629">
        <v>11</v>
      </c>
      <c r="AN269" s="629">
        <v>1</v>
      </c>
      <c r="AO269" s="615" t="s">
        <v>580</v>
      </c>
      <c r="AP269" s="629">
        <v>12</v>
      </c>
      <c r="AQ269" s="629">
        <v>1</v>
      </c>
    </row>
    <row r="270" spans="1:43" hidden="1" x14ac:dyDescent="0.3">
      <c r="A270" s="596" t="s">
        <v>537</v>
      </c>
      <c r="E270" s="603" t="s">
        <v>537</v>
      </c>
      <c r="F270" s="604" t="s">
        <v>537</v>
      </c>
      <c r="G270" s="628"/>
      <c r="H270" s="596" t="s">
        <v>537</v>
      </c>
      <c r="I270" s="620" t="s">
        <v>538</v>
      </c>
      <c r="J270" s="621" t="s">
        <v>652</v>
      </c>
      <c r="K270" s="596" t="s">
        <v>537</v>
      </c>
      <c r="L270" s="620" t="s">
        <v>538</v>
      </c>
      <c r="M270" s="621" t="s">
        <v>652</v>
      </c>
      <c r="N270" s="596" t="s">
        <v>537</v>
      </c>
      <c r="O270" s="620" t="s">
        <v>538</v>
      </c>
      <c r="P270" s="621" t="s">
        <v>652</v>
      </c>
      <c r="Q270" s="596" t="s">
        <v>537</v>
      </c>
      <c r="R270" s="620" t="s">
        <v>538</v>
      </c>
      <c r="S270" s="621" t="s">
        <v>652</v>
      </c>
      <c r="T270" s="596" t="s">
        <v>537</v>
      </c>
      <c r="U270" s="620" t="s">
        <v>538</v>
      </c>
      <c r="V270" s="621" t="s">
        <v>652</v>
      </c>
      <c r="W270" s="596" t="s">
        <v>537</v>
      </c>
      <c r="X270" s="620" t="s">
        <v>538</v>
      </c>
      <c r="Y270" s="621" t="s">
        <v>652</v>
      </c>
      <c r="Z270" s="596" t="s">
        <v>537</v>
      </c>
      <c r="AA270" s="620" t="s">
        <v>538</v>
      </c>
      <c r="AB270" s="621" t="s">
        <v>652</v>
      </c>
      <c r="AC270" s="596" t="s">
        <v>537</v>
      </c>
      <c r="AD270" s="620" t="s">
        <v>538</v>
      </c>
      <c r="AE270" s="621" t="s">
        <v>652</v>
      </c>
      <c r="AF270" s="596" t="s">
        <v>537</v>
      </c>
      <c r="AG270" s="620" t="s">
        <v>538</v>
      </c>
      <c r="AH270" s="621" t="s">
        <v>652</v>
      </c>
      <c r="AI270" s="596" t="s">
        <v>537</v>
      </c>
      <c r="AJ270" s="620" t="s">
        <v>538</v>
      </c>
      <c r="AK270" s="621" t="s">
        <v>652</v>
      </c>
      <c r="AL270" s="596" t="s">
        <v>537</v>
      </c>
      <c r="AM270" s="620" t="s">
        <v>538</v>
      </c>
      <c r="AN270" s="621" t="s">
        <v>652</v>
      </c>
      <c r="AO270" s="596" t="s">
        <v>537</v>
      </c>
      <c r="AP270" s="620" t="s">
        <v>538</v>
      </c>
      <c r="AQ270" s="621" t="s">
        <v>652</v>
      </c>
    </row>
    <row r="271" spans="1:43" hidden="1" x14ac:dyDescent="0.3">
      <c r="A271" s="602" t="s">
        <v>581</v>
      </c>
      <c r="E271" s="603" t="s">
        <v>597</v>
      </c>
      <c r="F271" s="604" t="s">
        <v>583</v>
      </c>
      <c r="G271" s="628"/>
      <c r="H271" s="602" t="s">
        <v>581</v>
      </c>
      <c r="I271" s="623">
        <v>1</v>
      </c>
      <c r="J271" s="623">
        <v>1</v>
      </c>
      <c r="K271" s="602" t="s">
        <v>581</v>
      </c>
      <c r="L271" s="623">
        <v>2</v>
      </c>
      <c r="M271" s="623">
        <v>1</v>
      </c>
      <c r="N271" s="602" t="s">
        <v>581</v>
      </c>
      <c r="O271" s="623">
        <v>3</v>
      </c>
      <c r="P271" s="623">
        <v>1</v>
      </c>
      <c r="Q271" s="602" t="s">
        <v>581</v>
      </c>
      <c r="R271" s="623">
        <v>4</v>
      </c>
      <c r="S271" s="623">
        <v>1</v>
      </c>
      <c r="T271" s="602" t="s">
        <v>581</v>
      </c>
      <c r="U271" s="623">
        <v>5</v>
      </c>
      <c r="V271" s="623">
        <v>1</v>
      </c>
      <c r="W271" s="602" t="s">
        <v>581</v>
      </c>
      <c r="X271" s="623">
        <v>6</v>
      </c>
      <c r="Y271" s="623">
        <v>1</v>
      </c>
      <c r="Z271" s="602" t="s">
        <v>581</v>
      </c>
      <c r="AA271" s="623">
        <v>7</v>
      </c>
      <c r="AB271" s="623">
        <v>1</v>
      </c>
      <c r="AC271" s="602" t="s">
        <v>581</v>
      </c>
      <c r="AD271" s="623">
        <v>8</v>
      </c>
      <c r="AE271" s="623">
        <v>1</v>
      </c>
      <c r="AF271" s="602" t="s">
        <v>581</v>
      </c>
      <c r="AG271" s="623">
        <v>9</v>
      </c>
      <c r="AH271" s="623">
        <v>1</v>
      </c>
      <c r="AI271" s="602" t="s">
        <v>581</v>
      </c>
      <c r="AJ271" s="623">
        <v>10</v>
      </c>
      <c r="AK271" s="623">
        <v>1</v>
      </c>
      <c r="AL271" s="602" t="s">
        <v>581</v>
      </c>
      <c r="AM271" s="623">
        <v>11</v>
      </c>
      <c r="AN271" s="623">
        <v>1</v>
      </c>
      <c r="AO271" s="602" t="s">
        <v>581</v>
      </c>
      <c r="AP271" s="623">
        <v>12</v>
      </c>
      <c r="AQ271" s="623">
        <v>1</v>
      </c>
    </row>
    <row r="272" spans="1:43" hidden="1" x14ac:dyDescent="0.3">
      <c r="A272" s="602" t="s">
        <v>537</v>
      </c>
      <c r="E272" s="632"/>
      <c r="F272" s="604" t="s">
        <v>537</v>
      </c>
      <c r="G272" s="628"/>
      <c r="H272" s="602" t="s">
        <v>537</v>
      </c>
      <c r="I272" s="623" t="s">
        <v>538</v>
      </c>
      <c r="J272" s="626" t="s">
        <v>652</v>
      </c>
      <c r="K272" s="602" t="s">
        <v>537</v>
      </c>
      <c r="L272" s="623" t="s">
        <v>538</v>
      </c>
      <c r="M272" s="626" t="s">
        <v>652</v>
      </c>
      <c r="N272" s="602" t="s">
        <v>537</v>
      </c>
      <c r="O272" s="623" t="s">
        <v>538</v>
      </c>
      <c r="P272" s="626" t="s">
        <v>652</v>
      </c>
      <c r="Q272" s="602" t="s">
        <v>537</v>
      </c>
      <c r="R272" s="623" t="s">
        <v>538</v>
      </c>
      <c r="S272" s="626" t="s">
        <v>652</v>
      </c>
      <c r="T272" s="602" t="s">
        <v>537</v>
      </c>
      <c r="U272" s="623" t="s">
        <v>538</v>
      </c>
      <c r="V272" s="626" t="s">
        <v>652</v>
      </c>
      <c r="W272" s="602" t="s">
        <v>537</v>
      </c>
      <c r="X272" s="623" t="s">
        <v>538</v>
      </c>
      <c r="Y272" s="626" t="s">
        <v>652</v>
      </c>
      <c r="Z272" s="602" t="s">
        <v>537</v>
      </c>
      <c r="AA272" s="623" t="s">
        <v>538</v>
      </c>
      <c r="AB272" s="626" t="s">
        <v>652</v>
      </c>
      <c r="AC272" s="602" t="s">
        <v>537</v>
      </c>
      <c r="AD272" s="623" t="s">
        <v>538</v>
      </c>
      <c r="AE272" s="626" t="s">
        <v>652</v>
      </c>
      <c r="AF272" s="602" t="s">
        <v>537</v>
      </c>
      <c r="AG272" s="623" t="s">
        <v>538</v>
      </c>
      <c r="AH272" s="626" t="s">
        <v>652</v>
      </c>
      <c r="AI272" s="602" t="s">
        <v>537</v>
      </c>
      <c r="AJ272" s="623" t="s">
        <v>538</v>
      </c>
      <c r="AK272" s="626" t="s">
        <v>652</v>
      </c>
      <c r="AL272" s="602" t="s">
        <v>537</v>
      </c>
      <c r="AM272" s="623" t="s">
        <v>538</v>
      </c>
      <c r="AN272" s="626" t="s">
        <v>652</v>
      </c>
      <c r="AO272" s="602" t="s">
        <v>537</v>
      </c>
      <c r="AP272" s="623" t="s">
        <v>538</v>
      </c>
      <c r="AQ272" s="626" t="s">
        <v>652</v>
      </c>
    </row>
    <row r="273" spans="1:43" hidden="1" x14ac:dyDescent="0.3">
      <c r="A273" s="602" t="s">
        <v>582</v>
      </c>
      <c r="E273" s="632"/>
      <c r="F273" s="604" t="s">
        <v>585</v>
      </c>
      <c r="G273" s="628"/>
      <c r="H273" s="602" t="s">
        <v>582</v>
      </c>
      <c r="I273" s="623">
        <v>1</v>
      </c>
      <c r="J273" s="623">
        <v>1</v>
      </c>
      <c r="K273" s="602" t="s">
        <v>582</v>
      </c>
      <c r="L273" s="623">
        <v>2</v>
      </c>
      <c r="M273" s="623">
        <v>1</v>
      </c>
      <c r="N273" s="602" t="s">
        <v>582</v>
      </c>
      <c r="O273" s="623">
        <v>3</v>
      </c>
      <c r="P273" s="623">
        <v>1</v>
      </c>
      <c r="Q273" s="602" t="s">
        <v>582</v>
      </c>
      <c r="R273" s="623">
        <v>4</v>
      </c>
      <c r="S273" s="623">
        <v>1</v>
      </c>
      <c r="T273" s="602" t="s">
        <v>582</v>
      </c>
      <c r="U273" s="623">
        <v>5</v>
      </c>
      <c r="V273" s="623">
        <v>1</v>
      </c>
      <c r="W273" s="602" t="s">
        <v>582</v>
      </c>
      <c r="X273" s="623">
        <v>6</v>
      </c>
      <c r="Y273" s="623">
        <v>1</v>
      </c>
      <c r="Z273" s="602" t="s">
        <v>582</v>
      </c>
      <c r="AA273" s="623">
        <v>7</v>
      </c>
      <c r="AB273" s="623">
        <v>1</v>
      </c>
      <c r="AC273" s="602" t="s">
        <v>582</v>
      </c>
      <c r="AD273" s="623">
        <v>8</v>
      </c>
      <c r="AE273" s="623">
        <v>1</v>
      </c>
      <c r="AF273" s="602" t="s">
        <v>582</v>
      </c>
      <c r="AG273" s="623">
        <v>9</v>
      </c>
      <c r="AH273" s="623">
        <v>1</v>
      </c>
      <c r="AI273" s="602" t="s">
        <v>582</v>
      </c>
      <c r="AJ273" s="623">
        <v>10</v>
      </c>
      <c r="AK273" s="623">
        <v>1</v>
      </c>
      <c r="AL273" s="602" t="s">
        <v>582</v>
      </c>
      <c r="AM273" s="623">
        <v>11</v>
      </c>
      <c r="AN273" s="623">
        <v>1</v>
      </c>
      <c r="AO273" s="602" t="s">
        <v>582</v>
      </c>
      <c r="AP273" s="623">
        <v>12</v>
      </c>
      <c r="AQ273" s="623">
        <v>1</v>
      </c>
    </row>
    <row r="274" spans="1:43" hidden="1" x14ac:dyDescent="0.3">
      <c r="A274" s="602" t="s">
        <v>537</v>
      </c>
      <c r="E274" s="632"/>
      <c r="F274" s="604" t="s">
        <v>537</v>
      </c>
      <c r="G274" s="628"/>
      <c r="H274" s="602" t="s">
        <v>537</v>
      </c>
      <c r="I274" s="623" t="s">
        <v>538</v>
      </c>
      <c r="J274" s="626" t="s">
        <v>652</v>
      </c>
      <c r="K274" s="602" t="s">
        <v>537</v>
      </c>
      <c r="L274" s="623" t="s">
        <v>538</v>
      </c>
      <c r="M274" s="626" t="s">
        <v>652</v>
      </c>
      <c r="N274" s="602" t="s">
        <v>537</v>
      </c>
      <c r="O274" s="623" t="s">
        <v>538</v>
      </c>
      <c r="P274" s="626" t="s">
        <v>652</v>
      </c>
      <c r="Q274" s="602" t="s">
        <v>537</v>
      </c>
      <c r="R274" s="623" t="s">
        <v>538</v>
      </c>
      <c r="S274" s="626" t="s">
        <v>652</v>
      </c>
      <c r="T274" s="602" t="s">
        <v>537</v>
      </c>
      <c r="U274" s="623" t="s">
        <v>538</v>
      </c>
      <c r="V274" s="626" t="s">
        <v>652</v>
      </c>
      <c r="W274" s="602" t="s">
        <v>537</v>
      </c>
      <c r="X274" s="623" t="s">
        <v>538</v>
      </c>
      <c r="Y274" s="626" t="s">
        <v>652</v>
      </c>
      <c r="Z274" s="602" t="s">
        <v>537</v>
      </c>
      <c r="AA274" s="623" t="s">
        <v>538</v>
      </c>
      <c r="AB274" s="626" t="s">
        <v>652</v>
      </c>
      <c r="AC274" s="602" t="s">
        <v>537</v>
      </c>
      <c r="AD274" s="623" t="s">
        <v>538</v>
      </c>
      <c r="AE274" s="626" t="s">
        <v>652</v>
      </c>
      <c r="AF274" s="602" t="s">
        <v>537</v>
      </c>
      <c r="AG274" s="623" t="s">
        <v>538</v>
      </c>
      <c r="AH274" s="626" t="s">
        <v>652</v>
      </c>
      <c r="AI274" s="602" t="s">
        <v>537</v>
      </c>
      <c r="AJ274" s="623" t="s">
        <v>538</v>
      </c>
      <c r="AK274" s="626" t="s">
        <v>652</v>
      </c>
      <c r="AL274" s="602" t="s">
        <v>537</v>
      </c>
      <c r="AM274" s="623" t="s">
        <v>538</v>
      </c>
      <c r="AN274" s="626" t="s">
        <v>652</v>
      </c>
      <c r="AO274" s="602" t="s">
        <v>537</v>
      </c>
      <c r="AP274" s="623" t="s">
        <v>538</v>
      </c>
      <c r="AQ274" s="626" t="s">
        <v>652</v>
      </c>
    </row>
    <row r="275" spans="1:43" hidden="1" x14ac:dyDescent="0.3">
      <c r="A275" s="602" t="s">
        <v>583</v>
      </c>
      <c r="E275" s="632"/>
      <c r="F275" s="604" t="s">
        <v>586</v>
      </c>
      <c r="G275" s="628"/>
      <c r="H275" s="602" t="s">
        <v>583</v>
      </c>
      <c r="I275" s="623">
        <v>1</v>
      </c>
      <c r="J275" s="623">
        <v>1</v>
      </c>
      <c r="K275" s="602" t="s">
        <v>583</v>
      </c>
      <c r="L275" s="623">
        <v>2</v>
      </c>
      <c r="M275" s="623">
        <v>1</v>
      </c>
      <c r="N275" s="602" t="s">
        <v>583</v>
      </c>
      <c r="O275" s="623">
        <v>3</v>
      </c>
      <c r="P275" s="623">
        <v>1</v>
      </c>
      <c r="Q275" s="602" t="s">
        <v>583</v>
      </c>
      <c r="R275" s="623">
        <v>4</v>
      </c>
      <c r="S275" s="623">
        <v>1</v>
      </c>
      <c r="T275" s="602" t="s">
        <v>583</v>
      </c>
      <c r="U275" s="623">
        <v>5</v>
      </c>
      <c r="V275" s="623">
        <v>1</v>
      </c>
      <c r="W275" s="602" t="s">
        <v>583</v>
      </c>
      <c r="X275" s="623">
        <v>6</v>
      </c>
      <c r="Y275" s="623">
        <v>1</v>
      </c>
      <c r="Z275" s="602" t="s">
        <v>583</v>
      </c>
      <c r="AA275" s="623">
        <v>7</v>
      </c>
      <c r="AB275" s="623">
        <v>1</v>
      </c>
      <c r="AC275" s="602" t="s">
        <v>583</v>
      </c>
      <c r="AD275" s="623">
        <v>8</v>
      </c>
      <c r="AE275" s="623">
        <v>1</v>
      </c>
      <c r="AF275" s="602" t="s">
        <v>583</v>
      </c>
      <c r="AG275" s="623">
        <v>9</v>
      </c>
      <c r="AH275" s="623">
        <v>1</v>
      </c>
      <c r="AI275" s="602" t="s">
        <v>583</v>
      </c>
      <c r="AJ275" s="623">
        <v>10</v>
      </c>
      <c r="AK275" s="623">
        <v>1</v>
      </c>
      <c r="AL275" s="602" t="s">
        <v>583</v>
      </c>
      <c r="AM275" s="623">
        <v>11</v>
      </c>
      <c r="AN275" s="623">
        <v>1</v>
      </c>
      <c r="AO275" s="602" t="s">
        <v>583</v>
      </c>
      <c r="AP275" s="623">
        <v>12</v>
      </c>
      <c r="AQ275" s="623">
        <v>1</v>
      </c>
    </row>
    <row r="276" spans="1:43" hidden="1" x14ac:dyDescent="0.3">
      <c r="A276" s="602" t="s">
        <v>537</v>
      </c>
      <c r="E276" s="632"/>
      <c r="F276" s="604" t="s">
        <v>537</v>
      </c>
      <c r="G276" s="628"/>
      <c r="H276" s="602" t="s">
        <v>537</v>
      </c>
      <c r="I276" s="623" t="s">
        <v>538</v>
      </c>
      <c r="J276" s="626" t="s">
        <v>652</v>
      </c>
      <c r="K276" s="602" t="s">
        <v>537</v>
      </c>
      <c r="L276" s="623" t="s">
        <v>538</v>
      </c>
      <c r="M276" s="626" t="s">
        <v>652</v>
      </c>
      <c r="N276" s="602" t="s">
        <v>537</v>
      </c>
      <c r="O276" s="623" t="s">
        <v>538</v>
      </c>
      <c r="P276" s="626" t="s">
        <v>652</v>
      </c>
      <c r="Q276" s="602" t="s">
        <v>537</v>
      </c>
      <c r="R276" s="623" t="s">
        <v>538</v>
      </c>
      <c r="S276" s="626" t="s">
        <v>652</v>
      </c>
      <c r="T276" s="602" t="s">
        <v>537</v>
      </c>
      <c r="U276" s="623" t="s">
        <v>538</v>
      </c>
      <c r="V276" s="626" t="s">
        <v>652</v>
      </c>
      <c r="W276" s="602" t="s">
        <v>537</v>
      </c>
      <c r="X276" s="623" t="s">
        <v>538</v>
      </c>
      <c r="Y276" s="626" t="s">
        <v>652</v>
      </c>
      <c r="Z276" s="602" t="s">
        <v>537</v>
      </c>
      <c r="AA276" s="623" t="s">
        <v>538</v>
      </c>
      <c r="AB276" s="626" t="s">
        <v>652</v>
      </c>
      <c r="AC276" s="602" t="s">
        <v>537</v>
      </c>
      <c r="AD276" s="623" t="s">
        <v>538</v>
      </c>
      <c r="AE276" s="626" t="s">
        <v>652</v>
      </c>
      <c r="AF276" s="602" t="s">
        <v>537</v>
      </c>
      <c r="AG276" s="623" t="s">
        <v>538</v>
      </c>
      <c r="AH276" s="626" t="s">
        <v>652</v>
      </c>
      <c r="AI276" s="602" t="s">
        <v>537</v>
      </c>
      <c r="AJ276" s="623" t="s">
        <v>538</v>
      </c>
      <c r="AK276" s="626" t="s">
        <v>652</v>
      </c>
      <c r="AL276" s="602" t="s">
        <v>537</v>
      </c>
      <c r="AM276" s="623" t="s">
        <v>538</v>
      </c>
      <c r="AN276" s="626" t="s">
        <v>652</v>
      </c>
      <c r="AO276" s="602" t="s">
        <v>537</v>
      </c>
      <c r="AP276" s="623" t="s">
        <v>538</v>
      </c>
      <c r="AQ276" s="626" t="s">
        <v>652</v>
      </c>
    </row>
    <row r="277" spans="1:43" hidden="1" x14ac:dyDescent="0.3">
      <c r="A277" s="602" t="s">
        <v>585</v>
      </c>
      <c r="E277" s="632"/>
      <c r="F277" s="604" t="s">
        <v>587</v>
      </c>
      <c r="G277" s="628"/>
      <c r="H277" s="602" t="s">
        <v>585</v>
      </c>
      <c r="I277" s="623">
        <v>1</v>
      </c>
      <c r="J277" s="623">
        <v>1</v>
      </c>
      <c r="K277" s="602" t="s">
        <v>585</v>
      </c>
      <c r="L277" s="623">
        <v>2</v>
      </c>
      <c r="M277" s="623">
        <v>1</v>
      </c>
      <c r="N277" s="602" t="s">
        <v>585</v>
      </c>
      <c r="O277" s="623">
        <v>3</v>
      </c>
      <c r="P277" s="623">
        <v>1</v>
      </c>
      <c r="Q277" s="602" t="s">
        <v>585</v>
      </c>
      <c r="R277" s="623">
        <v>4</v>
      </c>
      <c r="S277" s="623">
        <v>1</v>
      </c>
      <c r="T277" s="602" t="s">
        <v>585</v>
      </c>
      <c r="U277" s="623">
        <v>5</v>
      </c>
      <c r="V277" s="623">
        <v>1</v>
      </c>
      <c r="W277" s="602" t="s">
        <v>585</v>
      </c>
      <c r="X277" s="623">
        <v>6</v>
      </c>
      <c r="Y277" s="623">
        <v>1</v>
      </c>
      <c r="Z277" s="602" t="s">
        <v>585</v>
      </c>
      <c r="AA277" s="623">
        <v>7</v>
      </c>
      <c r="AB277" s="623">
        <v>1</v>
      </c>
      <c r="AC277" s="602" t="s">
        <v>585</v>
      </c>
      <c r="AD277" s="623">
        <v>8</v>
      </c>
      <c r="AE277" s="623">
        <v>1</v>
      </c>
      <c r="AF277" s="602" t="s">
        <v>585</v>
      </c>
      <c r="AG277" s="623">
        <v>9</v>
      </c>
      <c r="AH277" s="623">
        <v>1</v>
      </c>
      <c r="AI277" s="602" t="s">
        <v>585</v>
      </c>
      <c r="AJ277" s="623">
        <v>10</v>
      </c>
      <c r="AK277" s="623">
        <v>1</v>
      </c>
      <c r="AL277" s="602" t="s">
        <v>585</v>
      </c>
      <c r="AM277" s="623">
        <v>11</v>
      </c>
      <c r="AN277" s="623">
        <v>1</v>
      </c>
      <c r="AO277" s="602" t="s">
        <v>585</v>
      </c>
      <c r="AP277" s="623">
        <v>12</v>
      </c>
      <c r="AQ277" s="623">
        <v>1</v>
      </c>
    </row>
    <row r="278" spans="1:43" hidden="1" x14ac:dyDescent="0.3">
      <c r="A278" s="602" t="s">
        <v>537</v>
      </c>
      <c r="E278" s="633"/>
      <c r="F278" s="604" t="s">
        <v>537</v>
      </c>
      <c r="G278" s="628"/>
      <c r="H278" s="602" t="s">
        <v>537</v>
      </c>
      <c r="I278" s="623" t="s">
        <v>538</v>
      </c>
      <c r="J278" s="626" t="s">
        <v>652</v>
      </c>
      <c r="K278" s="602" t="s">
        <v>537</v>
      </c>
      <c r="L278" s="623" t="s">
        <v>538</v>
      </c>
      <c r="M278" s="626" t="s">
        <v>652</v>
      </c>
      <c r="N278" s="602" t="s">
        <v>537</v>
      </c>
      <c r="O278" s="623" t="s">
        <v>538</v>
      </c>
      <c r="P278" s="626" t="s">
        <v>652</v>
      </c>
      <c r="Q278" s="602" t="s">
        <v>537</v>
      </c>
      <c r="R278" s="623" t="s">
        <v>538</v>
      </c>
      <c r="S278" s="626" t="s">
        <v>652</v>
      </c>
      <c r="T278" s="602" t="s">
        <v>537</v>
      </c>
      <c r="U278" s="623" t="s">
        <v>538</v>
      </c>
      <c r="V278" s="626" t="s">
        <v>652</v>
      </c>
      <c r="W278" s="602" t="s">
        <v>537</v>
      </c>
      <c r="X278" s="623" t="s">
        <v>538</v>
      </c>
      <c r="Y278" s="626" t="s">
        <v>652</v>
      </c>
      <c r="Z278" s="602" t="s">
        <v>537</v>
      </c>
      <c r="AA278" s="623" t="s">
        <v>538</v>
      </c>
      <c r="AB278" s="626" t="s">
        <v>652</v>
      </c>
      <c r="AC278" s="602" t="s">
        <v>537</v>
      </c>
      <c r="AD278" s="623" t="s">
        <v>538</v>
      </c>
      <c r="AE278" s="626" t="s">
        <v>652</v>
      </c>
      <c r="AF278" s="602" t="s">
        <v>537</v>
      </c>
      <c r="AG278" s="623" t="s">
        <v>538</v>
      </c>
      <c r="AH278" s="626" t="s">
        <v>652</v>
      </c>
      <c r="AI278" s="602" t="s">
        <v>537</v>
      </c>
      <c r="AJ278" s="623" t="s">
        <v>538</v>
      </c>
      <c r="AK278" s="626" t="s">
        <v>652</v>
      </c>
      <c r="AL278" s="602" t="s">
        <v>537</v>
      </c>
      <c r="AM278" s="623" t="s">
        <v>538</v>
      </c>
      <c r="AN278" s="626" t="s">
        <v>652</v>
      </c>
      <c r="AO278" s="602" t="s">
        <v>537</v>
      </c>
      <c r="AP278" s="623" t="s">
        <v>538</v>
      </c>
      <c r="AQ278" s="626" t="s">
        <v>652</v>
      </c>
    </row>
    <row r="279" spans="1:43" hidden="1" x14ac:dyDescent="0.3">
      <c r="A279" s="602" t="s">
        <v>586</v>
      </c>
      <c r="E279" s="633"/>
      <c r="F279" s="604" t="s">
        <v>588</v>
      </c>
      <c r="G279" s="628"/>
      <c r="H279" s="602" t="s">
        <v>586</v>
      </c>
      <c r="I279" s="623">
        <v>1</v>
      </c>
      <c r="J279" s="623">
        <v>1</v>
      </c>
      <c r="K279" s="602" t="s">
        <v>586</v>
      </c>
      <c r="L279" s="623">
        <v>2</v>
      </c>
      <c r="M279" s="623">
        <v>1</v>
      </c>
      <c r="N279" s="602" t="s">
        <v>586</v>
      </c>
      <c r="O279" s="623">
        <v>3</v>
      </c>
      <c r="P279" s="623">
        <v>1</v>
      </c>
      <c r="Q279" s="602" t="s">
        <v>586</v>
      </c>
      <c r="R279" s="623">
        <v>4</v>
      </c>
      <c r="S279" s="623">
        <v>1</v>
      </c>
      <c r="T279" s="602" t="s">
        <v>586</v>
      </c>
      <c r="U279" s="623">
        <v>5</v>
      </c>
      <c r="V279" s="623">
        <v>1</v>
      </c>
      <c r="W279" s="602" t="s">
        <v>586</v>
      </c>
      <c r="X279" s="623">
        <v>6</v>
      </c>
      <c r="Y279" s="623">
        <v>1</v>
      </c>
      <c r="Z279" s="602" t="s">
        <v>586</v>
      </c>
      <c r="AA279" s="623">
        <v>7</v>
      </c>
      <c r="AB279" s="623">
        <v>1</v>
      </c>
      <c r="AC279" s="602" t="s">
        <v>586</v>
      </c>
      <c r="AD279" s="623">
        <v>8</v>
      </c>
      <c r="AE279" s="623">
        <v>1</v>
      </c>
      <c r="AF279" s="602" t="s">
        <v>586</v>
      </c>
      <c r="AG279" s="623">
        <v>9</v>
      </c>
      <c r="AH279" s="623">
        <v>1</v>
      </c>
      <c r="AI279" s="602" t="s">
        <v>586</v>
      </c>
      <c r="AJ279" s="623">
        <v>10</v>
      </c>
      <c r="AK279" s="623">
        <v>1</v>
      </c>
      <c r="AL279" s="602" t="s">
        <v>586</v>
      </c>
      <c r="AM279" s="623">
        <v>11</v>
      </c>
      <c r="AN279" s="623">
        <v>1</v>
      </c>
      <c r="AO279" s="602" t="s">
        <v>586</v>
      </c>
      <c r="AP279" s="623">
        <v>12</v>
      </c>
      <c r="AQ279" s="623">
        <v>1</v>
      </c>
    </row>
    <row r="280" spans="1:43" hidden="1" x14ac:dyDescent="0.3">
      <c r="A280" s="602" t="s">
        <v>537</v>
      </c>
      <c r="E280" s="633"/>
      <c r="F280" s="604" t="s">
        <v>537</v>
      </c>
      <c r="G280" s="628"/>
      <c r="H280" s="602" t="s">
        <v>537</v>
      </c>
      <c r="I280" s="623" t="s">
        <v>538</v>
      </c>
      <c r="J280" s="626" t="s">
        <v>652</v>
      </c>
      <c r="K280" s="602" t="s">
        <v>537</v>
      </c>
      <c r="L280" s="623" t="s">
        <v>538</v>
      </c>
      <c r="M280" s="626" t="s">
        <v>652</v>
      </c>
      <c r="N280" s="602" t="s">
        <v>537</v>
      </c>
      <c r="O280" s="623" t="s">
        <v>538</v>
      </c>
      <c r="P280" s="626" t="s">
        <v>652</v>
      </c>
      <c r="Q280" s="602" t="s">
        <v>537</v>
      </c>
      <c r="R280" s="623" t="s">
        <v>538</v>
      </c>
      <c r="S280" s="626" t="s">
        <v>652</v>
      </c>
      <c r="T280" s="602" t="s">
        <v>537</v>
      </c>
      <c r="U280" s="623" t="s">
        <v>538</v>
      </c>
      <c r="V280" s="626" t="s">
        <v>652</v>
      </c>
      <c r="W280" s="602" t="s">
        <v>537</v>
      </c>
      <c r="X280" s="623" t="s">
        <v>538</v>
      </c>
      <c r="Y280" s="626" t="s">
        <v>652</v>
      </c>
      <c r="Z280" s="602" t="s">
        <v>537</v>
      </c>
      <c r="AA280" s="623" t="s">
        <v>538</v>
      </c>
      <c r="AB280" s="626" t="s">
        <v>652</v>
      </c>
      <c r="AC280" s="602" t="s">
        <v>537</v>
      </c>
      <c r="AD280" s="623" t="s">
        <v>538</v>
      </c>
      <c r="AE280" s="626" t="s">
        <v>652</v>
      </c>
      <c r="AF280" s="602" t="s">
        <v>537</v>
      </c>
      <c r="AG280" s="623" t="s">
        <v>538</v>
      </c>
      <c r="AH280" s="626" t="s">
        <v>652</v>
      </c>
      <c r="AI280" s="602" t="s">
        <v>537</v>
      </c>
      <c r="AJ280" s="623" t="s">
        <v>538</v>
      </c>
      <c r="AK280" s="626" t="s">
        <v>652</v>
      </c>
      <c r="AL280" s="602" t="s">
        <v>537</v>
      </c>
      <c r="AM280" s="623" t="s">
        <v>538</v>
      </c>
      <c r="AN280" s="626" t="s">
        <v>652</v>
      </c>
      <c r="AO280" s="602" t="s">
        <v>537</v>
      </c>
      <c r="AP280" s="623" t="s">
        <v>538</v>
      </c>
      <c r="AQ280" s="626" t="s">
        <v>652</v>
      </c>
    </row>
    <row r="281" spans="1:43" hidden="1" x14ac:dyDescent="0.3">
      <c r="A281" s="602" t="s">
        <v>587</v>
      </c>
      <c r="E281" s="633"/>
      <c r="F281" s="604" t="s">
        <v>589</v>
      </c>
      <c r="G281" s="628"/>
      <c r="H281" s="602" t="s">
        <v>587</v>
      </c>
      <c r="I281" s="623">
        <v>1</v>
      </c>
      <c r="J281" s="623">
        <v>1</v>
      </c>
      <c r="K281" s="602" t="s">
        <v>587</v>
      </c>
      <c r="L281" s="623">
        <v>2</v>
      </c>
      <c r="M281" s="623">
        <v>1</v>
      </c>
      <c r="N281" s="602" t="s">
        <v>587</v>
      </c>
      <c r="O281" s="623">
        <v>3</v>
      </c>
      <c r="P281" s="623">
        <v>1</v>
      </c>
      <c r="Q281" s="602" t="s">
        <v>587</v>
      </c>
      <c r="R281" s="623">
        <v>4</v>
      </c>
      <c r="S281" s="623">
        <v>1</v>
      </c>
      <c r="T281" s="602" t="s">
        <v>587</v>
      </c>
      <c r="U281" s="623">
        <v>5</v>
      </c>
      <c r="V281" s="623">
        <v>1</v>
      </c>
      <c r="W281" s="602" t="s">
        <v>587</v>
      </c>
      <c r="X281" s="623">
        <v>6</v>
      </c>
      <c r="Y281" s="623">
        <v>1</v>
      </c>
      <c r="Z281" s="602" t="s">
        <v>587</v>
      </c>
      <c r="AA281" s="623">
        <v>7</v>
      </c>
      <c r="AB281" s="623">
        <v>1</v>
      </c>
      <c r="AC281" s="602" t="s">
        <v>587</v>
      </c>
      <c r="AD281" s="623">
        <v>8</v>
      </c>
      <c r="AE281" s="623">
        <v>1</v>
      </c>
      <c r="AF281" s="602" t="s">
        <v>587</v>
      </c>
      <c r="AG281" s="623">
        <v>9</v>
      </c>
      <c r="AH281" s="623">
        <v>1</v>
      </c>
      <c r="AI281" s="602" t="s">
        <v>587</v>
      </c>
      <c r="AJ281" s="623">
        <v>10</v>
      </c>
      <c r="AK281" s="623">
        <v>1</v>
      </c>
      <c r="AL281" s="602" t="s">
        <v>587</v>
      </c>
      <c r="AM281" s="623">
        <v>11</v>
      </c>
      <c r="AN281" s="623">
        <v>1</v>
      </c>
      <c r="AO281" s="602" t="s">
        <v>587</v>
      </c>
      <c r="AP281" s="623">
        <v>12</v>
      </c>
      <c r="AQ281" s="623">
        <v>1</v>
      </c>
    </row>
    <row r="282" spans="1:43" hidden="1" x14ac:dyDescent="0.3">
      <c r="A282" s="602" t="s">
        <v>537</v>
      </c>
      <c r="E282" s="633"/>
      <c r="F282" s="604" t="s">
        <v>537</v>
      </c>
      <c r="G282" s="628"/>
      <c r="H282" s="602" t="s">
        <v>537</v>
      </c>
      <c r="I282" s="623" t="s">
        <v>538</v>
      </c>
      <c r="J282" s="626" t="s">
        <v>652</v>
      </c>
      <c r="K282" s="602" t="s">
        <v>537</v>
      </c>
      <c r="L282" s="623" t="s">
        <v>538</v>
      </c>
      <c r="M282" s="626" t="s">
        <v>652</v>
      </c>
      <c r="N282" s="602" t="s">
        <v>537</v>
      </c>
      <c r="O282" s="623" t="s">
        <v>538</v>
      </c>
      <c r="P282" s="626" t="s">
        <v>652</v>
      </c>
      <c r="Q282" s="602" t="s">
        <v>537</v>
      </c>
      <c r="R282" s="623" t="s">
        <v>538</v>
      </c>
      <c r="S282" s="626" t="s">
        <v>652</v>
      </c>
      <c r="T282" s="602" t="s">
        <v>537</v>
      </c>
      <c r="U282" s="623" t="s">
        <v>538</v>
      </c>
      <c r="V282" s="626" t="s">
        <v>652</v>
      </c>
      <c r="W282" s="602" t="s">
        <v>537</v>
      </c>
      <c r="X282" s="623" t="s">
        <v>538</v>
      </c>
      <c r="Y282" s="626" t="s">
        <v>652</v>
      </c>
      <c r="Z282" s="602" t="s">
        <v>537</v>
      </c>
      <c r="AA282" s="623" t="s">
        <v>538</v>
      </c>
      <c r="AB282" s="626" t="s">
        <v>652</v>
      </c>
      <c r="AC282" s="602" t="s">
        <v>537</v>
      </c>
      <c r="AD282" s="623" t="s">
        <v>538</v>
      </c>
      <c r="AE282" s="626" t="s">
        <v>652</v>
      </c>
      <c r="AF282" s="602" t="s">
        <v>537</v>
      </c>
      <c r="AG282" s="623" t="s">
        <v>538</v>
      </c>
      <c r="AH282" s="626" t="s">
        <v>652</v>
      </c>
      <c r="AI282" s="602" t="s">
        <v>537</v>
      </c>
      <c r="AJ282" s="623" t="s">
        <v>538</v>
      </c>
      <c r="AK282" s="626" t="s">
        <v>652</v>
      </c>
      <c r="AL282" s="602" t="s">
        <v>537</v>
      </c>
      <c r="AM282" s="623" t="s">
        <v>538</v>
      </c>
      <c r="AN282" s="626" t="s">
        <v>652</v>
      </c>
      <c r="AO282" s="602" t="s">
        <v>537</v>
      </c>
      <c r="AP282" s="623" t="s">
        <v>538</v>
      </c>
      <c r="AQ282" s="626" t="s">
        <v>652</v>
      </c>
    </row>
    <row r="283" spans="1:43" hidden="1" x14ac:dyDescent="0.3">
      <c r="A283" s="602" t="s">
        <v>588</v>
      </c>
      <c r="E283" s="633"/>
      <c r="F283" s="604" t="s">
        <v>593</v>
      </c>
      <c r="G283" s="628"/>
      <c r="H283" s="602" t="s">
        <v>588</v>
      </c>
      <c r="I283" s="623">
        <v>1</v>
      </c>
      <c r="J283" s="623">
        <v>1</v>
      </c>
      <c r="K283" s="602" t="s">
        <v>588</v>
      </c>
      <c r="L283" s="623">
        <v>2</v>
      </c>
      <c r="M283" s="623">
        <v>1</v>
      </c>
      <c r="N283" s="602" t="s">
        <v>588</v>
      </c>
      <c r="O283" s="623">
        <v>3</v>
      </c>
      <c r="P283" s="623">
        <v>1</v>
      </c>
      <c r="Q283" s="602" t="s">
        <v>588</v>
      </c>
      <c r="R283" s="623">
        <v>4</v>
      </c>
      <c r="S283" s="623">
        <v>1</v>
      </c>
      <c r="T283" s="602" t="s">
        <v>588</v>
      </c>
      <c r="U283" s="623">
        <v>5</v>
      </c>
      <c r="V283" s="623">
        <v>1</v>
      </c>
      <c r="W283" s="602" t="s">
        <v>588</v>
      </c>
      <c r="X283" s="623">
        <v>6</v>
      </c>
      <c r="Y283" s="623">
        <v>1</v>
      </c>
      <c r="Z283" s="602" t="s">
        <v>588</v>
      </c>
      <c r="AA283" s="623">
        <v>7</v>
      </c>
      <c r="AB283" s="623">
        <v>1</v>
      </c>
      <c r="AC283" s="602" t="s">
        <v>588</v>
      </c>
      <c r="AD283" s="623">
        <v>8</v>
      </c>
      <c r="AE283" s="623">
        <v>1</v>
      </c>
      <c r="AF283" s="602" t="s">
        <v>588</v>
      </c>
      <c r="AG283" s="623">
        <v>9</v>
      </c>
      <c r="AH283" s="623">
        <v>1</v>
      </c>
      <c r="AI283" s="602" t="s">
        <v>588</v>
      </c>
      <c r="AJ283" s="623">
        <v>10</v>
      </c>
      <c r="AK283" s="623">
        <v>1</v>
      </c>
      <c r="AL283" s="602" t="s">
        <v>588</v>
      </c>
      <c r="AM283" s="623">
        <v>11</v>
      </c>
      <c r="AN283" s="623">
        <v>1</v>
      </c>
      <c r="AO283" s="602" t="s">
        <v>588</v>
      </c>
      <c r="AP283" s="623">
        <v>12</v>
      </c>
      <c r="AQ283" s="623">
        <v>1</v>
      </c>
    </row>
    <row r="284" spans="1:43" hidden="1" x14ac:dyDescent="0.3">
      <c r="A284" s="602" t="s">
        <v>537</v>
      </c>
      <c r="E284" s="633"/>
      <c r="F284" s="604" t="s">
        <v>537</v>
      </c>
      <c r="G284" s="628"/>
      <c r="H284" s="602" t="s">
        <v>537</v>
      </c>
      <c r="I284" s="623" t="s">
        <v>538</v>
      </c>
      <c r="J284" s="626" t="s">
        <v>652</v>
      </c>
      <c r="K284" s="602" t="s">
        <v>537</v>
      </c>
      <c r="L284" s="623" t="s">
        <v>538</v>
      </c>
      <c r="M284" s="626" t="s">
        <v>652</v>
      </c>
      <c r="N284" s="602" t="s">
        <v>537</v>
      </c>
      <c r="O284" s="623" t="s">
        <v>538</v>
      </c>
      <c r="P284" s="626" t="s">
        <v>652</v>
      </c>
      <c r="Q284" s="602" t="s">
        <v>537</v>
      </c>
      <c r="R284" s="623" t="s">
        <v>538</v>
      </c>
      <c r="S284" s="626" t="s">
        <v>652</v>
      </c>
      <c r="T284" s="602" t="s">
        <v>537</v>
      </c>
      <c r="U284" s="623" t="s">
        <v>538</v>
      </c>
      <c r="V284" s="626" t="s">
        <v>652</v>
      </c>
      <c r="W284" s="602" t="s">
        <v>537</v>
      </c>
      <c r="X284" s="623" t="s">
        <v>538</v>
      </c>
      <c r="Y284" s="626" t="s">
        <v>652</v>
      </c>
      <c r="Z284" s="602" t="s">
        <v>537</v>
      </c>
      <c r="AA284" s="623" t="s">
        <v>538</v>
      </c>
      <c r="AB284" s="626" t="s">
        <v>652</v>
      </c>
      <c r="AC284" s="602" t="s">
        <v>537</v>
      </c>
      <c r="AD284" s="623" t="s">
        <v>538</v>
      </c>
      <c r="AE284" s="626" t="s">
        <v>652</v>
      </c>
      <c r="AF284" s="602" t="s">
        <v>537</v>
      </c>
      <c r="AG284" s="623" t="s">
        <v>538</v>
      </c>
      <c r="AH284" s="626" t="s">
        <v>652</v>
      </c>
      <c r="AI284" s="602" t="s">
        <v>537</v>
      </c>
      <c r="AJ284" s="623" t="s">
        <v>538</v>
      </c>
      <c r="AK284" s="626" t="s">
        <v>652</v>
      </c>
      <c r="AL284" s="602" t="s">
        <v>537</v>
      </c>
      <c r="AM284" s="623" t="s">
        <v>538</v>
      </c>
      <c r="AN284" s="626" t="s">
        <v>652</v>
      </c>
      <c r="AO284" s="602" t="s">
        <v>537</v>
      </c>
      <c r="AP284" s="623" t="s">
        <v>538</v>
      </c>
      <c r="AQ284" s="626" t="s">
        <v>652</v>
      </c>
    </row>
    <row r="285" spans="1:43" hidden="1" x14ac:dyDescent="0.3">
      <c r="A285" s="602" t="s">
        <v>589</v>
      </c>
      <c r="E285" s="633"/>
      <c r="F285" s="604" t="s">
        <v>594</v>
      </c>
      <c r="G285" s="628"/>
      <c r="H285" s="602" t="s">
        <v>589</v>
      </c>
      <c r="I285" s="623">
        <v>1</v>
      </c>
      <c r="J285" s="623">
        <v>1</v>
      </c>
      <c r="K285" s="602" t="s">
        <v>589</v>
      </c>
      <c r="L285" s="623">
        <v>2</v>
      </c>
      <c r="M285" s="623">
        <v>1</v>
      </c>
      <c r="N285" s="602" t="s">
        <v>589</v>
      </c>
      <c r="O285" s="623">
        <v>3</v>
      </c>
      <c r="P285" s="623">
        <v>1</v>
      </c>
      <c r="Q285" s="602" t="s">
        <v>589</v>
      </c>
      <c r="R285" s="623">
        <v>4</v>
      </c>
      <c r="S285" s="623">
        <v>1</v>
      </c>
      <c r="T285" s="602" t="s">
        <v>589</v>
      </c>
      <c r="U285" s="623">
        <v>5</v>
      </c>
      <c r="V285" s="623">
        <v>1</v>
      </c>
      <c r="W285" s="602" t="s">
        <v>589</v>
      </c>
      <c r="X285" s="623">
        <v>6</v>
      </c>
      <c r="Y285" s="623">
        <v>1</v>
      </c>
      <c r="Z285" s="602" t="s">
        <v>589</v>
      </c>
      <c r="AA285" s="623">
        <v>7</v>
      </c>
      <c r="AB285" s="623">
        <v>1</v>
      </c>
      <c r="AC285" s="602" t="s">
        <v>589</v>
      </c>
      <c r="AD285" s="623">
        <v>8</v>
      </c>
      <c r="AE285" s="623">
        <v>1</v>
      </c>
      <c r="AF285" s="602" t="s">
        <v>589</v>
      </c>
      <c r="AG285" s="623">
        <v>9</v>
      </c>
      <c r="AH285" s="623">
        <v>1</v>
      </c>
      <c r="AI285" s="602" t="s">
        <v>589</v>
      </c>
      <c r="AJ285" s="623">
        <v>10</v>
      </c>
      <c r="AK285" s="623">
        <v>1</v>
      </c>
      <c r="AL285" s="602" t="s">
        <v>589</v>
      </c>
      <c r="AM285" s="623">
        <v>11</v>
      </c>
      <c r="AN285" s="623">
        <v>1</v>
      </c>
      <c r="AO285" s="602" t="s">
        <v>589</v>
      </c>
      <c r="AP285" s="623">
        <v>12</v>
      </c>
      <c r="AQ285" s="623">
        <v>1</v>
      </c>
    </row>
    <row r="286" spans="1:43" hidden="1" x14ac:dyDescent="0.3">
      <c r="A286" s="607" t="s">
        <v>537</v>
      </c>
      <c r="E286" s="633"/>
      <c r="F286" s="604" t="s">
        <v>537</v>
      </c>
      <c r="G286" s="628"/>
      <c r="H286" s="607" t="s">
        <v>537</v>
      </c>
      <c r="I286" s="623" t="s">
        <v>538</v>
      </c>
      <c r="J286" s="626" t="s">
        <v>652</v>
      </c>
      <c r="K286" s="607" t="s">
        <v>537</v>
      </c>
      <c r="L286" s="623" t="s">
        <v>538</v>
      </c>
      <c r="M286" s="626" t="s">
        <v>652</v>
      </c>
      <c r="N286" s="607" t="s">
        <v>537</v>
      </c>
      <c r="O286" s="623" t="s">
        <v>538</v>
      </c>
      <c r="P286" s="626" t="s">
        <v>652</v>
      </c>
      <c r="Q286" s="607" t="s">
        <v>537</v>
      </c>
      <c r="R286" s="623" t="s">
        <v>538</v>
      </c>
      <c r="S286" s="626" t="s">
        <v>652</v>
      </c>
      <c r="T286" s="607" t="s">
        <v>537</v>
      </c>
      <c r="U286" s="623" t="s">
        <v>538</v>
      </c>
      <c r="V286" s="626" t="s">
        <v>652</v>
      </c>
      <c r="W286" s="607" t="s">
        <v>537</v>
      </c>
      <c r="X286" s="623" t="s">
        <v>538</v>
      </c>
      <c r="Y286" s="626" t="s">
        <v>652</v>
      </c>
      <c r="Z286" s="607" t="s">
        <v>537</v>
      </c>
      <c r="AA286" s="623" t="s">
        <v>538</v>
      </c>
      <c r="AB286" s="626" t="s">
        <v>652</v>
      </c>
      <c r="AC286" s="607" t="s">
        <v>537</v>
      </c>
      <c r="AD286" s="623" t="s">
        <v>538</v>
      </c>
      <c r="AE286" s="626" t="s">
        <v>652</v>
      </c>
      <c r="AF286" s="607" t="s">
        <v>537</v>
      </c>
      <c r="AG286" s="623" t="s">
        <v>538</v>
      </c>
      <c r="AH286" s="626" t="s">
        <v>652</v>
      </c>
      <c r="AI286" s="607" t="s">
        <v>537</v>
      </c>
      <c r="AJ286" s="623" t="s">
        <v>538</v>
      </c>
      <c r="AK286" s="626" t="s">
        <v>652</v>
      </c>
      <c r="AL286" s="607" t="s">
        <v>537</v>
      </c>
      <c r="AM286" s="623" t="s">
        <v>538</v>
      </c>
      <c r="AN286" s="626" t="s">
        <v>652</v>
      </c>
      <c r="AO286" s="607" t="s">
        <v>537</v>
      </c>
      <c r="AP286" s="623" t="s">
        <v>538</v>
      </c>
      <c r="AQ286" s="626" t="s">
        <v>652</v>
      </c>
    </row>
    <row r="287" spans="1:43" ht="15" hidden="1" thickBot="1" x14ac:dyDescent="0.35">
      <c r="A287" s="607" t="s">
        <v>592</v>
      </c>
      <c r="E287" s="592"/>
      <c r="F287" s="613" t="s">
        <v>595</v>
      </c>
      <c r="G287" s="631"/>
      <c r="H287" s="607" t="s">
        <v>592</v>
      </c>
      <c r="I287" s="623">
        <v>1</v>
      </c>
      <c r="J287" s="623">
        <v>1</v>
      </c>
      <c r="K287" s="607" t="s">
        <v>592</v>
      </c>
      <c r="L287" s="623">
        <v>2</v>
      </c>
      <c r="M287" s="623">
        <v>1</v>
      </c>
      <c r="N287" s="607" t="s">
        <v>592</v>
      </c>
      <c r="O287" s="623">
        <v>3</v>
      </c>
      <c r="P287" s="623">
        <v>1</v>
      </c>
      <c r="Q287" s="607" t="s">
        <v>592</v>
      </c>
      <c r="R287" s="623">
        <v>4</v>
      </c>
      <c r="S287" s="623">
        <v>1</v>
      </c>
      <c r="T287" s="607" t="s">
        <v>592</v>
      </c>
      <c r="U287" s="623">
        <v>5</v>
      </c>
      <c r="V287" s="623">
        <v>1</v>
      </c>
      <c r="W287" s="607" t="s">
        <v>592</v>
      </c>
      <c r="X287" s="623">
        <v>6</v>
      </c>
      <c r="Y287" s="623">
        <v>1</v>
      </c>
      <c r="Z287" s="607" t="s">
        <v>592</v>
      </c>
      <c r="AA287" s="623">
        <v>7</v>
      </c>
      <c r="AB287" s="623">
        <v>1</v>
      </c>
      <c r="AC287" s="607" t="s">
        <v>592</v>
      </c>
      <c r="AD287" s="623">
        <v>8</v>
      </c>
      <c r="AE287" s="623">
        <v>1</v>
      </c>
      <c r="AF287" s="607" t="s">
        <v>592</v>
      </c>
      <c r="AG287" s="623">
        <v>9</v>
      </c>
      <c r="AH287" s="623">
        <v>1</v>
      </c>
      <c r="AI287" s="607" t="s">
        <v>592</v>
      </c>
      <c r="AJ287" s="623">
        <v>10</v>
      </c>
      <c r="AK287" s="623">
        <v>1</v>
      </c>
      <c r="AL287" s="607" t="s">
        <v>592</v>
      </c>
      <c r="AM287" s="623">
        <v>11</v>
      </c>
      <c r="AN287" s="623">
        <v>1</v>
      </c>
      <c r="AO287" s="607" t="s">
        <v>592</v>
      </c>
      <c r="AP287" s="623">
        <v>12</v>
      </c>
      <c r="AQ287" s="623">
        <v>1</v>
      </c>
    </row>
    <row r="288" spans="1:43" hidden="1" x14ac:dyDescent="0.3">
      <c r="A288" s="602" t="s">
        <v>537</v>
      </c>
      <c r="E288" s="597" t="s">
        <v>537</v>
      </c>
      <c r="F288" s="614"/>
      <c r="G288" s="625"/>
      <c r="H288" s="602" t="s">
        <v>537</v>
      </c>
      <c r="I288" s="623" t="s">
        <v>538</v>
      </c>
      <c r="J288" s="626" t="s">
        <v>652</v>
      </c>
      <c r="K288" s="602" t="s">
        <v>537</v>
      </c>
      <c r="L288" s="623" t="s">
        <v>538</v>
      </c>
      <c r="M288" s="626" t="s">
        <v>652</v>
      </c>
      <c r="N288" s="602" t="s">
        <v>537</v>
      </c>
      <c r="O288" s="623" t="s">
        <v>538</v>
      </c>
      <c r="P288" s="626" t="s">
        <v>652</v>
      </c>
      <c r="Q288" s="602" t="s">
        <v>537</v>
      </c>
      <c r="R288" s="623" t="s">
        <v>538</v>
      </c>
      <c r="S288" s="626" t="s">
        <v>652</v>
      </c>
      <c r="T288" s="602" t="s">
        <v>537</v>
      </c>
      <c r="U288" s="623" t="s">
        <v>538</v>
      </c>
      <c r="V288" s="626" t="s">
        <v>652</v>
      </c>
      <c r="W288" s="602" t="s">
        <v>537</v>
      </c>
      <c r="X288" s="623" t="s">
        <v>538</v>
      </c>
      <c r="Y288" s="626" t="s">
        <v>652</v>
      </c>
      <c r="Z288" s="602" t="s">
        <v>537</v>
      </c>
      <c r="AA288" s="623" t="s">
        <v>538</v>
      </c>
      <c r="AB288" s="626" t="s">
        <v>652</v>
      </c>
      <c r="AC288" s="602" t="s">
        <v>537</v>
      </c>
      <c r="AD288" s="623" t="s">
        <v>538</v>
      </c>
      <c r="AE288" s="626" t="s">
        <v>652</v>
      </c>
      <c r="AF288" s="602" t="s">
        <v>537</v>
      </c>
      <c r="AG288" s="623" t="s">
        <v>538</v>
      </c>
      <c r="AH288" s="626" t="s">
        <v>652</v>
      </c>
      <c r="AI288" s="602" t="s">
        <v>537</v>
      </c>
      <c r="AJ288" s="623" t="s">
        <v>538</v>
      </c>
      <c r="AK288" s="626" t="s">
        <v>652</v>
      </c>
      <c r="AL288" s="602" t="s">
        <v>537</v>
      </c>
      <c r="AM288" s="623" t="s">
        <v>538</v>
      </c>
      <c r="AN288" s="626" t="s">
        <v>652</v>
      </c>
      <c r="AO288" s="602" t="s">
        <v>537</v>
      </c>
      <c r="AP288" s="623" t="s">
        <v>538</v>
      </c>
      <c r="AQ288" s="626" t="s">
        <v>652</v>
      </c>
    </row>
    <row r="289" spans="1:43" ht="15" hidden="1" thickBot="1" x14ac:dyDescent="0.35">
      <c r="A289" s="602" t="s">
        <v>593</v>
      </c>
      <c r="E289" s="611" t="s">
        <v>598</v>
      </c>
      <c r="F289" s="612"/>
      <c r="G289" s="631"/>
      <c r="H289" s="602" t="s">
        <v>593</v>
      </c>
      <c r="I289" s="623">
        <v>1</v>
      </c>
      <c r="J289" s="623">
        <v>1</v>
      </c>
      <c r="K289" s="602" t="s">
        <v>593</v>
      </c>
      <c r="L289" s="623">
        <v>2</v>
      </c>
      <c r="M289" s="623">
        <v>1</v>
      </c>
      <c r="N289" s="602" t="s">
        <v>593</v>
      </c>
      <c r="O289" s="623">
        <v>3</v>
      </c>
      <c r="P289" s="623">
        <v>1</v>
      </c>
      <c r="Q289" s="602" t="s">
        <v>593</v>
      </c>
      <c r="R289" s="623">
        <v>4</v>
      </c>
      <c r="S289" s="623">
        <v>1</v>
      </c>
      <c r="T289" s="602" t="s">
        <v>593</v>
      </c>
      <c r="U289" s="623">
        <v>5</v>
      </c>
      <c r="V289" s="623">
        <v>1</v>
      </c>
      <c r="W289" s="602" t="s">
        <v>593</v>
      </c>
      <c r="X289" s="623">
        <v>6</v>
      </c>
      <c r="Y289" s="623">
        <v>1</v>
      </c>
      <c r="Z289" s="602" t="s">
        <v>593</v>
      </c>
      <c r="AA289" s="623">
        <v>7</v>
      </c>
      <c r="AB289" s="623">
        <v>1</v>
      </c>
      <c r="AC289" s="602" t="s">
        <v>593</v>
      </c>
      <c r="AD289" s="623">
        <v>8</v>
      </c>
      <c r="AE289" s="623">
        <v>1</v>
      </c>
      <c r="AF289" s="602" t="s">
        <v>593</v>
      </c>
      <c r="AG289" s="623">
        <v>9</v>
      </c>
      <c r="AH289" s="623">
        <v>1</v>
      </c>
      <c r="AI289" s="602" t="s">
        <v>593</v>
      </c>
      <c r="AJ289" s="623">
        <v>10</v>
      </c>
      <c r="AK289" s="623">
        <v>1</v>
      </c>
      <c r="AL289" s="602" t="s">
        <v>593</v>
      </c>
      <c r="AM289" s="623">
        <v>11</v>
      </c>
      <c r="AN289" s="623">
        <v>1</v>
      </c>
      <c r="AO289" s="602" t="s">
        <v>593</v>
      </c>
      <c r="AP289" s="623">
        <v>12</v>
      </c>
      <c r="AQ289" s="623">
        <v>1</v>
      </c>
    </row>
    <row r="290" spans="1:43" hidden="1" x14ac:dyDescent="0.3">
      <c r="A290" s="602" t="s">
        <v>537</v>
      </c>
      <c r="E290" s="586"/>
      <c r="F290" s="598" t="s">
        <v>537</v>
      </c>
      <c r="H290" s="602" t="s">
        <v>537</v>
      </c>
      <c r="I290" s="623" t="s">
        <v>538</v>
      </c>
      <c r="J290" s="626" t="s">
        <v>652</v>
      </c>
      <c r="K290" s="602" t="s">
        <v>537</v>
      </c>
      <c r="L290" s="623" t="s">
        <v>538</v>
      </c>
      <c r="M290" s="626" t="s">
        <v>652</v>
      </c>
      <c r="N290" s="602" t="s">
        <v>537</v>
      </c>
      <c r="O290" s="623" t="s">
        <v>538</v>
      </c>
      <c r="P290" s="626" t="s">
        <v>652</v>
      </c>
      <c r="Q290" s="602" t="s">
        <v>537</v>
      </c>
      <c r="R290" s="623" t="s">
        <v>538</v>
      </c>
      <c r="S290" s="626" t="s">
        <v>652</v>
      </c>
      <c r="T290" s="602" t="s">
        <v>537</v>
      </c>
      <c r="U290" s="623" t="s">
        <v>538</v>
      </c>
      <c r="V290" s="626" t="s">
        <v>652</v>
      </c>
      <c r="W290" s="602" t="s">
        <v>537</v>
      </c>
      <c r="X290" s="623" t="s">
        <v>538</v>
      </c>
      <c r="Y290" s="626" t="s">
        <v>652</v>
      </c>
      <c r="Z290" s="602" t="s">
        <v>537</v>
      </c>
      <c r="AA290" s="623" t="s">
        <v>538</v>
      </c>
      <c r="AB290" s="626" t="s">
        <v>652</v>
      </c>
      <c r="AC290" s="602" t="s">
        <v>537</v>
      </c>
      <c r="AD290" s="623" t="s">
        <v>538</v>
      </c>
      <c r="AE290" s="626" t="s">
        <v>652</v>
      </c>
      <c r="AF290" s="602" t="s">
        <v>537</v>
      </c>
      <c r="AG290" s="623" t="s">
        <v>538</v>
      </c>
      <c r="AH290" s="626" t="s">
        <v>652</v>
      </c>
      <c r="AI290" s="602" t="s">
        <v>537</v>
      </c>
      <c r="AJ290" s="623" t="s">
        <v>538</v>
      </c>
      <c r="AK290" s="626" t="s">
        <v>652</v>
      </c>
      <c r="AL290" s="602" t="s">
        <v>537</v>
      </c>
      <c r="AM290" s="623" t="s">
        <v>538</v>
      </c>
      <c r="AN290" s="626" t="s">
        <v>652</v>
      </c>
      <c r="AO290" s="602" t="s">
        <v>537</v>
      </c>
      <c r="AP290" s="623" t="s">
        <v>538</v>
      </c>
      <c r="AQ290" s="626" t="s">
        <v>652</v>
      </c>
    </row>
    <row r="291" spans="1:43" ht="15" hidden="1" thickBot="1" x14ac:dyDescent="0.35">
      <c r="A291" s="602" t="s">
        <v>594</v>
      </c>
      <c r="E291" s="592"/>
      <c r="F291" s="613" t="s">
        <v>599</v>
      </c>
      <c r="H291" s="602" t="s">
        <v>594</v>
      </c>
      <c r="I291" s="623">
        <v>1</v>
      </c>
      <c r="J291" s="623">
        <v>1</v>
      </c>
      <c r="K291" s="602" t="s">
        <v>594</v>
      </c>
      <c r="L291" s="623">
        <v>2</v>
      </c>
      <c r="M291" s="623">
        <v>1</v>
      </c>
      <c r="N291" s="602" t="s">
        <v>594</v>
      </c>
      <c r="O291" s="623">
        <v>3</v>
      </c>
      <c r="P291" s="623">
        <v>1</v>
      </c>
      <c r="Q291" s="602" t="s">
        <v>594</v>
      </c>
      <c r="R291" s="623">
        <v>4</v>
      </c>
      <c r="S291" s="623">
        <v>1</v>
      </c>
      <c r="T291" s="602" t="s">
        <v>594</v>
      </c>
      <c r="U291" s="623">
        <v>5</v>
      </c>
      <c r="V291" s="623">
        <v>1</v>
      </c>
      <c r="W291" s="602" t="s">
        <v>594</v>
      </c>
      <c r="X291" s="623">
        <v>6</v>
      </c>
      <c r="Y291" s="623">
        <v>1</v>
      </c>
      <c r="Z291" s="602" t="s">
        <v>594</v>
      </c>
      <c r="AA291" s="623">
        <v>7</v>
      </c>
      <c r="AB291" s="623">
        <v>1</v>
      </c>
      <c r="AC291" s="602" t="s">
        <v>594</v>
      </c>
      <c r="AD291" s="623">
        <v>8</v>
      </c>
      <c r="AE291" s="623">
        <v>1</v>
      </c>
      <c r="AF291" s="602" t="s">
        <v>594</v>
      </c>
      <c r="AG291" s="623">
        <v>9</v>
      </c>
      <c r="AH291" s="623">
        <v>1</v>
      </c>
      <c r="AI291" s="602" t="s">
        <v>594</v>
      </c>
      <c r="AJ291" s="623">
        <v>10</v>
      </c>
      <c r="AK291" s="623">
        <v>1</v>
      </c>
      <c r="AL291" s="602" t="s">
        <v>594</v>
      </c>
      <c r="AM291" s="623">
        <v>11</v>
      </c>
      <c r="AN291" s="623">
        <v>1</v>
      </c>
      <c r="AO291" s="602" t="s">
        <v>594</v>
      </c>
      <c r="AP291" s="623">
        <v>12</v>
      </c>
      <c r="AQ291" s="623">
        <v>1</v>
      </c>
    </row>
    <row r="292" spans="1:43" hidden="1" x14ac:dyDescent="0.3">
      <c r="A292" s="602" t="s">
        <v>537</v>
      </c>
      <c r="E292" s="597" t="s">
        <v>537</v>
      </c>
      <c r="F292" s="598" t="s">
        <v>537</v>
      </c>
      <c r="H292" s="602" t="s">
        <v>537</v>
      </c>
      <c r="I292" s="623" t="s">
        <v>538</v>
      </c>
      <c r="J292" s="626" t="s">
        <v>652</v>
      </c>
      <c r="K292" s="602" t="s">
        <v>537</v>
      </c>
      <c r="L292" s="623" t="s">
        <v>538</v>
      </c>
      <c r="M292" s="626" t="s">
        <v>652</v>
      </c>
      <c r="N292" s="602" t="s">
        <v>537</v>
      </c>
      <c r="O292" s="623" t="s">
        <v>538</v>
      </c>
      <c r="P292" s="626" t="s">
        <v>652</v>
      </c>
      <c r="Q292" s="602" t="s">
        <v>537</v>
      </c>
      <c r="R292" s="623" t="s">
        <v>538</v>
      </c>
      <c r="S292" s="626" t="s">
        <v>652</v>
      </c>
      <c r="T292" s="602" t="s">
        <v>537</v>
      </c>
      <c r="U292" s="623" t="s">
        <v>538</v>
      </c>
      <c r="V292" s="626" t="s">
        <v>652</v>
      </c>
      <c r="W292" s="602" t="s">
        <v>537</v>
      </c>
      <c r="X292" s="623" t="s">
        <v>538</v>
      </c>
      <c r="Y292" s="626" t="s">
        <v>652</v>
      </c>
      <c r="Z292" s="602" t="s">
        <v>537</v>
      </c>
      <c r="AA292" s="623" t="s">
        <v>538</v>
      </c>
      <c r="AB292" s="626" t="s">
        <v>652</v>
      </c>
      <c r="AC292" s="602" t="s">
        <v>537</v>
      </c>
      <c r="AD292" s="623" t="s">
        <v>538</v>
      </c>
      <c r="AE292" s="626" t="s">
        <v>652</v>
      </c>
      <c r="AF292" s="602" t="s">
        <v>537</v>
      </c>
      <c r="AG292" s="623" t="s">
        <v>538</v>
      </c>
      <c r="AH292" s="626" t="s">
        <v>652</v>
      </c>
      <c r="AI292" s="602" t="s">
        <v>537</v>
      </c>
      <c r="AJ292" s="623" t="s">
        <v>538</v>
      </c>
      <c r="AK292" s="626" t="s">
        <v>652</v>
      </c>
      <c r="AL292" s="602" t="s">
        <v>537</v>
      </c>
      <c r="AM292" s="623" t="s">
        <v>538</v>
      </c>
      <c r="AN292" s="626" t="s">
        <v>652</v>
      </c>
      <c r="AO292" s="602" t="s">
        <v>537</v>
      </c>
      <c r="AP292" s="623" t="s">
        <v>538</v>
      </c>
      <c r="AQ292" s="626" t="s">
        <v>652</v>
      </c>
    </row>
    <row r="293" spans="1:43" hidden="1" x14ac:dyDescent="0.3">
      <c r="A293" s="602" t="s">
        <v>595</v>
      </c>
      <c r="E293" s="603" t="s">
        <v>605</v>
      </c>
      <c r="F293" s="604" t="s">
        <v>603</v>
      </c>
      <c r="H293" s="602" t="s">
        <v>595</v>
      </c>
      <c r="I293" s="623">
        <v>1</v>
      </c>
      <c r="J293" s="623">
        <v>1</v>
      </c>
      <c r="K293" s="602" t="s">
        <v>595</v>
      </c>
      <c r="L293" s="623">
        <v>2</v>
      </c>
      <c r="M293" s="623">
        <v>1</v>
      </c>
      <c r="N293" s="602" t="s">
        <v>595</v>
      </c>
      <c r="O293" s="623">
        <v>3</v>
      </c>
      <c r="P293" s="623">
        <v>1</v>
      </c>
      <c r="Q293" s="602" t="s">
        <v>595</v>
      </c>
      <c r="R293" s="623">
        <v>4</v>
      </c>
      <c r="S293" s="623">
        <v>1</v>
      </c>
      <c r="T293" s="602" t="s">
        <v>595</v>
      </c>
      <c r="U293" s="623">
        <v>5</v>
      </c>
      <c r="V293" s="623">
        <v>1</v>
      </c>
      <c r="W293" s="602" t="s">
        <v>595</v>
      </c>
      <c r="X293" s="623">
        <v>6</v>
      </c>
      <c r="Y293" s="623">
        <v>1</v>
      </c>
      <c r="Z293" s="602" t="s">
        <v>595</v>
      </c>
      <c r="AA293" s="623">
        <v>7</v>
      </c>
      <c r="AB293" s="623">
        <v>1</v>
      </c>
      <c r="AC293" s="602" t="s">
        <v>595</v>
      </c>
      <c r="AD293" s="623">
        <v>8</v>
      </c>
      <c r="AE293" s="623">
        <v>1</v>
      </c>
      <c r="AF293" s="602" t="s">
        <v>595</v>
      </c>
      <c r="AG293" s="623">
        <v>9</v>
      </c>
      <c r="AH293" s="623">
        <v>1</v>
      </c>
      <c r="AI293" s="602" t="s">
        <v>595</v>
      </c>
      <c r="AJ293" s="623">
        <v>10</v>
      </c>
      <c r="AK293" s="623">
        <v>1</v>
      </c>
      <c r="AL293" s="602" t="s">
        <v>595</v>
      </c>
      <c r="AM293" s="623">
        <v>11</v>
      </c>
      <c r="AN293" s="623">
        <v>1</v>
      </c>
      <c r="AO293" s="602" t="s">
        <v>595</v>
      </c>
      <c r="AP293" s="623">
        <v>12</v>
      </c>
      <c r="AQ293" s="623">
        <v>1</v>
      </c>
    </row>
    <row r="294" spans="1:43" hidden="1" x14ac:dyDescent="0.3">
      <c r="A294" s="607" t="s">
        <v>537</v>
      </c>
      <c r="E294" s="603" t="s">
        <v>537</v>
      </c>
      <c r="F294" s="604" t="s">
        <v>537</v>
      </c>
      <c r="H294" s="607" t="s">
        <v>537</v>
      </c>
      <c r="I294" s="623" t="s">
        <v>538</v>
      </c>
      <c r="J294" s="626" t="s">
        <v>652</v>
      </c>
      <c r="K294" s="607" t="s">
        <v>537</v>
      </c>
      <c r="L294" s="623" t="s">
        <v>538</v>
      </c>
      <c r="M294" s="626" t="s">
        <v>652</v>
      </c>
      <c r="N294" s="607" t="s">
        <v>537</v>
      </c>
      <c r="O294" s="623" t="s">
        <v>538</v>
      </c>
      <c r="P294" s="626" t="s">
        <v>652</v>
      </c>
      <c r="Q294" s="607" t="s">
        <v>537</v>
      </c>
      <c r="R294" s="623" t="s">
        <v>538</v>
      </c>
      <c r="S294" s="626" t="s">
        <v>652</v>
      </c>
      <c r="T294" s="607" t="s">
        <v>537</v>
      </c>
      <c r="U294" s="623" t="s">
        <v>538</v>
      </c>
      <c r="V294" s="626" t="s">
        <v>652</v>
      </c>
      <c r="W294" s="607" t="s">
        <v>537</v>
      </c>
      <c r="X294" s="623" t="s">
        <v>538</v>
      </c>
      <c r="Y294" s="626" t="s">
        <v>652</v>
      </c>
      <c r="Z294" s="607" t="s">
        <v>537</v>
      </c>
      <c r="AA294" s="623" t="s">
        <v>538</v>
      </c>
      <c r="AB294" s="626" t="s">
        <v>652</v>
      </c>
      <c r="AC294" s="607" t="s">
        <v>537</v>
      </c>
      <c r="AD294" s="623" t="s">
        <v>538</v>
      </c>
      <c r="AE294" s="626" t="s">
        <v>652</v>
      </c>
      <c r="AF294" s="607" t="s">
        <v>537</v>
      </c>
      <c r="AG294" s="623" t="s">
        <v>538</v>
      </c>
      <c r="AH294" s="626" t="s">
        <v>652</v>
      </c>
      <c r="AI294" s="607" t="s">
        <v>537</v>
      </c>
      <c r="AJ294" s="623" t="s">
        <v>538</v>
      </c>
      <c r="AK294" s="626" t="s">
        <v>652</v>
      </c>
      <c r="AL294" s="607" t="s">
        <v>537</v>
      </c>
      <c r="AM294" s="623" t="s">
        <v>538</v>
      </c>
      <c r="AN294" s="626" t="s">
        <v>652</v>
      </c>
      <c r="AO294" s="607" t="s">
        <v>537</v>
      </c>
      <c r="AP294" s="623" t="s">
        <v>538</v>
      </c>
      <c r="AQ294" s="626" t="s">
        <v>652</v>
      </c>
    </row>
    <row r="295" spans="1:43" hidden="1" x14ac:dyDescent="0.3">
      <c r="A295" s="607" t="s">
        <v>596</v>
      </c>
      <c r="E295" s="603" t="s">
        <v>606</v>
      </c>
      <c r="F295" s="604" t="s">
        <v>604</v>
      </c>
      <c r="H295" s="607" t="s">
        <v>596</v>
      </c>
      <c r="I295" s="623">
        <v>1</v>
      </c>
      <c r="J295" s="623">
        <v>1</v>
      </c>
      <c r="K295" s="607" t="s">
        <v>596</v>
      </c>
      <c r="L295" s="623">
        <v>2</v>
      </c>
      <c r="M295" s="623">
        <v>1</v>
      </c>
      <c r="N295" s="607" t="s">
        <v>596</v>
      </c>
      <c r="O295" s="623">
        <v>3</v>
      </c>
      <c r="P295" s="623">
        <v>1</v>
      </c>
      <c r="Q295" s="607" t="s">
        <v>596</v>
      </c>
      <c r="R295" s="623">
        <v>4</v>
      </c>
      <c r="S295" s="623">
        <v>1</v>
      </c>
      <c r="T295" s="607" t="s">
        <v>596</v>
      </c>
      <c r="U295" s="623">
        <v>5</v>
      </c>
      <c r="V295" s="623">
        <v>1</v>
      </c>
      <c r="W295" s="607" t="s">
        <v>596</v>
      </c>
      <c r="X295" s="623">
        <v>6</v>
      </c>
      <c r="Y295" s="623">
        <v>1</v>
      </c>
      <c r="Z295" s="607" t="s">
        <v>596</v>
      </c>
      <c r="AA295" s="623">
        <v>7</v>
      </c>
      <c r="AB295" s="623">
        <v>1</v>
      </c>
      <c r="AC295" s="607" t="s">
        <v>596</v>
      </c>
      <c r="AD295" s="623">
        <v>8</v>
      </c>
      <c r="AE295" s="623">
        <v>1</v>
      </c>
      <c r="AF295" s="607" t="s">
        <v>596</v>
      </c>
      <c r="AG295" s="623">
        <v>9</v>
      </c>
      <c r="AH295" s="623">
        <v>1</v>
      </c>
      <c r="AI295" s="607" t="s">
        <v>596</v>
      </c>
      <c r="AJ295" s="623">
        <v>10</v>
      </c>
      <c r="AK295" s="623">
        <v>1</v>
      </c>
      <c r="AL295" s="607" t="s">
        <v>596</v>
      </c>
      <c r="AM295" s="623">
        <v>11</v>
      </c>
      <c r="AN295" s="623">
        <v>1</v>
      </c>
      <c r="AO295" s="607" t="s">
        <v>596</v>
      </c>
      <c r="AP295" s="623">
        <v>12</v>
      </c>
      <c r="AQ295" s="623">
        <v>1</v>
      </c>
    </row>
    <row r="296" spans="1:43" hidden="1" x14ac:dyDescent="0.3">
      <c r="A296" s="607" t="s">
        <v>537</v>
      </c>
      <c r="E296" s="603" t="s">
        <v>537</v>
      </c>
      <c r="F296" s="604" t="s">
        <v>537</v>
      </c>
      <c r="H296" s="607" t="s">
        <v>537</v>
      </c>
      <c r="I296" s="623" t="s">
        <v>538</v>
      </c>
      <c r="J296" s="626" t="s">
        <v>652</v>
      </c>
      <c r="K296" s="607" t="s">
        <v>537</v>
      </c>
      <c r="L296" s="623" t="s">
        <v>538</v>
      </c>
      <c r="M296" s="626" t="s">
        <v>652</v>
      </c>
      <c r="N296" s="607" t="s">
        <v>537</v>
      </c>
      <c r="O296" s="623" t="s">
        <v>538</v>
      </c>
      <c r="P296" s="626" t="s">
        <v>652</v>
      </c>
      <c r="Q296" s="607" t="s">
        <v>537</v>
      </c>
      <c r="R296" s="623" t="s">
        <v>538</v>
      </c>
      <c r="S296" s="626" t="s">
        <v>652</v>
      </c>
      <c r="T296" s="607" t="s">
        <v>537</v>
      </c>
      <c r="U296" s="623" t="s">
        <v>538</v>
      </c>
      <c r="V296" s="626" t="s">
        <v>652</v>
      </c>
      <c r="W296" s="607" t="s">
        <v>537</v>
      </c>
      <c r="X296" s="623" t="s">
        <v>538</v>
      </c>
      <c r="Y296" s="626" t="s">
        <v>652</v>
      </c>
      <c r="Z296" s="607" t="s">
        <v>537</v>
      </c>
      <c r="AA296" s="623" t="s">
        <v>538</v>
      </c>
      <c r="AB296" s="626" t="s">
        <v>652</v>
      </c>
      <c r="AC296" s="607" t="s">
        <v>537</v>
      </c>
      <c r="AD296" s="623" t="s">
        <v>538</v>
      </c>
      <c r="AE296" s="626" t="s">
        <v>652</v>
      </c>
      <c r="AF296" s="607" t="s">
        <v>537</v>
      </c>
      <c r="AG296" s="623" t="s">
        <v>538</v>
      </c>
      <c r="AH296" s="626" t="s">
        <v>652</v>
      </c>
      <c r="AI296" s="607" t="s">
        <v>537</v>
      </c>
      <c r="AJ296" s="623" t="s">
        <v>538</v>
      </c>
      <c r="AK296" s="626" t="s">
        <v>652</v>
      </c>
      <c r="AL296" s="607" t="s">
        <v>537</v>
      </c>
      <c r="AM296" s="623" t="s">
        <v>538</v>
      </c>
      <c r="AN296" s="626" t="s">
        <v>652</v>
      </c>
      <c r="AO296" s="607" t="s">
        <v>537</v>
      </c>
      <c r="AP296" s="623" t="s">
        <v>538</v>
      </c>
      <c r="AQ296" s="626" t="s">
        <v>652</v>
      </c>
    </row>
    <row r="297" spans="1:43" ht="15" hidden="1" thickBot="1" x14ac:dyDescent="0.35">
      <c r="A297" s="615" t="s">
        <v>597</v>
      </c>
      <c r="E297" s="603" t="s">
        <v>608</v>
      </c>
      <c r="F297" s="604" t="s">
        <v>607</v>
      </c>
      <c r="H297" s="615" t="s">
        <v>597</v>
      </c>
      <c r="I297" s="629">
        <v>1</v>
      </c>
      <c r="J297" s="629">
        <v>1</v>
      </c>
      <c r="K297" s="615" t="s">
        <v>597</v>
      </c>
      <c r="L297" s="629">
        <v>2</v>
      </c>
      <c r="M297" s="629">
        <v>1</v>
      </c>
      <c r="N297" s="615" t="s">
        <v>597</v>
      </c>
      <c r="O297" s="629">
        <v>3</v>
      </c>
      <c r="P297" s="629">
        <v>1</v>
      </c>
      <c r="Q297" s="615" t="s">
        <v>597</v>
      </c>
      <c r="R297" s="629">
        <v>4</v>
      </c>
      <c r="S297" s="629">
        <v>1</v>
      </c>
      <c r="T297" s="615" t="s">
        <v>597</v>
      </c>
      <c r="U297" s="629">
        <v>5</v>
      </c>
      <c r="V297" s="629">
        <v>1</v>
      </c>
      <c r="W297" s="615" t="s">
        <v>597</v>
      </c>
      <c r="X297" s="629">
        <v>6</v>
      </c>
      <c r="Y297" s="629">
        <v>1</v>
      </c>
      <c r="Z297" s="615" t="s">
        <v>597</v>
      </c>
      <c r="AA297" s="629">
        <v>7</v>
      </c>
      <c r="AB297" s="629">
        <v>1</v>
      </c>
      <c r="AC297" s="615" t="s">
        <v>597</v>
      </c>
      <c r="AD297" s="629">
        <v>8</v>
      </c>
      <c r="AE297" s="629">
        <v>1</v>
      </c>
      <c r="AF297" s="615" t="s">
        <v>597</v>
      </c>
      <c r="AG297" s="629">
        <v>9</v>
      </c>
      <c r="AH297" s="629">
        <v>1</v>
      </c>
      <c r="AI297" s="615" t="s">
        <v>597</v>
      </c>
      <c r="AJ297" s="629">
        <v>10</v>
      </c>
      <c r="AK297" s="629">
        <v>1</v>
      </c>
      <c r="AL297" s="615" t="s">
        <v>597</v>
      </c>
      <c r="AM297" s="629">
        <v>11</v>
      </c>
      <c r="AN297" s="629">
        <v>1</v>
      </c>
      <c r="AO297" s="615" t="s">
        <v>597</v>
      </c>
      <c r="AP297" s="629">
        <v>12</v>
      </c>
      <c r="AQ297" s="629">
        <v>1</v>
      </c>
    </row>
    <row r="298" spans="1:43" hidden="1" x14ac:dyDescent="0.3">
      <c r="A298" s="619" t="s">
        <v>537</v>
      </c>
      <c r="E298" s="603" t="s">
        <v>537</v>
      </c>
      <c r="F298" s="610"/>
      <c r="H298" s="619" t="s">
        <v>537</v>
      </c>
      <c r="I298" s="620" t="s">
        <v>538</v>
      </c>
      <c r="J298" s="621" t="s">
        <v>652</v>
      </c>
      <c r="K298" s="619" t="s">
        <v>537</v>
      </c>
      <c r="L298" s="620" t="s">
        <v>538</v>
      </c>
      <c r="M298" s="621" t="s">
        <v>652</v>
      </c>
      <c r="N298" s="619" t="s">
        <v>537</v>
      </c>
      <c r="O298" s="620" t="s">
        <v>538</v>
      </c>
      <c r="P298" s="621" t="s">
        <v>652</v>
      </c>
      <c r="Q298" s="619" t="s">
        <v>537</v>
      </c>
      <c r="R298" s="620" t="s">
        <v>538</v>
      </c>
      <c r="S298" s="621" t="s">
        <v>652</v>
      </c>
      <c r="T298" s="619" t="s">
        <v>537</v>
      </c>
      <c r="U298" s="620" t="s">
        <v>538</v>
      </c>
      <c r="V298" s="621" t="s">
        <v>652</v>
      </c>
      <c r="W298" s="619" t="s">
        <v>537</v>
      </c>
      <c r="X298" s="620" t="s">
        <v>538</v>
      </c>
      <c r="Y298" s="621" t="s">
        <v>652</v>
      </c>
      <c r="Z298" s="619" t="s">
        <v>537</v>
      </c>
      <c r="AA298" s="620" t="s">
        <v>538</v>
      </c>
      <c r="AB298" s="621" t="s">
        <v>652</v>
      </c>
      <c r="AC298" s="619" t="s">
        <v>537</v>
      </c>
      <c r="AD298" s="620" t="s">
        <v>538</v>
      </c>
      <c r="AE298" s="621" t="s">
        <v>652</v>
      </c>
      <c r="AF298" s="619" t="s">
        <v>537</v>
      </c>
      <c r="AG298" s="620" t="s">
        <v>538</v>
      </c>
      <c r="AH298" s="621" t="s">
        <v>652</v>
      </c>
      <c r="AI298" s="619" t="s">
        <v>537</v>
      </c>
      <c r="AJ298" s="620" t="s">
        <v>538</v>
      </c>
      <c r="AK298" s="621" t="s">
        <v>652</v>
      </c>
      <c r="AL298" s="619" t="s">
        <v>537</v>
      </c>
      <c r="AM298" s="620" t="s">
        <v>538</v>
      </c>
      <c r="AN298" s="621" t="s">
        <v>652</v>
      </c>
      <c r="AO298" s="619" t="s">
        <v>537</v>
      </c>
      <c r="AP298" s="620" t="s">
        <v>538</v>
      </c>
      <c r="AQ298" s="621" t="s">
        <v>652</v>
      </c>
    </row>
    <row r="299" spans="1:43" ht="15" hidden="1" thickBot="1" x14ac:dyDescent="0.35">
      <c r="A299" s="615" t="s">
        <v>598</v>
      </c>
      <c r="E299" s="603" t="s">
        <v>609</v>
      </c>
      <c r="F299" s="610"/>
      <c r="H299" s="615" t="s">
        <v>598</v>
      </c>
      <c r="I299" s="629">
        <v>1</v>
      </c>
      <c r="J299" s="629">
        <v>1</v>
      </c>
      <c r="K299" s="615" t="s">
        <v>598</v>
      </c>
      <c r="L299" s="629">
        <v>2</v>
      </c>
      <c r="M299" s="629">
        <v>1</v>
      </c>
      <c r="N299" s="615" t="s">
        <v>598</v>
      </c>
      <c r="O299" s="629">
        <v>3</v>
      </c>
      <c r="P299" s="629">
        <v>1</v>
      </c>
      <c r="Q299" s="615" t="s">
        <v>598</v>
      </c>
      <c r="R299" s="629">
        <v>4</v>
      </c>
      <c r="S299" s="629">
        <v>1</v>
      </c>
      <c r="T299" s="615" t="s">
        <v>598</v>
      </c>
      <c r="U299" s="629">
        <v>5</v>
      </c>
      <c r="V299" s="629">
        <v>1</v>
      </c>
      <c r="W299" s="615" t="s">
        <v>598</v>
      </c>
      <c r="X299" s="629">
        <v>6</v>
      </c>
      <c r="Y299" s="629">
        <v>1</v>
      </c>
      <c r="Z299" s="615" t="s">
        <v>598</v>
      </c>
      <c r="AA299" s="629">
        <v>7</v>
      </c>
      <c r="AB299" s="629">
        <v>1</v>
      </c>
      <c r="AC299" s="615" t="s">
        <v>598</v>
      </c>
      <c r="AD299" s="629">
        <v>8</v>
      </c>
      <c r="AE299" s="629">
        <v>1</v>
      </c>
      <c r="AF299" s="615" t="s">
        <v>598</v>
      </c>
      <c r="AG299" s="629">
        <v>9</v>
      </c>
      <c r="AH299" s="629">
        <v>1</v>
      </c>
      <c r="AI299" s="615" t="s">
        <v>598</v>
      </c>
      <c r="AJ299" s="629">
        <v>10</v>
      </c>
      <c r="AK299" s="629">
        <v>1</v>
      </c>
      <c r="AL299" s="615" t="s">
        <v>598</v>
      </c>
      <c r="AM299" s="629">
        <v>11</v>
      </c>
      <c r="AN299" s="629">
        <v>1</v>
      </c>
      <c r="AO299" s="615" t="s">
        <v>598</v>
      </c>
      <c r="AP299" s="629">
        <v>12</v>
      </c>
      <c r="AQ299" s="629">
        <v>1</v>
      </c>
    </row>
    <row r="300" spans="1:43" hidden="1" x14ac:dyDescent="0.3">
      <c r="A300" s="596" t="s">
        <v>537</v>
      </c>
      <c r="E300" s="603" t="s">
        <v>537</v>
      </c>
      <c r="F300" s="610"/>
      <c r="H300" s="596" t="s">
        <v>537</v>
      </c>
      <c r="I300" s="620" t="s">
        <v>538</v>
      </c>
      <c r="J300" s="621" t="s">
        <v>652</v>
      </c>
      <c r="K300" s="596" t="s">
        <v>537</v>
      </c>
      <c r="L300" s="620" t="s">
        <v>538</v>
      </c>
      <c r="M300" s="621" t="s">
        <v>652</v>
      </c>
      <c r="N300" s="596" t="s">
        <v>537</v>
      </c>
      <c r="O300" s="620" t="s">
        <v>538</v>
      </c>
      <c r="P300" s="621" t="s">
        <v>652</v>
      </c>
      <c r="Q300" s="596" t="s">
        <v>537</v>
      </c>
      <c r="R300" s="620" t="s">
        <v>538</v>
      </c>
      <c r="S300" s="621" t="s">
        <v>652</v>
      </c>
      <c r="T300" s="596" t="s">
        <v>537</v>
      </c>
      <c r="U300" s="620" t="s">
        <v>538</v>
      </c>
      <c r="V300" s="621" t="s">
        <v>652</v>
      </c>
      <c r="W300" s="596" t="s">
        <v>537</v>
      </c>
      <c r="X300" s="620" t="s">
        <v>538</v>
      </c>
      <c r="Y300" s="621" t="s">
        <v>652</v>
      </c>
      <c r="Z300" s="596" t="s">
        <v>537</v>
      </c>
      <c r="AA300" s="620" t="s">
        <v>538</v>
      </c>
      <c r="AB300" s="621" t="s">
        <v>652</v>
      </c>
      <c r="AC300" s="596" t="s">
        <v>537</v>
      </c>
      <c r="AD300" s="620" t="s">
        <v>538</v>
      </c>
      <c r="AE300" s="621" t="s">
        <v>652</v>
      </c>
      <c r="AF300" s="596" t="s">
        <v>537</v>
      </c>
      <c r="AG300" s="620" t="s">
        <v>538</v>
      </c>
      <c r="AH300" s="621" t="s">
        <v>652</v>
      </c>
      <c r="AI300" s="596" t="s">
        <v>537</v>
      </c>
      <c r="AJ300" s="620" t="s">
        <v>538</v>
      </c>
      <c r="AK300" s="621" t="s">
        <v>652</v>
      </c>
      <c r="AL300" s="596" t="s">
        <v>537</v>
      </c>
      <c r="AM300" s="620" t="s">
        <v>538</v>
      </c>
      <c r="AN300" s="621" t="s">
        <v>652</v>
      </c>
      <c r="AO300" s="596" t="s">
        <v>537</v>
      </c>
      <c r="AP300" s="620" t="s">
        <v>538</v>
      </c>
      <c r="AQ300" s="621" t="s">
        <v>652</v>
      </c>
    </row>
    <row r="301" spans="1:43" ht="15" hidden="1" thickBot="1" x14ac:dyDescent="0.35">
      <c r="A301" s="618" t="s">
        <v>599</v>
      </c>
      <c r="E301" s="611" t="s">
        <v>610</v>
      </c>
      <c r="F301" s="612"/>
      <c r="H301" s="618" t="s">
        <v>599</v>
      </c>
      <c r="I301" s="629">
        <v>1</v>
      </c>
      <c r="J301" s="629">
        <v>1</v>
      </c>
      <c r="K301" s="618" t="s">
        <v>599</v>
      </c>
      <c r="L301" s="629">
        <v>2</v>
      </c>
      <c r="M301" s="629">
        <v>1</v>
      </c>
      <c r="N301" s="618" t="s">
        <v>599</v>
      </c>
      <c r="O301" s="629">
        <v>3</v>
      </c>
      <c r="P301" s="629">
        <v>1</v>
      </c>
      <c r="Q301" s="618" t="s">
        <v>599</v>
      </c>
      <c r="R301" s="629">
        <v>4</v>
      </c>
      <c r="S301" s="629">
        <v>1</v>
      </c>
      <c r="T301" s="618" t="s">
        <v>599</v>
      </c>
      <c r="U301" s="629">
        <v>5</v>
      </c>
      <c r="V301" s="629">
        <v>1</v>
      </c>
      <c r="W301" s="618" t="s">
        <v>599</v>
      </c>
      <c r="X301" s="629">
        <v>6</v>
      </c>
      <c r="Y301" s="629">
        <v>1</v>
      </c>
      <c r="Z301" s="618" t="s">
        <v>599</v>
      </c>
      <c r="AA301" s="629">
        <v>7</v>
      </c>
      <c r="AB301" s="629">
        <v>1</v>
      </c>
      <c r="AC301" s="618" t="s">
        <v>599</v>
      </c>
      <c r="AD301" s="629">
        <v>8</v>
      </c>
      <c r="AE301" s="629">
        <v>1</v>
      </c>
      <c r="AF301" s="618" t="s">
        <v>599</v>
      </c>
      <c r="AG301" s="629">
        <v>9</v>
      </c>
      <c r="AH301" s="629">
        <v>1</v>
      </c>
      <c r="AI301" s="618" t="s">
        <v>599</v>
      </c>
      <c r="AJ301" s="629">
        <v>10</v>
      </c>
      <c r="AK301" s="629">
        <v>1</v>
      </c>
      <c r="AL301" s="618" t="s">
        <v>599</v>
      </c>
      <c r="AM301" s="629">
        <v>11</v>
      </c>
      <c r="AN301" s="629">
        <v>1</v>
      </c>
      <c r="AO301" s="618" t="s">
        <v>599</v>
      </c>
      <c r="AP301" s="629">
        <v>12</v>
      </c>
      <c r="AQ301" s="629">
        <v>1</v>
      </c>
    </row>
    <row r="302" spans="1:43" hidden="1" x14ac:dyDescent="0.3">
      <c r="A302" s="596" t="s">
        <v>537</v>
      </c>
      <c r="E302" s="597" t="s">
        <v>537</v>
      </c>
      <c r="F302" s="598" t="s">
        <v>537</v>
      </c>
      <c r="H302" s="596" t="s">
        <v>537</v>
      </c>
      <c r="I302" s="620" t="s">
        <v>538</v>
      </c>
      <c r="J302" s="621" t="s">
        <v>652</v>
      </c>
      <c r="K302" s="596" t="s">
        <v>537</v>
      </c>
      <c r="L302" s="620" t="s">
        <v>538</v>
      </c>
      <c r="M302" s="621" t="s">
        <v>652</v>
      </c>
      <c r="N302" s="596" t="s">
        <v>537</v>
      </c>
      <c r="O302" s="620" t="s">
        <v>538</v>
      </c>
      <c r="P302" s="621" t="s">
        <v>652</v>
      </c>
      <c r="Q302" s="596" t="s">
        <v>537</v>
      </c>
      <c r="R302" s="620" t="s">
        <v>538</v>
      </c>
      <c r="S302" s="621" t="s">
        <v>652</v>
      </c>
      <c r="T302" s="596" t="s">
        <v>537</v>
      </c>
      <c r="U302" s="620" t="s">
        <v>538</v>
      </c>
      <c r="V302" s="621" t="s">
        <v>652</v>
      </c>
      <c r="W302" s="596" t="s">
        <v>537</v>
      </c>
      <c r="X302" s="620" t="s">
        <v>538</v>
      </c>
      <c r="Y302" s="621" t="s">
        <v>652</v>
      </c>
      <c r="Z302" s="596" t="s">
        <v>537</v>
      </c>
      <c r="AA302" s="620" t="s">
        <v>538</v>
      </c>
      <c r="AB302" s="621" t="s">
        <v>652</v>
      </c>
      <c r="AC302" s="596" t="s">
        <v>537</v>
      </c>
      <c r="AD302" s="620" t="s">
        <v>538</v>
      </c>
      <c r="AE302" s="621" t="s">
        <v>652</v>
      </c>
      <c r="AF302" s="596" t="s">
        <v>537</v>
      </c>
      <c r="AG302" s="620" t="s">
        <v>538</v>
      </c>
      <c r="AH302" s="621" t="s">
        <v>652</v>
      </c>
      <c r="AI302" s="596" t="s">
        <v>537</v>
      </c>
      <c r="AJ302" s="620" t="s">
        <v>538</v>
      </c>
      <c r="AK302" s="621" t="s">
        <v>652</v>
      </c>
      <c r="AL302" s="596" t="s">
        <v>537</v>
      </c>
      <c r="AM302" s="620" t="s">
        <v>538</v>
      </c>
      <c r="AN302" s="621" t="s">
        <v>652</v>
      </c>
      <c r="AO302" s="596" t="s">
        <v>537</v>
      </c>
      <c r="AP302" s="620" t="s">
        <v>538</v>
      </c>
      <c r="AQ302" s="621" t="s">
        <v>652</v>
      </c>
    </row>
    <row r="303" spans="1:43" hidden="1" x14ac:dyDescent="0.3">
      <c r="A303" s="602" t="s">
        <v>603</v>
      </c>
      <c r="E303" s="603" t="s">
        <v>611</v>
      </c>
      <c r="F303" s="604" t="s">
        <v>612</v>
      </c>
      <c r="H303" s="602" t="s">
        <v>603</v>
      </c>
      <c r="I303" s="623">
        <v>1</v>
      </c>
      <c r="J303" s="623">
        <v>1</v>
      </c>
      <c r="K303" s="602" t="s">
        <v>603</v>
      </c>
      <c r="L303" s="623">
        <v>2</v>
      </c>
      <c r="M303" s="623">
        <v>1</v>
      </c>
      <c r="N303" s="602" t="s">
        <v>603</v>
      </c>
      <c r="O303" s="623">
        <v>3</v>
      </c>
      <c r="P303" s="623">
        <v>1</v>
      </c>
      <c r="Q303" s="602" t="s">
        <v>603</v>
      </c>
      <c r="R303" s="623">
        <v>4</v>
      </c>
      <c r="S303" s="623">
        <v>1</v>
      </c>
      <c r="T303" s="602" t="s">
        <v>603</v>
      </c>
      <c r="U303" s="623">
        <v>5</v>
      </c>
      <c r="V303" s="623">
        <v>1</v>
      </c>
      <c r="W303" s="602" t="s">
        <v>603</v>
      </c>
      <c r="X303" s="623">
        <v>6</v>
      </c>
      <c r="Y303" s="623">
        <v>1</v>
      </c>
      <c r="Z303" s="602" t="s">
        <v>603</v>
      </c>
      <c r="AA303" s="623">
        <v>7</v>
      </c>
      <c r="AB303" s="623">
        <v>1</v>
      </c>
      <c r="AC303" s="602" t="s">
        <v>603</v>
      </c>
      <c r="AD303" s="623">
        <v>8</v>
      </c>
      <c r="AE303" s="623">
        <v>1</v>
      </c>
      <c r="AF303" s="602" t="s">
        <v>603</v>
      </c>
      <c r="AG303" s="623">
        <v>9</v>
      </c>
      <c r="AH303" s="623">
        <v>1</v>
      </c>
      <c r="AI303" s="602" t="s">
        <v>603</v>
      </c>
      <c r="AJ303" s="623">
        <v>10</v>
      </c>
      <c r="AK303" s="623">
        <v>1</v>
      </c>
      <c r="AL303" s="602" t="s">
        <v>603</v>
      </c>
      <c r="AM303" s="623">
        <v>11</v>
      </c>
      <c r="AN303" s="623">
        <v>1</v>
      </c>
      <c r="AO303" s="602" t="s">
        <v>603</v>
      </c>
      <c r="AP303" s="623">
        <v>12</v>
      </c>
      <c r="AQ303" s="623">
        <v>1</v>
      </c>
    </row>
    <row r="304" spans="1:43" hidden="1" x14ac:dyDescent="0.3">
      <c r="A304" s="602" t="s">
        <v>537</v>
      </c>
      <c r="E304" s="603" t="s">
        <v>537</v>
      </c>
      <c r="F304" s="604" t="s">
        <v>537</v>
      </c>
      <c r="H304" s="602" t="s">
        <v>537</v>
      </c>
      <c r="I304" s="623" t="s">
        <v>538</v>
      </c>
      <c r="J304" s="626" t="s">
        <v>652</v>
      </c>
      <c r="K304" s="602" t="s">
        <v>537</v>
      </c>
      <c r="L304" s="623" t="s">
        <v>538</v>
      </c>
      <c r="M304" s="626" t="s">
        <v>652</v>
      </c>
      <c r="N304" s="602" t="s">
        <v>537</v>
      </c>
      <c r="O304" s="623" t="s">
        <v>538</v>
      </c>
      <c r="P304" s="626" t="s">
        <v>652</v>
      </c>
      <c r="Q304" s="602" t="s">
        <v>537</v>
      </c>
      <c r="R304" s="623" t="s">
        <v>538</v>
      </c>
      <c r="S304" s="626" t="s">
        <v>652</v>
      </c>
      <c r="T304" s="602" t="s">
        <v>537</v>
      </c>
      <c r="U304" s="623" t="s">
        <v>538</v>
      </c>
      <c r="V304" s="626" t="s">
        <v>652</v>
      </c>
      <c r="W304" s="602" t="s">
        <v>537</v>
      </c>
      <c r="X304" s="623" t="s">
        <v>538</v>
      </c>
      <c r="Y304" s="626" t="s">
        <v>652</v>
      </c>
      <c r="Z304" s="602" t="s">
        <v>537</v>
      </c>
      <c r="AA304" s="623" t="s">
        <v>538</v>
      </c>
      <c r="AB304" s="626" t="s">
        <v>652</v>
      </c>
      <c r="AC304" s="602" t="s">
        <v>537</v>
      </c>
      <c r="AD304" s="623" t="s">
        <v>538</v>
      </c>
      <c r="AE304" s="626" t="s">
        <v>652</v>
      </c>
      <c r="AF304" s="602" t="s">
        <v>537</v>
      </c>
      <c r="AG304" s="623" t="s">
        <v>538</v>
      </c>
      <c r="AH304" s="626" t="s">
        <v>652</v>
      </c>
      <c r="AI304" s="602" t="s">
        <v>537</v>
      </c>
      <c r="AJ304" s="623" t="s">
        <v>538</v>
      </c>
      <c r="AK304" s="626" t="s">
        <v>652</v>
      </c>
      <c r="AL304" s="602" t="s">
        <v>537</v>
      </c>
      <c r="AM304" s="623" t="s">
        <v>538</v>
      </c>
      <c r="AN304" s="626" t="s">
        <v>652</v>
      </c>
      <c r="AO304" s="602" t="s">
        <v>537</v>
      </c>
      <c r="AP304" s="623" t="s">
        <v>538</v>
      </c>
      <c r="AQ304" s="626" t="s">
        <v>652</v>
      </c>
    </row>
    <row r="305" spans="1:43" hidden="1" x14ac:dyDescent="0.3">
      <c r="A305" s="602" t="s">
        <v>604</v>
      </c>
      <c r="E305" s="603" t="s">
        <v>613</v>
      </c>
      <c r="F305" s="604" t="s">
        <v>617</v>
      </c>
      <c r="H305" s="602" t="s">
        <v>604</v>
      </c>
      <c r="I305" s="623">
        <v>1</v>
      </c>
      <c r="J305" s="623">
        <v>1</v>
      </c>
      <c r="K305" s="602" t="s">
        <v>604</v>
      </c>
      <c r="L305" s="623">
        <v>2</v>
      </c>
      <c r="M305" s="623">
        <v>1</v>
      </c>
      <c r="N305" s="602" t="s">
        <v>604</v>
      </c>
      <c r="O305" s="623">
        <v>3</v>
      </c>
      <c r="P305" s="623">
        <v>1</v>
      </c>
      <c r="Q305" s="602" t="s">
        <v>604</v>
      </c>
      <c r="R305" s="623">
        <v>4</v>
      </c>
      <c r="S305" s="623">
        <v>1</v>
      </c>
      <c r="T305" s="602" t="s">
        <v>604</v>
      </c>
      <c r="U305" s="623">
        <v>5</v>
      </c>
      <c r="V305" s="623">
        <v>1</v>
      </c>
      <c r="W305" s="602" t="s">
        <v>604</v>
      </c>
      <c r="X305" s="623">
        <v>6</v>
      </c>
      <c r="Y305" s="623">
        <v>1</v>
      </c>
      <c r="Z305" s="602" t="s">
        <v>604</v>
      </c>
      <c r="AA305" s="623">
        <v>7</v>
      </c>
      <c r="AB305" s="623">
        <v>1</v>
      </c>
      <c r="AC305" s="602" t="s">
        <v>604</v>
      </c>
      <c r="AD305" s="623">
        <v>8</v>
      </c>
      <c r="AE305" s="623">
        <v>1</v>
      </c>
      <c r="AF305" s="602" t="s">
        <v>604</v>
      </c>
      <c r="AG305" s="623">
        <v>9</v>
      </c>
      <c r="AH305" s="623">
        <v>1</v>
      </c>
      <c r="AI305" s="602" t="s">
        <v>604</v>
      </c>
      <c r="AJ305" s="623">
        <v>10</v>
      </c>
      <c r="AK305" s="623">
        <v>1</v>
      </c>
      <c r="AL305" s="602" t="s">
        <v>604</v>
      </c>
      <c r="AM305" s="623">
        <v>11</v>
      </c>
      <c r="AN305" s="623">
        <v>1</v>
      </c>
      <c r="AO305" s="602" t="s">
        <v>604</v>
      </c>
      <c r="AP305" s="623">
        <v>12</v>
      </c>
      <c r="AQ305" s="623">
        <v>1</v>
      </c>
    </row>
    <row r="306" spans="1:43" hidden="1" x14ac:dyDescent="0.3">
      <c r="A306" s="607" t="s">
        <v>537</v>
      </c>
      <c r="E306" s="603" t="s">
        <v>537</v>
      </c>
      <c r="F306" s="604" t="s">
        <v>537</v>
      </c>
      <c r="H306" s="607" t="s">
        <v>537</v>
      </c>
      <c r="I306" s="623" t="s">
        <v>538</v>
      </c>
      <c r="J306" s="626" t="s">
        <v>652</v>
      </c>
      <c r="K306" s="607" t="s">
        <v>537</v>
      </c>
      <c r="L306" s="623" t="s">
        <v>538</v>
      </c>
      <c r="M306" s="626" t="s">
        <v>652</v>
      </c>
      <c r="N306" s="607" t="s">
        <v>537</v>
      </c>
      <c r="O306" s="623" t="s">
        <v>538</v>
      </c>
      <c r="P306" s="626" t="s">
        <v>652</v>
      </c>
      <c r="Q306" s="607" t="s">
        <v>537</v>
      </c>
      <c r="R306" s="623" t="s">
        <v>538</v>
      </c>
      <c r="S306" s="626" t="s">
        <v>652</v>
      </c>
      <c r="T306" s="607" t="s">
        <v>537</v>
      </c>
      <c r="U306" s="623" t="s">
        <v>538</v>
      </c>
      <c r="V306" s="626" t="s">
        <v>652</v>
      </c>
      <c r="W306" s="607" t="s">
        <v>537</v>
      </c>
      <c r="X306" s="623" t="s">
        <v>538</v>
      </c>
      <c r="Y306" s="626" t="s">
        <v>652</v>
      </c>
      <c r="Z306" s="607" t="s">
        <v>537</v>
      </c>
      <c r="AA306" s="623" t="s">
        <v>538</v>
      </c>
      <c r="AB306" s="626" t="s">
        <v>652</v>
      </c>
      <c r="AC306" s="607" t="s">
        <v>537</v>
      </c>
      <c r="AD306" s="623" t="s">
        <v>538</v>
      </c>
      <c r="AE306" s="626" t="s">
        <v>652</v>
      </c>
      <c r="AF306" s="607" t="s">
        <v>537</v>
      </c>
      <c r="AG306" s="623" t="s">
        <v>538</v>
      </c>
      <c r="AH306" s="626" t="s">
        <v>652</v>
      </c>
      <c r="AI306" s="607" t="s">
        <v>537</v>
      </c>
      <c r="AJ306" s="623" t="s">
        <v>538</v>
      </c>
      <c r="AK306" s="626" t="s">
        <v>652</v>
      </c>
      <c r="AL306" s="607" t="s">
        <v>537</v>
      </c>
      <c r="AM306" s="623" t="s">
        <v>538</v>
      </c>
      <c r="AN306" s="626" t="s">
        <v>652</v>
      </c>
      <c r="AO306" s="607" t="s">
        <v>537</v>
      </c>
      <c r="AP306" s="623" t="s">
        <v>538</v>
      </c>
      <c r="AQ306" s="626" t="s">
        <v>652</v>
      </c>
    </row>
    <row r="307" spans="1:43" hidden="1" x14ac:dyDescent="0.3">
      <c r="A307" s="607" t="s">
        <v>605</v>
      </c>
      <c r="E307" s="603" t="s">
        <v>614</v>
      </c>
      <c r="F307" s="604" t="s">
        <v>618</v>
      </c>
      <c r="H307" s="607" t="s">
        <v>605</v>
      </c>
      <c r="I307" s="623">
        <v>1</v>
      </c>
      <c r="J307" s="623">
        <v>1</v>
      </c>
      <c r="K307" s="607" t="s">
        <v>605</v>
      </c>
      <c r="L307" s="623">
        <v>2</v>
      </c>
      <c r="M307" s="623">
        <v>1</v>
      </c>
      <c r="N307" s="607" t="s">
        <v>605</v>
      </c>
      <c r="O307" s="623">
        <v>3</v>
      </c>
      <c r="P307" s="623">
        <v>1</v>
      </c>
      <c r="Q307" s="607" t="s">
        <v>605</v>
      </c>
      <c r="R307" s="623">
        <v>4</v>
      </c>
      <c r="S307" s="623">
        <v>1</v>
      </c>
      <c r="T307" s="607" t="s">
        <v>605</v>
      </c>
      <c r="U307" s="623">
        <v>5</v>
      </c>
      <c r="V307" s="623">
        <v>1</v>
      </c>
      <c r="W307" s="607" t="s">
        <v>605</v>
      </c>
      <c r="X307" s="623">
        <v>6</v>
      </c>
      <c r="Y307" s="623">
        <v>1</v>
      </c>
      <c r="Z307" s="607" t="s">
        <v>605</v>
      </c>
      <c r="AA307" s="623">
        <v>7</v>
      </c>
      <c r="AB307" s="623">
        <v>1</v>
      </c>
      <c r="AC307" s="607" t="s">
        <v>605</v>
      </c>
      <c r="AD307" s="623">
        <v>8</v>
      </c>
      <c r="AE307" s="623">
        <v>1</v>
      </c>
      <c r="AF307" s="607" t="s">
        <v>605</v>
      </c>
      <c r="AG307" s="623">
        <v>9</v>
      </c>
      <c r="AH307" s="623">
        <v>1</v>
      </c>
      <c r="AI307" s="607" t="s">
        <v>605</v>
      </c>
      <c r="AJ307" s="623">
        <v>10</v>
      </c>
      <c r="AK307" s="623">
        <v>1</v>
      </c>
      <c r="AL307" s="607" t="s">
        <v>605</v>
      </c>
      <c r="AM307" s="623">
        <v>11</v>
      </c>
      <c r="AN307" s="623">
        <v>1</v>
      </c>
      <c r="AO307" s="607" t="s">
        <v>605</v>
      </c>
      <c r="AP307" s="623">
        <v>12</v>
      </c>
      <c r="AQ307" s="623">
        <v>1</v>
      </c>
    </row>
    <row r="308" spans="1:43" hidden="1" x14ac:dyDescent="0.3">
      <c r="A308" s="607" t="s">
        <v>537</v>
      </c>
      <c r="E308" s="603" t="s">
        <v>537</v>
      </c>
      <c r="F308" s="604" t="s">
        <v>537</v>
      </c>
      <c r="H308" s="607" t="s">
        <v>537</v>
      </c>
      <c r="I308" s="623" t="s">
        <v>538</v>
      </c>
      <c r="J308" s="626" t="s">
        <v>652</v>
      </c>
      <c r="K308" s="607" t="s">
        <v>537</v>
      </c>
      <c r="L308" s="623" t="s">
        <v>538</v>
      </c>
      <c r="M308" s="626" t="s">
        <v>652</v>
      </c>
      <c r="N308" s="607" t="s">
        <v>537</v>
      </c>
      <c r="O308" s="623" t="s">
        <v>538</v>
      </c>
      <c r="P308" s="626" t="s">
        <v>652</v>
      </c>
      <c r="Q308" s="607" t="s">
        <v>537</v>
      </c>
      <c r="R308" s="623" t="s">
        <v>538</v>
      </c>
      <c r="S308" s="626" t="s">
        <v>652</v>
      </c>
      <c r="T308" s="607" t="s">
        <v>537</v>
      </c>
      <c r="U308" s="623" t="s">
        <v>538</v>
      </c>
      <c r="V308" s="626" t="s">
        <v>652</v>
      </c>
      <c r="W308" s="607" t="s">
        <v>537</v>
      </c>
      <c r="X308" s="623" t="s">
        <v>538</v>
      </c>
      <c r="Y308" s="626" t="s">
        <v>652</v>
      </c>
      <c r="Z308" s="607" t="s">
        <v>537</v>
      </c>
      <c r="AA308" s="623" t="s">
        <v>538</v>
      </c>
      <c r="AB308" s="626" t="s">
        <v>652</v>
      </c>
      <c r="AC308" s="607" t="s">
        <v>537</v>
      </c>
      <c r="AD308" s="623" t="s">
        <v>538</v>
      </c>
      <c r="AE308" s="626" t="s">
        <v>652</v>
      </c>
      <c r="AF308" s="607" t="s">
        <v>537</v>
      </c>
      <c r="AG308" s="623" t="s">
        <v>538</v>
      </c>
      <c r="AH308" s="626" t="s">
        <v>652</v>
      </c>
      <c r="AI308" s="607" t="s">
        <v>537</v>
      </c>
      <c r="AJ308" s="623" t="s">
        <v>538</v>
      </c>
      <c r="AK308" s="626" t="s">
        <v>652</v>
      </c>
      <c r="AL308" s="607" t="s">
        <v>537</v>
      </c>
      <c r="AM308" s="623" t="s">
        <v>538</v>
      </c>
      <c r="AN308" s="626" t="s">
        <v>652</v>
      </c>
      <c r="AO308" s="607" t="s">
        <v>537</v>
      </c>
      <c r="AP308" s="623" t="s">
        <v>538</v>
      </c>
      <c r="AQ308" s="626" t="s">
        <v>652</v>
      </c>
    </row>
    <row r="309" spans="1:43" hidden="1" x14ac:dyDescent="0.3">
      <c r="A309" s="607" t="s">
        <v>606</v>
      </c>
      <c r="E309" s="603" t="s">
        <v>615</v>
      </c>
      <c r="F309" s="604" t="s">
        <v>619</v>
      </c>
      <c r="H309" s="607" t="s">
        <v>606</v>
      </c>
      <c r="I309" s="623">
        <v>1</v>
      </c>
      <c r="J309" s="623">
        <v>1</v>
      </c>
      <c r="K309" s="607" t="s">
        <v>606</v>
      </c>
      <c r="L309" s="623">
        <v>2</v>
      </c>
      <c r="M309" s="623">
        <v>1</v>
      </c>
      <c r="N309" s="607" t="s">
        <v>606</v>
      </c>
      <c r="O309" s="623">
        <v>3</v>
      </c>
      <c r="P309" s="623">
        <v>1</v>
      </c>
      <c r="Q309" s="607" t="s">
        <v>606</v>
      </c>
      <c r="R309" s="623">
        <v>4</v>
      </c>
      <c r="S309" s="623">
        <v>1</v>
      </c>
      <c r="T309" s="607" t="s">
        <v>606</v>
      </c>
      <c r="U309" s="623">
        <v>5</v>
      </c>
      <c r="V309" s="623">
        <v>1</v>
      </c>
      <c r="W309" s="607" t="s">
        <v>606</v>
      </c>
      <c r="X309" s="623">
        <v>6</v>
      </c>
      <c r="Y309" s="623">
        <v>1</v>
      </c>
      <c r="Z309" s="607" t="s">
        <v>606</v>
      </c>
      <c r="AA309" s="623">
        <v>7</v>
      </c>
      <c r="AB309" s="623">
        <v>1</v>
      </c>
      <c r="AC309" s="607" t="s">
        <v>606</v>
      </c>
      <c r="AD309" s="623">
        <v>8</v>
      </c>
      <c r="AE309" s="623">
        <v>1</v>
      </c>
      <c r="AF309" s="607" t="s">
        <v>606</v>
      </c>
      <c r="AG309" s="623">
        <v>9</v>
      </c>
      <c r="AH309" s="623">
        <v>1</v>
      </c>
      <c r="AI309" s="607" t="s">
        <v>606</v>
      </c>
      <c r="AJ309" s="623">
        <v>10</v>
      </c>
      <c r="AK309" s="623">
        <v>1</v>
      </c>
      <c r="AL309" s="607" t="s">
        <v>606</v>
      </c>
      <c r="AM309" s="623">
        <v>11</v>
      </c>
      <c r="AN309" s="623">
        <v>1</v>
      </c>
      <c r="AO309" s="607" t="s">
        <v>606</v>
      </c>
      <c r="AP309" s="623">
        <v>12</v>
      </c>
      <c r="AQ309" s="623">
        <v>1</v>
      </c>
    </row>
    <row r="310" spans="1:43" hidden="1" x14ac:dyDescent="0.3">
      <c r="A310" s="602" t="s">
        <v>537</v>
      </c>
      <c r="E310" s="603" t="s">
        <v>537</v>
      </c>
      <c r="F310" s="610"/>
      <c r="H310" s="602" t="s">
        <v>537</v>
      </c>
      <c r="I310" s="623" t="s">
        <v>538</v>
      </c>
      <c r="J310" s="626" t="s">
        <v>652</v>
      </c>
      <c r="K310" s="602" t="s">
        <v>537</v>
      </c>
      <c r="L310" s="623" t="s">
        <v>538</v>
      </c>
      <c r="M310" s="626" t="s">
        <v>652</v>
      </c>
      <c r="N310" s="602" t="s">
        <v>537</v>
      </c>
      <c r="O310" s="623" t="s">
        <v>538</v>
      </c>
      <c r="P310" s="626" t="s">
        <v>652</v>
      </c>
      <c r="Q310" s="602" t="s">
        <v>537</v>
      </c>
      <c r="R310" s="623" t="s">
        <v>538</v>
      </c>
      <c r="S310" s="626" t="s">
        <v>652</v>
      </c>
      <c r="T310" s="602" t="s">
        <v>537</v>
      </c>
      <c r="U310" s="623" t="s">
        <v>538</v>
      </c>
      <c r="V310" s="626" t="s">
        <v>652</v>
      </c>
      <c r="W310" s="602" t="s">
        <v>537</v>
      </c>
      <c r="X310" s="623" t="s">
        <v>538</v>
      </c>
      <c r="Y310" s="626" t="s">
        <v>652</v>
      </c>
      <c r="Z310" s="602" t="s">
        <v>537</v>
      </c>
      <c r="AA310" s="623" t="s">
        <v>538</v>
      </c>
      <c r="AB310" s="626" t="s">
        <v>652</v>
      </c>
      <c r="AC310" s="602" t="s">
        <v>537</v>
      </c>
      <c r="AD310" s="623" t="s">
        <v>538</v>
      </c>
      <c r="AE310" s="626" t="s">
        <v>652</v>
      </c>
      <c r="AF310" s="602" t="s">
        <v>537</v>
      </c>
      <c r="AG310" s="623" t="s">
        <v>538</v>
      </c>
      <c r="AH310" s="626" t="s">
        <v>652</v>
      </c>
      <c r="AI310" s="602" t="s">
        <v>537</v>
      </c>
      <c r="AJ310" s="623" t="s">
        <v>538</v>
      </c>
      <c r="AK310" s="626" t="s">
        <v>652</v>
      </c>
      <c r="AL310" s="602" t="s">
        <v>537</v>
      </c>
      <c r="AM310" s="623" t="s">
        <v>538</v>
      </c>
      <c r="AN310" s="626" t="s">
        <v>652</v>
      </c>
      <c r="AO310" s="602" t="s">
        <v>537</v>
      </c>
      <c r="AP310" s="623" t="s">
        <v>538</v>
      </c>
      <c r="AQ310" s="626" t="s">
        <v>652</v>
      </c>
    </row>
    <row r="311" spans="1:43" hidden="1" x14ac:dyDescent="0.3">
      <c r="A311" s="602" t="s">
        <v>607</v>
      </c>
      <c r="E311" s="603" t="s">
        <v>616</v>
      </c>
      <c r="F311" s="610"/>
      <c r="H311" s="602" t="s">
        <v>607</v>
      </c>
      <c r="I311" s="623">
        <v>1</v>
      </c>
      <c r="J311" s="623">
        <v>1</v>
      </c>
      <c r="K311" s="602" t="s">
        <v>607</v>
      </c>
      <c r="L311" s="623">
        <v>2</v>
      </c>
      <c r="M311" s="623">
        <v>1</v>
      </c>
      <c r="N311" s="602" t="s">
        <v>607</v>
      </c>
      <c r="O311" s="623">
        <v>3</v>
      </c>
      <c r="P311" s="623">
        <v>1</v>
      </c>
      <c r="Q311" s="602" t="s">
        <v>607</v>
      </c>
      <c r="R311" s="623">
        <v>4</v>
      </c>
      <c r="S311" s="623">
        <v>1</v>
      </c>
      <c r="T311" s="602" t="s">
        <v>607</v>
      </c>
      <c r="U311" s="623">
        <v>5</v>
      </c>
      <c r="V311" s="623">
        <v>1</v>
      </c>
      <c r="W311" s="602" t="s">
        <v>607</v>
      </c>
      <c r="X311" s="623">
        <v>6</v>
      </c>
      <c r="Y311" s="623">
        <v>1</v>
      </c>
      <c r="Z311" s="602" t="s">
        <v>607</v>
      </c>
      <c r="AA311" s="623">
        <v>7</v>
      </c>
      <c r="AB311" s="623">
        <v>1</v>
      </c>
      <c r="AC311" s="602" t="s">
        <v>607</v>
      </c>
      <c r="AD311" s="623">
        <v>8</v>
      </c>
      <c r="AE311" s="623">
        <v>1</v>
      </c>
      <c r="AF311" s="602" t="s">
        <v>607</v>
      </c>
      <c r="AG311" s="623">
        <v>9</v>
      </c>
      <c r="AH311" s="623">
        <v>1</v>
      </c>
      <c r="AI311" s="602" t="s">
        <v>607</v>
      </c>
      <c r="AJ311" s="623">
        <v>10</v>
      </c>
      <c r="AK311" s="623">
        <v>1</v>
      </c>
      <c r="AL311" s="602" t="s">
        <v>607</v>
      </c>
      <c r="AM311" s="623">
        <v>11</v>
      </c>
      <c r="AN311" s="623">
        <v>1</v>
      </c>
      <c r="AO311" s="602" t="s">
        <v>607</v>
      </c>
      <c r="AP311" s="623">
        <v>12</v>
      </c>
      <c r="AQ311" s="623">
        <v>1</v>
      </c>
    </row>
    <row r="312" spans="1:43" hidden="1" x14ac:dyDescent="0.3">
      <c r="A312" s="607" t="s">
        <v>537</v>
      </c>
      <c r="E312" s="603" t="s">
        <v>537</v>
      </c>
      <c r="F312" s="610"/>
      <c r="H312" s="607" t="s">
        <v>537</v>
      </c>
      <c r="I312" s="623" t="s">
        <v>538</v>
      </c>
      <c r="J312" s="626" t="s">
        <v>652</v>
      </c>
      <c r="K312" s="607" t="s">
        <v>537</v>
      </c>
      <c r="L312" s="623" t="s">
        <v>538</v>
      </c>
      <c r="M312" s="626" t="s">
        <v>652</v>
      </c>
      <c r="N312" s="607" t="s">
        <v>537</v>
      </c>
      <c r="O312" s="623" t="s">
        <v>538</v>
      </c>
      <c r="P312" s="626" t="s">
        <v>652</v>
      </c>
      <c r="Q312" s="607" t="s">
        <v>537</v>
      </c>
      <c r="R312" s="623" t="s">
        <v>538</v>
      </c>
      <c r="S312" s="626" t="s">
        <v>652</v>
      </c>
      <c r="T312" s="607" t="s">
        <v>537</v>
      </c>
      <c r="U312" s="623" t="s">
        <v>538</v>
      </c>
      <c r="V312" s="626" t="s">
        <v>652</v>
      </c>
      <c r="W312" s="607" t="s">
        <v>537</v>
      </c>
      <c r="X312" s="623" t="s">
        <v>538</v>
      </c>
      <c r="Y312" s="626" t="s">
        <v>652</v>
      </c>
      <c r="Z312" s="607" t="s">
        <v>537</v>
      </c>
      <c r="AA312" s="623" t="s">
        <v>538</v>
      </c>
      <c r="AB312" s="626" t="s">
        <v>652</v>
      </c>
      <c r="AC312" s="607" t="s">
        <v>537</v>
      </c>
      <c r="AD312" s="623" t="s">
        <v>538</v>
      </c>
      <c r="AE312" s="626" t="s">
        <v>652</v>
      </c>
      <c r="AF312" s="607" t="s">
        <v>537</v>
      </c>
      <c r="AG312" s="623" t="s">
        <v>538</v>
      </c>
      <c r="AH312" s="626" t="s">
        <v>652</v>
      </c>
      <c r="AI312" s="607" t="s">
        <v>537</v>
      </c>
      <c r="AJ312" s="623" t="s">
        <v>538</v>
      </c>
      <c r="AK312" s="626" t="s">
        <v>652</v>
      </c>
      <c r="AL312" s="607" t="s">
        <v>537</v>
      </c>
      <c r="AM312" s="623" t="s">
        <v>538</v>
      </c>
      <c r="AN312" s="626" t="s">
        <v>652</v>
      </c>
      <c r="AO312" s="607" t="s">
        <v>537</v>
      </c>
      <c r="AP312" s="623" t="s">
        <v>538</v>
      </c>
      <c r="AQ312" s="626" t="s">
        <v>652</v>
      </c>
    </row>
    <row r="313" spans="1:43" hidden="1" x14ac:dyDescent="0.3">
      <c r="A313" s="607" t="s">
        <v>608</v>
      </c>
      <c r="E313" s="603" t="s">
        <v>620</v>
      </c>
      <c r="F313" s="610"/>
      <c r="H313" s="607" t="s">
        <v>608</v>
      </c>
      <c r="I313" s="623">
        <v>1</v>
      </c>
      <c r="J313" s="623">
        <v>1</v>
      </c>
      <c r="K313" s="607" t="s">
        <v>608</v>
      </c>
      <c r="L313" s="623">
        <v>2</v>
      </c>
      <c r="M313" s="623">
        <v>1</v>
      </c>
      <c r="N313" s="607" t="s">
        <v>608</v>
      </c>
      <c r="O313" s="623">
        <v>3</v>
      </c>
      <c r="P313" s="623">
        <v>1</v>
      </c>
      <c r="Q313" s="607" t="s">
        <v>608</v>
      </c>
      <c r="R313" s="623">
        <v>4</v>
      </c>
      <c r="S313" s="623">
        <v>1</v>
      </c>
      <c r="T313" s="607" t="s">
        <v>608</v>
      </c>
      <c r="U313" s="623">
        <v>5</v>
      </c>
      <c r="V313" s="623">
        <v>1</v>
      </c>
      <c r="W313" s="607" t="s">
        <v>608</v>
      </c>
      <c r="X313" s="623">
        <v>6</v>
      </c>
      <c r="Y313" s="623">
        <v>1</v>
      </c>
      <c r="Z313" s="607" t="s">
        <v>608</v>
      </c>
      <c r="AA313" s="623">
        <v>7</v>
      </c>
      <c r="AB313" s="623">
        <v>1</v>
      </c>
      <c r="AC313" s="607" t="s">
        <v>608</v>
      </c>
      <c r="AD313" s="623">
        <v>8</v>
      </c>
      <c r="AE313" s="623">
        <v>1</v>
      </c>
      <c r="AF313" s="607" t="s">
        <v>608</v>
      </c>
      <c r="AG313" s="623">
        <v>9</v>
      </c>
      <c r="AH313" s="623">
        <v>1</v>
      </c>
      <c r="AI313" s="607" t="s">
        <v>608</v>
      </c>
      <c r="AJ313" s="623">
        <v>10</v>
      </c>
      <c r="AK313" s="623">
        <v>1</v>
      </c>
      <c r="AL313" s="607" t="s">
        <v>608</v>
      </c>
      <c r="AM313" s="623">
        <v>11</v>
      </c>
      <c r="AN313" s="623">
        <v>1</v>
      </c>
      <c r="AO313" s="607" t="s">
        <v>608</v>
      </c>
      <c r="AP313" s="623">
        <v>12</v>
      </c>
      <c r="AQ313" s="623">
        <v>1</v>
      </c>
    </row>
    <row r="314" spans="1:43" hidden="1" x14ac:dyDescent="0.3">
      <c r="A314" s="607" t="s">
        <v>537</v>
      </c>
      <c r="E314" s="603" t="s">
        <v>537</v>
      </c>
      <c r="F314" s="610"/>
      <c r="H314" s="607" t="s">
        <v>537</v>
      </c>
      <c r="I314" s="623" t="s">
        <v>538</v>
      </c>
      <c r="J314" s="626" t="s">
        <v>652</v>
      </c>
      <c r="K314" s="607" t="s">
        <v>537</v>
      </c>
      <c r="L314" s="623" t="s">
        <v>538</v>
      </c>
      <c r="M314" s="626" t="s">
        <v>652</v>
      </c>
      <c r="N314" s="607" t="s">
        <v>537</v>
      </c>
      <c r="O314" s="623" t="s">
        <v>538</v>
      </c>
      <c r="P314" s="626" t="s">
        <v>652</v>
      </c>
      <c r="Q314" s="607" t="s">
        <v>537</v>
      </c>
      <c r="R314" s="623" t="s">
        <v>538</v>
      </c>
      <c r="S314" s="626" t="s">
        <v>652</v>
      </c>
      <c r="T314" s="607" t="s">
        <v>537</v>
      </c>
      <c r="U314" s="623" t="s">
        <v>538</v>
      </c>
      <c r="V314" s="626" t="s">
        <v>652</v>
      </c>
      <c r="W314" s="607" t="s">
        <v>537</v>
      </c>
      <c r="X314" s="623" t="s">
        <v>538</v>
      </c>
      <c r="Y314" s="626" t="s">
        <v>652</v>
      </c>
      <c r="Z314" s="607" t="s">
        <v>537</v>
      </c>
      <c r="AA314" s="623" t="s">
        <v>538</v>
      </c>
      <c r="AB314" s="626" t="s">
        <v>652</v>
      </c>
      <c r="AC314" s="607" t="s">
        <v>537</v>
      </c>
      <c r="AD314" s="623" t="s">
        <v>538</v>
      </c>
      <c r="AE314" s="626" t="s">
        <v>652</v>
      </c>
      <c r="AF314" s="607" t="s">
        <v>537</v>
      </c>
      <c r="AG314" s="623" t="s">
        <v>538</v>
      </c>
      <c r="AH314" s="626" t="s">
        <v>652</v>
      </c>
      <c r="AI314" s="607" t="s">
        <v>537</v>
      </c>
      <c r="AJ314" s="623" t="s">
        <v>538</v>
      </c>
      <c r="AK314" s="626" t="s">
        <v>652</v>
      </c>
      <c r="AL314" s="607" t="s">
        <v>537</v>
      </c>
      <c r="AM314" s="623" t="s">
        <v>538</v>
      </c>
      <c r="AN314" s="626" t="s">
        <v>652</v>
      </c>
      <c r="AO314" s="607" t="s">
        <v>537</v>
      </c>
      <c r="AP314" s="623" t="s">
        <v>538</v>
      </c>
      <c r="AQ314" s="626" t="s">
        <v>652</v>
      </c>
    </row>
    <row r="315" spans="1:43" hidden="1" x14ac:dyDescent="0.3">
      <c r="A315" s="607" t="s">
        <v>609</v>
      </c>
      <c r="E315" s="603" t="s">
        <v>621</v>
      </c>
      <c r="F315" s="610"/>
      <c r="H315" s="607" t="s">
        <v>609</v>
      </c>
      <c r="I315" s="623">
        <v>1</v>
      </c>
      <c r="J315" s="623">
        <v>1</v>
      </c>
      <c r="K315" s="607" t="s">
        <v>609</v>
      </c>
      <c r="L315" s="623">
        <v>2</v>
      </c>
      <c r="M315" s="623">
        <v>1</v>
      </c>
      <c r="N315" s="607" t="s">
        <v>609</v>
      </c>
      <c r="O315" s="623">
        <v>3</v>
      </c>
      <c r="P315" s="623">
        <v>1</v>
      </c>
      <c r="Q315" s="607" t="s">
        <v>609</v>
      </c>
      <c r="R315" s="623">
        <v>4</v>
      </c>
      <c r="S315" s="623">
        <v>1</v>
      </c>
      <c r="T315" s="607" t="s">
        <v>609</v>
      </c>
      <c r="U315" s="623">
        <v>5</v>
      </c>
      <c r="V315" s="623">
        <v>1</v>
      </c>
      <c r="W315" s="607" t="s">
        <v>609</v>
      </c>
      <c r="X315" s="623">
        <v>6</v>
      </c>
      <c r="Y315" s="623">
        <v>1</v>
      </c>
      <c r="Z315" s="607" t="s">
        <v>609</v>
      </c>
      <c r="AA315" s="623">
        <v>7</v>
      </c>
      <c r="AB315" s="623">
        <v>1</v>
      </c>
      <c r="AC315" s="607" t="s">
        <v>609</v>
      </c>
      <c r="AD315" s="623">
        <v>8</v>
      </c>
      <c r="AE315" s="623">
        <v>1</v>
      </c>
      <c r="AF315" s="607" t="s">
        <v>609</v>
      </c>
      <c r="AG315" s="623">
        <v>9</v>
      </c>
      <c r="AH315" s="623">
        <v>1</v>
      </c>
      <c r="AI315" s="607" t="s">
        <v>609</v>
      </c>
      <c r="AJ315" s="623">
        <v>10</v>
      </c>
      <c r="AK315" s="623">
        <v>1</v>
      </c>
      <c r="AL315" s="607" t="s">
        <v>609</v>
      </c>
      <c r="AM315" s="623">
        <v>11</v>
      </c>
      <c r="AN315" s="623">
        <v>1</v>
      </c>
      <c r="AO315" s="607" t="s">
        <v>609</v>
      </c>
      <c r="AP315" s="623">
        <v>12</v>
      </c>
      <c r="AQ315" s="623">
        <v>1</v>
      </c>
    </row>
    <row r="316" spans="1:43" hidden="1" x14ac:dyDescent="0.3">
      <c r="A316" s="607" t="s">
        <v>537</v>
      </c>
      <c r="E316" s="603" t="s">
        <v>537</v>
      </c>
      <c r="F316" s="610"/>
      <c r="H316" s="607" t="s">
        <v>537</v>
      </c>
      <c r="I316" s="623" t="s">
        <v>538</v>
      </c>
      <c r="J316" s="626" t="s">
        <v>652</v>
      </c>
      <c r="K316" s="607" t="s">
        <v>537</v>
      </c>
      <c r="L316" s="623" t="s">
        <v>538</v>
      </c>
      <c r="M316" s="626" t="s">
        <v>652</v>
      </c>
      <c r="N316" s="607" t="s">
        <v>537</v>
      </c>
      <c r="O316" s="623" t="s">
        <v>538</v>
      </c>
      <c r="P316" s="626" t="s">
        <v>652</v>
      </c>
      <c r="Q316" s="607" t="s">
        <v>537</v>
      </c>
      <c r="R316" s="623" t="s">
        <v>538</v>
      </c>
      <c r="S316" s="626" t="s">
        <v>652</v>
      </c>
      <c r="T316" s="607" t="s">
        <v>537</v>
      </c>
      <c r="U316" s="623" t="s">
        <v>538</v>
      </c>
      <c r="V316" s="626" t="s">
        <v>652</v>
      </c>
      <c r="W316" s="607" t="s">
        <v>537</v>
      </c>
      <c r="X316" s="623" t="s">
        <v>538</v>
      </c>
      <c r="Y316" s="626" t="s">
        <v>652</v>
      </c>
      <c r="Z316" s="607" t="s">
        <v>537</v>
      </c>
      <c r="AA316" s="623" t="s">
        <v>538</v>
      </c>
      <c r="AB316" s="626" t="s">
        <v>652</v>
      </c>
      <c r="AC316" s="607" t="s">
        <v>537</v>
      </c>
      <c r="AD316" s="623" t="s">
        <v>538</v>
      </c>
      <c r="AE316" s="626" t="s">
        <v>652</v>
      </c>
      <c r="AF316" s="607" t="s">
        <v>537</v>
      </c>
      <c r="AG316" s="623" t="s">
        <v>538</v>
      </c>
      <c r="AH316" s="626" t="s">
        <v>652</v>
      </c>
      <c r="AI316" s="607" t="s">
        <v>537</v>
      </c>
      <c r="AJ316" s="623" t="s">
        <v>538</v>
      </c>
      <c r="AK316" s="626" t="s">
        <v>652</v>
      </c>
      <c r="AL316" s="607" t="s">
        <v>537</v>
      </c>
      <c r="AM316" s="623" t="s">
        <v>538</v>
      </c>
      <c r="AN316" s="626" t="s">
        <v>652</v>
      </c>
      <c r="AO316" s="607" t="s">
        <v>537</v>
      </c>
      <c r="AP316" s="623" t="s">
        <v>538</v>
      </c>
      <c r="AQ316" s="626" t="s">
        <v>652</v>
      </c>
    </row>
    <row r="317" spans="1:43" ht="15" hidden="1" thickBot="1" x14ac:dyDescent="0.35">
      <c r="A317" s="615" t="s">
        <v>610</v>
      </c>
      <c r="E317" s="603" t="s">
        <v>622</v>
      </c>
      <c r="F317" s="610"/>
      <c r="H317" s="615" t="s">
        <v>610</v>
      </c>
      <c r="I317" s="629">
        <v>1</v>
      </c>
      <c r="J317" s="629">
        <v>1</v>
      </c>
      <c r="K317" s="615" t="s">
        <v>610</v>
      </c>
      <c r="L317" s="629">
        <v>2</v>
      </c>
      <c r="M317" s="629">
        <v>1</v>
      </c>
      <c r="N317" s="615" t="s">
        <v>610</v>
      </c>
      <c r="O317" s="629">
        <v>3</v>
      </c>
      <c r="P317" s="629">
        <v>1</v>
      </c>
      <c r="Q317" s="615" t="s">
        <v>610</v>
      </c>
      <c r="R317" s="629">
        <v>4</v>
      </c>
      <c r="S317" s="629">
        <v>1</v>
      </c>
      <c r="T317" s="615" t="s">
        <v>610</v>
      </c>
      <c r="U317" s="629">
        <v>5</v>
      </c>
      <c r="V317" s="629">
        <v>1</v>
      </c>
      <c r="W317" s="615" t="s">
        <v>610</v>
      </c>
      <c r="X317" s="629">
        <v>6</v>
      </c>
      <c r="Y317" s="629">
        <v>1</v>
      </c>
      <c r="Z317" s="615" t="s">
        <v>610</v>
      </c>
      <c r="AA317" s="629">
        <v>7</v>
      </c>
      <c r="AB317" s="629">
        <v>1</v>
      </c>
      <c r="AC317" s="615" t="s">
        <v>610</v>
      </c>
      <c r="AD317" s="629">
        <v>8</v>
      </c>
      <c r="AE317" s="629">
        <v>1</v>
      </c>
      <c r="AF317" s="615" t="s">
        <v>610</v>
      </c>
      <c r="AG317" s="629">
        <v>9</v>
      </c>
      <c r="AH317" s="629">
        <v>1</v>
      </c>
      <c r="AI317" s="615" t="s">
        <v>610</v>
      </c>
      <c r="AJ317" s="629">
        <v>10</v>
      </c>
      <c r="AK317" s="629">
        <v>1</v>
      </c>
      <c r="AL317" s="615" t="s">
        <v>610</v>
      </c>
      <c r="AM317" s="629">
        <v>11</v>
      </c>
      <c r="AN317" s="629">
        <v>1</v>
      </c>
      <c r="AO317" s="615" t="s">
        <v>610</v>
      </c>
      <c r="AP317" s="629">
        <v>12</v>
      </c>
      <c r="AQ317" s="629">
        <v>1</v>
      </c>
    </row>
    <row r="318" spans="1:43" hidden="1" x14ac:dyDescent="0.3">
      <c r="A318" s="619" t="s">
        <v>537</v>
      </c>
      <c r="E318" s="603" t="s">
        <v>537</v>
      </c>
      <c r="F318" s="610"/>
      <c r="H318" s="619" t="s">
        <v>537</v>
      </c>
      <c r="I318" s="620" t="s">
        <v>538</v>
      </c>
      <c r="J318" s="621" t="s">
        <v>652</v>
      </c>
      <c r="K318" s="619" t="s">
        <v>537</v>
      </c>
      <c r="L318" s="620" t="s">
        <v>538</v>
      </c>
      <c r="M318" s="621" t="s">
        <v>652</v>
      </c>
      <c r="N318" s="619" t="s">
        <v>537</v>
      </c>
      <c r="O318" s="620" t="s">
        <v>538</v>
      </c>
      <c r="P318" s="621" t="s">
        <v>652</v>
      </c>
      <c r="Q318" s="619" t="s">
        <v>537</v>
      </c>
      <c r="R318" s="620" t="s">
        <v>538</v>
      </c>
      <c r="S318" s="621" t="s">
        <v>652</v>
      </c>
      <c r="T318" s="619" t="s">
        <v>537</v>
      </c>
      <c r="U318" s="620" t="s">
        <v>538</v>
      </c>
      <c r="V318" s="621" t="s">
        <v>652</v>
      </c>
      <c r="W318" s="619" t="s">
        <v>537</v>
      </c>
      <c r="X318" s="620" t="s">
        <v>538</v>
      </c>
      <c r="Y318" s="621" t="s">
        <v>652</v>
      </c>
      <c r="Z318" s="619" t="s">
        <v>537</v>
      </c>
      <c r="AA318" s="620" t="s">
        <v>538</v>
      </c>
      <c r="AB318" s="621" t="s">
        <v>652</v>
      </c>
      <c r="AC318" s="619" t="s">
        <v>537</v>
      </c>
      <c r="AD318" s="620" t="s">
        <v>538</v>
      </c>
      <c r="AE318" s="621" t="s">
        <v>652</v>
      </c>
      <c r="AF318" s="619" t="s">
        <v>537</v>
      </c>
      <c r="AG318" s="620" t="s">
        <v>538</v>
      </c>
      <c r="AH318" s="621" t="s">
        <v>652</v>
      </c>
      <c r="AI318" s="619" t="s">
        <v>537</v>
      </c>
      <c r="AJ318" s="620" t="s">
        <v>538</v>
      </c>
      <c r="AK318" s="621" t="s">
        <v>652</v>
      </c>
      <c r="AL318" s="619" t="s">
        <v>537</v>
      </c>
      <c r="AM318" s="620" t="s">
        <v>538</v>
      </c>
      <c r="AN318" s="621" t="s">
        <v>652</v>
      </c>
      <c r="AO318" s="619" t="s">
        <v>537</v>
      </c>
      <c r="AP318" s="620" t="s">
        <v>538</v>
      </c>
      <c r="AQ318" s="621" t="s">
        <v>652</v>
      </c>
    </row>
    <row r="319" spans="1:43" hidden="1" x14ac:dyDescent="0.3">
      <c r="A319" s="607" t="s">
        <v>611</v>
      </c>
      <c r="E319" s="603" t="s">
        <v>623</v>
      </c>
      <c r="F319" s="610"/>
      <c r="H319" s="607" t="s">
        <v>611</v>
      </c>
      <c r="I319" s="623">
        <v>1</v>
      </c>
      <c r="J319" s="623">
        <v>1</v>
      </c>
      <c r="K319" s="607" t="s">
        <v>611</v>
      </c>
      <c r="L319" s="623">
        <v>2</v>
      </c>
      <c r="M319" s="623">
        <v>1</v>
      </c>
      <c r="N319" s="607" t="s">
        <v>611</v>
      </c>
      <c r="O319" s="623">
        <v>3</v>
      </c>
      <c r="P319" s="623">
        <v>1</v>
      </c>
      <c r="Q319" s="607" t="s">
        <v>611</v>
      </c>
      <c r="R319" s="623">
        <v>4</v>
      </c>
      <c r="S319" s="623">
        <v>1</v>
      </c>
      <c r="T319" s="607" t="s">
        <v>611</v>
      </c>
      <c r="U319" s="623">
        <v>5</v>
      </c>
      <c r="V319" s="623">
        <v>1</v>
      </c>
      <c r="W319" s="607" t="s">
        <v>611</v>
      </c>
      <c r="X319" s="623">
        <v>6</v>
      </c>
      <c r="Y319" s="623">
        <v>1</v>
      </c>
      <c r="Z319" s="607" t="s">
        <v>611</v>
      </c>
      <c r="AA319" s="623">
        <v>7</v>
      </c>
      <c r="AB319" s="623">
        <v>1</v>
      </c>
      <c r="AC319" s="607" t="s">
        <v>611</v>
      </c>
      <c r="AD319" s="623">
        <v>8</v>
      </c>
      <c r="AE319" s="623">
        <v>1</v>
      </c>
      <c r="AF319" s="607" t="s">
        <v>611</v>
      </c>
      <c r="AG319" s="623">
        <v>9</v>
      </c>
      <c r="AH319" s="623">
        <v>1</v>
      </c>
      <c r="AI319" s="607" t="s">
        <v>611</v>
      </c>
      <c r="AJ319" s="623">
        <v>10</v>
      </c>
      <c r="AK319" s="623">
        <v>1</v>
      </c>
      <c r="AL319" s="607" t="s">
        <v>611</v>
      </c>
      <c r="AM319" s="623">
        <v>11</v>
      </c>
      <c r="AN319" s="623">
        <v>1</v>
      </c>
      <c r="AO319" s="607" t="s">
        <v>611</v>
      </c>
      <c r="AP319" s="623">
        <v>12</v>
      </c>
      <c r="AQ319" s="623">
        <v>1</v>
      </c>
    </row>
    <row r="320" spans="1:43" hidden="1" x14ac:dyDescent="0.3">
      <c r="A320" s="602" t="s">
        <v>537</v>
      </c>
      <c r="E320" s="603" t="s">
        <v>537</v>
      </c>
      <c r="F320" s="610"/>
      <c r="H320" s="602" t="s">
        <v>537</v>
      </c>
      <c r="I320" s="623" t="s">
        <v>538</v>
      </c>
      <c r="J320" s="626" t="s">
        <v>652</v>
      </c>
      <c r="K320" s="602" t="s">
        <v>537</v>
      </c>
      <c r="L320" s="623" t="s">
        <v>538</v>
      </c>
      <c r="M320" s="626" t="s">
        <v>652</v>
      </c>
      <c r="N320" s="602" t="s">
        <v>537</v>
      </c>
      <c r="O320" s="623" t="s">
        <v>538</v>
      </c>
      <c r="P320" s="626" t="s">
        <v>652</v>
      </c>
      <c r="Q320" s="602" t="s">
        <v>537</v>
      </c>
      <c r="R320" s="623" t="s">
        <v>538</v>
      </c>
      <c r="S320" s="626" t="s">
        <v>652</v>
      </c>
      <c r="T320" s="602" t="s">
        <v>537</v>
      </c>
      <c r="U320" s="623" t="s">
        <v>538</v>
      </c>
      <c r="V320" s="626" t="s">
        <v>652</v>
      </c>
      <c r="W320" s="602" t="s">
        <v>537</v>
      </c>
      <c r="X320" s="623" t="s">
        <v>538</v>
      </c>
      <c r="Y320" s="626" t="s">
        <v>652</v>
      </c>
      <c r="Z320" s="602" t="s">
        <v>537</v>
      </c>
      <c r="AA320" s="623" t="s">
        <v>538</v>
      </c>
      <c r="AB320" s="626" t="s">
        <v>652</v>
      </c>
      <c r="AC320" s="602" t="s">
        <v>537</v>
      </c>
      <c r="AD320" s="623" t="s">
        <v>538</v>
      </c>
      <c r="AE320" s="626" t="s">
        <v>652</v>
      </c>
      <c r="AF320" s="602" t="s">
        <v>537</v>
      </c>
      <c r="AG320" s="623" t="s">
        <v>538</v>
      </c>
      <c r="AH320" s="626" t="s">
        <v>652</v>
      </c>
      <c r="AI320" s="602" t="s">
        <v>537</v>
      </c>
      <c r="AJ320" s="623" t="s">
        <v>538</v>
      </c>
      <c r="AK320" s="626" t="s">
        <v>652</v>
      </c>
      <c r="AL320" s="602" t="s">
        <v>537</v>
      </c>
      <c r="AM320" s="623" t="s">
        <v>538</v>
      </c>
      <c r="AN320" s="626" t="s">
        <v>652</v>
      </c>
      <c r="AO320" s="602" t="s">
        <v>537</v>
      </c>
      <c r="AP320" s="623" t="s">
        <v>538</v>
      </c>
      <c r="AQ320" s="626" t="s">
        <v>652</v>
      </c>
    </row>
    <row r="321" spans="1:43" ht="15" hidden="1" thickBot="1" x14ac:dyDescent="0.35">
      <c r="A321" s="602" t="s">
        <v>612</v>
      </c>
      <c r="E321" s="611" t="s">
        <v>624</v>
      </c>
      <c r="F321" s="612"/>
      <c r="H321" s="602" t="s">
        <v>612</v>
      </c>
      <c r="I321" s="623">
        <v>1</v>
      </c>
      <c r="J321" s="623">
        <v>1</v>
      </c>
      <c r="K321" s="602" t="s">
        <v>612</v>
      </c>
      <c r="L321" s="623">
        <v>2</v>
      </c>
      <c r="M321" s="623">
        <v>1</v>
      </c>
      <c r="N321" s="602" t="s">
        <v>612</v>
      </c>
      <c r="O321" s="623">
        <v>3</v>
      </c>
      <c r="P321" s="623">
        <v>1</v>
      </c>
      <c r="Q321" s="602" t="s">
        <v>612</v>
      </c>
      <c r="R321" s="623">
        <v>4</v>
      </c>
      <c r="S321" s="623">
        <v>1</v>
      </c>
      <c r="T321" s="602" t="s">
        <v>612</v>
      </c>
      <c r="U321" s="623">
        <v>5</v>
      </c>
      <c r="V321" s="623">
        <v>1</v>
      </c>
      <c r="W321" s="602" t="s">
        <v>612</v>
      </c>
      <c r="X321" s="623">
        <v>6</v>
      </c>
      <c r="Y321" s="623">
        <v>1</v>
      </c>
      <c r="Z321" s="602" t="s">
        <v>612</v>
      </c>
      <c r="AA321" s="623">
        <v>7</v>
      </c>
      <c r="AB321" s="623">
        <v>1</v>
      </c>
      <c r="AC321" s="602" t="s">
        <v>612</v>
      </c>
      <c r="AD321" s="623">
        <v>8</v>
      </c>
      <c r="AE321" s="623">
        <v>1</v>
      </c>
      <c r="AF321" s="602" t="s">
        <v>612</v>
      </c>
      <c r="AG321" s="623">
        <v>9</v>
      </c>
      <c r="AH321" s="623">
        <v>1</v>
      </c>
      <c r="AI321" s="602" t="s">
        <v>612</v>
      </c>
      <c r="AJ321" s="623">
        <v>10</v>
      </c>
      <c r="AK321" s="623">
        <v>1</v>
      </c>
      <c r="AL321" s="602" t="s">
        <v>612</v>
      </c>
      <c r="AM321" s="623">
        <v>11</v>
      </c>
      <c r="AN321" s="623">
        <v>1</v>
      </c>
      <c r="AO321" s="602" t="s">
        <v>612</v>
      </c>
      <c r="AP321" s="623">
        <v>12</v>
      </c>
      <c r="AQ321" s="623">
        <v>1</v>
      </c>
    </row>
    <row r="322" spans="1:43" hidden="1" x14ac:dyDescent="0.3">
      <c r="A322" s="607" t="s">
        <v>537</v>
      </c>
      <c r="E322" s="597" t="s">
        <v>537</v>
      </c>
      <c r="F322" s="598" t="s">
        <v>537</v>
      </c>
      <c r="G322" s="634"/>
      <c r="H322" s="607" t="s">
        <v>537</v>
      </c>
      <c r="I322" s="623" t="s">
        <v>538</v>
      </c>
      <c r="J322" s="626" t="s">
        <v>652</v>
      </c>
      <c r="K322" s="607" t="s">
        <v>537</v>
      </c>
      <c r="L322" s="623" t="s">
        <v>538</v>
      </c>
      <c r="M322" s="626" t="s">
        <v>652</v>
      </c>
      <c r="N322" s="607" t="s">
        <v>537</v>
      </c>
      <c r="O322" s="623" t="s">
        <v>538</v>
      </c>
      <c r="P322" s="626" t="s">
        <v>652</v>
      </c>
      <c r="Q322" s="607" t="s">
        <v>537</v>
      </c>
      <c r="R322" s="623" t="s">
        <v>538</v>
      </c>
      <c r="S322" s="626" t="s">
        <v>652</v>
      </c>
      <c r="T322" s="607" t="s">
        <v>537</v>
      </c>
      <c r="U322" s="623" t="s">
        <v>538</v>
      </c>
      <c r="V322" s="626" t="s">
        <v>652</v>
      </c>
      <c r="W322" s="607" t="s">
        <v>537</v>
      </c>
      <c r="X322" s="623" t="s">
        <v>538</v>
      </c>
      <c r="Y322" s="626" t="s">
        <v>652</v>
      </c>
      <c r="Z322" s="607" t="s">
        <v>537</v>
      </c>
      <c r="AA322" s="623" t="s">
        <v>538</v>
      </c>
      <c r="AB322" s="626" t="s">
        <v>652</v>
      </c>
      <c r="AC322" s="607" t="s">
        <v>537</v>
      </c>
      <c r="AD322" s="623" t="s">
        <v>538</v>
      </c>
      <c r="AE322" s="626" t="s">
        <v>652</v>
      </c>
      <c r="AF322" s="607" t="s">
        <v>537</v>
      </c>
      <c r="AG322" s="623" t="s">
        <v>538</v>
      </c>
      <c r="AH322" s="626" t="s">
        <v>652</v>
      </c>
      <c r="AI322" s="607" t="s">
        <v>537</v>
      </c>
      <c r="AJ322" s="623" t="s">
        <v>538</v>
      </c>
      <c r="AK322" s="626" t="s">
        <v>652</v>
      </c>
      <c r="AL322" s="607" t="s">
        <v>537</v>
      </c>
      <c r="AM322" s="623" t="s">
        <v>538</v>
      </c>
      <c r="AN322" s="626" t="s">
        <v>652</v>
      </c>
      <c r="AO322" s="607" t="s">
        <v>537</v>
      </c>
      <c r="AP322" s="623" t="s">
        <v>538</v>
      </c>
      <c r="AQ322" s="626" t="s">
        <v>652</v>
      </c>
    </row>
    <row r="323" spans="1:43" hidden="1" x14ac:dyDescent="0.3">
      <c r="A323" s="607" t="s">
        <v>613</v>
      </c>
      <c r="E323" s="603" t="s">
        <v>626</v>
      </c>
      <c r="F323" s="604" t="s">
        <v>625</v>
      </c>
      <c r="G323" s="634"/>
      <c r="H323" s="607" t="s">
        <v>613</v>
      </c>
      <c r="I323" s="623">
        <v>1</v>
      </c>
      <c r="J323" s="623">
        <v>1</v>
      </c>
      <c r="K323" s="607" t="s">
        <v>613</v>
      </c>
      <c r="L323" s="623">
        <v>2</v>
      </c>
      <c r="M323" s="623">
        <v>1</v>
      </c>
      <c r="N323" s="607" t="s">
        <v>613</v>
      </c>
      <c r="O323" s="623">
        <v>3</v>
      </c>
      <c r="P323" s="623">
        <v>1</v>
      </c>
      <c r="Q323" s="607" t="s">
        <v>613</v>
      </c>
      <c r="R323" s="623">
        <v>4</v>
      </c>
      <c r="S323" s="623">
        <v>1</v>
      </c>
      <c r="T323" s="607" t="s">
        <v>613</v>
      </c>
      <c r="U323" s="623">
        <v>5</v>
      </c>
      <c r="V323" s="623">
        <v>1</v>
      </c>
      <c r="W323" s="607" t="s">
        <v>613</v>
      </c>
      <c r="X323" s="623">
        <v>6</v>
      </c>
      <c r="Y323" s="623">
        <v>1</v>
      </c>
      <c r="Z323" s="607" t="s">
        <v>613</v>
      </c>
      <c r="AA323" s="623">
        <v>7</v>
      </c>
      <c r="AB323" s="623">
        <v>1</v>
      </c>
      <c r="AC323" s="607" t="s">
        <v>613</v>
      </c>
      <c r="AD323" s="623">
        <v>8</v>
      </c>
      <c r="AE323" s="623">
        <v>1</v>
      </c>
      <c r="AF323" s="607" t="s">
        <v>613</v>
      </c>
      <c r="AG323" s="623">
        <v>9</v>
      </c>
      <c r="AH323" s="623">
        <v>1</v>
      </c>
      <c r="AI323" s="607" t="s">
        <v>613</v>
      </c>
      <c r="AJ323" s="623">
        <v>10</v>
      </c>
      <c r="AK323" s="623">
        <v>1</v>
      </c>
      <c r="AL323" s="607" t="s">
        <v>613</v>
      </c>
      <c r="AM323" s="623">
        <v>11</v>
      </c>
      <c r="AN323" s="623">
        <v>1</v>
      </c>
      <c r="AO323" s="607" t="s">
        <v>613</v>
      </c>
      <c r="AP323" s="623">
        <v>12</v>
      </c>
      <c r="AQ323" s="623">
        <v>1</v>
      </c>
    </row>
    <row r="324" spans="1:43" hidden="1" x14ac:dyDescent="0.3">
      <c r="A324" s="607" t="s">
        <v>537</v>
      </c>
      <c r="E324" s="632"/>
      <c r="F324" s="604" t="s">
        <v>537</v>
      </c>
      <c r="G324" s="634"/>
      <c r="H324" s="607" t="s">
        <v>537</v>
      </c>
      <c r="I324" s="623" t="s">
        <v>538</v>
      </c>
      <c r="J324" s="626" t="s">
        <v>652</v>
      </c>
      <c r="K324" s="607" t="s">
        <v>537</v>
      </c>
      <c r="L324" s="623" t="s">
        <v>538</v>
      </c>
      <c r="M324" s="626" t="s">
        <v>652</v>
      </c>
      <c r="N324" s="607" t="s">
        <v>537</v>
      </c>
      <c r="O324" s="623" t="s">
        <v>538</v>
      </c>
      <c r="P324" s="626" t="s">
        <v>652</v>
      </c>
      <c r="Q324" s="607" t="s">
        <v>537</v>
      </c>
      <c r="R324" s="623" t="s">
        <v>538</v>
      </c>
      <c r="S324" s="626" t="s">
        <v>652</v>
      </c>
      <c r="T324" s="607" t="s">
        <v>537</v>
      </c>
      <c r="U324" s="623" t="s">
        <v>538</v>
      </c>
      <c r="V324" s="626" t="s">
        <v>652</v>
      </c>
      <c r="W324" s="607" t="s">
        <v>537</v>
      </c>
      <c r="X324" s="623" t="s">
        <v>538</v>
      </c>
      <c r="Y324" s="626" t="s">
        <v>652</v>
      </c>
      <c r="Z324" s="607" t="s">
        <v>537</v>
      </c>
      <c r="AA324" s="623" t="s">
        <v>538</v>
      </c>
      <c r="AB324" s="626" t="s">
        <v>652</v>
      </c>
      <c r="AC324" s="607" t="s">
        <v>537</v>
      </c>
      <c r="AD324" s="623" t="s">
        <v>538</v>
      </c>
      <c r="AE324" s="626" t="s">
        <v>652</v>
      </c>
      <c r="AF324" s="607" t="s">
        <v>537</v>
      </c>
      <c r="AG324" s="623" t="s">
        <v>538</v>
      </c>
      <c r="AH324" s="626" t="s">
        <v>652</v>
      </c>
      <c r="AI324" s="607" t="s">
        <v>537</v>
      </c>
      <c r="AJ324" s="623" t="s">
        <v>538</v>
      </c>
      <c r="AK324" s="626" t="s">
        <v>652</v>
      </c>
      <c r="AL324" s="607" t="s">
        <v>537</v>
      </c>
      <c r="AM324" s="623" t="s">
        <v>538</v>
      </c>
      <c r="AN324" s="626" t="s">
        <v>652</v>
      </c>
      <c r="AO324" s="607" t="s">
        <v>537</v>
      </c>
      <c r="AP324" s="623" t="s">
        <v>538</v>
      </c>
      <c r="AQ324" s="626" t="s">
        <v>652</v>
      </c>
    </row>
    <row r="325" spans="1:43" ht="15" hidden="1" thickBot="1" x14ac:dyDescent="0.35">
      <c r="A325" s="607" t="s">
        <v>614</v>
      </c>
      <c r="E325" s="635"/>
      <c r="F325" s="613" t="s">
        <v>627</v>
      </c>
      <c r="G325" s="634"/>
      <c r="H325" s="607" t="s">
        <v>614</v>
      </c>
      <c r="I325" s="623">
        <v>1</v>
      </c>
      <c r="J325" s="623">
        <v>1</v>
      </c>
      <c r="K325" s="607" t="s">
        <v>614</v>
      </c>
      <c r="L325" s="623">
        <v>2</v>
      </c>
      <c r="M325" s="623">
        <v>1</v>
      </c>
      <c r="N325" s="607" t="s">
        <v>614</v>
      </c>
      <c r="O325" s="623">
        <v>3</v>
      </c>
      <c r="P325" s="623">
        <v>1</v>
      </c>
      <c r="Q325" s="607" t="s">
        <v>614</v>
      </c>
      <c r="R325" s="623">
        <v>4</v>
      </c>
      <c r="S325" s="623">
        <v>1</v>
      </c>
      <c r="T325" s="607" t="s">
        <v>614</v>
      </c>
      <c r="U325" s="623">
        <v>5</v>
      </c>
      <c r="V325" s="623">
        <v>1</v>
      </c>
      <c r="W325" s="607" t="s">
        <v>614</v>
      </c>
      <c r="X325" s="623">
        <v>6</v>
      </c>
      <c r="Y325" s="623">
        <v>1</v>
      </c>
      <c r="Z325" s="607" t="s">
        <v>614</v>
      </c>
      <c r="AA325" s="623">
        <v>7</v>
      </c>
      <c r="AB325" s="623">
        <v>1</v>
      </c>
      <c r="AC325" s="607" t="s">
        <v>614</v>
      </c>
      <c r="AD325" s="623">
        <v>8</v>
      </c>
      <c r="AE325" s="623">
        <v>1</v>
      </c>
      <c r="AF325" s="607" t="s">
        <v>614</v>
      </c>
      <c r="AG325" s="623">
        <v>9</v>
      </c>
      <c r="AH325" s="623">
        <v>1</v>
      </c>
      <c r="AI325" s="607" t="s">
        <v>614</v>
      </c>
      <c r="AJ325" s="623">
        <v>10</v>
      </c>
      <c r="AK325" s="623">
        <v>1</v>
      </c>
      <c r="AL325" s="607" t="s">
        <v>614</v>
      </c>
      <c r="AM325" s="623">
        <v>11</v>
      </c>
      <c r="AN325" s="623">
        <v>1</v>
      </c>
      <c r="AO325" s="607" t="s">
        <v>614</v>
      </c>
      <c r="AP325" s="623">
        <v>12</v>
      </c>
      <c r="AQ325" s="623">
        <v>1</v>
      </c>
    </row>
    <row r="326" spans="1:43" hidden="1" x14ac:dyDescent="0.3">
      <c r="A326" s="607" t="s">
        <v>537</v>
      </c>
      <c r="E326" s="597" t="s">
        <v>537</v>
      </c>
      <c r="F326" s="598" t="s">
        <v>537</v>
      </c>
      <c r="G326" s="634"/>
      <c r="H326" s="607" t="s">
        <v>537</v>
      </c>
      <c r="I326" s="623" t="s">
        <v>538</v>
      </c>
      <c r="J326" s="626" t="s">
        <v>652</v>
      </c>
      <c r="K326" s="607" t="s">
        <v>537</v>
      </c>
      <c r="L326" s="623" t="s">
        <v>538</v>
      </c>
      <c r="M326" s="626" t="s">
        <v>652</v>
      </c>
      <c r="N326" s="607" t="s">
        <v>537</v>
      </c>
      <c r="O326" s="623" t="s">
        <v>538</v>
      </c>
      <c r="P326" s="626" t="s">
        <v>652</v>
      </c>
      <c r="Q326" s="607" t="s">
        <v>537</v>
      </c>
      <c r="R326" s="623" t="s">
        <v>538</v>
      </c>
      <c r="S326" s="626" t="s">
        <v>652</v>
      </c>
      <c r="T326" s="607" t="s">
        <v>537</v>
      </c>
      <c r="U326" s="623" t="s">
        <v>538</v>
      </c>
      <c r="V326" s="626" t="s">
        <v>652</v>
      </c>
      <c r="W326" s="607" t="s">
        <v>537</v>
      </c>
      <c r="X326" s="623" t="s">
        <v>538</v>
      </c>
      <c r="Y326" s="626" t="s">
        <v>652</v>
      </c>
      <c r="Z326" s="607" t="s">
        <v>537</v>
      </c>
      <c r="AA326" s="623" t="s">
        <v>538</v>
      </c>
      <c r="AB326" s="626" t="s">
        <v>652</v>
      </c>
      <c r="AC326" s="607" t="s">
        <v>537</v>
      </c>
      <c r="AD326" s="623" t="s">
        <v>538</v>
      </c>
      <c r="AE326" s="626" t="s">
        <v>652</v>
      </c>
      <c r="AF326" s="607" t="s">
        <v>537</v>
      </c>
      <c r="AG326" s="623" t="s">
        <v>538</v>
      </c>
      <c r="AH326" s="626" t="s">
        <v>652</v>
      </c>
      <c r="AI326" s="607" t="s">
        <v>537</v>
      </c>
      <c r="AJ326" s="623" t="s">
        <v>538</v>
      </c>
      <c r="AK326" s="626" t="s">
        <v>652</v>
      </c>
      <c r="AL326" s="607" t="s">
        <v>537</v>
      </c>
      <c r="AM326" s="623" t="s">
        <v>538</v>
      </c>
      <c r="AN326" s="626" t="s">
        <v>652</v>
      </c>
      <c r="AO326" s="607" t="s">
        <v>537</v>
      </c>
      <c r="AP326" s="623" t="s">
        <v>538</v>
      </c>
      <c r="AQ326" s="626" t="s">
        <v>652</v>
      </c>
    </row>
    <row r="327" spans="1:43" hidden="1" x14ac:dyDescent="0.3">
      <c r="A327" s="607" t="s">
        <v>615</v>
      </c>
      <c r="E327" s="603" t="s">
        <v>636</v>
      </c>
      <c r="F327" s="604" t="s">
        <v>628</v>
      </c>
      <c r="G327" s="634"/>
      <c r="H327" s="607" t="s">
        <v>615</v>
      </c>
      <c r="I327" s="623">
        <v>1</v>
      </c>
      <c r="J327" s="623">
        <v>1</v>
      </c>
      <c r="K327" s="607" t="s">
        <v>615</v>
      </c>
      <c r="L327" s="623">
        <v>2</v>
      </c>
      <c r="M327" s="623">
        <v>1</v>
      </c>
      <c r="N327" s="607" t="s">
        <v>615</v>
      </c>
      <c r="O327" s="623">
        <v>3</v>
      </c>
      <c r="P327" s="623">
        <v>1</v>
      </c>
      <c r="Q327" s="607" t="s">
        <v>615</v>
      </c>
      <c r="R327" s="623">
        <v>4</v>
      </c>
      <c r="S327" s="623">
        <v>1</v>
      </c>
      <c r="T327" s="607" t="s">
        <v>615</v>
      </c>
      <c r="U327" s="623">
        <v>5</v>
      </c>
      <c r="V327" s="623">
        <v>1</v>
      </c>
      <c r="W327" s="607" t="s">
        <v>615</v>
      </c>
      <c r="X327" s="623">
        <v>6</v>
      </c>
      <c r="Y327" s="623">
        <v>1</v>
      </c>
      <c r="Z327" s="607" t="s">
        <v>615</v>
      </c>
      <c r="AA327" s="623">
        <v>7</v>
      </c>
      <c r="AB327" s="623">
        <v>1</v>
      </c>
      <c r="AC327" s="607" t="s">
        <v>615</v>
      </c>
      <c r="AD327" s="623">
        <v>8</v>
      </c>
      <c r="AE327" s="623">
        <v>1</v>
      </c>
      <c r="AF327" s="607" t="s">
        <v>615</v>
      </c>
      <c r="AG327" s="623">
        <v>9</v>
      </c>
      <c r="AH327" s="623">
        <v>1</v>
      </c>
      <c r="AI327" s="607" t="s">
        <v>615</v>
      </c>
      <c r="AJ327" s="623">
        <v>10</v>
      </c>
      <c r="AK327" s="623">
        <v>1</v>
      </c>
      <c r="AL327" s="607" t="s">
        <v>615</v>
      </c>
      <c r="AM327" s="623">
        <v>11</v>
      </c>
      <c r="AN327" s="623">
        <v>1</v>
      </c>
      <c r="AO327" s="607" t="s">
        <v>615</v>
      </c>
      <c r="AP327" s="623">
        <v>12</v>
      </c>
      <c r="AQ327" s="623">
        <v>1</v>
      </c>
    </row>
    <row r="328" spans="1:43" hidden="1" x14ac:dyDescent="0.3">
      <c r="A328" s="607" t="s">
        <v>537</v>
      </c>
      <c r="E328" s="632"/>
      <c r="F328" s="604" t="s">
        <v>537</v>
      </c>
      <c r="G328" s="634"/>
      <c r="H328" s="607" t="s">
        <v>537</v>
      </c>
      <c r="I328" s="623" t="s">
        <v>538</v>
      </c>
      <c r="J328" s="626" t="s">
        <v>652</v>
      </c>
      <c r="K328" s="607" t="s">
        <v>537</v>
      </c>
      <c r="L328" s="623" t="s">
        <v>538</v>
      </c>
      <c r="M328" s="626" t="s">
        <v>652</v>
      </c>
      <c r="N328" s="607" t="s">
        <v>537</v>
      </c>
      <c r="O328" s="623" t="s">
        <v>538</v>
      </c>
      <c r="P328" s="626" t="s">
        <v>652</v>
      </c>
      <c r="Q328" s="607" t="s">
        <v>537</v>
      </c>
      <c r="R328" s="623" t="s">
        <v>538</v>
      </c>
      <c r="S328" s="626" t="s">
        <v>652</v>
      </c>
      <c r="T328" s="607" t="s">
        <v>537</v>
      </c>
      <c r="U328" s="623" t="s">
        <v>538</v>
      </c>
      <c r="V328" s="626" t="s">
        <v>652</v>
      </c>
      <c r="W328" s="607" t="s">
        <v>537</v>
      </c>
      <c r="X328" s="623" t="s">
        <v>538</v>
      </c>
      <c r="Y328" s="626" t="s">
        <v>652</v>
      </c>
      <c r="Z328" s="607" t="s">
        <v>537</v>
      </c>
      <c r="AA328" s="623" t="s">
        <v>538</v>
      </c>
      <c r="AB328" s="626" t="s">
        <v>652</v>
      </c>
      <c r="AC328" s="607" t="s">
        <v>537</v>
      </c>
      <c r="AD328" s="623" t="s">
        <v>538</v>
      </c>
      <c r="AE328" s="626" t="s">
        <v>652</v>
      </c>
      <c r="AF328" s="607" t="s">
        <v>537</v>
      </c>
      <c r="AG328" s="623" t="s">
        <v>538</v>
      </c>
      <c r="AH328" s="626" t="s">
        <v>652</v>
      </c>
      <c r="AI328" s="607" t="s">
        <v>537</v>
      </c>
      <c r="AJ328" s="623" t="s">
        <v>538</v>
      </c>
      <c r="AK328" s="626" t="s">
        <v>652</v>
      </c>
      <c r="AL328" s="607" t="s">
        <v>537</v>
      </c>
      <c r="AM328" s="623" t="s">
        <v>538</v>
      </c>
      <c r="AN328" s="626" t="s">
        <v>652</v>
      </c>
      <c r="AO328" s="607" t="s">
        <v>537</v>
      </c>
      <c r="AP328" s="623" t="s">
        <v>538</v>
      </c>
      <c r="AQ328" s="626" t="s">
        <v>652</v>
      </c>
    </row>
    <row r="329" spans="1:43" hidden="1" x14ac:dyDescent="0.3">
      <c r="A329" s="607" t="s">
        <v>616</v>
      </c>
      <c r="E329" s="632"/>
      <c r="F329" s="604" t="s">
        <v>629</v>
      </c>
      <c r="G329" s="634"/>
      <c r="H329" s="607" t="s">
        <v>616</v>
      </c>
      <c r="I329" s="623">
        <v>1</v>
      </c>
      <c r="J329" s="623">
        <v>1</v>
      </c>
      <c r="K329" s="607" t="s">
        <v>616</v>
      </c>
      <c r="L329" s="623">
        <v>2</v>
      </c>
      <c r="M329" s="623">
        <v>1</v>
      </c>
      <c r="N329" s="607" t="s">
        <v>616</v>
      </c>
      <c r="O329" s="623">
        <v>3</v>
      </c>
      <c r="P329" s="623">
        <v>1</v>
      </c>
      <c r="Q329" s="607" t="s">
        <v>616</v>
      </c>
      <c r="R329" s="623">
        <v>4</v>
      </c>
      <c r="S329" s="623">
        <v>1</v>
      </c>
      <c r="T329" s="607" t="s">
        <v>616</v>
      </c>
      <c r="U329" s="623">
        <v>5</v>
      </c>
      <c r="V329" s="623">
        <v>1</v>
      </c>
      <c r="W329" s="607" t="s">
        <v>616</v>
      </c>
      <c r="X329" s="623">
        <v>6</v>
      </c>
      <c r="Y329" s="623">
        <v>1</v>
      </c>
      <c r="Z329" s="607" t="s">
        <v>616</v>
      </c>
      <c r="AA329" s="623">
        <v>7</v>
      </c>
      <c r="AB329" s="623">
        <v>1</v>
      </c>
      <c r="AC329" s="607" t="s">
        <v>616</v>
      </c>
      <c r="AD329" s="623">
        <v>8</v>
      </c>
      <c r="AE329" s="623">
        <v>1</v>
      </c>
      <c r="AF329" s="607" t="s">
        <v>616</v>
      </c>
      <c r="AG329" s="623">
        <v>9</v>
      </c>
      <c r="AH329" s="623">
        <v>1</v>
      </c>
      <c r="AI329" s="607" t="s">
        <v>616</v>
      </c>
      <c r="AJ329" s="623">
        <v>10</v>
      </c>
      <c r="AK329" s="623">
        <v>1</v>
      </c>
      <c r="AL329" s="607" t="s">
        <v>616</v>
      </c>
      <c r="AM329" s="623">
        <v>11</v>
      </c>
      <c r="AN329" s="623">
        <v>1</v>
      </c>
      <c r="AO329" s="607" t="s">
        <v>616</v>
      </c>
      <c r="AP329" s="623">
        <v>12</v>
      </c>
      <c r="AQ329" s="623">
        <v>1</v>
      </c>
    </row>
    <row r="330" spans="1:43" hidden="1" x14ac:dyDescent="0.3">
      <c r="A330" s="602" t="s">
        <v>537</v>
      </c>
      <c r="E330" s="632"/>
      <c r="F330" s="604" t="s">
        <v>537</v>
      </c>
      <c r="G330" s="634"/>
      <c r="H330" s="602" t="s">
        <v>537</v>
      </c>
      <c r="I330" s="623" t="s">
        <v>538</v>
      </c>
      <c r="J330" s="626" t="s">
        <v>652</v>
      </c>
      <c r="K330" s="602" t="s">
        <v>537</v>
      </c>
      <c r="L330" s="623" t="s">
        <v>538</v>
      </c>
      <c r="M330" s="626" t="s">
        <v>652</v>
      </c>
      <c r="N330" s="602" t="s">
        <v>537</v>
      </c>
      <c r="O330" s="623" t="s">
        <v>538</v>
      </c>
      <c r="P330" s="626" t="s">
        <v>652</v>
      </c>
      <c r="Q330" s="602" t="s">
        <v>537</v>
      </c>
      <c r="R330" s="623" t="s">
        <v>538</v>
      </c>
      <c r="S330" s="626" t="s">
        <v>652</v>
      </c>
      <c r="T330" s="602" t="s">
        <v>537</v>
      </c>
      <c r="U330" s="623" t="s">
        <v>538</v>
      </c>
      <c r="V330" s="626" t="s">
        <v>652</v>
      </c>
      <c r="W330" s="602" t="s">
        <v>537</v>
      </c>
      <c r="X330" s="623" t="s">
        <v>538</v>
      </c>
      <c r="Y330" s="626" t="s">
        <v>652</v>
      </c>
      <c r="Z330" s="602" t="s">
        <v>537</v>
      </c>
      <c r="AA330" s="623" t="s">
        <v>538</v>
      </c>
      <c r="AB330" s="626" t="s">
        <v>652</v>
      </c>
      <c r="AC330" s="602" t="s">
        <v>537</v>
      </c>
      <c r="AD330" s="623" t="s">
        <v>538</v>
      </c>
      <c r="AE330" s="626" t="s">
        <v>652</v>
      </c>
      <c r="AF330" s="602" t="s">
        <v>537</v>
      </c>
      <c r="AG330" s="623" t="s">
        <v>538</v>
      </c>
      <c r="AH330" s="626" t="s">
        <v>652</v>
      </c>
      <c r="AI330" s="602" t="s">
        <v>537</v>
      </c>
      <c r="AJ330" s="623" t="s">
        <v>538</v>
      </c>
      <c r="AK330" s="626" t="s">
        <v>652</v>
      </c>
      <c r="AL330" s="602" t="s">
        <v>537</v>
      </c>
      <c r="AM330" s="623" t="s">
        <v>538</v>
      </c>
      <c r="AN330" s="626" t="s">
        <v>652</v>
      </c>
      <c r="AO330" s="602" t="s">
        <v>537</v>
      </c>
      <c r="AP330" s="623" t="s">
        <v>538</v>
      </c>
      <c r="AQ330" s="626" t="s">
        <v>652</v>
      </c>
    </row>
    <row r="331" spans="1:43" hidden="1" x14ac:dyDescent="0.3">
      <c r="A331" s="602" t="s">
        <v>617</v>
      </c>
      <c r="E331" s="632"/>
      <c r="F331" s="604" t="s">
        <v>630</v>
      </c>
      <c r="G331" s="634"/>
      <c r="H331" s="602" t="s">
        <v>617</v>
      </c>
      <c r="I331" s="623">
        <v>1</v>
      </c>
      <c r="J331" s="623">
        <v>1</v>
      </c>
      <c r="K331" s="602" t="s">
        <v>617</v>
      </c>
      <c r="L331" s="623">
        <v>2</v>
      </c>
      <c r="M331" s="623">
        <v>1</v>
      </c>
      <c r="N331" s="602" t="s">
        <v>617</v>
      </c>
      <c r="O331" s="623">
        <v>3</v>
      </c>
      <c r="P331" s="623">
        <v>1</v>
      </c>
      <c r="Q331" s="602" t="s">
        <v>617</v>
      </c>
      <c r="R331" s="623">
        <v>4</v>
      </c>
      <c r="S331" s="623">
        <v>1</v>
      </c>
      <c r="T331" s="602" t="s">
        <v>617</v>
      </c>
      <c r="U331" s="623">
        <v>5</v>
      </c>
      <c r="V331" s="623">
        <v>1</v>
      </c>
      <c r="W331" s="602" t="s">
        <v>617</v>
      </c>
      <c r="X331" s="623">
        <v>6</v>
      </c>
      <c r="Y331" s="623">
        <v>1</v>
      </c>
      <c r="Z331" s="602" t="s">
        <v>617</v>
      </c>
      <c r="AA331" s="623">
        <v>7</v>
      </c>
      <c r="AB331" s="623">
        <v>1</v>
      </c>
      <c r="AC331" s="602" t="s">
        <v>617</v>
      </c>
      <c r="AD331" s="623">
        <v>8</v>
      </c>
      <c r="AE331" s="623">
        <v>1</v>
      </c>
      <c r="AF331" s="602" t="s">
        <v>617</v>
      </c>
      <c r="AG331" s="623">
        <v>9</v>
      </c>
      <c r="AH331" s="623">
        <v>1</v>
      </c>
      <c r="AI331" s="602" t="s">
        <v>617</v>
      </c>
      <c r="AJ331" s="623">
        <v>10</v>
      </c>
      <c r="AK331" s="623">
        <v>1</v>
      </c>
      <c r="AL331" s="602" t="s">
        <v>617</v>
      </c>
      <c r="AM331" s="623">
        <v>11</v>
      </c>
      <c r="AN331" s="623">
        <v>1</v>
      </c>
      <c r="AO331" s="602" t="s">
        <v>617</v>
      </c>
      <c r="AP331" s="623">
        <v>12</v>
      </c>
      <c r="AQ331" s="623">
        <v>1</v>
      </c>
    </row>
    <row r="332" spans="1:43" hidden="1" x14ac:dyDescent="0.3">
      <c r="A332" s="602" t="s">
        <v>537</v>
      </c>
      <c r="E332" s="632"/>
      <c r="F332" s="604" t="s">
        <v>537</v>
      </c>
      <c r="H332" s="602" t="s">
        <v>537</v>
      </c>
      <c r="I332" s="623" t="s">
        <v>538</v>
      </c>
      <c r="J332" s="626" t="s">
        <v>652</v>
      </c>
      <c r="K332" s="602" t="s">
        <v>537</v>
      </c>
      <c r="L332" s="623" t="s">
        <v>538</v>
      </c>
      <c r="M332" s="626" t="s">
        <v>652</v>
      </c>
      <c r="N332" s="602" t="s">
        <v>537</v>
      </c>
      <c r="O332" s="623" t="s">
        <v>538</v>
      </c>
      <c r="P332" s="626" t="s">
        <v>652</v>
      </c>
      <c r="Q332" s="602" t="s">
        <v>537</v>
      </c>
      <c r="R332" s="623" t="s">
        <v>538</v>
      </c>
      <c r="S332" s="626" t="s">
        <v>652</v>
      </c>
      <c r="T332" s="602" t="s">
        <v>537</v>
      </c>
      <c r="U332" s="623" t="s">
        <v>538</v>
      </c>
      <c r="V332" s="626" t="s">
        <v>652</v>
      </c>
      <c r="W332" s="602" t="s">
        <v>537</v>
      </c>
      <c r="X332" s="623" t="s">
        <v>538</v>
      </c>
      <c r="Y332" s="626" t="s">
        <v>652</v>
      </c>
      <c r="Z332" s="602" t="s">
        <v>537</v>
      </c>
      <c r="AA332" s="623" t="s">
        <v>538</v>
      </c>
      <c r="AB332" s="626" t="s">
        <v>652</v>
      </c>
      <c r="AC332" s="602" t="s">
        <v>537</v>
      </c>
      <c r="AD332" s="623" t="s">
        <v>538</v>
      </c>
      <c r="AE332" s="626" t="s">
        <v>652</v>
      </c>
      <c r="AF332" s="602" t="s">
        <v>537</v>
      </c>
      <c r="AG332" s="623" t="s">
        <v>538</v>
      </c>
      <c r="AH332" s="626" t="s">
        <v>652</v>
      </c>
      <c r="AI332" s="602" t="s">
        <v>537</v>
      </c>
      <c r="AJ332" s="623" t="s">
        <v>538</v>
      </c>
      <c r="AK332" s="626" t="s">
        <v>652</v>
      </c>
      <c r="AL332" s="602" t="s">
        <v>537</v>
      </c>
      <c r="AM332" s="623" t="s">
        <v>538</v>
      </c>
      <c r="AN332" s="626" t="s">
        <v>652</v>
      </c>
      <c r="AO332" s="602" t="s">
        <v>537</v>
      </c>
      <c r="AP332" s="623" t="s">
        <v>538</v>
      </c>
      <c r="AQ332" s="626" t="s">
        <v>652</v>
      </c>
    </row>
    <row r="333" spans="1:43" hidden="1" x14ac:dyDescent="0.3">
      <c r="A333" s="602" t="s">
        <v>618</v>
      </c>
      <c r="E333" s="632"/>
      <c r="F333" s="604" t="s">
        <v>631</v>
      </c>
      <c r="H333" s="602" t="s">
        <v>618</v>
      </c>
      <c r="I333" s="623">
        <v>1</v>
      </c>
      <c r="J333" s="623">
        <v>1</v>
      </c>
      <c r="K333" s="602" t="s">
        <v>618</v>
      </c>
      <c r="L333" s="623">
        <v>2</v>
      </c>
      <c r="M333" s="623">
        <v>1</v>
      </c>
      <c r="N333" s="602" t="s">
        <v>618</v>
      </c>
      <c r="O333" s="623">
        <v>3</v>
      </c>
      <c r="P333" s="623">
        <v>1</v>
      </c>
      <c r="Q333" s="602" t="s">
        <v>618</v>
      </c>
      <c r="R333" s="623">
        <v>4</v>
      </c>
      <c r="S333" s="623">
        <v>1</v>
      </c>
      <c r="T333" s="602" t="s">
        <v>618</v>
      </c>
      <c r="U333" s="623">
        <v>5</v>
      </c>
      <c r="V333" s="623">
        <v>1</v>
      </c>
      <c r="W333" s="602" t="s">
        <v>618</v>
      </c>
      <c r="X333" s="623">
        <v>6</v>
      </c>
      <c r="Y333" s="623">
        <v>1</v>
      </c>
      <c r="Z333" s="602" t="s">
        <v>618</v>
      </c>
      <c r="AA333" s="623">
        <v>7</v>
      </c>
      <c r="AB333" s="623">
        <v>1</v>
      </c>
      <c r="AC333" s="602" t="s">
        <v>618</v>
      </c>
      <c r="AD333" s="623">
        <v>8</v>
      </c>
      <c r="AE333" s="623">
        <v>1</v>
      </c>
      <c r="AF333" s="602" t="s">
        <v>618</v>
      </c>
      <c r="AG333" s="623">
        <v>9</v>
      </c>
      <c r="AH333" s="623">
        <v>1</v>
      </c>
      <c r="AI333" s="602" t="s">
        <v>618</v>
      </c>
      <c r="AJ333" s="623">
        <v>10</v>
      </c>
      <c r="AK333" s="623">
        <v>1</v>
      </c>
      <c r="AL333" s="602" t="s">
        <v>618</v>
      </c>
      <c r="AM333" s="623">
        <v>11</v>
      </c>
      <c r="AN333" s="623">
        <v>1</v>
      </c>
      <c r="AO333" s="602" t="s">
        <v>618</v>
      </c>
      <c r="AP333" s="623">
        <v>12</v>
      </c>
      <c r="AQ333" s="623">
        <v>1</v>
      </c>
    </row>
    <row r="334" spans="1:43" hidden="1" x14ac:dyDescent="0.3">
      <c r="A334" s="602" t="s">
        <v>537</v>
      </c>
      <c r="E334" s="632"/>
      <c r="F334" s="604" t="s">
        <v>537</v>
      </c>
      <c r="H334" s="602" t="s">
        <v>537</v>
      </c>
      <c r="I334" s="623" t="s">
        <v>538</v>
      </c>
      <c r="J334" s="626" t="s">
        <v>652</v>
      </c>
      <c r="K334" s="602" t="s">
        <v>537</v>
      </c>
      <c r="L334" s="623" t="s">
        <v>538</v>
      </c>
      <c r="M334" s="626" t="s">
        <v>652</v>
      </c>
      <c r="N334" s="602" t="s">
        <v>537</v>
      </c>
      <c r="O334" s="623" t="s">
        <v>538</v>
      </c>
      <c r="P334" s="626" t="s">
        <v>652</v>
      </c>
      <c r="Q334" s="602" t="s">
        <v>537</v>
      </c>
      <c r="R334" s="623" t="s">
        <v>538</v>
      </c>
      <c r="S334" s="626" t="s">
        <v>652</v>
      </c>
      <c r="T334" s="602" t="s">
        <v>537</v>
      </c>
      <c r="U334" s="623" t="s">
        <v>538</v>
      </c>
      <c r="V334" s="626" t="s">
        <v>652</v>
      </c>
      <c r="W334" s="602" t="s">
        <v>537</v>
      </c>
      <c r="X334" s="623" t="s">
        <v>538</v>
      </c>
      <c r="Y334" s="626" t="s">
        <v>652</v>
      </c>
      <c r="Z334" s="602" t="s">
        <v>537</v>
      </c>
      <c r="AA334" s="623" t="s">
        <v>538</v>
      </c>
      <c r="AB334" s="626" t="s">
        <v>652</v>
      </c>
      <c r="AC334" s="602" t="s">
        <v>537</v>
      </c>
      <c r="AD334" s="623" t="s">
        <v>538</v>
      </c>
      <c r="AE334" s="626" t="s">
        <v>652</v>
      </c>
      <c r="AF334" s="602" t="s">
        <v>537</v>
      </c>
      <c r="AG334" s="623" t="s">
        <v>538</v>
      </c>
      <c r="AH334" s="626" t="s">
        <v>652</v>
      </c>
      <c r="AI334" s="602" t="s">
        <v>537</v>
      </c>
      <c r="AJ334" s="623" t="s">
        <v>538</v>
      </c>
      <c r="AK334" s="626" t="s">
        <v>652</v>
      </c>
      <c r="AL334" s="602" t="s">
        <v>537</v>
      </c>
      <c r="AM334" s="623" t="s">
        <v>538</v>
      </c>
      <c r="AN334" s="626" t="s">
        <v>652</v>
      </c>
      <c r="AO334" s="602" t="s">
        <v>537</v>
      </c>
      <c r="AP334" s="623" t="s">
        <v>538</v>
      </c>
      <c r="AQ334" s="626" t="s">
        <v>652</v>
      </c>
    </row>
    <row r="335" spans="1:43" hidden="1" x14ac:dyDescent="0.3">
      <c r="A335" s="602" t="s">
        <v>619</v>
      </c>
      <c r="E335" s="632"/>
      <c r="F335" s="604" t="s">
        <v>632</v>
      </c>
      <c r="H335" s="602" t="s">
        <v>619</v>
      </c>
      <c r="I335" s="623">
        <v>1</v>
      </c>
      <c r="J335" s="623">
        <v>1</v>
      </c>
      <c r="K335" s="602" t="s">
        <v>619</v>
      </c>
      <c r="L335" s="623">
        <v>2</v>
      </c>
      <c r="M335" s="623">
        <v>1</v>
      </c>
      <c r="N335" s="602" t="s">
        <v>619</v>
      </c>
      <c r="O335" s="623">
        <v>3</v>
      </c>
      <c r="P335" s="623">
        <v>1</v>
      </c>
      <c r="Q335" s="602" t="s">
        <v>619</v>
      </c>
      <c r="R335" s="623">
        <v>4</v>
      </c>
      <c r="S335" s="623">
        <v>1</v>
      </c>
      <c r="T335" s="602" t="s">
        <v>619</v>
      </c>
      <c r="U335" s="623">
        <v>5</v>
      </c>
      <c r="V335" s="623">
        <v>1</v>
      </c>
      <c r="W335" s="602" t="s">
        <v>619</v>
      </c>
      <c r="X335" s="623">
        <v>6</v>
      </c>
      <c r="Y335" s="623">
        <v>1</v>
      </c>
      <c r="Z335" s="602" t="s">
        <v>619</v>
      </c>
      <c r="AA335" s="623">
        <v>7</v>
      </c>
      <c r="AB335" s="623">
        <v>1</v>
      </c>
      <c r="AC335" s="602" t="s">
        <v>619</v>
      </c>
      <c r="AD335" s="623">
        <v>8</v>
      </c>
      <c r="AE335" s="623">
        <v>1</v>
      </c>
      <c r="AF335" s="602" t="s">
        <v>619</v>
      </c>
      <c r="AG335" s="623">
        <v>9</v>
      </c>
      <c r="AH335" s="623">
        <v>1</v>
      </c>
      <c r="AI335" s="602" t="s">
        <v>619</v>
      </c>
      <c r="AJ335" s="623">
        <v>10</v>
      </c>
      <c r="AK335" s="623">
        <v>1</v>
      </c>
      <c r="AL335" s="602" t="s">
        <v>619</v>
      </c>
      <c r="AM335" s="623">
        <v>11</v>
      </c>
      <c r="AN335" s="623">
        <v>1</v>
      </c>
      <c r="AO335" s="602" t="s">
        <v>619</v>
      </c>
      <c r="AP335" s="623">
        <v>12</v>
      </c>
      <c r="AQ335" s="623">
        <v>1</v>
      </c>
    </row>
    <row r="336" spans="1:43" hidden="1" x14ac:dyDescent="0.3">
      <c r="A336" s="607" t="s">
        <v>537</v>
      </c>
      <c r="E336" s="632"/>
      <c r="F336" s="604" t="s">
        <v>537</v>
      </c>
      <c r="H336" s="607" t="s">
        <v>537</v>
      </c>
      <c r="I336" s="623" t="s">
        <v>538</v>
      </c>
      <c r="J336" s="626" t="s">
        <v>652</v>
      </c>
      <c r="K336" s="607" t="s">
        <v>537</v>
      </c>
      <c r="L336" s="623" t="s">
        <v>538</v>
      </c>
      <c r="M336" s="626" t="s">
        <v>652</v>
      </c>
      <c r="N336" s="607" t="s">
        <v>537</v>
      </c>
      <c r="O336" s="623" t="s">
        <v>538</v>
      </c>
      <c r="P336" s="626" t="s">
        <v>652</v>
      </c>
      <c r="Q336" s="607" t="s">
        <v>537</v>
      </c>
      <c r="R336" s="623" t="s">
        <v>538</v>
      </c>
      <c r="S336" s="626" t="s">
        <v>652</v>
      </c>
      <c r="T336" s="607" t="s">
        <v>537</v>
      </c>
      <c r="U336" s="623" t="s">
        <v>538</v>
      </c>
      <c r="V336" s="626" t="s">
        <v>652</v>
      </c>
      <c r="W336" s="607" t="s">
        <v>537</v>
      </c>
      <c r="X336" s="623" t="s">
        <v>538</v>
      </c>
      <c r="Y336" s="626" t="s">
        <v>652</v>
      </c>
      <c r="Z336" s="607" t="s">
        <v>537</v>
      </c>
      <c r="AA336" s="623" t="s">
        <v>538</v>
      </c>
      <c r="AB336" s="626" t="s">
        <v>652</v>
      </c>
      <c r="AC336" s="607" t="s">
        <v>537</v>
      </c>
      <c r="AD336" s="623" t="s">
        <v>538</v>
      </c>
      <c r="AE336" s="626" t="s">
        <v>652</v>
      </c>
      <c r="AF336" s="607" t="s">
        <v>537</v>
      </c>
      <c r="AG336" s="623" t="s">
        <v>538</v>
      </c>
      <c r="AH336" s="626" t="s">
        <v>652</v>
      </c>
      <c r="AI336" s="607" t="s">
        <v>537</v>
      </c>
      <c r="AJ336" s="623" t="s">
        <v>538</v>
      </c>
      <c r="AK336" s="626" t="s">
        <v>652</v>
      </c>
      <c r="AL336" s="607" t="s">
        <v>537</v>
      </c>
      <c r="AM336" s="623" t="s">
        <v>538</v>
      </c>
      <c r="AN336" s="626" t="s">
        <v>652</v>
      </c>
      <c r="AO336" s="607" t="s">
        <v>537</v>
      </c>
      <c r="AP336" s="623" t="s">
        <v>538</v>
      </c>
      <c r="AQ336" s="626" t="s">
        <v>652</v>
      </c>
    </row>
    <row r="337" spans="1:43" hidden="1" x14ac:dyDescent="0.3">
      <c r="A337" s="607" t="s">
        <v>620</v>
      </c>
      <c r="E337" s="632"/>
      <c r="F337" s="604" t="s">
        <v>633</v>
      </c>
      <c r="H337" s="607" t="s">
        <v>620</v>
      </c>
      <c r="I337" s="623">
        <v>1</v>
      </c>
      <c r="J337" s="623">
        <v>1</v>
      </c>
      <c r="K337" s="607" t="s">
        <v>620</v>
      </c>
      <c r="L337" s="623">
        <v>2</v>
      </c>
      <c r="M337" s="623">
        <v>1</v>
      </c>
      <c r="N337" s="607" t="s">
        <v>620</v>
      </c>
      <c r="O337" s="623">
        <v>3</v>
      </c>
      <c r="P337" s="623">
        <v>1</v>
      </c>
      <c r="Q337" s="607" t="s">
        <v>620</v>
      </c>
      <c r="R337" s="623">
        <v>4</v>
      </c>
      <c r="S337" s="623">
        <v>1</v>
      </c>
      <c r="T337" s="607" t="s">
        <v>620</v>
      </c>
      <c r="U337" s="623">
        <v>5</v>
      </c>
      <c r="V337" s="623">
        <v>1</v>
      </c>
      <c r="W337" s="607" t="s">
        <v>620</v>
      </c>
      <c r="X337" s="623">
        <v>6</v>
      </c>
      <c r="Y337" s="623">
        <v>1</v>
      </c>
      <c r="Z337" s="607" t="s">
        <v>620</v>
      </c>
      <c r="AA337" s="623">
        <v>7</v>
      </c>
      <c r="AB337" s="623">
        <v>1</v>
      </c>
      <c r="AC337" s="607" t="s">
        <v>620</v>
      </c>
      <c r="AD337" s="623">
        <v>8</v>
      </c>
      <c r="AE337" s="623">
        <v>1</v>
      </c>
      <c r="AF337" s="607" t="s">
        <v>620</v>
      </c>
      <c r="AG337" s="623">
        <v>9</v>
      </c>
      <c r="AH337" s="623">
        <v>1</v>
      </c>
      <c r="AI337" s="607" t="s">
        <v>620</v>
      </c>
      <c r="AJ337" s="623">
        <v>10</v>
      </c>
      <c r="AK337" s="623">
        <v>1</v>
      </c>
      <c r="AL337" s="607" t="s">
        <v>620</v>
      </c>
      <c r="AM337" s="623">
        <v>11</v>
      </c>
      <c r="AN337" s="623">
        <v>1</v>
      </c>
      <c r="AO337" s="607" t="s">
        <v>620</v>
      </c>
      <c r="AP337" s="623">
        <v>12</v>
      </c>
      <c r="AQ337" s="623">
        <v>1</v>
      </c>
    </row>
    <row r="338" spans="1:43" hidden="1" x14ac:dyDescent="0.3">
      <c r="A338" s="607" t="s">
        <v>537</v>
      </c>
      <c r="E338" s="632"/>
      <c r="F338" s="604" t="s">
        <v>537</v>
      </c>
      <c r="H338" s="607" t="s">
        <v>537</v>
      </c>
      <c r="I338" s="623" t="s">
        <v>538</v>
      </c>
      <c r="J338" s="626" t="s">
        <v>652</v>
      </c>
      <c r="K338" s="607" t="s">
        <v>537</v>
      </c>
      <c r="L338" s="623" t="s">
        <v>538</v>
      </c>
      <c r="M338" s="626" t="s">
        <v>652</v>
      </c>
      <c r="N338" s="607" t="s">
        <v>537</v>
      </c>
      <c r="O338" s="623" t="s">
        <v>538</v>
      </c>
      <c r="P338" s="626" t="s">
        <v>652</v>
      </c>
      <c r="Q338" s="607" t="s">
        <v>537</v>
      </c>
      <c r="R338" s="623" t="s">
        <v>538</v>
      </c>
      <c r="S338" s="626" t="s">
        <v>652</v>
      </c>
      <c r="T338" s="607" t="s">
        <v>537</v>
      </c>
      <c r="U338" s="623" t="s">
        <v>538</v>
      </c>
      <c r="V338" s="626" t="s">
        <v>652</v>
      </c>
      <c r="W338" s="607" t="s">
        <v>537</v>
      </c>
      <c r="X338" s="623" t="s">
        <v>538</v>
      </c>
      <c r="Y338" s="626" t="s">
        <v>652</v>
      </c>
      <c r="Z338" s="607" t="s">
        <v>537</v>
      </c>
      <c r="AA338" s="623" t="s">
        <v>538</v>
      </c>
      <c r="AB338" s="626" t="s">
        <v>652</v>
      </c>
      <c r="AC338" s="607" t="s">
        <v>537</v>
      </c>
      <c r="AD338" s="623" t="s">
        <v>538</v>
      </c>
      <c r="AE338" s="626" t="s">
        <v>652</v>
      </c>
      <c r="AF338" s="607" t="s">
        <v>537</v>
      </c>
      <c r="AG338" s="623" t="s">
        <v>538</v>
      </c>
      <c r="AH338" s="626" t="s">
        <v>652</v>
      </c>
      <c r="AI338" s="607" t="s">
        <v>537</v>
      </c>
      <c r="AJ338" s="623" t="s">
        <v>538</v>
      </c>
      <c r="AK338" s="626" t="s">
        <v>652</v>
      </c>
      <c r="AL338" s="607" t="s">
        <v>537</v>
      </c>
      <c r="AM338" s="623" t="s">
        <v>538</v>
      </c>
      <c r="AN338" s="626" t="s">
        <v>652</v>
      </c>
      <c r="AO338" s="607" t="s">
        <v>537</v>
      </c>
      <c r="AP338" s="623" t="s">
        <v>538</v>
      </c>
      <c r="AQ338" s="626" t="s">
        <v>652</v>
      </c>
    </row>
    <row r="339" spans="1:43" hidden="1" x14ac:dyDescent="0.3">
      <c r="A339" s="607" t="s">
        <v>621</v>
      </c>
      <c r="E339" s="633"/>
      <c r="F339" s="604" t="s">
        <v>637</v>
      </c>
      <c r="H339" s="607" t="s">
        <v>621</v>
      </c>
      <c r="I339" s="623">
        <v>1</v>
      </c>
      <c r="J339" s="623">
        <v>1</v>
      </c>
      <c r="K339" s="607" t="s">
        <v>621</v>
      </c>
      <c r="L339" s="623">
        <v>2</v>
      </c>
      <c r="M339" s="623">
        <v>1</v>
      </c>
      <c r="N339" s="607" t="s">
        <v>621</v>
      </c>
      <c r="O339" s="623">
        <v>3</v>
      </c>
      <c r="P339" s="623">
        <v>1</v>
      </c>
      <c r="Q339" s="607" t="s">
        <v>621</v>
      </c>
      <c r="R339" s="623">
        <v>4</v>
      </c>
      <c r="S339" s="623">
        <v>1</v>
      </c>
      <c r="T339" s="607" t="s">
        <v>621</v>
      </c>
      <c r="U339" s="623">
        <v>5</v>
      </c>
      <c r="V339" s="623">
        <v>1</v>
      </c>
      <c r="W339" s="607" t="s">
        <v>621</v>
      </c>
      <c r="X339" s="623">
        <v>6</v>
      </c>
      <c r="Y339" s="623">
        <v>1</v>
      </c>
      <c r="Z339" s="607" t="s">
        <v>621</v>
      </c>
      <c r="AA339" s="623">
        <v>7</v>
      </c>
      <c r="AB339" s="623">
        <v>1</v>
      </c>
      <c r="AC339" s="607" t="s">
        <v>621</v>
      </c>
      <c r="AD339" s="623">
        <v>8</v>
      </c>
      <c r="AE339" s="623">
        <v>1</v>
      </c>
      <c r="AF339" s="607" t="s">
        <v>621</v>
      </c>
      <c r="AG339" s="623">
        <v>9</v>
      </c>
      <c r="AH339" s="623">
        <v>1</v>
      </c>
      <c r="AI339" s="607" t="s">
        <v>621</v>
      </c>
      <c r="AJ339" s="623">
        <v>10</v>
      </c>
      <c r="AK339" s="623">
        <v>1</v>
      </c>
      <c r="AL339" s="607" t="s">
        <v>621</v>
      </c>
      <c r="AM339" s="623">
        <v>11</v>
      </c>
      <c r="AN339" s="623">
        <v>1</v>
      </c>
      <c r="AO339" s="607" t="s">
        <v>621</v>
      </c>
      <c r="AP339" s="623">
        <v>12</v>
      </c>
      <c r="AQ339" s="623">
        <v>1</v>
      </c>
    </row>
    <row r="340" spans="1:43" hidden="1" x14ac:dyDescent="0.3">
      <c r="A340" s="607" t="s">
        <v>537</v>
      </c>
      <c r="E340" s="633"/>
      <c r="F340" s="604" t="s">
        <v>537</v>
      </c>
      <c r="H340" s="607" t="s">
        <v>537</v>
      </c>
      <c r="I340" s="623" t="s">
        <v>538</v>
      </c>
      <c r="J340" s="626" t="s">
        <v>652</v>
      </c>
      <c r="K340" s="607" t="s">
        <v>537</v>
      </c>
      <c r="L340" s="623" t="s">
        <v>538</v>
      </c>
      <c r="M340" s="626" t="s">
        <v>652</v>
      </c>
      <c r="N340" s="607" t="s">
        <v>537</v>
      </c>
      <c r="O340" s="623" t="s">
        <v>538</v>
      </c>
      <c r="P340" s="626" t="s">
        <v>652</v>
      </c>
      <c r="Q340" s="607" t="s">
        <v>537</v>
      </c>
      <c r="R340" s="623" t="s">
        <v>538</v>
      </c>
      <c r="S340" s="626" t="s">
        <v>652</v>
      </c>
      <c r="T340" s="607" t="s">
        <v>537</v>
      </c>
      <c r="U340" s="623" t="s">
        <v>538</v>
      </c>
      <c r="V340" s="626" t="s">
        <v>652</v>
      </c>
      <c r="W340" s="607" t="s">
        <v>537</v>
      </c>
      <c r="X340" s="623" t="s">
        <v>538</v>
      </c>
      <c r="Y340" s="626" t="s">
        <v>652</v>
      </c>
      <c r="Z340" s="607" t="s">
        <v>537</v>
      </c>
      <c r="AA340" s="623" t="s">
        <v>538</v>
      </c>
      <c r="AB340" s="626" t="s">
        <v>652</v>
      </c>
      <c r="AC340" s="607" t="s">
        <v>537</v>
      </c>
      <c r="AD340" s="623" t="s">
        <v>538</v>
      </c>
      <c r="AE340" s="626" t="s">
        <v>652</v>
      </c>
      <c r="AF340" s="607" t="s">
        <v>537</v>
      </c>
      <c r="AG340" s="623" t="s">
        <v>538</v>
      </c>
      <c r="AH340" s="626" t="s">
        <v>652</v>
      </c>
      <c r="AI340" s="607" t="s">
        <v>537</v>
      </c>
      <c r="AJ340" s="623" t="s">
        <v>538</v>
      </c>
      <c r="AK340" s="626" t="s">
        <v>652</v>
      </c>
      <c r="AL340" s="607" t="s">
        <v>537</v>
      </c>
      <c r="AM340" s="623" t="s">
        <v>538</v>
      </c>
      <c r="AN340" s="626" t="s">
        <v>652</v>
      </c>
      <c r="AO340" s="607" t="s">
        <v>537</v>
      </c>
      <c r="AP340" s="623" t="s">
        <v>538</v>
      </c>
      <c r="AQ340" s="626" t="s">
        <v>652</v>
      </c>
    </row>
    <row r="341" spans="1:43" hidden="1" x14ac:dyDescent="0.3">
      <c r="A341" s="607" t="s">
        <v>622</v>
      </c>
      <c r="E341" s="633"/>
      <c r="F341" s="604" t="s">
        <v>638</v>
      </c>
      <c r="H341" s="607" t="s">
        <v>622</v>
      </c>
      <c r="I341" s="623">
        <v>1</v>
      </c>
      <c r="J341" s="623">
        <v>1</v>
      </c>
      <c r="K341" s="607" t="s">
        <v>622</v>
      </c>
      <c r="L341" s="623">
        <v>2</v>
      </c>
      <c r="M341" s="623">
        <v>1</v>
      </c>
      <c r="N341" s="607" t="s">
        <v>622</v>
      </c>
      <c r="O341" s="623">
        <v>3</v>
      </c>
      <c r="P341" s="623">
        <v>1</v>
      </c>
      <c r="Q341" s="607" t="s">
        <v>622</v>
      </c>
      <c r="R341" s="623">
        <v>4</v>
      </c>
      <c r="S341" s="623">
        <v>1</v>
      </c>
      <c r="T341" s="607" t="s">
        <v>622</v>
      </c>
      <c r="U341" s="623">
        <v>5</v>
      </c>
      <c r="V341" s="623">
        <v>1</v>
      </c>
      <c r="W341" s="607" t="s">
        <v>622</v>
      </c>
      <c r="X341" s="623">
        <v>6</v>
      </c>
      <c r="Y341" s="623">
        <v>1</v>
      </c>
      <c r="Z341" s="607" t="s">
        <v>622</v>
      </c>
      <c r="AA341" s="623">
        <v>7</v>
      </c>
      <c r="AB341" s="623">
        <v>1</v>
      </c>
      <c r="AC341" s="607" t="s">
        <v>622</v>
      </c>
      <c r="AD341" s="623">
        <v>8</v>
      </c>
      <c r="AE341" s="623">
        <v>1</v>
      </c>
      <c r="AF341" s="607" t="s">
        <v>622</v>
      </c>
      <c r="AG341" s="623">
        <v>9</v>
      </c>
      <c r="AH341" s="623">
        <v>1</v>
      </c>
      <c r="AI341" s="607" t="s">
        <v>622</v>
      </c>
      <c r="AJ341" s="623">
        <v>10</v>
      </c>
      <c r="AK341" s="623">
        <v>1</v>
      </c>
      <c r="AL341" s="607" t="s">
        <v>622</v>
      </c>
      <c r="AM341" s="623">
        <v>11</v>
      </c>
      <c r="AN341" s="623">
        <v>1</v>
      </c>
      <c r="AO341" s="607" t="s">
        <v>622</v>
      </c>
      <c r="AP341" s="623">
        <v>12</v>
      </c>
      <c r="AQ341" s="623">
        <v>1</v>
      </c>
    </row>
    <row r="342" spans="1:43" hidden="1" x14ac:dyDescent="0.3">
      <c r="A342" s="607" t="s">
        <v>537</v>
      </c>
      <c r="E342" s="633"/>
      <c r="F342" s="604" t="s">
        <v>537</v>
      </c>
      <c r="H342" s="607" t="s">
        <v>537</v>
      </c>
      <c r="I342" s="623" t="s">
        <v>538</v>
      </c>
      <c r="J342" s="626" t="s">
        <v>652</v>
      </c>
      <c r="K342" s="607" t="s">
        <v>537</v>
      </c>
      <c r="L342" s="623" t="s">
        <v>538</v>
      </c>
      <c r="M342" s="626" t="s">
        <v>652</v>
      </c>
      <c r="N342" s="607" t="s">
        <v>537</v>
      </c>
      <c r="O342" s="623" t="s">
        <v>538</v>
      </c>
      <c r="P342" s="626" t="s">
        <v>652</v>
      </c>
      <c r="Q342" s="607" t="s">
        <v>537</v>
      </c>
      <c r="R342" s="623" t="s">
        <v>538</v>
      </c>
      <c r="S342" s="626" t="s">
        <v>652</v>
      </c>
      <c r="T342" s="607" t="s">
        <v>537</v>
      </c>
      <c r="U342" s="623" t="s">
        <v>538</v>
      </c>
      <c r="V342" s="626" t="s">
        <v>652</v>
      </c>
      <c r="W342" s="607" t="s">
        <v>537</v>
      </c>
      <c r="X342" s="623" t="s">
        <v>538</v>
      </c>
      <c r="Y342" s="626" t="s">
        <v>652</v>
      </c>
      <c r="Z342" s="607" t="s">
        <v>537</v>
      </c>
      <c r="AA342" s="623" t="s">
        <v>538</v>
      </c>
      <c r="AB342" s="626" t="s">
        <v>652</v>
      </c>
      <c r="AC342" s="607" t="s">
        <v>537</v>
      </c>
      <c r="AD342" s="623" t="s">
        <v>538</v>
      </c>
      <c r="AE342" s="626" t="s">
        <v>652</v>
      </c>
      <c r="AF342" s="607" t="s">
        <v>537</v>
      </c>
      <c r="AG342" s="623" t="s">
        <v>538</v>
      </c>
      <c r="AH342" s="626" t="s">
        <v>652</v>
      </c>
      <c r="AI342" s="607" t="s">
        <v>537</v>
      </c>
      <c r="AJ342" s="623" t="s">
        <v>538</v>
      </c>
      <c r="AK342" s="626" t="s">
        <v>652</v>
      </c>
      <c r="AL342" s="607" t="s">
        <v>537</v>
      </c>
      <c r="AM342" s="623" t="s">
        <v>538</v>
      </c>
      <c r="AN342" s="626" t="s">
        <v>652</v>
      </c>
      <c r="AO342" s="607" t="s">
        <v>537</v>
      </c>
      <c r="AP342" s="623" t="s">
        <v>538</v>
      </c>
      <c r="AQ342" s="626" t="s">
        <v>652</v>
      </c>
    </row>
    <row r="343" spans="1:43" hidden="1" x14ac:dyDescent="0.3">
      <c r="A343" s="607" t="s">
        <v>623</v>
      </c>
      <c r="E343" s="633"/>
      <c r="F343" s="604" t="s">
        <v>639</v>
      </c>
      <c r="H343" s="607" t="s">
        <v>623</v>
      </c>
      <c r="I343" s="623">
        <v>1</v>
      </c>
      <c r="J343" s="623">
        <v>1</v>
      </c>
      <c r="K343" s="607" t="s">
        <v>623</v>
      </c>
      <c r="L343" s="623">
        <v>2</v>
      </c>
      <c r="M343" s="623">
        <v>1</v>
      </c>
      <c r="N343" s="607" t="s">
        <v>623</v>
      </c>
      <c r="O343" s="623">
        <v>3</v>
      </c>
      <c r="P343" s="623">
        <v>1</v>
      </c>
      <c r="Q343" s="607" t="s">
        <v>623</v>
      </c>
      <c r="R343" s="623">
        <v>4</v>
      </c>
      <c r="S343" s="623">
        <v>1</v>
      </c>
      <c r="T343" s="607" t="s">
        <v>623</v>
      </c>
      <c r="U343" s="623">
        <v>5</v>
      </c>
      <c r="V343" s="623">
        <v>1</v>
      </c>
      <c r="W343" s="607" t="s">
        <v>623</v>
      </c>
      <c r="X343" s="623">
        <v>6</v>
      </c>
      <c r="Y343" s="623">
        <v>1</v>
      </c>
      <c r="Z343" s="607" t="s">
        <v>623</v>
      </c>
      <c r="AA343" s="623">
        <v>7</v>
      </c>
      <c r="AB343" s="623">
        <v>1</v>
      </c>
      <c r="AC343" s="607" t="s">
        <v>623</v>
      </c>
      <c r="AD343" s="623">
        <v>8</v>
      </c>
      <c r="AE343" s="623">
        <v>1</v>
      </c>
      <c r="AF343" s="607" t="s">
        <v>623</v>
      </c>
      <c r="AG343" s="623">
        <v>9</v>
      </c>
      <c r="AH343" s="623">
        <v>1</v>
      </c>
      <c r="AI343" s="607" t="s">
        <v>623</v>
      </c>
      <c r="AJ343" s="623">
        <v>10</v>
      </c>
      <c r="AK343" s="623">
        <v>1</v>
      </c>
      <c r="AL343" s="607" t="s">
        <v>623</v>
      </c>
      <c r="AM343" s="623">
        <v>11</v>
      </c>
      <c r="AN343" s="623">
        <v>1</v>
      </c>
      <c r="AO343" s="607" t="s">
        <v>623</v>
      </c>
      <c r="AP343" s="623">
        <v>12</v>
      </c>
      <c r="AQ343" s="623">
        <v>1</v>
      </c>
    </row>
    <row r="344" spans="1:43" hidden="1" x14ac:dyDescent="0.3">
      <c r="A344" s="607" t="s">
        <v>537</v>
      </c>
      <c r="E344" s="633"/>
      <c r="F344" s="604" t="s">
        <v>537</v>
      </c>
      <c r="H344" s="607" t="s">
        <v>537</v>
      </c>
      <c r="I344" s="623" t="s">
        <v>538</v>
      </c>
      <c r="J344" s="626" t="s">
        <v>652</v>
      </c>
      <c r="K344" s="607" t="s">
        <v>537</v>
      </c>
      <c r="L344" s="623" t="s">
        <v>538</v>
      </c>
      <c r="M344" s="626" t="s">
        <v>652</v>
      </c>
      <c r="N344" s="607" t="s">
        <v>537</v>
      </c>
      <c r="O344" s="623" t="s">
        <v>538</v>
      </c>
      <c r="P344" s="626" t="s">
        <v>652</v>
      </c>
      <c r="Q344" s="607" t="s">
        <v>537</v>
      </c>
      <c r="R344" s="623" t="s">
        <v>538</v>
      </c>
      <c r="S344" s="626" t="s">
        <v>652</v>
      </c>
      <c r="T344" s="607" t="s">
        <v>537</v>
      </c>
      <c r="U344" s="623" t="s">
        <v>538</v>
      </c>
      <c r="V344" s="626" t="s">
        <v>652</v>
      </c>
      <c r="W344" s="607" t="s">
        <v>537</v>
      </c>
      <c r="X344" s="623" t="s">
        <v>538</v>
      </c>
      <c r="Y344" s="626" t="s">
        <v>652</v>
      </c>
      <c r="Z344" s="607" t="s">
        <v>537</v>
      </c>
      <c r="AA344" s="623" t="s">
        <v>538</v>
      </c>
      <c r="AB344" s="626" t="s">
        <v>652</v>
      </c>
      <c r="AC344" s="607" t="s">
        <v>537</v>
      </c>
      <c r="AD344" s="623" t="s">
        <v>538</v>
      </c>
      <c r="AE344" s="626" t="s">
        <v>652</v>
      </c>
      <c r="AF344" s="607" t="s">
        <v>537</v>
      </c>
      <c r="AG344" s="623" t="s">
        <v>538</v>
      </c>
      <c r="AH344" s="626" t="s">
        <v>652</v>
      </c>
      <c r="AI344" s="607" t="s">
        <v>537</v>
      </c>
      <c r="AJ344" s="623" t="s">
        <v>538</v>
      </c>
      <c r="AK344" s="626" t="s">
        <v>652</v>
      </c>
      <c r="AL344" s="607" t="s">
        <v>537</v>
      </c>
      <c r="AM344" s="623" t="s">
        <v>538</v>
      </c>
      <c r="AN344" s="626" t="s">
        <v>652</v>
      </c>
      <c r="AO344" s="607" t="s">
        <v>537</v>
      </c>
      <c r="AP344" s="623" t="s">
        <v>538</v>
      </c>
      <c r="AQ344" s="626" t="s">
        <v>652</v>
      </c>
    </row>
    <row r="345" spans="1:43" ht="15" hidden="1" thickBot="1" x14ac:dyDescent="0.35">
      <c r="A345" s="615" t="s">
        <v>624</v>
      </c>
      <c r="E345" s="592"/>
      <c r="F345" s="613" t="s">
        <v>640</v>
      </c>
      <c r="H345" s="615" t="s">
        <v>624</v>
      </c>
      <c r="I345" s="629">
        <v>1</v>
      </c>
      <c r="J345" s="629">
        <v>1</v>
      </c>
      <c r="K345" s="615" t="s">
        <v>624</v>
      </c>
      <c r="L345" s="629">
        <v>2</v>
      </c>
      <c r="M345" s="629">
        <v>1</v>
      </c>
      <c r="N345" s="615" t="s">
        <v>624</v>
      </c>
      <c r="O345" s="629">
        <v>3</v>
      </c>
      <c r="P345" s="629">
        <v>1</v>
      </c>
      <c r="Q345" s="615" t="s">
        <v>624</v>
      </c>
      <c r="R345" s="629">
        <v>4</v>
      </c>
      <c r="S345" s="629">
        <v>1</v>
      </c>
      <c r="T345" s="615" t="s">
        <v>624</v>
      </c>
      <c r="U345" s="629">
        <v>5</v>
      </c>
      <c r="V345" s="629">
        <v>1</v>
      </c>
      <c r="W345" s="615" t="s">
        <v>624</v>
      </c>
      <c r="X345" s="629">
        <v>6</v>
      </c>
      <c r="Y345" s="629">
        <v>1</v>
      </c>
      <c r="Z345" s="615" t="s">
        <v>624</v>
      </c>
      <c r="AA345" s="629">
        <v>7</v>
      </c>
      <c r="AB345" s="629">
        <v>1</v>
      </c>
      <c r="AC345" s="615" t="s">
        <v>624</v>
      </c>
      <c r="AD345" s="629">
        <v>8</v>
      </c>
      <c r="AE345" s="629">
        <v>1</v>
      </c>
      <c r="AF345" s="615" t="s">
        <v>624</v>
      </c>
      <c r="AG345" s="629">
        <v>9</v>
      </c>
      <c r="AH345" s="629">
        <v>1</v>
      </c>
      <c r="AI345" s="615" t="s">
        <v>624</v>
      </c>
      <c r="AJ345" s="629">
        <v>10</v>
      </c>
      <c r="AK345" s="629">
        <v>1</v>
      </c>
      <c r="AL345" s="615" t="s">
        <v>624</v>
      </c>
      <c r="AM345" s="629">
        <v>11</v>
      </c>
      <c r="AN345" s="629">
        <v>1</v>
      </c>
      <c r="AO345" s="615" t="s">
        <v>624</v>
      </c>
      <c r="AP345" s="629">
        <v>12</v>
      </c>
      <c r="AQ345" s="629">
        <v>1</v>
      </c>
    </row>
    <row r="346" spans="1:43" hidden="1" x14ac:dyDescent="0.3">
      <c r="A346" s="596" t="s">
        <v>537</v>
      </c>
      <c r="E346" s="597" t="s">
        <v>537</v>
      </c>
      <c r="F346" s="598" t="s">
        <v>537</v>
      </c>
      <c r="H346" s="596" t="s">
        <v>537</v>
      </c>
      <c r="I346" s="620" t="s">
        <v>538</v>
      </c>
      <c r="J346" s="621" t="s">
        <v>652</v>
      </c>
      <c r="K346" s="596" t="s">
        <v>537</v>
      </c>
      <c r="L346" s="620" t="s">
        <v>538</v>
      </c>
      <c r="M346" s="621" t="s">
        <v>652</v>
      </c>
      <c r="N346" s="596" t="s">
        <v>537</v>
      </c>
      <c r="O346" s="620" t="s">
        <v>538</v>
      </c>
      <c r="P346" s="621" t="s">
        <v>652</v>
      </c>
      <c r="Q346" s="596" t="s">
        <v>537</v>
      </c>
      <c r="R346" s="620" t="s">
        <v>538</v>
      </c>
      <c r="S346" s="621" t="s">
        <v>652</v>
      </c>
      <c r="T346" s="596" t="s">
        <v>537</v>
      </c>
      <c r="U346" s="620" t="s">
        <v>538</v>
      </c>
      <c r="V346" s="621" t="s">
        <v>652</v>
      </c>
      <c r="W346" s="596" t="s">
        <v>537</v>
      </c>
      <c r="X346" s="620" t="s">
        <v>538</v>
      </c>
      <c r="Y346" s="621" t="s">
        <v>652</v>
      </c>
      <c r="Z346" s="596" t="s">
        <v>537</v>
      </c>
      <c r="AA346" s="620" t="s">
        <v>538</v>
      </c>
      <c r="AB346" s="621" t="s">
        <v>652</v>
      </c>
      <c r="AC346" s="596" t="s">
        <v>537</v>
      </c>
      <c r="AD346" s="620" t="s">
        <v>538</v>
      </c>
      <c r="AE346" s="621" t="s">
        <v>652</v>
      </c>
      <c r="AF346" s="596" t="s">
        <v>537</v>
      </c>
      <c r="AG346" s="620" t="s">
        <v>538</v>
      </c>
      <c r="AH346" s="621" t="s">
        <v>652</v>
      </c>
      <c r="AI346" s="596" t="s">
        <v>537</v>
      </c>
      <c r="AJ346" s="620" t="s">
        <v>538</v>
      </c>
      <c r="AK346" s="621" t="s">
        <v>652</v>
      </c>
      <c r="AL346" s="596" t="s">
        <v>537</v>
      </c>
      <c r="AM346" s="620" t="s">
        <v>538</v>
      </c>
      <c r="AN346" s="621" t="s">
        <v>652</v>
      </c>
      <c r="AO346" s="596" t="s">
        <v>537</v>
      </c>
      <c r="AP346" s="620" t="s">
        <v>538</v>
      </c>
      <c r="AQ346" s="621" t="s">
        <v>652</v>
      </c>
    </row>
    <row r="347" spans="1:43" hidden="1" x14ac:dyDescent="0.3">
      <c r="A347" s="602" t="s">
        <v>625</v>
      </c>
      <c r="E347" s="603" t="s">
        <v>642</v>
      </c>
      <c r="F347" s="604" t="s">
        <v>641</v>
      </c>
      <c r="H347" s="602" t="s">
        <v>625</v>
      </c>
      <c r="I347" s="623">
        <v>1</v>
      </c>
      <c r="J347" s="623">
        <v>1</v>
      </c>
      <c r="K347" s="602" t="s">
        <v>625</v>
      </c>
      <c r="L347" s="623">
        <v>2</v>
      </c>
      <c r="M347" s="623">
        <v>1</v>
      </c>
      <c r="N347" s="602" t="s">
        <v>625</v>
      </c>
      <c r="O347" s="623">
        <v>3</v>
      </c>
      <c r="P347" s="623">
        <v>1</v>
      </c>
      <c r="Q347" s="602" t="s">
        <v>625</v>
      </c>
      <c r="R347" s="623">
        <v>4</v>
      </c>
      <c r="S347" s="623">
        <v>1</v>
      </c>
      <c r="T347" s="602" t="s">
        <v>625</v>
      </c>
      <c r="U347" s="623">
        <v>5</v>
      </c>
      <c r="V347" s="623">
        <v>1</v>
      </c>
      <c r="W347" s="602" t="s">
        <v>625</v>
      </c>
      <c r="X347" s="623">
        <v>6</v>
      </c>
      <c r="Y347" s="623">
        <v>1</v>
      </c>
      <c r="Z347" s="602" t="s">
        <v>625</v>
      </c>
      <c r="AA347" s="623">
        <v>7</v>
      </c>
      <c r="AB347" s="623">
        <v>1</v>
      </c>
      <c r="AC347" s="602" t="s">
        <v>625</v>
      </c>
      <c r="AD347" s="623">
        <v>8</v>
      </c>
      <c r="AE347" s="623">
        <v>1</v>
      </c>
      <c r="AF347" s="602" t="s">
        <v>625</v>
      </c>
      <c r="AG347" s="623">
        <v>9</v>
      </c>
      <c r="AH347" s="623">
        <v>1</v>
      </c>
      <c r="AI347" s="602" t="s">
        <v>625</v>
      </c>
      <c r="AJ347" s="623">
        <v>10</v>
      </c>
      <c r="AK347" s="623">
        <v>1</v>
      </c>
      <c r="AL347" s="602" t="s">
        <v>625</v>
      </c>
      <c r="AM347" s="623">
        <v>11</v>
      </c>
      <c r="AN347" s="623">
        <v>1</v>
      </c>
      <c r="AO347" s="602" t="s">
        <v>625</v>
      </c>
      <c r="AP347" s="623">
        <v>12</v>
      </c>
      <c r="AQ347" s="623">
        <v>1</v>
      </c>
    </row>
    <row r="348" spans="1:43" hidden="1" x14ac:dyDescent="0.3">
      <c r="A348" s="607" t="s">
        <v>537</v>
      </c>
      <c r="E348" s="633"/>
      <c r="F348" s="604" t="s">
        <v>537</v>
      </c>
      <c r="H348" s="607" t="s">
        <v>537</v>
      </c>
      <c r="I348" s="623" t="s">
        <v>538</v>
      </c>
      <c r="J348" s="626" t="s">
        <v>652</v>
      </c>
      <c r="K348" s="607" t="s">
        <v>537</v>
      </c>
      <c r="L348" s="623" t="s">
        <v>538</v>
      </c>
      <c r="M348" s="626" t="s">
        <v>652</v>
      </c>
      <c r="N348" s="607" t="s">
        <v>537</v>
      </c>
      <c r="O348" s="623" t="s">
        <v>538</v>
      </c>
      <c r="P348" s="626" t="s">
        <v>652</v>
      </c>
      <c r="Q348" s="607" t="s">
        <v>537</v>
      </c>
      <c r="R348" s="623" t="s">
        <v>538</v>
      </c>
      <c r="S348" s="626" t="s">
        <v>652</v>
      </c>
      <c r="T348" s="607" t="s">
        <v>537</v>
      </c>
      <c r="U348" s="623" t="s">
        <v>538</v>
      </c>
      <c r="V348" s="626" t="s">
        <v>652</v>
      </c>
      <c r="W348" s="607" t="s">
        <v>537</v>
      </c>
      <c r="X348" s="623" t="s">
        <v>538</v>
      </c>
      <c r="Y348" s="626" t="s">
        <v>652</v>
      </c>
      <c r="Z348" s="607" t="s">
        <v>537</v>
      </c>
      <c r="AA348" s="623" t="s">
        <v>538</v>
      </c>
      <c r="AB348" s="626" t="s">
        <v>652</v>
      </c>
      <c r="AC348" s="607" t="s">
        <v>537</v>
      </c>
      <c r="AD348" s="623" t="s">
        <v>538</v>
      </c>
      <c r="AE348" s="626" t="s">
        <v>652</v>
      </c>
      <c r="AF348" s="607" t="s">
        <v>537</v>
      </c>
      <c r="AG348" s="623" t="s">
        <v>538</v>
      </c>
      <c r="AH348" s="626" t="s">
        <v>652</v>
      </c>
      <c r="AI348" s="607" t="s">
        <v>537</v>
      </c>
      <c r="AJ348" s="623" t="s">
        <v>538</v>
      </c>
      <c r="AK348" s="626" t="s">
        <v>652</v>
      </c>
      <c r="AL348" s="607" t="s">
        <v>537</v>
      </c>
      <c r="AM348" s="623" t="s">
        <v>538</v>
      </c>
      <c r="AN348" s="626" t="s">
        <v>652</v>
      </c>
      <c r="AO348" s="607" t="s">
        <v>537</v>
      </c>
      <c r="AP348" s="623" t="s">
        <v>538</v>
      </c>
      <c r="AQ348" s="626" t="s">
        <v>652</v>
      </c>
    </row>
    <row r="349" spans="1:43" ht="15" hidden="1" thickBot="1" x14ac:dyDescent="0.35">
      <c r="A349" s="607" t="s">
        <v>626</v>
      </c>
      <c r="E349" s="592"/>
      <c r="F349" s="613" t="s">
        <v>643</v>
      </c>
      <c r="H349" s="607" t="s">
        <v>626</v>
      </c>
      <c r="I349" s="623">
        <v>1</v>
      </c>
      <c r="J349" s="623">
        <v>1</v>
      </c>
      <c r="K349" s="607" t="s">
        <v>626</v>
      </c>
      <c r="L349" s="623">
        <v>2</v>
      </c>
      <c r="M349" s="623">
        <v>1</v>
      </c>
      <c r="N349" s="607" t="s">
        <v>626</v>
      </c>
      <c r="O349" s="623">
        <v>3</v>
      </c>
      <c r="P349" s="623">
        <v>1</v>
      </c>
      <c r="Q349" s="607" t="s">
        <v>626</v>
      </c>
      <c r="R349" s="623">
        <v>4</v>
      </c>
      <c r="S349" s="623">
        <v>1</v>
      </c>
      <c r="T349" s="607" t="s">
        <v>626</v>
      </c>
      <c r="U349" s="623">
        <v>5</v>
      </c>
      <c r="V349" s="623">
        <v>1</v>
      </c>
      <c r="W349" s="607" t="s">
        <v>626</v>
      </c>
      <c r="X349" s="623">
        <v>6</v>
      </c>
      <c r="Y349" s="623">
        <v>1</v>
      </c>
      <c r="Z349" s="607" t="s">
        <v>626</v>
      </c>
      <c r="AA349" s="623">
        <v>7</v>
      </c>
      <c r="AB349" s="623">
        <v>1</v>
      </c>
      <c r="AC349" s="607" t="s">
        <v>626</v>
      </c>
      <c r="AD349" s="623">
        <v>8</v>
      </c>
      <c r="AE349" s="623">
        <v>1</v>
      </c>
      <c r="AF349" s="607" t="s">
        <v>626</v>
      </c>
      <c r="AG349" s="623">
        <v>9</v>
      </c>
      <c r="AH349" s="623">
        <v>1</v>
      </c>
      <c r="AI349" s="607" t="s">
        <v>626</v>
      </c>
      <c r="AJ349" s="623">
        <v>10</v>
      </c>
      <c r="AK349" s="623">
        <v>1</v>
      </c>
      <c r="AL349" s="607" t="s">
        <v>626</v>
      </c>
      <c r="AM349" s="623">
        <v>11</v>
      </c>
      <c r="AN349" s="623">
        <v>1</v>
      </c>
      <c r="AO349" s="607" t="s">
        <v>626</v>
      </c>
      <c r="AP349" s="623">
        <v>12</v>
      </c>
      <c r="AQ349" s="623">
        <v>1</v>
      </c>
    </row>
    <row r="350" spans="1:43" hidden="1" x14ac:dyDescent="0.3">
      <c r="A350" s="602" t="s">
        <v>537</v>
      </c>
      <c r="E350" s="597" t="s">
        <v>537</v>
      </c>
      <c r="F350" s="614"/>
      <c r="H350" s="602" t="s">
        <v>537</v>
      </c>
      <c r="I350" s="623" t="s">
        <v>538</v>
      </c>
      <c r="J350" s="626" t="s">
        <v>652</v>
      </c>
      <c r="K350" s="602" t="s">
        <v>537</v>
      </c>
      <c r="L350" s="623" t="s">
        <v>538</v>
      </c>
      <c r="M350" s="626" t="s">
        <v>652</v>
      </c>
      <c r="N350" s="602" t="s">
        <v>537</v>
      </c>
      <c r="O350" s="623" t="s">
        <v>538</v>
      </c>
      <c r="P350" s="626" t="s">
        <v>652</v>
      </c>
      <c r="Q350" s="602" t="s">
        <v>537</v>
      </c>
      <c r="R350" s="623" t="s">
        <v>538</v>
      </c>
      <c r="S350" s="626" t="s">
        <v>652</v>
      </c>
      <c r="T350" s="602" t="s">
        <v>537</v>
      </c>
      <c r="U350" s="623" t="s">
        <v>538</v>
      </c>
      <c r="V350" s="626" t="s">
        <v>652</v>
      </c>
      <c r="W350" s="602" t="s">
        <v>537</v>
      </c>
      <c r="X350" s="623" t="s">
        <v>538</v>
      </c>
      <c r="Y350" s="626" t="s">
        <v>652</v>
      </c>
      <c r="Z350" s="602" t="s">
        <v>537</v>
      </c>
      <c r="AA350" s="623" t="s">
        <v>538</v>
      </c>
      <c r="AB350" s="626" t="s">
        <v>652</v>
      </c>
      <c r="AC350" s="602" t="s">
        <v>537</v>
      </c>
      <c r="AD350" s="623" t="s">
        <v>538</v>
      </c>
      <c r="AE350" s="626" t="s">
        <v>652</v>
      </c>
      <c r="AF350" s="602" t="s">
        <v>537</v>
      </c>
      <c r="AG350" s="623" t="s">
        <v>538</v>
      </c>
      <c r="AH350" s="626" t="s">
        <v>652</v>
      </c>
      <c r="AI350" s="602" t="s">
        <v>537</v>
      </c>
      <c r="AJ350" s="623" t="s">
        <v>538</v>
      </c>
      <c r="AK350" s="626" t="s">
        <v>652</v>
      </c>
      <c r="AL350" s="602" t="s">
        <v>537</v>
      </c>
      <c r="AM350" s="623" t="s">
        <v>538</v>
      </c>
      <c r="AN350" s="626" t="s">
        <v>652</v>
      </c>
      <c r="AO350" s="602" t="s">
        <v>537</v>
      </c>
      <c r="AP350" s="623" t="s">
        <v>538</v>
      </c>
      <c r="AQ350" s="626" t="s">
        <v>652</v>
      </c>
    </row>
    <row r="351" spans="1:43" ht="15" hidden="1" thickBot="1" x14ac:dyDescent="0.35">
      <c r="A351" s="618" t="s">
        <v>627</v>
      </c>
      <c r="E351" s="603" t="s">
        <v>644</v>
      </c>
      <c r="F351" s="610"/>
      <c r="H351" s="618" t="s">
        <v>627</v>
      </c>
      <c r="I351" s="629">
        <v>1</v>
      </c>
      <c r="J351" s="629">
        <v>1</v>
      </c>
      <c r="K351" s="618" t="s">
        <v>627</v>
      </c>
      <c r="L351" s="629">
        <v>2</v>
      </c>
      <c r="M351" s="629">
        <v>1</v>
      </c>
      <c r="N351" s="618" t="s">
        <v>627</v>
      </c>
      <c r="O351" s="629">
        <v>3</v>
      </c>
      <c r="P351" s="629">
        <v>1</v>
      </c>
      <c r="Q351" s="618" t="s">
        <v>627</v>
      </c>
      <c r="R351" s="629">
        <v>4</v>
      </c>
      <c r="S351" s="629">
        <v>1</v>
      </c>
      <c r="T351" s="618" t="s">
        <v>627</v>
      </c>
      <c r="U351" s="629">
        <v>5</v>
      </c>
      <c r="V351" s="629">
        <v>1</v>
      </c>
      <c r="W351" s="618" t="s">
        <v>627</v>
      </c>
      <c r="X351" s="629">
        <v>6</v>
      </c>
      <c r="Y351" s="629">
        <v>1</v>
      </c>
      <c r="Z351" s="618" t="s">
        <v>627</v>
      </c>
      <c r="AA351" s="629">
        <v>7</v>
      </c>
      <c r="AB351" s="629">
        <v>1</v>
      </c>
      <c r="AC351" s="618" t="s">
        <v>627</v>
      </c>
      <c r="AD351" s="629">
        <v>8</v>
      </c>
      <c r="AE351" s="629">
        <v>1</v>
      </c>
      <c r="AF351" s="618" t="s">
        <v>627</v>
      </c>
      <c r="AG351" s="629">
        <v>9</v>
      </c>
      <c r="AH351" s="629">
        <v>1</v>
      </c>
      <c r="AI351" s="618" t="s">
        <v>627</v>
      </c>
      <c r="AJ351" s="629">
        <v>10</v>
      </c>
      <c r="AK351" s="629">
        <v>1</v>
      </c>
      <c r="AL351" s="618" t="s">
        <v>627</v>
      </c>
      <c r="AM351" s="629">
        <v>11</v>
      </c>
      <c r="AN351" s="629">
        <v>1</v>
      </c>
      <c r="AO351" s="618" t="s">
        <v>627</v>
      </c>
      <c r="AP351" s="629">
        <v>12</v>
      </c>
      <c r="AQ351" s="629">
        <v>1</v>
      </c>
    </row>
    <row r="352" spans="1:43" hidden="1" x14ac:dyDescent="0.3">
      <c r="A352" s="596" t="s">
        <v>537</v>
      </c>
      <c r="E352" s="603" t="s">
        <v>537</v>
      </c>
      <c r="F352" s="610"/>
      <c r="H352" s="596" t="s">
        <v>537</v>
      </c>
      <c r="I352" s="620" t="s">
        <v>538</v>
      </c>
      <c r="J352" s="621" t="s">
        <v>652</v>
      </c>
      <c r="K352" s="596" t="s">
        <v>537</v>
      </c>
      <c r="L352" s="620" t="s">
        <v>538</v>
      </c>
      <c r="M352" s="621" t="s">
        <v>652</v>
      </c>
      <c r="N352" s="596" t="s">
        <v>537</v>
      </c>
      <c r="O352" s="620" t="s">
        <v>538</v>
      </c>
      <c r="P352" s="621" t="s">
        <v>652</v>
      </c>
      <c r="Q352" s="596" t="s">
        <v>537</v>
      </c>
      <c r="R352" s="620" t="s">
        <v>538</v>
      </c>
      <c r="S352" s="621" t="s">
        <v>652</v>
      </c>
      <c r="T352" s="596" t="s">
        <v>537</v>
      </c>
      <c r="U352" s="620" t="s">
        <v>538</v>
      </c>
      <c r="V352" s="621" t="s">
        <v>652</v>
      </c>
      <c r="W352" s="596" t="s">
        <v>537</v>
      </c>
      <c r="X352" s="620" t="s">
        <v>538</v>
      </c>
      <c r="Y352" s="621" t="s">
        <v>652</v>
      </c>
      <c r="Z352" s="596" t="s">
        <v>537</v>
      </c>
      <c r="AA352" s="620" t="s">
        <v>538</v>
      </c>
      <c r="AB352" s="621" t="s">
        <v>652</v>
      </c>
      <c r="AC352" s="596" t="s">
        <v>537</v>
      </c>
      <c r="AD352" s="620" t="s">
        <v>538</v>
      </c>
      <c r="AE352" s="621" t="s">
        <v>652</v>
      </c>
      <c r="AF352" s="596" t="s">
        <v>537</v>
      </c>
      <c r="AG352" s="620" t="s">
        <v>538</v>
      </c>
      <c r="AH352" s="621" t="s">
        <v>652</v>
      </c>
      <c r="AI352" s="596" t="s">
        <v>537</v>
      </c>
      <c r="AJ352" s="620" t="s">
        <v>538</v>
      </c>
      <c r="AK352" s="621" t="s">
        <v>652</v>
      </c>
      <c r="AL352" s="596" t="s">
        <v>537</v>
      </c>
      <c r="AM352" s="620" t="s">
        <v>538</v>
      </c>
      <c r="AN352" s="621" t="s">
        <v>652</v>
      </c>
      <c r="AO352" s="596" t="s">
        <v>537</v>
      </c>
      <c r="AP352" s="620" t="s">
        <v>538</v>
      </c>
      <c r="AQ352" s="621" t="s">
        <v>652</v>
      </c>
    </row>
    <row r="353" spans="1:43" hidden="1" x14ac:dyDescent="0.3">
      <c r="A353" s="602" t="s">
        <v>628</v>
      </c>
      <c r="E353" s="603" t="s">
        <v>645</v>
      </c>
      <c r="F353" s="610"/>
      <c r="H353" s="602" t="s">
        <v>628</v>
      </c>
      <c r="I353" s="623">
        <v>1</v>
      </c>
      <c r="J353" s="623">
        <v>1</v>
      </c>
      <c r="K353" s="602" t="s">
        <v>628</v>
      </c>
      <c r="L353" s="623">
        <v>2</v>
      </c>
      <c r="M353" s="623">
        <v>1</v>
      </c>
      <c r="N353" s="602" t="s">
        <v>628</v>
      </c>
      <c r="O353" s="623">
        <v>3</v>
      </c>
      <c r="P353" s="623">
        <v>1</v>
      </c>
      <c r="Q353" s="602" t="s">
        <v>628</v>
      </c>
      <c r="R353" s="623">
        <v>4</v>
      </c>
      <c r="S353" s="623">
        <v>1</v>
      </c>
      <c r="T353" s="602" t="s">
        <v>628</v>
      </c>
      <c r="U353" s="623">
        <v>5</v>
      </c>
      <c r="V353" s="623">
        <v>1</v>
      </c>
      <c r="W353" s="602" t="s">
        <v>628</v>
      </c>
      <c r="X353" s="623">
        <v>6</v>
      </c>
      <c r="Y353" s="623">
        <v>1</v>
      </c>
      <c r="Z353" s="602" t="s">
        <v>628</v>
      </c>
      <c r="AA353" s="623">
        <v>7</v>
      </c>
      <c r="AB353" s="623">
        <v>1</v>
      </c>
      <c r="AC353" s="602" t="s">
        <v>628</v>
      </c>
      <c r="AD353" s="623">
        <v>8</v>
      </c>
      <c r="AE353" s="623">
        <v>1</v>
      </c>
      <c r="AF353" s="602" t="s">
        <v>628</v>
      </c>
      <c r="AG353" s="623">
        <v>9</v>
      </c>
      <c r="AH353" s="623">
        <v>1</v>
      </c>
      <c r="AI353" s="602" t="s">
        <v>628</v>
      </c>
      <c r="AJ353" s="623">
        <v>10</v>
      </c>
      <c r="AK353" s="623">
        <v>1</v>
      </c>
      <c r="AL353" s="602" t="s">
        <v>628</v>
      </c>
      <c r="AM353" s="623">
        <v>11</v>
      </c>
      <c r="AN353" s="623">
        <v>1</v>
      </c>
      <c r="AO353" s="602" t="s">
        <v>628</v>
      </c>
      <c r="AP353" s="623">
        <v>12</v>
      </c>
      <c r="AQ353" s="623">
        <v>1</v>
      </c>
    </row>
    <row r="354" spans="1:43" hidden="1" x14ac:dyDescent="0.3">
      <c r="A354" s="602" t="s">
        <v>537</v>
      </c>
      <c r="E354" s="603" t="s">
        <v>537</v>
      </c>
      <c r="F354" s="610"/>
      <c r="H354" s="602" t="s">
        <v>537</v>
      </c>
      <c r="I354" s="623" t="s">
        <v>538</v>
      </c>
      <c r="J354" s="626" t="s">
        <v>652</v>
      </c>
      <c r="K354" s="602" t="s">
        <v>537</v>
      </c>
      <c r="L354" s="623" t="s">
        <v>538</v>
      </c>
      <c r="M354" s="626" t="s">
        <v>652</v>
      </c>
      <c r="N354" s="602" t="s">
        <v>537</v>
      </c>
      <c r="O354" s="623" t="s">
        <v>538</v>
      </c>
      <c r="P354" s="626" t="s">
        <v>652</v>
      </c>
      <c r="Q354" s="602" t="s">
        <v>537</v>
      </c>
      <c r="R354" s="623" t="s">
        <v>538</v>
      </c>
      <c r="S354" s="626" t="s">
        <v>652</v>
      </c>
      <c r="T354" s="602" t="s">
        <v>537</v>
      </c>
      <c r="U354" s="623" t="s">
        <v>538</v>
      </c>
      <c r="V354" s="626" t="s">
        <v>652</v>
      </c>
      <c r="W354" s="602" t="s">
        <v>537</v>
      </c>
      <c r="X354" s="623" t="s">
        <v>538</v>
      </c>
      <c r="Y354" s="626" t="s">
        <v>652</v>
      </c>
      <c r="Z354" s="602" t="s">
        <v>537</v>
      </c>
      <c r="AA354" s="623" t="s">
        <v>538</v>
      </c>
      <c r="AB354" s="626" t="s">
        <v>652</v>
      </c>
      <c r="AC354" s="602" t="s">
        <v>537</v>
      </c>
      <c r="AD354" s="623" t="s">
        <v>538</v>
      </c>
      <c r="AE354" s="626" t="s">
        <v>652</v>
      </c>
      <c r="AF354" s="602" t="s">
        <v>537</v>
      </c>
      <c r="AG354" s="623" t="s">
        <v>538</v>
      </c>
      <c r="AH354" s="626" t="s">
        <v>652</v>
      </c>
      <c r="AI354" s="602" t="s">
        <v>537</v>
      </c>
      <c r="AJ354" s="623" t="s">
        <v>538</v>
      </c>
      <c r="AK354" s="626" t="s">
        <v>652</v>
      </c>
      <c r="AL354" s="602" t="s">
        <v>537</v>
      </c>
      <c r="AM354" s="623" t="s">
        <v>538</v>
      </c>
      <c r="AN354" s="626" t="s">
        <v>652</v>
      </c>
      <c r="AO354" s="602" t="s">
        <v>537</v>
      </c>
      <c r="AP354" s="623" t="s">
        <v>538</v>
      </c>
      <c r="AQ354" s="626" t="s">
        <v>652</v>
      </c>
    </row>
    <row r="355" spans="1:43" hidden="1" x14ac:dyDescent="0.3">
      <c r="A355" s="602" t="s">
        <v>629</v>
      </c>
      <c r="E355" s="603" t="s">
        <v>646</v>
      </c>
      <c r="F355" s="610"/>
      <c r="H355" s="602" t="s">
        <v>629</v>
      </c>
      <c r="I355" s="623">
        <v>1</v>
      </c>
      <c r="J355" s="623">
        <v>1</v>
      </c>
      <c r="K355" s="602" t="s">
        <v>629</v>
      </c>
      <c r="L355" s="623">
        <v>2</v>
      </c>
      <c r="M355" s="623">
        <v>1</v>
      </c>
      <c r="N355" s="602" t="s">
        <v>629</v>
      </c>
      <c r="O355" s="623">
        <v>3</v>
      </c>
      <c r="P355" s="623">
        <v>1</v>
      </c>
      <c r="Q355" s="602" t="s">
        <v>629</v>
      </c>
      <c r="R355" s="623">
        <v>4</v>
      </c>
      <c r="S355" s="623">
        <v>1</v>
      </c>
      <c r="T355" s="602" t="s">
        <v>629</v>
      </c>
      <c r="U355" s="623">
        <v>5</v>
      </c>
      <c r="V355" s="623">
        <v>1</v>
      </c>
      <c r="W355" s="602" t="s">
        <v>629</v>
      </c>
      <c r="X355" s="623">
        <v>6</v>
      </c>
      <c r="Y355" s="623">
        <v>1</v>
      </c>
      <c r="Z355" s="602" t="s">
        <v>629</v>
      </c>
      <c r="AA355" s="623">
        <v>7</v>
      </c>
      <c r="AB355" s="623">
        <v>1</v>
      </c>
      <c r="AC355" s="602" t="s">
        <v>629</v>
      </c>
      <c r="AD355" s="623">
        <v>8</v>
      </c>
      <c r="AE355" s="623">
        <v>1</v>
      </c>
      <c r="AF355" s="602" t="s">
        <v>629</v>
      </c>
      <c r="AG355" s="623">
        <v>9</v>
      </c>
      <c r="AH355" s="623">
        <v>1</v>
      </c>
      <c r="AI355" s="602" t="s">
        <v>629</v>
      </c>
      <c r="AJ355" s="623">
        <v>10</v>
      </c>
      <c r="AK355" s="623">
        <v>1</v>
      </c>
      <c r="AL355" s="602" t="s">
        <v>629</v>
      </c>
      <c r="AM355" s="623">
        <v>11</v>
      </c>
      <c r="AN355" s="623">
        <v>1</v>
      </c>
      <c r="AO355" s="602" t="s">
        <v>629</v>
      </c>
      <c r="AP355" s="623">
        <v>12</v>
      </c>
      <c r="AQ355" s="623">
        <v>1</v>
      </c>
    </row>
    <row r="356" spans="1:43" hidden="1" x14ac:dyDescent="0.3">
      <c r="A356" s="602" t="s">
        <v>537</v>
      </c>
      <c r="E356" s="603" t="s">
        <v>537</v>
      </c>
      <c r="F356" s="610"/>
      <c r="H356" s="602" t="s">
        <v>537</v>
      </c>
      <c r="I356" s="623" t="s">
        <v>538</v>
      </c>
      <c r="J356" s="626" t="s">
        <v>652</v>
      </c>
      <c r="K356" s="602" t="s">
        <v>537</v>
      </c>
      <c r="L356" s="623" t="s">
        <v>538</v>
      </c>
      <c r="M356" s="626" t="s">
        <v>652</v>
      </c>
      <c r="N356" s="602" t="s">
        <v>537</v>
      </c>
      <c r="O356" s="623" t="s">
        <v>538</v>
      </c>
      <c r="P356" s="626" t="s">
        <v>652</v>
      </c>
      <c r="Q356" s="602" t="s">
        <v>537</v>
      </c>
      <c r="R356" s="623" t="s">
        <v>538</v>
      </c>
      <c r="S356" s="626" t="s">
        <v>652</v>
      </c>
      <c r="T356" s="602" t="s">
        <v>537</v>
      </c>
      <c r="U356" s="623" t="s">
        <v>538</v>
      </c>
      <c r="V356" s="626" t="s">
        <v>652</v>
      </c>
      <c r="W356" s="602" t="s">
        <v>537</v>
      </c>
      <c r="X356" s="623" t="s">
        <v>538</v>
      </c>
      <c r="Y356" s="626" t="s">
        <v>652</v>
      </c>
      <c r="Z356" s="602" t="s">
        <v>537</v>
      </c>
      <c r="AA356" s="623" t="s">
        <v>538</v>
      </c>
      <c r="AB356" s="626" t="s">
        <v>652</v>
      </c>
      <c r="AC356" s="602" t="s">
        <v>537</v>
      </c>
      <c r="AD356" s="623" t="s">
        <v>538</v>
      </c>
      <c r="AE356" s="626" t="s">
        <v>652</v>
      </c>
      <c r="AF356" s="602" t="s">
        <v>537</v>
      </c>
      <c r="AG356" s="623" t="s">
        <v>538</v>
      </c>
      <c r="AH356" s="626" t="s">
        <v>652</v>
      </c>
      <c r="AI356" s="602" t="s">
        <v>537</v>
      </c>
      <c r="AJ356" s="623" t="s">
        <v>538</v>
      </c>
      <c r="AK356" s="626" t="s">
        <v>652</v>
      </c>
      <c r="AL356" s="602" t="s">
        <v>537</v>
      </c>
      <c r="AM356" s="623" t="s">
        <v>538</v>
      </c>
      <c r="AN356" s="626" t="s">
        <v>652</v>
      </c>
      <c r="AO356" s="602" t="s">
        <v>537</v>
      </c>
      <c r="AP356" s="623" t="s">
        <v>538</v>
      </c>
      <c r="AQ356" s="626" t="s">
        <v>652</v>
      </c>
    </row>
    <row r="357" spans="1:43" ht="15" hidden="1" thickBot="1" x14ac:dyDescent="0.35">
      <c r="A357" s="602" t="s">
        <v>630</v>
      </c>
      <c r="E357" s="611" t="s">
        <v>647</v>
      </c>
      <c r="F357" s="612"/>
      <c r="H357" s="602" t="s">
        <v>630</v>
      </c>
      <c r="I357" s="623">
        <v>1</v>
      </c>
      <c r="J357" s="623">
        <v>1</v>
      </c>
      <c r="K357" s="602" t="s">
        <v>630</v>
      </c>
      <c r="L357" s="623">
        <v>2</v>
      </c>
      <c r="M357" s="623">
        <v>1</v>
      </c>
      <c r="N357" s="602" t="s">
        <v>630</v>
      </c>
      <c r="O357" s="623">
        <v>3</v>
      </c>
      <c r="P357" s="623">
        <v>1</v>
      </c>
      <c r="Q357" s="602" t="s">
        <v>630</v>
      </c>
      <c r="R357" s="623">
        <v>4</v>
      </c>
      <c r="S357" s="623">
        <v>1</v>
      </c>
      <c r="T357" s="602" t="s">
        <v>630</v>
      </c>
      <c r="U357" s="623">
        <v>5</v>
      </c>
      <c r="V357" s="623">
        <v>1</v>
      </c>
      <c r="W357" s="602" t="s">
        <v>630</v>
      </c>
      <c r="X357" s="623">
        <v>6</v>
      </c>
      <c r="Y357" s="623">
        <v>1</v>
      </c>
      <c r="Z357" s="602" t="s">
        <v>630</v>
      </c>
      <c r="AA357" s="623">
        <v>7</v>
      </c>
      <c r="AB357" s="623">
        <v>1</v>
      </c>
      <c r="AC357" s="602" t="s">
        <v>630</v>
      </c>
      <c r="AD357" s="623">
        <v>8</v>
      </c>
      <c r="AE357" s="623">
        <v>1</v>
      </c>
      <c r="AF357" s="602" t="s">
        <v>630</v>
      </c>
      <c r="AG357" s="623">
        <v>9</v>
      </c>
      <c r="AH357" s="623">
        <v>1</v>
      </c>
      <c r="AI357" s="602" t="s">
        <v>630</v>
      </c>
      <c r="AJ357" s="623">
        <v>10</v>
      </c>
      <c r="AK357" s="623">
        <v>1</v>
      </c>
      <c r="AL357" s="602" t="s">
        <v>630</v>
      </c>
      <c r="AM357" s="623">
        <v>11</v>
      </c>
      <c r="AN357" s="623">
        <v>1</v>
      </c>
      <c r="AO357" s="602" t="s">
        <v>630</v>
      </c>
      <c r="AP357" s="623">
        <v>12</v>
      </c>
      <c r="AQ357" s="623">
        <v>1</v>
      </c>
    </row>
    <row r="358" spans="1:43" hidden="1" x14ac:dyDescent="0.3">
      <c r="A358" s="602" t="s">
        <v>537</v>
      </c>
      <c r="E358" s="636"/>
      <c r="F358" s="636"/>
      <c r="H358" s="602" t="s">
        <v>537</v>
      </c>
      <c r="I358" s="623" t="s">
        <v>538</v>
      </c>
      <c r="J358" s="626" t="s">
        <v>652</v>
      </c>
      <c r="K358" s="602" t="s">
        <v>537</v>
      </c>
      <c r="L358" s="623" t="s">
        <v>538</v>
      </c>
      <c r="M358" s="626" t="s">
        <v>652</v>
      </c>
      <c r="N358" s="602" t="s">
        <v>537</v>
      </c>
      <c r="O358" s="623" t="s">
        <v>538</v>
      </c>
      <c r="P358" s="626" t="s">
        <v>652</v>
      </c>
      <c r="Q358" s="602" t="s">
        <v>537</v>
      </c>
      <c r="R358" s="623" t="s">
        <v>538</v>
      </c>
      <c r="S358" s="626" t="s">
        <v>652</v>
      </c>
      <c r="T358" s="602" t="s">
        <v>537</v>
      </c>
      <c r="U358" s="623" t="s">
        <v>538</v>
      </c>
      <c r="V358" s="626" t="s">
        <v>652</v>
      </c>
      <c r="W358" s="602" t="s">
        <v>537</v>
      </c>
      <c r="X358" s="623" t="s">
        <v>538</v>
      </c>
      <c r="Y358" s="626" t="s">
        <v>652</v>
      </c>
      <c r="Z358" s="602" t="s">
        <v>537</v>
      </c>
      <c r="AA358" s="623" t="s">
        <v>538</v>
      </c>
      <c r="AB358" s="626" t="s">
        <v>652</v>
      </c>
      <c r="AC358" s="602" t="s">
        <v>537</v>
      </c>
      <c r="AD358" s="623" t="s">
        <v>538</v>
      </c>
      <c r="AE358" s="626" t="s">
        <v>652</v>
      </c>
      <c r="AF358" s="602" t="s">
        <v>537</v>
      </c>
      <c r="AG358" s="623" t="s">
        <v>538</v>
      </c>
      <c r="AH358" s="626" t="s">
        <v>652</v>
      </c>
      <c r="AI358" s="602" t="s">
        <v>537</v>
      </c>
      <c r="AJ358" s="623" t="s">
        <v>538</v>
      </c>
      <c r="AK358" s="626" t="s">
        <v>652</v>
      </c>
      <c r="AL358" s="602" t="s">
        <v>537</v>
      </c>
      <c r="AM358" s="623" t="s">
        <v>538</v>
      </c>
      <c r="AN358" s="626" t="s">
        <v>652</v>
      </c>
      <c r="AO358" s="602" t="s">
        <v>537</v>
      </c>
      <c r="AP358" s="623" t="s">
        <v>538</v>
      </c>
      <c r="AQ358" s="626" t="s">
        <v>652</v>
      </c>
    </row>
    <row r="359" spans="1:43" hidden="1" x14ac:dyDescent="0.3">
      <c r="A359" s="602" t="s">
        <v>631</v>
      </c>
      <c r="E359" s="636"/>
      <c r="F359" s="636"/>
      <c r="H359" s="602" t="s">
        <v>631</v>
      </c>
      <c r="I359" s="623">
        <v>1</v>
      </c>
      <c r="J359" s="623">
        <v>1</v>
      </c>
      <c r="K359" s="602" t="s">
        <v>631</v>
      </c>
      <c r="L359" s="623">
        <v>2</v>
      </c>
      <c r="M359" s="623">
        <v>1</v>
      </c>
      <c r="N359" s="602" t="s">
        <v>631</v>
      </c>
      <c r="O359" s="623">
        <v>3</v>
      </c>
      <c r="P359" s="623">
        <v>1</v>
      </c>
      <c r="Q359" s="602" t="s">
        <v>631</v>
      </c>
      <c r="R359" s="623">
        <v>4</v>
      </c>
      <c r="S359" s="623">
        <v>1</v>
      </c>
      <c r="T359" s="602" t="s">
        <v>631</v>
      </c>
      <c r="U359" s="623">
        <v>5</v>
      </c>
      <c r="V359" s="623">
        <v>1</v>
      </c>
      <c r="W359" s="602" t="s">
        <v>631</v>
      </c>
      <c r="X359" s="623">
        <v>6</v>
      </c>
      <c r="Y359" s="623">
        <v>1</v>
      </c>
      <c r="Z359" s="602" t="s">
        <v>631</v>
      </c>
      <c r="AA359" s="623">
        <v>7</v>
      </c>
      <c r="AB359" s="623">
        <v>1</v>
      </c>
      <c r="AC359" s="602" t="s">
        <v>631</v>
      </c>
      <c r="AD359" s="623">
        <v>8</v>
      </c>
      <c r="AE359" s="623">
        <v>1</v>
      </c>
      <c r="AF359" s="602" t="s">
        <v>631</v>
      </c>
      <c r="AG359" s="623">
        <v>9</v>
      </c>
      <c r="AH359" s="623">
        <v>1</v>
      </c>
      <c r="AI359" s="602" t="s">
        <v>631</v>
      </c>
      <c r="AJ359" s="623">
        <v>10</v>
      </c>
      <c r="AK359" s="623">
        <v>1</v>
      </c>
      <c r="AL359" s="602" t="s">
        <v>631</v>
      </c>
      <c r="AM359" s="623">
        <v>11</v>
      </c>
      <c r="AN359" s="623">
        <v>1</v>
      </c>
      <c r="AO359" s="602" t="s">
        <v>631</v>
      </c>
      <c r="AP359" s="623">
        <v>12</v>
      </c>
      <c r="AQ359" s="623">
        <v>1</v>
      </c>
    </row>
    <row r="360" spans="1:43" hidden="1" x14ac:dyDescent="0.3">
      <c r="A360" s="602" t="s">
        <v>537</v>
      </c>
      <c r="E360" s="636"/>
      <c r="F360" s="636"/>
      <c r="H360" s="602" t="s">
        <v>537</v>
      </c>
      <c r="I360" s="623" t="s">
        <v>538</v>
      </c>
      <c r="J360" s="626" t="s">
        <v>652</v>
      </c>
      <c r="K360" s="602" t="s">
        <v>537</v>
      </c>
      <c r="L360" s="623" t="s">
        <v>538</v>
      </c>
      <c r="M360" s="626" t="s">
        <v>652</v>
      </c>
      <c r="N360" s="602" t="s">
        <v>537</v>
      </c>
      <c r="O360" s="623" t="s">
        <v>538</v>
      </c>
      <c r="P360" s="626" t="s">
        <v>652</v>
      </c>
      <c r="Q360" s="602" t="s">
        <v>537</v>
      </c>
      <c r="R360" s="623" t="s">
        <v>538</v>
      </c>
      <c r="S360" s="626" t="s">
        <v>652</v>
      </c>
      <c r="T360" s="602" t="s">
        <v>537</v>
      </c>
      <c r="U360" s="623" t="s">
        <v>538</v>
      </c>
      <c r="V360" s="626" t="s">
        <v>652</v>
      </c>
      <c r="W360" s="602" t="s">
        <v>537</v>
      </c>
      <c r="X360" s="623" t="s">
        <v>538</v>
      </c>
      <c r="Y360" s="626" t="s">
        <v>652</v>
      </c>
      <c r="Z360" s="602" t="s">
        <v>537</v>
      </c>
      <c r="AA360" s="623" t="s">
        <v>538</v>
      </c>
      <c r="AB360" s="626" t="s">
        <v>652</v>
      </c>
      <c r="AC360" s="602" t="s">
        <v>537</v>
      </c>
      <c r="AD360" s="623" t="s">
        <v>538</v>
      </c>
      <c r="AE360" s="626" t="s">
        <v>652</v>
      </c>
      <c r="AF360" s="602" t="s">
        <v>537</v>
      </c>
      <c r="AG360" s="623" t="s">
        <v>538</v>
      </c>
      <c r="AH360" s="626" t="s">
        <v>652</v>
      </c>
      <c r="AI360" s="602" t="s">
        <v>537</v>
      </c>
      <c r="AJ360" s="623" t="s">
        <v>538</v>
      </c>
      <c r="AK360" s="626" t="s">
        <v>652</v>
      </c>
      <c r="AL360" s="602" t="s">
        <v>537</v>
      </c>
      <c r="AM360" s="623" t="s">
        <v>538</v>
      </c>
      <c r="AN360" s="626" t="s">
        <v>652</v>
      </c>
      <c r="AO360" s="602" t="s">
        <v>537</v>
      </c>
      <c r="AP360" s="623" t="s">
        <v>538</v>
      </c>
      <c r="AQ360" s="626" t="s">
        <v>652</v>
      </c>
    </row>
    <row r="361" spans="1:43" hidden="1" x14ac:dyDescent="0.3">
      <c r="A361" s="602" t="s">
        <v>632</v>
      </c>
      <c r="E361" s="636"/>
      <c r="F361" s="636"/>
      <c r="H361" s="602" t="s">
        <v>632</v>
      </c>
      <c r="I361" s="623">
        <v>1</v>
      </c>
      <c r="J361" s="623">
        <v>1</v>
      </c>
      <c r="K361" s="602" t="s">
        <v>632</v>
      </c>
      <c r="L361" s="623">
        <v>2</v>
      </c>
      <c r="M361" s="623">
        <v>1</v>
      </c>
      <c r="N361" s="602" t="s">
        <v>632</v>
      </c>
      <c r="O361" s="623">
        <v>3</v>
      </c>
      <c r="P361" s="623">
        <v>1</v>
      </c>
      <c r="Q361" s="602" t="s">
        <v>632</v>
      </c>
      <c r="R361" s="623">
        <v>4</v>
      </c>
      <c r="S361" s="623">
        <v>1</v>
      </c>
      <c r="T361" s="602" t="s">
        <v>632</v>
      </c>
      <c r="U361" s="623">
        <v>5</v>
      </c>
      <c r="V361" s="623">
        <v>1</v>
      </c>
      <c r="W361" s="602" t="s">
        <v>632</v>
      </c>
      <c r="X361" s="623">
        <v>6</v>
      </c>
      <c r="Y361" s="623">
        <v>1</v>
      </c>
      <c r="Z361" s="602" t="s">
        <v>632</v>
      </c>
      <c r="AA361" s="623">
        <v>7</v>
      </c>
      <c r="AB361" s="623">
        <v>1</v>
      </c>
      <c r="AC361" s="602" t="s">
        <v>632</v>
      </c>
      <c r="AD361" s="623">
        <v>8</v>
      </c>
      <c r="AE361" s="623">
        <v>1</v>
      </c>
      <c r="AF361" s="602" t="s">
        <v>632</v>
      </c>
      <c r="AG361" s="623">
        <v>9</v>
      </c>
      <c r="AH361" s="623">
        <v>1</v>
      </c>
      <c r="AI361" s="602" t="s">
        <v>632</v>
      </c>
      <c r="AJ361" s="623">
        <v>10</v>
      </c>
      <c r="AK361" s="623">
        <v>1</v>
      </c>
      <c r="AL361" s="602" t="s">
        <v>632</v>
      </c>
      <c r="AM361" s="623">
        <v>11</v>
      </c>
      <c r="AN361" s="623">
        <v>1</v>
      </c>
      <c r="AO361" s="602" t="s">
        <v>632</v>
      </c>
      <c r="AP361" s="623">
        <v>12</v>
      </c>
      <c r="AQ361" s="623">
        <v>1</v>
      </c>
    </row>
    <row r="362" spans="1:43" hidden="1" x14ac:dyDescent="0.3">
      <c r="A362" s="602" t="s">
        <v>537</v>
      </c>
      <c r="E362" s="636"/>
      <c r="F362" s="636"/>
      <c r="H362" s="602" t="s">
        <v>537</v>
      </c>
      <c r="I362" s="623" t="s">
        <v>538</v>
      </c>
      <c r="J362" s="626" t="s">
        <v>652</v>
      </c>
      <c r="K362" s="602" t="s">
        <v>537</v>
      </c>
      <c r="L362" s="623" t="s">
        <v>538</v>
      </c>
      <c r="M362" s="626" t="s">
        <v>652</v>
      </c>
      <c r="N362" s="602" t="s">
        <v>537</v>
      </c>
      <c r="O362" s="623" t="s">
        <v>538</v>
      </c>
      <c r="P362" s="626" t="s">
        <v>652</v>
      </c>
      <c r="Q362" s="602" t="s">
        <v>537</v>
      </c>
      <c r="R362" s="623" t="s">
        <v>538</v>
      </c>
      <c r="S362" s="626" t="s">
        <v>652</v>
      </c>
      <c r="T362" s="602" t="s">
        <v>537</v>
      </c>
      <c r="U362" s="623" t="s">
        <v>538</v>
      </c>
      <c r="V362" s="626" t="s">
        <v>652</v>
      </c>
      <c r="W362" s="602" t="s">
        <v>537</v>
      </c>
      <c r="X362" s="623" t="s">
        <v>538</v>
      </c>
      <c r="Y362" s="626" t="s">
        <v>652</v>
      </c>
      <c r="Z362" s="602" t="s">
        <v>537</v>
      </c>
      <c r="AA362" s="623" t="s">
        <v>538</v>
      </c>
      <c r="AB362" s="626" t="s">
        <v>652</v>
      </c>
      <c r="AC362" s="602" t="s">
        <v>537</v>
      </c>
      <c r="AD362" s="623" t="s">
        <v>538</v>
      </c>
      <c r="AE362" s="626" t="s">
        <v>652</v>
      </c>
      <c r="AF362" s="602" t="s">
        <v>537</v>
      </c>
      <c r="AG362" s="623" t="s">
        <v>538</v>
      </c>
      <c r="AH362" s="626" t="s">
        <v>652</v>
      </c>
      <c r="AI362" s="602" t="s">
        <v>537</v>
      </c>
      <c r="AJ362" s="623" t="s">
        <v>538</v>
      </c>
      <c r="AK362" s="626" t="s">
        <v>652</v>
      </c>
      <c r="AL362" s="602" t="s">
        <v>537</v>
      </c>
      <c r="AM362" s="623" t="s">
        <v>538</v>
      </c>
      <c r="AN362" s="626" t="s">
        <v>652</v>
      </c>
      <c r="AO362" s="602" t="s">
        <v>537</v>
      </c>
      <c r="AP362" s="623" t="s">
        <v>538</v>
      </c>
      <c r="AQ362" s="626" t="s">
        <v>652</v>
      </c>
    </row>
    <row r="363" spans="1:43" hidden="1" x14ac:dyDescent="0.3">
      <c r="A363" s="602" t="s">
        <v>633</v>
      </c>
      <c r="E363" s="636"/>
      <c r="F363" s="636"/>
      <c r="H363" s="602" t="s">
        <v>633</v>
      </c>
      <c r="I363" s="623">
        <v>1</v>
      </c>
      <c r="J363" s="623">
        <v>1</v>
      </c>
      <c r="K363" s="602" t="s">
        <v>633</v>
      </c>
      <c r="L363" s="623">
        <v>2</v>
      </c>
      <c r="M363" s="623">
        <v>1</v>
      </c>
      <c r="N363" s="602" t="s">
        <v>633</v>
      </c>
      <c r="O363" s="623">
        <v>3</v>
      </c>
      <c r="P363" s="623">
        <v>1</v>
      </c>
      <c r="Q363" s="602" t="s">
        <v>633</v>
      </c>
      <c r="R363" s="623">
        <v>4</v>
      </c>
      <c r="S363" s="623">
        <v>1</v>
      </c>
      <c r="T363" s="602" t="s">
        <v>633</v>
      </c>
      <c r="U363" s="623">
        <v>5</v>
      </c>
      <c r="V363" s="623">
        <v>1</v>
      </c>
      <c r="W363" s="602" t="s">
        <v>633</v>
      </c>
      <c r="X363" s="623">
        <v>6</v>
      </c>
      <c r="Y363" s="623">
        <v>1</v>
      </c>
      <c r="Z363" s="602" t="s">
        <v>633</v>
      </c>
      <c r="AA363" s="623">
        <v>7</v>
      </c>
      <c r="AB363" s="623">
        <v>1</v>
      </c>
      <c r="AC363" s="602" t="s">
        <v>633</v>
      </c>
      <c r="AD363" s="623">
        <v>8</v>
      </c>
      <c r="AE363" s="623">
        <v>1</v>
      </c>
      <c r="AF363" s="602" t="s">
        <v>633</v>
      </c>
      <c r="AG363" s="623">
        <v>9</v>
      </c>
      <c r="AH363" s="623">
        <v>1</v>
      </c>
      <c r="AI363" s="602" t="s">
        <v>633</v>
      </c>
      <c r="AJ363" s="623">
        <v>10</v>
      </c>
      <c r="AK363" s="623">
        <v>1</v>
      </c>
      <c r="AL363" s="602" t="s">
        <v>633</v>
      </c>
      <c r="AM363" s="623">
        <v>11</v>
      </c>
      <c r="AN363" s="623">
        <v>1</v>
      </c>
      <c r="AO363" s="602" t="s">
        <v>633</v>
      </c>
      <c r="AP363" s="623">
        <v>12</v>
      </c>
      <c r="AQ363" s="623">
        <v>1</v>
      </c>
    </row>
    <row r="364" spans="1:43" hidden="1" x14ac:dyDescent="0.3">
      <c r="A364" s="607" t="s">
        <v>537</v>
      </c>
      <c r="E364" s="636"/>
      <c r="F364" s="636"/>
      <c r="H364" s="607" t="s">
        <v>537</v>
      </c>
      <c r="I364" s="623" t="s">
        <v>538</v>
      </c>
      <c r="J364" s="626" t="s">
        <v>652</v>
      </c>
      <c r="K364" s="607" t="s">
        <v>537</v>
      </c>
      <c r="L364" s="623" t="s">
        <v>538</v>
      </c>
      <c r="M364" s="626" t="s">
        <v>652</v>
      </c>
      <c r="N364" s="607" t="s">
        <v>537</v>
      </c>
      <c r="O364" s="623" t="s">
        <v>538</v>
      </c>
      <c r="P364" s="626" t="s">
        <v>652</v>
      </c>
      <c r="Q364" s="607" t="s">
        <v>537</v>
      </c>
      <c r="R364" s="623" t="s">
        <v>538</v>
      </c>
      <c r="S364" s="626" t="s">
        <v>652</v>
      </c>
      <c r="T364" s="607" t="s">
        <v>537</v>
      </c>
      <c r="U364" s="623" t="s">
        <v>538</v>
      </c>
      <c r="V364" s="626" t="s">
        <v>652</v>
      </c>
      <c r="W364" s="607" t="s">
        <v>537</v>
      </c>
      <c r="X364" s="623" t="s">
        <v>538</v>
      </c>
      <c r="Y364" s="626" t="s">
        <v>652</v>
      </c>
      <c r="Z364" s="607" t="s">
        <v>537</v>
      </c>
      <c r="AA364" s="623" t="s">
        <v>538</v>
      </c>
      <c r="AB364" s="626" t="s">
        <v>652</v>
      </c>
      <c r="AC364" s="607" t="s">
        <v>537</v>
      </c>
      <c r="AD364" s="623" t="s">
        <v>538</v>
      </c>
      <c r="AE364" s="626" t="s">
        <v>652</v>
      </c>
      <c r="AF364" s="607" t="s">
        <v>537</v>
      </c>
      <c r="AG364" s="623" t="s">
        <v>538</v>
      </c>
      <c r="AH364" s="626" t="s">
        <v>652</v>
      </c>
      <c r="AI364" s="607" t="s">
        <v>537</v>
      </c>
      <c r="AJ364" s="623" t="s">
        <v>538</v>
      </c>
      <c r="AK364" s="626" t="s">
        <v>652</v>
      </c>
      <c r="AL364" s="607" t="s">
        <v>537</v>
      </c>
      <c r="AM364" s="623" t="s">
        <v>538</v>
      </c>
      <c r="AN364" s="626" t="s">
        <v>652</v>
      </c>
      <c r="AO364" s="607" t="s">
        <v>537</v>
      </c>
      <c r="AP364" s="623" t="s">
        <v>538</v>
      </c>
      <c r="AQ364" s="626" t="s">
        <v>652</v>
      </c>
    </row>
    <row r="365" spans="1:43" hidden="1" x14ac:dyDescent="0.3">
      <c r="A365" s="607" t="s">
        <v>636</v>
      </c>
      <c r="E365" s="636"/>
      <c r="F365" s="636"/>
      <c r="H365" s="607" t="s">
        <v>636</v>
      </c>
      <c r="I365" s="623">
        <v>1</v>
      </c>
      <c r="J365" s="623">
        <v>1</v>
      </c>
      <c r="K365" s="607" t="s">
        <v>636</v>
      </c>
      <c r="L365" s="623">
        <v>2</v>
      </c>
      <c r="M365" s="623">
        <v>1</v>
      </c>
      <c r="N365" s="607" t="s">
        <v>636</v>
      </c>
      <c r="O365" s="623">
        <v>3</v>
      </c>
      <c r="P365" s="623">
        <v>1</v>
      </c>
      <c r="Q365" s="607" t="s">
        <v>636</v>
      </c>
      <c r="R365" s="623">
        <v>4</v>
      </c>
      <c r="S365" s="623">
        <v>1</v>
      </c>
      <c r="T365" s="607" t="s">
        <v>636</v>
      </c>
      <c r="U365" s="623">
        <v>5</v>
      </c>
      <c r="V365" s="623">
        <v>1</v>
      </c>
      <c r="W365" s="607" t="s">
        <v>636</v>
      </c>
      <c r="X365" s="623">
        <v>6</v>
      </c>
      <c r="Y365" s="623">
        <v>1</v>
      </c>
      <c r="Z365" s="607" t="s">
        <v>636</v>
      </c>
      <c r="AA365" s="623">
        <v>7</v>
      </c>
      <c r="AB365" s="623">
        <v>1</v>
      </c>
      <c r="AC365" s="607" t="s">
        <v>636</v>
      </c>
      <c r="AD365" s="623">
        <v>8</v>
      </c>
      <c r="AE365" s="623">
        <v>1</v>
      </c>
      <c r="AF365" s="607" t="s">
        <v>636</v>
      </c>
      <c r="AG365" s="623">
        <v>9</v>
      </c>
      <c r="AH365" s="623">
        <v>1</v>
      </c>
      <c r="AI365" s="607" t="s">
        <v>636</v>
      </c>
      <c r="AJ365" s="623">
        <v>10</v>
      </c>
      <c r="AK365" s="623">
        <v>1</v>
      </c>
      <c r="AL365" s="607" t="s">
        <v>636</v>
      </c>
      <c r="AM365" s="623">
        <v>11</v>
      </c>
      <c r="AN365" s="623">
        <v>1</v>
      </c>
      <c r="AO365" s="607" t="s">
        <v>636</v>
      </c>
      <c r="AP365" s="623">
        <v>12</v>
      </c>
      <c r="AQ365" s="623">
        <v>1</v>
      </c>
    </row>
    <row r="366" spans="1:43" hidden="1" x14ac:dyDescent="0.3">
      <c r="A366" s="602" t="s">
        <v>537</v>
      </c>
      <c r="E366" s="636"/>
      <c r="F366" s="636"/>
      <c r="H366" s="602" t="s">
        <v>537</v>
      </c>
      <c r="I366" s="623" t="s">
        <v>538</v>
      </c>
      <c r="J366" s="626" t="s">
        <v>652</v>
      </c>
      <c r="K366" s="602" t="s">
        <v>537</v>
      </c>
      <c r="L366" s="623" t="s">
        <v>538</v>
      </c>
      <c r="M366" s="626" t="s">
        <v>652</v>
      </c>
      <c r="N366" s="602" t="s">
        <v>537</v>
      </c>
      <c r="O366" s="623" t="s">
        <v>538</v>
      </c>
      <c r="P366" s="626" t="s">
        <v>652</v>
      </c>
      <c r="Q366" s="602" t="s">
        <v>537</v>
      </c>
      <c r="R366" s="623" t="s">
        <v>538</v>
      </c>
      <c r="S366" s="626" t="s">
        <v>652</v>
      </c>
      <c r="T366" s="602" t="s">
        <v>537</v>
      </c>
      <c r="U366" s="623" t="s">
        <v>538</v>
      </c>
      <c r="V366" s="626" t="s">
        <v>652</v>
      </c>
      <c r="W366" s="602" t="s">
        <v>537</v>
      </c>
      <c r="X366" s="623" t="s">
        <v>538</v>
      </c>
      <c r="Y366" s="626" t="s">
        <v>652</v>
      </c>
      <c r="Z366" s="602" t="s">
        <v>537</v>
      </c>
      <c r="AA366" s="623" t="s">
        <v>538</v>
      </c>
      <c r="AB366" s="626" t="s">
        <v>652</v>
      </c>
      <c r="AC366" s="602" t="s">
        <v>537</v>
      </c>
      <c r="AD366" s="623" t="s">
        <v>538</v>
      </c>
      <c r="AE366" s="626" t="s">
        <v>652</v>
      </c>
      <c r="AF366" s="602" t="s">
        <v>537</v>
      </c>
      <c r="AG366" s="623" t="s">
        <v>538</v>
      </c>
      <c r="AH366" s="626" t="s">
        <v>652</v>
      </c>
      <c r="AI366" s="602" t="s">
        <v>537</v>
      </c>
      <c r="AJ366" s="623" t="s">
        <v>538</v>
      </c>
      <c r="AK366" s="626" t="s">
        <v>652</v>
      </c>
      <c r="AL366" s="602" t="s">
        <v>537</v>
      </c>
      <c r="AM366" s="623" t="s">
        <v>538</v>
      </c>
      <c r="AN366" s="626" t="s">
        <v>652</v>
      </c>
      <c r="AO366" s="602" t="s">
        <v>537</v>
      </c>
      <c r="AP366" s="623" t="s">
        <v>538</v>
      </c>
      <c r="AQ366" s="626" t="s">
        <v>652</v>
      </c>
    </row>
    <row r="367" spans="1:43" hidden="1" x14ac:dyDescent="0.3">
      <c r="A367" s="602" t="s">
        <v>637</v>
      </c>
      <c r="E367" s="636"/>
      <c r="F367" s="636"/>
      <c r="H367" s="602" t="s">
        <v>637</v>
      </c>
      <c r="I367" s="623">
        <v>1</v>
      </c>
      <c r="J367" s="623">
        <v>1</v>
      </c>
      <c r="K367" s="602" t="s">
        <v>637</v>
      </c>
      <c r="L367" s="623">
        <v>2</v>
      </c>
      <c r="M367" s="623">
        <v>1</v>
      </c>
      <c r="N367" s="602" t="s">
        <v>637</v>
      </c>
      <c r="O367" s="623">
        <v>3</v>
      </c>
      <c r="P367" s="623">
        <v>1</v>
      </c>
      <c r="Q367" s="602" t="s">
        <v>637</v>
      </c>
      <c r="R367" s="623">
        <v>4</v>
      </c>
      <c r="S367" s="623">
        <v>1</v>
      </c>
      <c r="T367" s="602" t="s">
        <v>637</v>
      </c>
      <c r="U367" s="623">
        <v>5</v>
      </c>
      <c r="V367" s="623">
        <v>1</v>
      </c>
      <c r="W367" s="602" t="s">
        <v>637</v>
      </c>
      <c r="X367" s="623">
        <v>6</v>
      </c>
      <c r="Y367" s="623">
        <v>1</v>
      </c>
      <c r="Z367" s="602" t="s">
        <v>637</v>
      </c>
      <c r="AA367" s="623">
        <v>7</v>
      </c>
      <c r="AB367" s="623">
        <v>1</v>
      </c>
      <c r="AC367" s="602" t="s">
        <v>637</v>
      </c>
      <c r="AD367" s="623">
        <v>8</v>
      </c>
      <c r="AE367" s="623">
        <v>1</v>
      </c>
      <c r="AF367" s="602" t="s">
        <v>637</v>
      </c>
      <c r="AG367" s="623">
        <v>9</v>
      </c>
      <c r="AH367" s="623">
        <v>1</v>
      </c>
      <c r="AI367" s="602" t="s">
        <v>637</v>
      </c>
      <c r="AJ367" s="623">
        <v>10</v>
      </c>
      <c r="AK367" s="623">
        <v>1</v>
      </c>
      <c r="AL367" s="602" t="s">
        <v>637</v>
      </c>
      <c r="AM367" s="623">
        <v>11</v>
      </c>
      <c r="AN367" s="623">
        <v>1</v>
      </c>
      <c r="AO367" s="602" t="s">
        <v>637</v>
      </c>
      <c r="AP367" s="623">
        <v>12</v>
      </c>
      <c r="AQ367" s="623">
        <v>1</v>
      </c>
    </row>
    <row r="368" spans="1:43" hidden="1" x14ac:dyDescent="0.3">
      <c r="A368" s="602" t="s">
        <v>537</v>
      </c>
      <c r="E368" s="636"/>
      <c r="F368" s="636"/>
      <c r="H368" s="602" t="s">
        <v>537</v>
      </c>
      <c r="I368" s="623" t="s">
        <v>538</v>
      </c>
      <c r="J368" s="626" t="s">
        <v>652</v>
      </c>
      <c r="K368" s="602" t="s">
        <v>537</v>
      </c>
      <c r="L368" s="623" t="s">
        <v>538</v>
      </c>
      <c r="M368" s="626" t="s">
        <v>652</v>
      </c>
      <c r="N368" s="602" t="s">
        <v>537</v>
      </c>
      <c r="O368" s="623" t="s">
        <v>538</v>
      </c>
      <c r="P368" s="626" t="s">
        <v>652</v>
      </c>
      <c r="Q368" s="602" t="s">
        <v>537</v>
      </c>
      <c r="R368" s="623" t="s">
        <v>538</v>
      </c>
      <c r="S368" s="626" t="s">
        <v>652</v>
      </c>
      <c r="T368" s="602" t="s">
        <v>537</v>
      </c>
      <c r="U368" s="623" t="s">
        <v>538</v>
      </c>
      <c r="V368" s="626" t="s">
        <v>652</v>
      </c>
      <c r="W368" s="602" t="s">
        <v>537</v>
      </c>
      <c r="X368" s="623" t="s">
        <v>538</v>
      </c>
      <c r="Y368" s="626" t="s">
        <v>652</v>
      </c>
      <c r="Z368" s="602" t="s">
        <v>537</v>
      </c>
      <c r="AA368" s="623" t="s">
        <v>538</v>
      </c>
      <c r="AB368" s="626" t="s">
        <v>652</v>
      </c>
      <c r="AC368" s="602" t="s">
        <v>537</v>
      </c>
      <c r="AD368" s="623" t="s">
        <v>538</v>
      </c>
      <c r="AE368" s="626" t="s">
        <v>652</v>
      </c>
      <c r="AF368" s="602" t="s">
        <v>537</v>
      </c>
      <c r="AG368" s="623" t="s">
        <v>538</v>
      </c>
      <c r="AH368" s="626" t="s">
        <v>652</v>
      </c>
      <c r="AI368" s="602" t="s">
        <v>537</v>
      </c>
      <c r="AJ368" s="623" t="s">
        <v>538</v>
      </c>
      <c r="AK368" s="626" t="s">
        <v>652</v>
      </c>
      <c r="AL368" s="602" t="s">
        <v>537</v>
      </c>
      <c r="AM368" s="623" t="s">
        <v>538</v>
      </c>
      <c r="AN368" s="626" t="s">
        <v>652</v>
      </c>
      <c r="AO368" s="602" t="s">
        <v>537</v>
      </c>
      <c r="AP368" s="623" t="s">
        <v>538</v>
      </c>
      <c r="AQ368" s="626" t="s">
        <v>652</v>
      </c>
    </row>
    <row r="369" spans="1:43" hidden="1" x14ac:dyDescent="0.3">
      <c r="A369" s="602" t="s">
        <v>638</v>
      </c>
      <c r="E369" s="636"/>
      <c r="F369" s="636"/>
      <c r="H369" s="602" t="s">
        <v>638</v>
      </c>
      <c r="I369" s="623">
        <v>1</v>
      </c>
      <c r="J369" s="623">
        <v>1</v>
      </c>
      <c r="K369" s="602" t="s">
        <v>638</v>
      </c>
      <c r="L369" s="623">
        <v>2</v>
      </c>
      <c r="M369" s="623">
        <v>1</v>
      </c>
      <c r="N369" s="602" t="s">
        <v>638</v>
      </c>
      <c r="O369" s="623">
        <v>3</v>
      </c>
      <c r="P369" s="623">
        <v>1</v>
      </c>
      <c r="Q369" s="602" t="s">
        <v>638</v>
      </c>
      <c r="R369" s="623">
        <v>4</v>
      </c>
      <c r="S369" s="623">
        <v>1</v>
      </c>
      <c r="T369" s="602" t="s">
        <v>638</v>
      </c>
      <c r="U369" s="623">
        <v>5</v>
      </c>
      <c r="V369" s="623">
        <v>1</v>
      </c>
      <c r="W369" s="602" t="s">
        <v>638</v>
      </c>
      <c r="X369" s="623">
        <v>6</v>
      </c>
      <c r="Y369" s="623">
        <v>1</v>
      </c>
      <c r="Z369" s="602" t="s">
        <v>638</v>
      </c>
      <c r="AA369" s="623">
        <v>7</v>
      </c>
      <c r="AB369" s="623">
        <v>1</v>
      </c>
      <c r="AC369" s="602" t="s">
        <v>638</v>
      </c>
      <c r="AD369" s="623">
        <v>8</v>
      </c>
      <c r="AE369" s="623">
        <v>1</v>
      </c>
      <c r="AF369" s="602" t="s">
        <v>638</v>
      </c>
      <c r="AG369" s="623">
        <v>9</v>
      </c>
      <c r="AH369" s="623">
        <v>1</v>
      </c>
      <c r="AI369" s="602" t="s">
        <v>638</v>
      </c>
      <c r="AJ369" s="623">
        <v>10</v>
      </c>
      <c r="AK369" s="623">
        <v>1</v>
      </c>
      <c r="AL369" s="602" t="s">
        <v>638</v>
      </c>
      <c r="AM369" s="623">
        <v>11</v>
      </c>
      <c r="AN369" s="623">
        <v>1</v>
      </c>
      <c r="AO369" s="602" t="s">
        <v>638</v>
      </c>
      <c r="AP369" s="623">
        <v>12</v>
      </c>
      <c r="AQ369" s="623">
        <v>1</v>
      </c>
    </row>
    <row r="370" spans="1:43" hidden="1" x14ac:dyDescent="0.3">
      <c r="A370" s="602" t="s">
        <v>537</v>
      </c>
      <c r="E370" s="636"/>
      <c r="F370" s="636"/>
      <c r="H370" s="602" t="s">
        <v>537</v>
      </c>
      <c r="I370" s="623" t="s">
        <v>538</v>
      </c>
      <c r="J370" s="626" t="s">
        <v>652</v>
      </c>
      <c r="K370" s="602" t="s">
        <v>537</v>
      </c>
      <c r="L370" s="623" t="s">
        <v>538</v>
      </c>
      <c r="M370" s="626" t="s">
        <v>652</v>
      </c>
      <c r="N370" s="602" t="s">
        <v>537</v>
      </c>
      <c r="O370" s="623" t="s">
        <v>538</v>
      </c>
      <c r="P370" s="626" t="s">
        <v>652</v>
      </c>
      <c r="Q370" s="602" t="s">
        <v>537</v>
      </c>
      <c r="R370" s="623" t="s">
        <v>538</v>
      </c>
      <c r="S370" s="626" t="s">
        <v>652</v>
      </c>
      <c r="T370" s="602" t="s">
        <v>537</v>
      </c>
      <c r="U370" s="623" t="s">
        <v>538</v>
      </c>
      <c r="V370" s="626" t="s">
        <v>652</v>
      </c>
      <c r="W370" s="602" t="s">
        <v>537</v>
      </c>
      <c r="X370" s="623" t="s">
        <v>538</v>
      </c>
      <c r="Y370" s="626" t="s">
        <v>652</v>
      </c>
      <c r="Z370" s="602" t="s">
        <v>537</v>
      </c>
      <c r="AA370" s="623" t="s">
        <v>538</v>
      </c>
      <c r="AB370" s="626" t="s">
        <v>652</v>
      </c>
      <c r="AC370" s="602" t="s">
        <v>537</v>
      </c>
      <c r="AD370" s="623" t="s">
        <v>538</v>
      </c>
      <c r="AE370" s="626" t="s">
        <v>652</v>
      </c>
      <c r="AF370" s="602" t="s">
        <v>537</v>
      </c>
      <c r="AG370" s="623" t="s">
        <v>538</v>
      </c>
      <c r="AH370" s="626" t="s">
        <v>652</v>
      </c>
      <c r="AI370" s="602" t="s">
        <v>537</v>
      </c>
      <c r="AJ370" s="623" t="s">
        <v>538</v>
      </c>
      <c r="AK370" s="626" t="s">
        <v>652</v>
      </c>
      <c r="AL370" s="602" t="s">
        <v>537</v>
      </c>
      <c r="AM370" s="623" t="s">
        <v>538</v>
      </c>
      <c r="AN370" s="626" t="s">
        <v>652</v>
      </c>
      <c r="AO370" s="602" t="s">
        <v>537</v>
      </c>
      <c r="AP370" s="623" t="s">
        <v>538</v>
      </c>
      <c r="AQ370" s="626" t="s">
        <v>652</v>
      </c>
    </row>
    <row r="371" spans="1:43" hidden="1" x14ac:dyDescent="0.3">
      <c r="A371" s="602" t="s">
        <v>639</v>
      </c>
      <c r="E371" s="636"/>
      <c r="F371" s="636"/>
      <c r="H371" s="602" t="s">
        <v>639</v>
      </c>
      <c r="I371" s="623">
        <v>1</v>
      </c>
      <c r="J371" s="623">
        <v>1</v>
      </c>
      <c r="K371" s="602" t="s">
        <v>639</v>
      </c>
      <c r="L371" s="623">
        <v>2</v>
      </c>
      <c r="M371" s="623">
        <v>1</v>
      </c>
      <c r="N371" s="602" t="s">
        <v>639</v>
      </c>
      <c r="O371" s="623">
        <v>3</v>
      </c>
      <c r="P371" s="623">
        <v>1</v>
      </c>
      <c r="Q371" s="602" t="s">
        <v>639</v>
      </c>
      <c r="R371" s="623">
        <v>4</v>
      </c>
      <c r="S371" s="623">
        <v>1</v>
      </c>
      <c r="T371" s="602" t="s">
        <v>639</v>
      </c>
      <c r="U371" s="623">
        <v>5</v>
      </c>
      <c r="V371" s="623">
        <v>1</v>
      </c>
      <c r="W371" s="602" t="s">
        <v>639</v>
      </c>
      <c r="X371" s="623">
        <v>6</v>
      </c>
      <c r="Y371" s="623">
        <v>1</v>
      </c>
      <c r="Z371" s="602" t="s">
        <v>639</v>
      </c>
      <c r="AA371" s="623">
        <v>7</v>
      </c>
      <c r="AB371" s="623">
        <v>1</v>
      </c>
      <c r="AC371" s="602" t="s">
        <v>639</v>
      </c>
      <c r="AD371" s="623">
        <v>8</v>
      </c>
      <c r="AE371" s="623">
        <v>1</v>
      </c>
      <c r="AF371" s="602" t="s">
        <v>639</v>
      </c>
      <c r="AG371" s="623">
        <v>9</v>
      </c>
      <c r="AH371" s="623">
        <v>1</v>
      </c>
      <c r="AI371" s="602" t="s">
        <v>639</v>
      </c>
      <c r="AJ371" s="623">
        <v>10</v>
      </c>
      <c r="AK371" s="623">
        <v>1</v>
      </c>
      <c r="AL371" s="602" t="s">
        <v>639</v>
      </c>
      <c r="AM371" s="623">
        <v>11</v>
      </c>
      <c r="AN371" s="623">
        <v>1</v>
      </c>
      <c r="AO371" s="602" t="s">
        <v>639</v>
      </c>
      <c r="AP371" s="623">
        <v>12</v>
      </c>
      <c r="AQ371" s="623">
        <v>1</v>
      </c>
    </row>
    <row r="372" spans="1:43" hidden="1" x14ac:dyDescent="0.3">
      <c r="A372" s="602" t="s">
        <v>537</v>
      </c>
      <c r="E372" s="636"/>
      <c r="F372" s="636"/>
      <c r="H372" s="602" t="s">
        <v>537</v>
      </c>
      <c r="I372" s="623" t="s">
        <v>538</v>
      </c>
      <c r="J372" s="626" t="s">
        <v>652</v>
      </c>
      <c r="K372" s="602" t="s">
        <v>537</v>
      </c>
      <c r="L372" s="623" t="s">
        <v>538</v>
      </c>
      <c r="M372" s="626" t="s">
        <v>652</v>
      </c>
      <c r="N372" s="602" t="s">
        <v>537</v>
      </c>
      <c r="O372" s="623" t="s">
        <v>538</v>
      </c>
      <c r="P372" s="626" t="s">
        <v>652</v>
      </c>
      <c r="Q372" s="602" t="s">
        <v>537</v>
      </c>
      <c r="R372" s="623" t="s">
        <v>538</v>
      </c>
      <c r="S372" s="626" t="s">
        <v>652</v>
      </c>
      <c r="T372" s="602" t="s">
        <v>537</v>
      </c>
      <c r="U372" s="623" t="s">
        <v>538</v>
      </c>
      <c r="V372" s="626" t="s">
        <v>652</v>
      </c>
      <c r="W372" s="602" t="s">
        <v>537</v>
      </c>
      <c r="X372" s="623" t="s">
        <v>538</v>
      </c>
      <c r="Y372" s="626" t="s">
        <v>652</v>
      </c>
      <c r="Z372" s="602" t="s">
        <v>537</v>
      </c>
      <c r="AA372" s="623" t="s">
        <v>538</v>
      </c>
      <c r="AB372" s="626" t="s">
        <v>652</v>
      </c>
      <c r="AC372" s="602" t="s">
        <v>537</v>
      </c>
      <c r="AD372" s="623" t="s">
        <v>538</v>
      </c>
      <c r="AE372" s="626" t="s">
        <v>652</v>
      </c>
      <c r="AF372" s="602" t="s">
        <v>537</v>
      </c>
      <c r="AG372" s="623" t="s">
        <v>538</v>
      </c>
      <c r="AH372" s="626" t="s">
        <v>652</v>
      </c>
      <c r="AI372" s="602" t="s">
        <v>537</v>
      </c>
      <c r="AJ372" s="623" t="s">
        <v>538</v>
      </c>
      <c r="AK372" s="626" t="s">
        <v>652</v>
      </c>
      <c r="AL372" s="602" t="s">
        <v>537</v>
      </c>
      <c r="AM372" s="623" t="s">
        <v>538</v>
      </c>
      <c r="AN372" s="626" t="s">
        <v>652</v>
      </c>
      <c r="AO372" s="602" t="s">
        <v>537</v>
      </c>
      <c r="AP372" s="623" t="s">
        <v>538</v>
      </c>
      <c r="AQ372" s="626" t="s">
        <v>652</v>
      </c>
    </row>
    <row r="373" spans="1:43" ht="15" hidden="1" thickBot="1" x14ac:dyDescent="0.35">
      <c r="A373" s="618" t="s">
        <v>640</v>
      </c>
      <c r="E373" s="636"/>
      <c r="F373" s="636"/>
      <c r="H373" s="618" t="s">
        <v>640</v>
      </c>
      <c r="I373" s="629">
        <v>1</v>
      </c>
      <c r="J373" s="629">
        <v>1</v>
      </c>
      <c r="K373" s="618" t="s">
        <v>640</v>
      </c>
      <c r="L373" s="629">
        <v>2</v>
      </c>
      <c r="M373" s="629">
        <v>1</v>
      </c>
      <c r="N373" s="618" t="s">
        <v>640</v>
      </c>
      <c r="O373" s="629">
        <v>3</v>
      </c>
      <c r="P373" s="629">
        <v>1</v>
      </c>
      <c r="Q373" s="618" t="s">
        <v>640</v>
      </c>
      <c r="R373" s="629">
        <v>4</v>
      </c>
      <c r="S373" s="629">
        <v>1</v>
      </c>
      <c r="T373" s="618" t="s">
        <v>640</v>
      </c>
      <c r="U373" s="629">
        <v>5</v>
      </c>
      <c r="V373" s="629">
        <v>1</v>
      </c>
      <c r="W373" s="618" t="s">
        <v>640</v>
      </c>
      <c r="X373" s="629">
        <v>6</v>
      </c>
      <c r="Y373" s="629">
        <v>1</v>
      </c>
      <c r="Z373" s="618" t="s">
        <v>640</v>
      </c>
      <c r="AA373" s="629">
        <v>7</v>
      </c>
      <c r="AB373" s="629">
        <v>1</v>
      </c>
      <c r="AC373" s="618" t="s">
        <v>640</v>
      </c>
      <c r="AD373" s="629">
        <v>8</v>
      </c>
      <c r="AE373" s="629">
        <v>1</v>
      </c>
      <c r="AF373" s="618" t="s">
        <v>640</v>
      </c>
      <c r="AG373" s="629">
        <v>9</v>
      </c>
      <c r="AH373" s="629">
        <v>1</v>
      </c>
      <c r="AI373" s="618" t="s">
        <v>640</v>
      </c>
      <c r="AJ373" s="629">
        <v>10</v>
      </c>
      <c r="AK373" s="629">
        <v>1</v>
      </c>
      <c r="AL373" s="618" t="s">
        <v>640</v>
      </c>
      <c r="AM373" s="629">
        <v>11</v>
      </c>
      <c r="AN373" s="629">
        <v>1</v>
      </c>
      <c r="AO373" s="618" t="s">
        <v>640</v>
      </c>
      <c r="AP373" s="629">
        <v>12</v>
      </c>
      <c r="AQ373" s="629">
        <v>1</v>
      </c>
    </row>
    <row r="374" spans="1:43" hidden="1" x14ac:dyDescent="0.3">
      <c r="A374" s="596" t="s">
        <v>537</v>
      </c>
      <c r="E374" s="636"/>
      <c r="F374" s="636"/>
      <c r="H374" s="596" t="s">
        <v>537</v>
      </c>
      <c r="I374" s="620" t="s">
        <v>538</v>
      </c>
      <c r="J374" s="621" t="s">
        <v>652</v>
      </c>
      <c r="K374" s="596" t="s">
        <v>537</v>
      </c>
      <c r="L374" s="620" t="s">
        <v>538</v>
      </c>
      <c r="M374" s="621" t="s">
        <v>652</v>
      </c>
      <c r="N374" s="596" t="s">
        <v>537</v>
      </c>
      <c r="O374" s="620" t="s">
        <v>538</v>
      </c>
      <c r="P374" s="621" t="s">
        <v>652</v>
      </c>
      <c r="Q374" s="596" t="s">
        <v>537</v>
      </c>
      <c r="R374" s="620" t="s">
        <v>538</v>
      </c>
      <c r="S374" s="621" t="s">
        <v>652</v>
      </c>
      <c r="T374" s="596" t="s">
        <v>537</v>
      </c>
      <c r="U374" s="620" t="s">
        <v>538</v>
      </c>
      <c r="V374" s="621" t="s">
        <v>652</v>
      </c>
      <c r="W374" s="596" t="s">
        <v>537</v>
      </c>
      <c r="X374" s="620" t="s">
        <v>538</v>
      </c>
      <c r="Y374" s="621" t="s">
        <v>652</v>
      </c>
      <c r="Z374" s="596" t="s">
        <v>537</v>
      </c>
      <c r="AA374" s="620" t="s">
        <v>538</v>
      </c>
      <c r="AB374" s="621" t="s">
        <v>652</v>
      </c>
      <c r="AC374" s="596" t="s">
        <v>537</v>
      </c>
      <c r="AD374" s="620" t="s">
        <v>538</v>
      </c>
      <c r="AE374" s="621" t="s">
        <v>652</v>
      </c>
      <c r="AF374" s="596" t="s">
        <v>537</v>
      </c>
      <c r="AG374" s="620" t="s">
        <v>538</v>
      </c>
      <c r="AH374" s="621" t="s">
        <v>652</v>
      </c>
      <c r="AI374" s="596" t="s">
        <v>537</v>
      </c>
      <c r="AJ374" s="620" t="s">
        <v>538</v>
      </c>
      <c r="AK374" s="621" t="s">
        <v>652</v>
      </c>
      <c r="AL374" s="596" t="s">
        <v>537</v>
      </c>
      <c r="AM374" s="620" t="s">
        <v>538</v>
      </c>
      <c r="AN374" s="621" t="s">
        <v>652</v>
      </c>
      <c r="AO374" s="596" t="s">
        <v>537</v>
      </c>
      <c r="AP374" s="620" t="s">
        <v>538</v>
      </c>
      <c r="AQ374" s="621" t="s">
        <v>652</v>
      </c>
    </row>
    <row r="375" spans="1:43" hidden="1" x14ac:dyDescent="0.3">
      <c r="A375" s="602" t="s">
        <v>641</v>
      </c>
      <c r="E375" s="636"/>
      <c r="F375" s="636"/>
      <c r="H375" s="602" t="s">
        <v>641</v>
      </c>
      <c r="I375" s="623">
        <v>1</v>
      </c>
      <c r="J375" s="623">
        <v>1</v>
      </c>
      <c r="K375" s="602" t="s">
        <v>641</v>
      </c>
      <c r="L375" s="623">
        <v>2</v>
      </c>
      <c r="M375" s="623">
        <v>1</v>
      </c>
      <c r="N375" s="602" t="s">
        <v>641</v>
      </c>
      <c r="O375" s="623">
        <v>3</v>
      </c>
      <c r="P375" s="623">
        <v>1</v>
      </c>
      <c r="Q375" s="602" t="s">
        <v>641</v>
      </c>
      <c r="R375" s="623">
        <v>4</v>
      </c>
      <c r="S375" s="623">
        <v>1</v>
      </c>
      <c r="T375" s="602" t="s">
        <v>641</v>
      </c>
      <c r="U375" s="623">
        <v>5</v>
      </c>
      <c r="V375" s="623">
        <v>1</v>
      </c>
      <c r="W375" s="602" t="s">
        <v>641</v>
      </c>
      <c r="X375" s="623">
        <v>6</v>
      </c>
      <c r="Y375" s="623">
        <v>1</v>
      </c>
      <c r="Z375" s="602" t="s">
        <v>641</v>
      </c>
      <c r="AA375" s="623">
        <v>7</v>
      </c>
      <c r="AB375" s="623">
        <v>1</v>
      </c>
      <c r="AC375" s="602" t="s">
        <v>641</v>
      </c>
      <c r="AD375" s="623">
        <v>8</v>
      </c>
      <c r="AE375" s="623">
        <v>1</v>
      </c>
      <c r="AF375" s="602" t="s">
        <v>641</v>
      </c>
      <c r="AG375" s="623">
        <v>9</v>
      </c>
      <c r="AH375" s="623">
        <v>1</v>
      </c>
      <c r="AI375" s="602" t="s">
        <v>641</v>
      </c>
      <c r="AJ375" s="623">
        <v>10</v>
      </c>
      <c r="AK375" s="623">
        <v>1</v>
      </c>
      <c r="AL375" s="602" t="s">
        <v>641</v>
      </c>
      <c r="AM375" s="623">
        <v>11</v>
      </c>
      <c r="AN375" s="623">
        <v>1</v>
      </c>
      <c r="AO375" s="602" t="s">
        <v>641</v>
      </c>
      <c r="AP375" s="623">
        <v>12</v>
      </c>
      <c r="AQ375" s="623">
        <v>1</v>
      </c>
    </row>
    <row r="376" spans="1:43" hidden="1" x14ac:dyDescent="0.3">
      <c r="A376" s="607" t="s">
        <v>537</v>
      </c>
      <c r="E376" s="636"/>
      <c r="F376" s="636"/>
      <c r="H376" s="607" t="s">
        <v>537</v>
      </c>
      <c r="I376" s="623" t="s">
        <v>538</v>
      </c>
      <c r="J376" s="626" t="s">
        <v>652</v>
      </c>
      <c r="K376" s="607" t="s">
        <v>537</v>
      </c>
      <c r="L376" s="623" t="s">
        <v>538</v>
      </c>
      <c r="M376" s="626" t="s">
        <v>652</v>
      </c>
      <c r="N376" s="607" t="s">
        <v>537</v>
      </c>
      <c r="O376" s="623" t="s">
        <v>538</v>
      </c>
      <c r="P376" s="626" t="s">
        <v>652</v>
      </c>
      <c r="Q376" s="607" t="s">
        <v>537</v>
      </c>
      <c r="R376" s="623" t="s">
        <v>538</v>
      </c>
      <c r="S376" s="626" t="s">
        <v>652</v>
      </c>
      <c r="T376" s="607" t="s">
        <v>537</v>
      </c>
      <c r="U376" s="623" t="s">
        <v>538</v>
      </c>
      <c r="V376" s="626" t="s">
        <v>652</v>
      </c>
      <c r="W376" s="607" t="s">
        <v>537</v>
      </c>
      <c r="X376" s="623" t="s">
        <v>538</v>
      </c>
      <c r="Y376" s="626" t="s">
        <v>652</v>
      </c>
      <c r="Z376" s="607" t="s">
        <v>537</v>
      </c>
      <c r="AA376" s="623" t="s">
        <v>538</v>
      </c>
      <c r="AB376" s="626" t="s">
        <v>652</v>
      </c>
      <c r="AC376" s="607" t="s">
        <v>537</v>
      </c>
      <c r="AD376" s="623" t="s">
        <v>538</v>
      </c>
      <c r="AE376" s="626" t="s">
        <v>652</v>
      </c>
      <c r="AF376" s="607" t="s">
        <v>537</v>
      </c>
      <c r="AG376" s="623" t="s">
        <v>538</v>
      </c>
      <c r="AH376" s="626" t="s">
        <v>652</v>
      </c>
      <c r="AI376" s="607" t="s">
        <v>537</v>
      </c>
      <c r="AJ376" s="623" t="s">
        <v>538</v>
      </c>
      <c r="AK376" s="626" t="s">
        <v>652</v>
      </c>
      <c r="AL376" s="607" t="s">
        <v>537</v>
      </c>
      <c r="AM376" s="623" t="s">
        <v>538</v>
      </c>
      <c r="AN376" s="626" t="s">
        <v>652</v>
      </c>
      <c r="AO376" s="607" t="s">
        <v>537</v>
      </c>
      <c r="AP376" s="623" t="s">
        <v>538</v>
      </c>
      <c r="AQ376" s="626" t="s">
        <v>652</v>
      </c>
    </row>
    <row r="377" spans="1:43" hidden="1" x14ac:dyDescent="0.3">
      <c r="A377" s="607" t="s">
        <v>642</v>
      </c>
      <c r="E377" s="636"/>
      <c r="F377" s="636"/>
      <c r="H377" s="607" t="s">
        <v>642</v>
      </c>
      <c r="I377" s="623">
        <v>1</v>
      </c>
      <c r="J377" s="623">
        <v>1</v>
      </c>
      <c r="K377" s="607" t="s">
        <v>642</v>
      </c>
      <c r="L377" s="623">
        <v>2</v>
      </c>
      <c r="M377" s="623">
        <v>1</v>
      </c>
      <c r="N377" s="607" t="s">
        <v>642</v>
      </c>
      <c r="O377" s="623">
        <v>3</v>
      </c>
      <c r="P377" s="623">
        <v>1</v>
      </c>
      <c r="Q377" s="607" t="s">
        <v>642</v>
      </c>
      <c r="R377" s="623">
        <v>4</v>
      </c>
      <c r="S377" s="623">
        <v>1</v>
      </c>
      <c r="T377" s="607" t="s">
        <v>642</v>
      </c>
      <c r="U377" s="623">
        <v>5</v>
      </c>
      <c r="V377" s="623">
        <v>1</v>
      </c>
      <c r="W377" s="607" t="s">
        <v>642</v>
      </c>
      <c r="X377" s="623">
        <v>6</v>
      </c>
      <c r="Y377" s="623">
        <v>1</v>
      </c>
      <c r="Z377" s="607" t="s">
        <v>642</v>
      </c>
      <c r="AA377" s="623">
        <v>7</v>
      </c>
      <c r="AB377" s="623">
        <v>1</v>
      </c>
      <c r="AC377" s="607" t="s">
        <v>642</v>
      </c>
      <c r="AD377" s="623">
        <v>8</v>
      </c>
      <c r="AE377" s="623">
        <v>1</v>
      </c>
      <c r="AF377" s="607" t="s">
        <v>642</v>
      </c>
      <c r="AG377" s="623">
        <v>9</v>
      </c>
      <c r="AH377" s="623">
        <v>1</v>
      </c>
      <c r="AI377" s="607" t="s">
        <v>642</v>
      </c>
      <c r="AJ377" s="623">
        <v>10</v>
      </c>
      <c r="AK377" s="623">
        <v>1</v>
      </c>
      <c r="AL377" s="607" t="s">
        <v>642</v>
      </c>
      <c r="AM377" s="623">
        <v>11</v>
      </c>
      <c r="AN377" s="623">
        <v>1</v>
      </c>
      <c r="AO377" s="607" t="s">
        <v>642</v>
      </c>
      <c r="AP377" s="623">
        <v>12</v>
      </c>
      <c r="AQ377" s="623">
        <v>1</v>
      </c>
    </row>
    <row r="378" spans="1:43" hidden="1" x14ac:dyDescent="0.3">
      <c r="A378" s="602" t="s">
        <v>537</v>
      </c>
      <c r="E378" s="636"/>
      <c r="F378" s="636"/>
      <c r="H378" s="602" t="s">
        <v>537</v>
      </c>
      <c r="I378" s="623" t="s">
        <v>538</v>
      </c>
      <c r="J378" s="626" t="s">
        <v>652</v>
      </c>
      <c r="K378" s="602" t="s">
        <v>537</v>
      </c>
      <c r="L378" s="623" t="s">
        <v>538</v>
      </c>
      <c r="M378" s="626" t="s">
        <v>652</v>
      </c>
      <c r="N378" s="602" t="s">
        <v>537</v>
      </c>
      <c r="O378" s="623" t="s">
        <v>538</v>
      </c>
      <c r="P378" s="626" t="s">
        <v>652</v>
      </c>
      <c r="Q378" s="602" t="s">
        <v>537</v>
      </c>
      <c r="R378" s="623" t="s">
        <v>538</v>
      </c>
      <c r="S378" s="626" t="s">
        <v>652</v>
      </c>
      <c r="T378" s="602" t="s">
        <v>537</v>
      </c>
      <c r="U378" s="623" t="s">
        <v>538</v>
      </c>
      <c r="V378" s="626" t="s">
        <v>652</v>
      </c>
      <c r="W378" s="602" t="s">
        <v>537</v>
      </c>
      <c r="X378" s="623" t="s">
        <v>538</v>
      </c>
      <c r="Y378" s="626" t="s">
        <v>652</v>
      </c>
      <c r="Z378" s="602" t="s">
        <v>537</v>
      </c>
      <c r="AA378" s="623" t="s">
        <v>538</v>
      </c>
      <c r="AB378" s="626" t="s">
        <v>652</v>
      </c>
      <c r="AC378" s="602" t="s">
        <v>537</v>
      </c>
      <c r="AD378" s="623" t="s">
        <v>538</v>
      </c>
      <c r="AE378" s="626" t="s">
        <v>652</v>
      </c>
      <c r="AF378" s="602" t="s">
        <v>537</v>
      </c>
      <c r="AG378" s="623" t="s">
        <v>538</v>
      </c>
      <c r="AH378" s="626" t="s">
        <v>652</v>
      </c>
      <c r="AI378" s="602" t="s">
        <v>537</v>
      </c>
      <c r="AJ378" s="623" t="s">
        <v>538</v>
      </c>
      <c r="AK378" s="626" t="s">
        <v>652</v>
      </c>
      <c r="AL378" s="602" t="s">
        <v>537</v>
      </c>
      <c r="AM378" s="623" t="s">
        <v>538</v>
      </c>
      <c r="AN378" s="626" t="s">
        <v>652</v>
      </c>
      <c r="AO378" s="602" t="s">
        <v>537</v>
      </c>
      <c r="AP378" s="623" t="s">
        <v>538</v>
      </c>
      <c r="AQ378" s="626" t="s">
        <v>652</v>
      </c>
    </row>
    <row r="379" spans="1:43" ht="15" hidden="1" thickBot="1" x14ac:dyDescent="0.35">
      <c r="A379" s="618" t="s">
        <v>643</v>
      </c>
      <c r="E379" s="636"/>
      <c r="F379" s="636"/>
      <c r="H379" s="618" t="s">
        <v>643</v>
      </c>
      <c r="I379" s="629">
        <v>1</v>
      </c>
      <c r="J379" s="629">
        <v>1</v>
      </c>
      <c r="K379" s="618" t="s">
        <v>643</v>
      </c>
      <c r="L379" s="629">
        <v>2</v>
      </c>
      <c r="M379" s="629">
        <v>1</v>
      </c>
      <c r="N379" s="618" t="s">
        <v>643</v>
      </c>
      <c r="O379" s="629">
        <v>3</v>
      </c>
      <c r="P379" s="629">
        <v>1</v>
      </c>
      <c r="Q379" s="618" t="s">
        <v>643</v>
      </c>
      <c r="R379" s="629">
        <v>4</v>
      </c>
      <c r="S379" s="629">
        <v>1</v>
      </c>
      <c r="T379" s="618" t="s">
        <v>643</v>
      </c>
      <c r="U379" s="629">
        <v>5</v>
      </c>
      <c r="V379" s="629">
        <v>1</v>
      </c>
      <c r="W379" s="618" t="s">
        <v>643</v>
      </c>
      <c r="X379" s="629">
        <v>6</v>
      </c>
      <c r="Y379" s="629">
        <v>1</v>
      </c>
      <c r="Z379" s="618" t="s">
        <v>643</v>
      </c>
      <c r="AA379" s="629">
        <v>7</v>
      </c>
      <c r="AB379" s="629">
        <v>1</v>
      </c>
      <c r="AC379" s="618" t="s">
        <v>643</v>
      </c>
      <c r="AD379" s="629">
        <v>8</v>
      </c>
      <c r="AE379" s="629">
        <v>1</v>
      </c>
      <c r="AF379" s="618" t="s">
        <v>643</v>
      </c>
      <c r="AG379" s="629">
        <v>9</v>
      </c>
      <c r="AH379" s="629">
        <v>1</v>
      </c>
      <c r="AI379" s="618" t="s">
        <v>643</v>
      </c>
      <c r="AJ379" s="629">
        <v>10</v>
      </c>
      <c r="AK379" s="629">
        <v>1</v>
      </c>
      <c r="AL379" s="618" t="s">
        <v>643</v>
      </c>
      <c r="AM379" s="629">
        <v>11</v>
      </c>
      <c r="AN379" s="629">
        <v>1</v>
      </c>
      <c r="AO379" s="618" t="s">
        <v>643</v>
      </c>
      <c r="AP379" s="629">
        <v>12</v>
      </c>
      <c r="AQ379" s="629">
        <v>1</v>
      </c>
    </row>
    <row r="380" spans="1:43" hidden="1" x14ac:dyDescent="0.3">
      <c r="A380" s="619" t="s">
        <v>537</v>
      </c>
      <c r="E380" s="636"/>
      <c r="F380" s="636"/>
      <c r="H380" s="619" t="s">
        <v>537</v>
      </c>
      <c r="I380" s="620" t="s">
        <v>538</v>
      </c>
      <c r="J380" s="621" t="s">
        <v>652</v>
      </c>
      <c r="K380" s="619" t="s">
        <v>537</v>
      </c>
      <c r="L380" s="620" t="s">
        <v>538</v>
      </c>
      <c r="M380" s="621" t="s">
        <v>652</v>
      </c>
      <c r="N380" s="619" t="s">
        <v>537</v>
      </c>
      <c r="O380" s="620" t="s">
        <v>538</v>
      </c>
      <c r="P380" s="621" t="s">
        <v>652</v>
      </c>
      <c r="Q380" s="619" t="s">
        <v>537</v>
      </c>
      <c r="R380" s="620" t="s">
        <v>538</v>
      </c>
      <c r="S380" s="621" t="s">
        <v>652</v>
      </c>
      <c r="T380" s="619" t="s">
        <v>537</v>
      </c>
      <c r="U380" s="620" t="s">
        <v>538</v>
      </c>
      <c r="V380" s="621" t="s">
        <v>652</v>
      </c>
      <c r="W380" s="619" t="s">
        <v>537</v>
      </c>
      <c r="X380" s="620" t="s">
        <v>538</v>
      </c>
      <c r="Y380" s="621" t="s">
        <v>652</v>
      </c>
      <c r="Z380" s="619" t="s">
        <v>537</v>
      </c>
      <c r="AA380" s="620" t="s">
        <v>538</v>
      </c>
      <c r="AB380" s="621" t="s">
        <v>652</v>
      </c>
      <c r="AC380" s="619" t="s">
        <v>537</v>
      </c>
      <c r="AD380" s="620" t="s">
        <v>538</v>
      </c>
      <c r="AE380" s="621" t="s">
        <v>652</v>
      </c>
      <c r="AF380" s="619" t="s">
        <v>537</v>
      </c>
      <c r="AG380" s="620" t="s">
        <v>538</v>
      </c>
      <c r="AH380" s="621" t="s">
        <v>652</v>
      </c>
      <c r="AI380" s="619" t="s">
        <v>537</v>
      </c>
      <c r="AJ380" s="620" t="s">
        <v>538</v>
      </c>
      <c r="AK380" s="621" t="s">
        <v>652</v>
      </c>
      <c r="AL380" s="619" t="s">
        <v>537</v>
      </c>
      <c r="AM380" s="620" t="s">
        <v>538</v>
      </c>
      <c r="AN380" s="621" t="s">
        <v>652</v>
      </c>
      <c r="AO380" s="619" t="s">
        <v>537</v>
      </c>
      <c r="AP380" s="620" t="s">
        <v>538</v>
      </c>
      <c r="AQ380" s="621" t="s">
        <v>652</v>
      </c>
    </row>
    <row r="381" spans="1:43" hidden="1" x14ac:dyDescent="0.3">
      <c r="A381" s="607" t="s">
        <v>644</v>
      </c>
      <c r="E381" s="636"/>
      <c r="F381" s="636"/>
      <c r="H381" s="607" t="s">
        <v>644</v>
      </c>
      <c r="I381" s="623">
        <v>1</v>
      </c>
      <c r="J381" s="623">
        <v>1</v>
      </c>
      <c r="K381" s="607" t="s">
        <v>644</v>
      </c>
      <c r="L381" s="623">
        <v>2</v>
      </c>
      <c r="M381" s="623">
        <v>1</v>
      </c>
      <c r="N381" s="607" t="s">
        <v>644</v>
      </c>
      <c r="O381" s="623">
        <v>3</v>
      </c>
      <c r="P381" s="623">
        <v>1</v>
      </c>
      <c r="Q381" s="607" t="s">
        <v>644</v>
      </c>
      <c r="R381" s="623">
        <v>4</v>
      </c>
      <c r="S381" s="623">
        <v>1</v>
      </c>
      <c r="T381" s="607" t="s">
        <v>644</v>
      </c>
      <c r="U381" s="623">
        <v>5</v>
      </c>
      <c r="V381" s="623">
        <v>1</v>
      </c>
      <c r="W381" s="607" t="s">
        <v>644</v>
      </c>
      <c r="X381" s="623">
        <v>6</v>
      </c>
      <c r="Y381" s="623">
        <v>1</v>
      </c>
      <c r="Z381" s="607" t="s">
        <v>644</v>
      </c>
      <c r="AA381" s="623">
        <v>7</v>
      </c>
      <c r="AB381" s="623">
        <v>1</v>
      </c>
      <c r="AC381" s="607" t="s">
        <v>644</v>
      </c>
      <c r="AD381" s="623">
        <v>8</v>
      </c>
      <c r="AE381" s="623">
        <v>1</v>
      </c>
      <c r="AF381" s="607" t="s">
        <v>644</v>
      </c>
      <c r="AG381" s="623">
        <v>9</v>
      </c>
      <c r="AH381" s="623">
        <v>1</v>
      </c>
      <c r="AI381" s="607" t="s">
        <v>644</v>
      </c>
      <c r="AJ381" s="623">
        <v>10</v>
      </c>
      <c r="AK381" s="623">
        <v>1</v>
      </c>
      <c r="AL381" s="607" t="s">
        <v>644</v>
      </c>
      <c r="AM381" s="623">
        <v>11</v>
      </c>
      <c r="AN381" s="623">
        <v>1</v>
      </c>
      <c r="AO381" s="607" t="s">
        <v>644</v>
      </c>
      <c r="AP381" s="623">
        <v>12</v>
      </c>
      <c r="AQ381" s="623">
        <v>1</v>
      </c>
    </row>
    <row r="382" spans="1:43" hidden="1" x14ac:dyDescent="0.3">
      <c r="A382" s="607" t="s">
        <v>537</v>
      </c>
      <c r="E382" s="636"/>
      <c r="F382" s="636"/>
      <c r="H382" s="607" t="s">
        <v>537</v>
      </c>
      <c r="I382" s="623" t="s">
        <v>538</v>
      </c>
      <c r="J382" s="626" t="s">
        <v>652</v>
      </c>
      <c r="K382" s="607" t="s">
        <v>537</v>
      </c>
      <c r="L382" s="623" t="s">
        <v>538</v>
      </c>
      <c r="M382" s="626" t="s">
        <v>652</v>
      </c>
      <c r="N382" s="607" t="s">
        <v>537</v>
      </c>
      <c r="O382" s="623" t="s">
        <v>538</v>
      </c>
      <c r="P382" s="626" t="s">
        <v>652</v>
      </c>
      <c r="Q382" s="607" t="s">
        <v>537</v>
      </c>
      <c r="R382" s="623" t="s">
        <v>538</v>
      </c>
      <c r="S382" s="626" t="s">
        <v>652</v>
      </c>
      <c r="T382" s="607" t="s">
        <v>537</v>
      </c>
      <c r="U382" s="623" t="s">
        <v>538</v>
      </c>
      <c r="V382" s="626" t="s">
        <v>652</v>
      </c>
      <c r="W382" s="607" t="s">
        <v>537</v>
      </c>
      <c r="X382" s="623" t="s">
        <v>538</v>
      </c>
      <c r="Y382" s="626" t="s">
        <v>652</v>
      </c>
      <c r="Z382" s="607" t="s">
        <v>537</v>
      </c>
      <c r="AA382" s="623" t="s">
        <v>538</v>
      </c>
      <c r="AB382" s="626" t="s">
        <v>652</v>
      </c>
      <c r="AC382" s="607" t="s">
        <v>537</v>
      </c>
      <c r="AD382" s="623" t="s">
        <v>538</v>
      </c>
      <c r="AE382" s="626" t="s">
        <v>652</v>
      </c>
      <c r="AF382" s="607" t="s">
        <v>537</v>
      </c>
      <c r="AG382" s="623" t="s">
        <v>538</v>
      </c>
      <c r="AH382" s="626" t="s">
        <v>652</v>
      </c>
      <c r="AI382" s="607" t="s">
        <v>537</v>
      </c>
      <c r="AJ382" s="623" t="s">
        <v>538</v>
      </c>
      <c r="AK382" s="626" t="s">
        <v>652</v>
      </c>
      <c r="AL382" s="607" t="s">
        <v>537</v>
      </c>
      <c r="AM382" s="623" t="s">
        <v>538</v>
      </c>
      <c r="AN382" s="626" t="s">
        <v>652</v>
      </c>
      <c r="AO382" s="607" t="s">
        <v>537</v>
      </c>
      <c r="AP382" s="623" t="s">
        <v>538</v>
      </c>
      <c r="AQ382" s="626" t="s">
        <v>652</v>
      </c>
    </row>
    <row r="383" spans="1:43" hidden="1" x14ac:dyDescent="0.3">
      <c r="A383" s="607" t="s">
        <v>645</v>
      </c>
      <c r="E383" s="636"/>
      <c r="F383" s="636"/>
      <c r="H383" s="607" t="s">
        <v>645</v>
      </c>
      <c r="I383" s="623">
        <v>1</v>
      </c>
      <c r="J383" s="623">
        <v>1</v>
      </c>
      <c r="K383" s="607" t="s">
        <v>645</v>
      </c>
      <c r="L383" s="623">
        <v>2</v>
      </c>
      <c r="M383" s="623">
        <v>1</v>
      </c>
      <c r="N383" s="607" t="s">
        <v>645</v>
      </c>
      <c r="O383" s="623">
        <v>3</v>
      </c>
      <c r="P383" s="623">
        <v>1</v>
      </c>
      <c r="Q383" s="607" t="s">
        <v>645</v>
      </c>
      <c r="R383" s="623">
        <v>4</v>
      </c>
      <c r="S383" s="623">
        <v>1</v>
      </c>
      <c r="T383" s="607" t="s">
        <v>645</v>
      </c>
      <c r="U383" s="623">
        <v>5</v>
      </c>
      <c r="V383" s="623">
        <v>1</v>
      </c>
      <c r="W383" s="607" t="s">
        <v>645</v>
      </c>
      <c r="X383" s="623">
        <v>6</v>
      </c>
      <c r="Y383" s="623">
        <v>1</v>
      </c>
      <c r="Z383" s="607" t="s">
        <v>645</v>
      </c>
      <c r="AA383" s="623">
        <v>7</v>
      </c>
      <c r="AB383" s="623">
        <v>1</v>
      </c>
      <c r="AC383" s="607" t="s">
        <v>645</v>
      </c>
      <c r="AD383" s="623">
        <v>8</v>
      </c>
      <c r="AE383" s="623">
        <v>1</v>
      </c>
      <c r="AF383" s="607" t="s">
        <v>645</v>
      </c>
      <c r="AG383" s="623">
        <v>9</v>
      </c>
      <c r="AH383" s="623">
        <v>1</v>
      </c>
      <c r="AI383" s="607" t="s">
        <v>645</v>
      </c>
      <c r="AJ383" s="623">
        <v>10</v>
      </c>
      <c r="AK383" s="623">
        <v>1</v>
      </c>
      <c r="AL383" s="607" t="s">
        <v>645</v>
      </c>
      <c r="AM383" s="623">
        <v>11</v>
      </c>
      <c r="AN383" s="623">
        <v>1</v>
      </c>
      <c r="AO383" s="607" t="s">
        <v>645</v>
      </c>
      <c r="AP383" s="623">
        <v>12</v>
      </c>
      <c r="AQ383" s="623">
        <v>1</v>
      </c>
    </row>
    <row r="384" spans="1:43" hidden="1" x14ac:dyDescent="0.3">
      <c r="A384" s="607" t="s">
        <v>537</v>
      </c>
      <c r="E384" s="636"/>
      <c r="F384" s="636"/>
      <c r="H384" s="607" t="s">
        <v>537</v>
      </c>
      <c r="I384" s="623" t="s">
        <v>538</v>
      </c>
      <c r="J384" s="626" t="s">
        <v>652</v>
      </c>
      <c r="K384" s="607" t="s">
        <v>537</v>
      </c>
      <c r="L384" s="623" t="s">
        <v>538</v>
      </c>
      <c r="M384" s="626" t="s">
        <v>652</v>
      </c>
      <c r="N384" s="607" t="s">
        <v>537</v>
      </c>
      <c r="O384" s="623" t="s">
        <v>538</v>
      </c>
      <c r="P384" s="626" t="s">
        <v>652</v>
      </c>
      <c r="Q384" s="607" t="s">
        <v>537</v>
      </c>
      <c r="R384" s="623" t="s">
        <v>538</v>
      </c>
      <c r="S384" s="626" t="s">
        <v>652</v>
      </c>
      <c r="T384" s="607" t="s">
        <v>537</v>
      </c>
      <c r="U384" s="623" t="s">
        <v>538</v>
      </c>
      <c r="V384" s="626" t="s">
        <v>652</v>
      </c>
      <c r="W384" s="607" t="s">
        <v>537</v>
      </c>
      <c r="X384" s="623" t="s">
        <v>538</v>
      </c>
      <c r="Y384" s="626" t="s">
        <v>652</v>
      </c>
      <c r="Z384" s="607" t="s">
        <v>537</v>
      </c>
      <c r="AA384" s="623" t="s">
        <v>538</v>
      </c>
      <c r="AB384" s="626" t="s">
        <v>652</v>
      </c>
      <c r="AC384" s="607" t="s">
        <v>537</v>
      </c>
      <c r="AD384" s="623" t="s">
        <v>538</v>
      </c>
      <c r="AE384" s="626" t="s">
        <v>652</v>
      </c>
      <c r="AF384" s="607" t="s">
        <v>537</v>
      </c>
      <c r="AG384" s="623" t="s">
        <v>538</v>
      </c>
      <c r="AH384" s="626" t="s">
        <v>652</v>
      </c>
      <c r="AI384" s="607" t="s">
        <v>537</v>
      </c>
      <c r="AJ384" s="623" t="s">
        <v>538</v>
      </c>
      <c r="AK384" s="626" t="s">
        <v>652</v>
      </c>
      <c r="AL384" s="607" t="s">
        <v>537</v>
      </c>
      <c r="AM384" s="623" t="s">
        <v>538</v>
      </c>
      <c r="AN384" s="626" t="s">
        <v>652</v>
      </c>
      <c r="AO384" s="607" t="s">
        <v>537</v>
      </c>
      <c r="AP384" s="623" t="s">
        <v>538</v>
      </c>
      <c r="AQ384" s="626" t="s">
        <v>652</v>
      </c>
    </row>
    <row r="385" spans="1:43" hidden="1" x14ac:dyDescent="0.3">
      <c r="A385" s="607" t="s">
        <v>646</v>
      </c>
      <c r="E385" s="636"/>
      <c r="F385" s="636"/>
      <c r="H385" s="607" t="s">
        <v>646</v>
      </c>
      <c r="I385" s="623">
        <v>1</v>
      </c>
      <c r="J385" s="623">
        <v>1</v>
      </c>
      <c r="K385" s="607" t="s">
        <v>646</v>
      </c>
      <c r="L385" s="623">
        <v>2</v>
      </c>
      <c r="M385" s="623">
        <v>1</v>
      </c>
      <c r="N385" s="607" t="s">
        <v>646</v>
      </c>
      <c r="O385" s="623">
        <v>3</v>
      </c>
      <c r="P385" s="623">
        <v>1</v>
      </c>
      <c r="Q385" s="607" t="s">
        <v>646</v>
      </c>
      <c r="R385" s="623">
        <v>4</v>
      </c>
      <c r="S385" s="623">
        <v>1</v>
      </c>
      <c r="T385" s="607" t="s">
        <v>646</v>
      </c>
      <c r="U385" s="623">
        <v>5</v>
      </c>
      <c r="V385" s="623">
        <v>1</v>
      </c>
      <c r="W385" s="607" t="s">
        <v>646</v>
      </c>
      <c r="X385" s="623">
        <v>6</v>
      </c>
      <c r="Y385" s="623">
        <v>1</v>
      </c>
      <c r="Z385" s="607" t="s">
        <v>646</v>
      </c>
      <c r="AA385" s="623">
        <v>7</v>
      </c>
      <c r="AB385" s="623">
        <v>1</v>
      </c>
      <c r="AC385" s="607" t="s">
        <v>646</v>
      </c>
      <c r="AD385" s="623">
        <v>8</v>
      </c>
      <c r="AE385" s="623">
        <v>1</v>
      </c>
      <c r="AF385" s="607" t="s">
        <v>646</v>
      </c>
      <c r="AG385" s="623">
        <v>9</v>
      </c>
      <c r="AH385" s="623">
        <v>1</v>
      </c>
      <c r="AI385" s="607" t="s">
        <v>646</v>
      </c>
      <c r="AJ385" s="623">
        <v>10</v>
      </c>
      <c r="AK385" s="623">
        <v>1</v>
      </c>
      <c r="AL385" s="607" t="s">
        <v>646</v>
      </c>
      <c r="AM385" s="623">
        <v>11</v>
      </c>
      <c r="AN385" s="623">
        <v>1</v>
      </c>
      <c r="AO385" s="607" t="s">
        <v>646</v>
      </c>
      <c r="AP385" s="623">
        <v>12</v>
      </c>
      <c r="AQ385" s="623">
        <v>1</v>
      </c>
    </row>
    <row r="386" spans="1:43" hidden="1" x14ac:dyDescent="0.3">
      <c r="A386" s="607" t="s">
        <v>537</v>
      </c>
      <c r="E386" s="636"/>
      <c r="F386" s="636"/>
      <c r="H386" s="607" t="s">
        <v>537</v>
      </c>
      <c r="I386" s="623" t="s">
        <v>538</v>
      </c>
      <c r="J386" s="626" t="s">
        <v>652</v>
      </c>
      <c r="K386" s="607" t="s">
        <v>537</v>
      </c>
      <c r="L386" s="623" t="s">
        <v>538</v>
      </c>
      <c r="M386" s="626" t="s">
        <v>652</v>
      </c>
      <c r="N386" s="607" t="s">
        <v>537</v>
      </c>
      <c r="O386" s="623" t="s">
        <v>538</v>
      </c>
      <c r="P386" s="626" t="s">
        <v>652</v>
      </c>
      <c r="Q386" s="607" t="s">
        <v>537</v>
      </c>
      <c r="R386" s="623" t="s">
        <v>538</v>
      </c>
      <c r="S386" s="626" t="s">
        <v>652</v>
      </c>
      <c r="T386" s="607" t="s">
        <v>537</v>
      </c>
      <c r="U386" s="623" t="s">
        <v>538</v>
      </c>
      <c r="V386" s="626" t="s">
        <v>652</v>
      </c>
      <c r="W386" s="607" t="s">
        <v>537</v>
      </c>
      <c r="X386" s="623" t="s">
        <v>538</v>
      </c>
      <c r="Y386" s="626" t="s">
        <v>652</v>
      </c>
      <c r="Z386" s="607" t="s">
        <v>537</v>
      </c>
      <c r="AA386" s="623" t="s">
        <v>538</v>
      </c>
      <c r="AB386" s="626" t="s">
        <v>652</v>
      </c>
      <c r="AC386" s="607" t="s">
        <v>537</v>
      </c>
      <c r="AD386" s="623" t="s">
        <v>538</v>
      </c>
      <c r="AE386" s="626" t="s">
        <v>652</v>
      </c>
      <c r="AF386" s="607" t="s">
        <v>537</v>
      </c>
      <c r="AG386" s="623" t="s">
        <v>538</v>
      </c>
      <c r="AH386" s="626" t="s">
        <v>652</v>
      </c>
      <c r="AI386" s="607" t="s">
        <v>537</v>
      </c>
      <c r="AJ386" s="623" t="s">
        <v>538</v>
      </c>
      <c r="AK386" s="626" t="s">
        <v>652</v>
      </c>
      <c r="AL386" s="607" t="s">
        <v>537</v>
      </c>
      <c r="AM386" s="623" t="s">
        <v>538</v>
      </c>
      <c r="AN386" s="626" t="s">
        <v>652</v>
      </c>
      <c r="AO386" s="607" t="s">
        <v>537</v>
      </c>
      <c r="AP386" s="623" t="s">
        <v>538</v>
      </c>
      <c r="AQ386" s="626" t="s">
        <v>652</v>
      </c>
    </row>
    <row r="387" spans="1:43" ht="15" hidden="1" thickBot="1" x14ac:dyDescent="0.35">
      <c r="A387" s="615" t="s">
        <v>647</v>
      </c>
      <c r="E387" s="636"/>
      <c r="F387" s="636"/>
      <c r="H387" s="615" t="s">
        <v>647</v>
      </c>
      <c r="I387" s="629">
        <v>1</v>
      </c>
      <c r="J387" s="629">
        <v>1</v>
      </c>
      <c r="K387" s="615" t="s">
        <v>647</v>
      </c>
      <c r="L387" s="629">
        <v>2</v>
      </c>
      <c r="M387" s="629">
        <v>1</v>
      </c>
      <c r="N387" s="615" t="s">
        <v>647</v>
      </c>
      <c r="O387" s="629">
        <v>3</v>
      </c>
      <c r="P387" s="629">
        <v>1</v>
      </c>
      <c r="Q387" s="615" t="s">
        <v>647</v>
      </c>
      <c r="R387" s="629">
        <v>4</v>
      </c>
      <c r="S387" s="629">
        <v>1</v>
      </c>
      <c r="T387" s="615" t="s">
        <v>647</v>
      </c>
      <c r="U387" s="629">
        <v>5</v>
      </c>
      <c r="V387" s="629">
        <v>1</v>
      </c>
      <c r="W387" s="615" t="s">
        <v>647</v>
      </c>
      <c r="X387" s="629">
        <v>6</v>
      </c>
      <c r="Y387" s="629">
        <v>1</v>
      </c>
      <c r="Z387" s="615" t="s">
        <v>647</v>
      </c>
      <c r="AA387" s="629">
        <v>7</v>
      </c>
      <c r="AB387" s="629">
        <v>1</v>
      </c>
      <c r="AC387" s="615" t="s">
        <v>647</v>
      </c>
      <c r="AD387" s="629">
        <v>8</v>
      </c>
      <c r="AE387" s="629">
        <v>1</v>
      </c>
      <c r="AF387" s="615" t="s">
        <v>647</v>
      </c>
      <c r="AG387" s="629">
        <v>9</v>
      </c>
      <c r="AH387" s="629">
        <v>1</v>
      </c>
      <c r="AI387" s="615" t="s">
        <v>647</v>
      </c>
      <c r="AJ387" s="629">
        <v>10</v>
      </c>
      <c r="AK387" s="629">
        <v>1</v>
      </c>
      <c r="AL387" s="615" t="s">
        <v>647</v>
      </c>
      <c r="AM387" s="629">
        <v>11</v>
      </c>
      <c r="AN387" s="629">
        <v>1</v>
      </c>
      <c r="AO387" s="615" t="s">
        <v>647</v>
      </c>
      <c r="AP387" s="629">
        <v>12</v>
      </c>
      <c r="AQ387" s="629">
        <v>1</v>
      </c>
    </row>
    <row r="388" spans="1:43" hidden="1" x14ac:dyDescent="0.3">
      <c r="A388" s="637"/>
      <c r="E388" s="636"/>
      <c r="F388" s="636"/>
      <c r="H388" s="563"/>
      <c r="I388" s="298"/>
      <c r="J388" s="298"/>
      <c r="K388" s="563"/>
      <c r="L388" s="298"/>
      <c r="M388" s="298"/>
      <c r="N388" s="563"/>
      <c r="O388" s="298"/>
      <c r="P388" s="298"/>
      <c r="Q388" s="563"/>
      <c r="R388" s="298"/>
      <c r="S388" s="298"/>
      <c r="T388" s="563"/>
      <c r="U388" s="298"/>
      <c r="V388" s="298"/>
      <c r="W388" s="563"/>
      <c r="X388" s="298"/>
      <c r="Y388" s="298"/>
      <c r="Z388" s="563"/>
      <c r="AA388" s="298"/>
      <c r="AB388" s="298"/>
      <c r="AC388" s="563"/>
      <c r="AD388" s="298"/>
      <c r="AE388" s="298"/>
      <c r="AF388" s="563"/>
      <c r="AG388" s="298"/>
      <c r="AH388" s="298"/>
      <c r="AI388" s="563"/>
      <c r="AJ388" s="298"/>
      <c r="AK388" s="298"/>
      <c r="AL388" s="563"/>
      <c r="AM388" s="298"/>
      <c r="AN388" s="298"/>
      <c r="AO388" s="563"/>
      <c r="AP388" s="298"/>
      <c r="AQ388" s="298"/>
    </row>
    <row r="389" spans="1:43" hidden="1" x14ac:dyDescent="0.3">
      <c r="E389" s="636"/>
      <c r="F389" s="636"/>
      <c r="H389" s="585" t="s">
        <v>537</v>
      </c>
      <c r="I389" s="588" t="s">
        <v>538</v>
      </c>
      <c r="J389" s="589" t="s">
        <v>652</v>
      </c>
      <c r="K389" s="585" t="s">
        <v>537</v>
      </c>
      <c r="L389" s="588" t="s">
        <v>538</v>
      </c>
      <c r="M389" s="589" t="s">
        <v>652</v>
      </c>
      <c r="N389" s="585" t="s">
        <v>537</v>
      </c>
      <c r="O389" s="588" t="s">
        <v>538</v>
      </c>
      <c r="P389" s="589" t="s">
        <v>652</v>
      </c>
      <c r="Q389" s="585" t="s">
        <v>537</v>
      </c>
      <c r="R389" s="588" t="s">
        <v>538</v>
      </c>
      <c r="S389" s="589" t="s">
        <v>652</v>
      </c>
      <c r="T389" s="585" t="s">
        <v>537</v>
      </c>
      <c r="U389" s="588" t="s">
        <v>538</v>
      </c>
      <c r="V389" s="589" t="s">
        <v>652</v>
      </c>
      <c r="W389" s="585" t="s">
        <v>537</v>
      </c>
      <c r="X389" s="588" t="s">
        <v>538</v>
      </c>
      <c r="Y389" s="589" t="s">
        <v>652</v>
      </c>
      <c r="Z389" s="585" t="s">
        <v>537</v>
      </c>
      <c r="AA389" s="588" t="s">
        <v>538</v>
      </c>
      <c r="AB389" s="589" t="s">
        <v>652</v>
      </c>
      <c r="AC389" s="585" t="s">
        <v>537</v>
      </c>
      <c r="AD389" s="588" t="s">
        <v>538</v>
      </c>
      <c r="AE389" s="589" t="s">
        <v>652</v>
      </c>
      <c r="AF389" s="585" t="s">
        <v>537</v>
      </c>
      <c r="AG389" s="588" t="s">
        <v>538</v>
      </c>
      <c r="AH389" s="589" t="s">
        <v>652</v>
      </c>
      <c r="AI389" s="585" t="s">
        <v>537</v>
      </c>
      <c r="AJ389" s="588" t="s">
        <v>538</v>
      </c>
      <c r="AK389" s="589" t="s">
        <v>652</v>
      </c>
      <c r="AL389" s="585" t="s">
        <v>537</v>
      </c>
      <c r="AM389" s="588" t="s">
        <v>538</v>
      </c>
      <c r="AN389" s="589" t="s">
        <v>652</v>
      </c>
      <c r="AO389" s="585" t="s">
        <v>537</v>
      </c>
      <c r="AP389" s="588" t="s">
        <v>538</v>
      </c>
      <c r="AQ389" s="589" t="s">
        <v>652</v>
      </c>
    </row>
    <row r="390" spans="1:43" ht="15" hidden="1" thickBot="1" x14ac:dyDescent="0.35">
      <c r="E390" s="636"/>
      <c r="F390" s="636"/>
      <c r="H390" s="591" t="s">
        <v>541</v>
      </c>
      <c r="I390" s="594">
        <v>1</v>
      </c>
      <c r="J390" s="594">
        <v>2</v>
      </c>
      <c r="K390" s="591" t="s">
        <v>541</v>
      </c>
      <c r="L390" s="594">
        <v>2</v>
      </c>
      <c r="M390" s="594">
        <v>2</v>
      </c>
      <c r="N390" s="591" t="s">
        <v>541</v>
      </c>
      <c r="O390" s="594">
        <v>3</v>
      </c>
      <c r="P390" s="594">
        <v>2</v>
      </c>
      <c r="Q390" s="591" t="s">
        <v>541</v>
      </c>
      <c r="R390" s="594">
        <v>4</v>
      </c>
      <c r="S390" s="594">
        <v>2</v>
      </c>
      <c r="T390" s="591" t="s">
        <v>541</v>
      </c>
      <c r="U390" s="594">
        <v>5</v>
      </c>
      <c r="V390" s="594">
        <v>2</v>
      </c>
      <c r="W390" s="591" t="s">
        <v>541</v>
      </c>
      <c r="X390" s="594">
        <v>6</v>
      </c>
      <c r="Y390" s="594">
        <v>2</v>
      </c>
      <c r="Z390" s="591" t="s">
        <v>541</v>
      </c>
      <c r="AA390" s="594">
        <v>7</v>
      </c>
      <c r="AB390" s="594">
        <v>2</v>
      </c>
      <c r="AC390" s="591" t="s">
        <v>541</v>
      </c>
      <c r="AD390" s="594">
        <v>8</v>
      </c>
      <c r="AE390" s="594">
        <v>2</v>
      </c>
      <c r="AF390" s="591" t="s">
        <v>541</v>
      </c>
      <c r="AG390" s="594">
        <v>9</v>
      </c>
      <c r="AH390" s="594">
        <v>2</v>
      </c>
      <c r="AI390" s="591" t="s">
        <v>541</v>
      </c>
      <c r="AJ390" s="594">
        <v>10</v>
      </c>
      <c r="AK390" s="594">
        <v>2</v>
      </c>
      <c r="AL390" s="591" t="s">
        <v>541</v>
      </c>
      <c r="AM390" s="594">
        <v>11</v>
      </c>
      <c r="AN390" s="594">
        <v>2</v>
      </c>
      <c r="AO390" s="591" t="s">
        <v>541</v>
      </c>
      <c r="AP390" s="594">
        <v>12</v>
      </c>
      <c r="AQ390" s="594">
        <v>2</v>
      </c>
    </row>
    <row r="391" spans="1:43" hidden="1" x14ac:dyDescent="0.3">
      <c r="E391" s="636"/>
      <c r="F391" s="636"/>
      <c r="H391" s="596" t="s">
        <v>537</v>
      </c>
      <c r="I391" s="599" t="s">
        <v>538</v>
      </c>
      <c r="J391" s="600" t="s">
        <v>652</v>
      </c>
      <c r="K391" s="596" t="s">
        <v>537</v>
      </c>
      <c r="L391" s="599" t="s">
        <v>538</v>
      </c>
      <c r="M391" s="600" t="s">
        <v>652</v>
      </c>
      <c r="N391" s="596" t="s">
        <v>537</v>
      </c>
      <c r="O391" s="599" t="s">
        <v>538</v>
      </c>
      <c r="P391" s="600" t="s">
        <v>652</v>
      </c>
      <c r="Q391" s="596" t="s">
        <v>537</v>
      </c>
      <c r="R391" s="599" t="s">
        <v>538</v>
      </c>
      <c r="S391" s="600" t="s">
        <v>652</v>
      </c>
      <c r="T391" s="596" t="s">
        <v>537</v>
      </c>
      <c r="U391" s="599" t="s">
        <v>538</v>
      </c>
      <c r="V391" s="600" t="s">
        <v>652</v>
      </c>
      <c r="W391" s="596" t="s">
        <v>537</v>
      </c>
      <c r="X391" s="599" t="s">
        <v>538</v>
      </c>
      <c r="Y391" s="600" t="s">
        <v>652</v>
      </c>
      <c r="Z391" s="596" t="s">
        <v>537</v>
      </c>
      <c r="AA391" s="599" t="s">
        <v>538</v>
      </c>
      <c r="AB391" s="600" t="s">
        <v>652</v>
      </c>
      <c r="AC391" s="596" t="s">
        <v>537</v>
      </c>
      <c r="AD391" s="599" t="s">
        <v>538</v>
      </c>
      <c r="AE391" s="600" t="s">
        <v>652</v>
      </c>
      <c r="AF391" s="596" t="s">
        <v>537</v>
      </c>
      <c r="AG391" s="599" t="s">
        <v>538</v>
      </c>
      <c r="AH391" s="600" t="s">
        <v>652</v>
      </c>
      <c r="AI391" s="596" t="s">
        <v>537</v>
      </c>
      <c r="AJ391" s="599" t="s">
        <v>538</v>
      </c>
      <c r="AK391" s="600" t="s">
        <v>652</v>
      </c>
      <c r="AL391" s="596" t="s">
        <v>537</v>
      </c>
      <c r="AM391" s="599" t="s">
        <v>538</v>
      </c>
      <c r="AN391" s="600" t="s">
        <v>652</v>
      </c>
      <c r="AO391" s="596" t="s">
        <v>537</v>
      </c>
      <c r="AP391" s="599" t="s">
        <v>538</v>
      </c>
      <c r="AQ391" s="600" t="s">
        <v>652</v>
      </c>
    </row>
    <row r="392" spans="1:43" hidden="1" x14ac:dyDescent="0.3">
      <c r="E392" s="636"/>
      <c r="F392" s="636"/>
      <c r="H392" s="602" t="s">
        <v>542</v>
      </c>
      <c r="I392" s="605">
        <v>1</v>
      </c>
      <c r="J392" s="605">
        <v>2</v>
      </c>
      <c r="K392" s="602" t="s">
        <v>542</v>
      </c>
      <c r="L392" s="605">
        <v>2</v>
      </c>
      <c r="M392" s="605">
        <v>2</v>
      </c>
      <c r="N392" s="602" t="s">
        <v>542</v>
      </c>
      <c r="O392" s="605">
        <v>3</v>
      </c>
      <c r="P392" s="605">
        <v>2</v>
      </c>
      <c r="Q392" s="602" t="s">
        <v>542</v>
      </c>
      <c r="R392" s="605">
        <v>4</v>
      </c>
      <c r="S392" s="605">
        <v>2</v>
      </c>
      <c r="T392" s="602" t="s">
        <v>542</v>
      </c>
      <c r="U392" s="605">
        <v>5</v>
      </c>
      <c r="V392" s="605">
        <v>2</v>
      </c>
      <c r="W392" s="602" t="s">
        <v>542</v>
      </c>
      <c r="X392" s="605">
        <v>6</v>
      </c>
      <c r="Y392" s="605">
        <v>2</v>
      </c>
      <c r="Z392" s="602" t="s">
        <v>542</v>
      </c>
      <c r="AA392" s="605">
        <v>7</v>
      </c>
      <c r="AB392" s="605">
        <v>2</v>
      </c>
      <c r="AC392" s="602" t="s">
        <v>542</v>
      </c>
      <c r="AD392" s="605">
        <v>8</v>
      </c>
      <c r="AE392" s="605">
        <v>2</v>
      </c>
      <c r="AF392" s="602" t="s">
        <v>542</v>
      </c>
      <c r="AG392" s="605">
        <v>9</v>
      </c>
      <c r="AH392" s="605">
        <v>2</v>
      </c>
      <c r="AI392" s="602" t="s">
        <v>542</v>
      </c>
      <c r="AJ392" s="605">
        <v>10</v>
      </c>
      <c r="AK392" s="605">
        <v>2</v>
      </c>
      <c r="AL392" s="602" t="s">
        <v>542</v>
      </c>
      <c r="AM392" s="605">
        <v>11</v>
      </c>
      <c r="AN392" s="605">
        <v>2</v>
      </c>
      <c r="AO392" s="602" t="s">
        <v>542</v>
      </c>
      <c r="AP392" s="605">
        <v>12</v>
      </c>
      <c r="AQ392" s="605">
        <v>2</v>
      </c>
    </row>
    <row r="393" spans="1:43" hidden="1" x14ac:dyDescent="0.3">
      <c r="E393" s="636"/>
      <c r="F393" s="636"/>
      <c r="H393" s="607" t="s">
        <v>537</v>
      </c>
      <c r="I393" s="605" t="s">
        <v>538</v>
      </c>
      <c r="J393" s="608" t="s">
        <v>652</v>
      </c>
      <c r="K393" s="607" t="s">
        <v>537</v>
      </c>
      <c r="L393" s="605" t="s">
        <v>538</v>
      </c>
      <c r="M393" s="608" t="s">
        <v>652</v>
      </c>
      <c r="N393" s="607" t="s">
        <v>537</v>
      </c>
      <c r="O393" s="605" t="s">
        <v>538</v>
      </c>
      <c r="P393" s="608" t="s">
        <v>652</v>
      </c>
      <c r="Q393" s="607" t="s">
        <v>537</v>
      </c>
      <c r="R393" s="605" t="s">
        <v>538</v>
      </c>
      <c r="S393" s="608" t="s">
        <v>652</v>
      </c>
      <c r="T393" s="607" t="s">
        <v>537</v>
      </c>
      <c r="U393" s="605" t="s">
        <v>538</v>
      </c>
      <c r="V393" s="608" t="s">
        <v>652</v>
      </c>
      <c r="W393" s="607" t="s">
        <v>537</v>
      </c>
      <c r="X393" s="605" t="s">
        <v>538</v>
      </c>
      <c r="Y393" s="608" t="s">
        <v>652</v>
      </c>
      <c r="Z393" s="607" t="s">
        <v>537</v>
      </c>
      <c r="AA393" s="605" t="s">
        <v>538</v>
      </c>
      <c r="AB393" s="608" t="s">
        <v>652</v>
      </c>
      <c r="AC393" s="607" t="s">
        <v>537</v>
      </c>
      <c r="AD393" s="605" t="s">
        <v>538</v>
      </c>
      <c r="AE393" s="608" t="s">
        <v>652</v>
      </c>
      <c r="AF393" s="607" t="s">
        <v>537</v>
      </c>
      <c r="AG393" s="605" t="s">
        <v>538</v>
      </c>
      <c r="AH393" s="608" t="s">
        <v>652</v>
      </c>
      <c r="AI393" s="607" t="s">
        <v>537</v>
      </c>
      <c r="AJ393" s="605" t="s">
        <v>538</v>
      </c>
      <c r="AK393" s="608" t="s">
        <v>652</v>
      </c>
      <c r="AL393" s="607" t="s">
        <v>537</v>
      </c>
      <c r="AM393" s="605" t="s">
        <v>538</v>
      </c>
      <c r="AN393" s="608" t="s">
        <v>652</v>
      </c>
      <c r="AO393" s="607" t="s">
        <v>537</v>
      </c>
      <c r="AP393" s="605" t="s">
        <v>538</v>
      </c>
      <c r="AQ393" s="608" t="s">
        <v>652</v>
      </c>
    </row>
    <row r="394" spans="1:43" hidden="1" x14ac:dyDescent="0.3">
      <c r="E394" s="636"/>
      <c r="F394" s="636"/>
      <c r="H394" s="607" t="s">
        <v>543</v>
      </c>
      <c r="I394" s="605">
        <v>1</v>
      </c>
      <c r="J394" s="605">
        <v>2</v>
      </c>
      <c r="K394" s="607" t="s">
        <v>543</v>
      </c>
      <c r="L394" s="605">
        <v>2</v>
      </c>
      <c r="M394" s="605">
        <v>2</v>
      </c>
      <c r="N394" s="607" t="s">
        <v>543</v>
      </c>
      <c r="O394" s="605">
        <v>3</v>
      </c>
      <c r="P394" s="605">
        <v>2</v>
      </c>
      <c r="Q394" s="607" t="s">
        <v>543</v>
      </c>
      <c r="R394" s="605">
        <v>4</v>
      </c>
      <c r="S394" s="605">
        <v>2</v>
      </c>
      <c r="T394" s="607" t="s">
        <v>543</v>
      </c>
      <c r="U394" s="605">
        <v>5</v>
      </c>
      <c r="V394" s="605">
        <v>2</v>
      </c>
      <c r="W394" s="607" t="s">
        <v>543</v>
      </c>
      <c r="X394" s="605">
        <v>6</v>
      </c>
      <c r="Y394" s="605">
        <v>2</v>
      </c>
      <c r="Z394" s="607" t="s">
        <v>543</v>
      </c>
      <c r="AA394" s="605">
        <v>7</v>
      </c>
      <c r="AB394" s="605">
        <v>2</v>
      </c>
      <c r="AC394" s="607" t="s">
        <v>543</v>
      </c>
      <c r="AD394" s="605">
        <v>8</v>
      </c>
      <c r="AE394" s="605">
        <v>2</v>
      </c>
      <c r="AF394" s="607" t="s">
        <v>543</v>
      </c>
      <c r="AG394" s="605">
        <v>9</v>
      </c>
      <c r="AH394" s="605">
        <v>2</v>
      </c>
      <c r="AI394" s="607" t="s">
        <v>543</v>
      </c>
      <c r="AJ394" s="605">
        <v>10</v>
      </c>
      <c r="AK394" s="605">
        <v>2</v>
      </c>
      <c r="AL394" s="607" t="s">
        <v>543</v>
      </c>
      <c r="AM394" s="605">
        <v>11</v>
      </c>
      <c r="AN394" s="605">
        <v>2</v>
      </c>
      <c r="AO394" s="607" t="s">
        <v>543</v>
      </c>
      <c r="AP394" s="605">
        <v>12</v>
      </c>
      <c r="AQ394" s="605">
        <v>2</v>
      </c>
    </row>
    <row r="395" spans="1:43" hidden="1" x14ac:dyDescent="0.3">
      <c r="E395" s="636"/>
      <c r="F395" s="636"/>
      <c r="H395" s="602" t="s">
        <v>537</v>
      </c>
      <c r="I395" s="605" t="s">
        <v>538</v>
      </c>
      <c r="J395" s="608" t="s">
        <v>652</v>
      </c>
      <c r="K395" s="602" t="s">
        <v>537</v>
      </c>
      <c r="L395" s="605" t="s">
        <v>538</v>
      </c>
      <c r="M395" s="608" t="s">
        <v>652</v>
      </c>
      <c r="N395" s="602" t="s">
        <v>537</v>
      </c>
      <c r="O395" s="605" t="s">
        <v>538</v>
      </c>
      <c r="P395" s="608" t="s">
        <v>652</v>
      </c>
      <c r="Q395" s="602" t="s">
        <v>537</v>
      </c>
      <c r="R395" s="605" t="s">
        <v>538</v>
      </c>
      <c r="S395" s="608" t="s">
        <v>652</v>
      </c>
      <c r="T395" s="602" t="s">
        <v>537</v>
      </c>
      <c r="U395" s="605" t="s">
        <v>538</v>
      </c>
      <c r="V395" s="608" t="s">
        <v>652</v>
      </c>
      <c r="W395" s="602" t="s">
        <v>537</v>
      </c>
      <c r="X395" s="605" t="s">
        <v>538</v>
      </c>
      <c r="Y395" s="608" t="s">
        <v>652</v>
      </c>
      <c r="Z395" s="602" t="s">
        <v>537</v>
      </c>
      <c r="AA395" s="605" t="s">
        <v>538</v>
      </c>
      <c r="AB395" s="608" t="s">
        <v>652</v>
      </c>
      <c r="AC395" s="602" t="s">
        <v>537</v>
      </c>
      <c r="AD395" s="605" t="s">
        <v>538</v>
      </c>
      <c r="AE395" s="608" t="s">
        <v>652</v>
      </c>
      <c r="AF395" s="602" t="s">
        <v>537</v>
      </c>
      <c r="AG395" s="605" t="s">
        <v>538</v>
      </c>
      <c r="AH395" s="608" t="s">
        <v>652</v>
      </c>
      <c r="AI395" s="602" t="s">
        <v>537</v>
      </c>
      <c r="AJ395" s="605" t="s">
        <v>538</v>
      </c>
      <c r="AK395" s="608" t="s">
        <v>652</v>
      </c>
      <c r="AL395" s="602" t="s">
        <v>537</v>
      </c>
      <c r="AM395" s="605" t="s">
        <v>538</v>
      </c>
      <c r="AN395" s="608" t="s">
        <v>652</v>
      </c>
      <c r="AO395" s="602" t="s">
        <v>537</v>
      </c>
      <c r="AP395" s="605" t="s">
        <v>538</v>
      </c>
      <c r="AQ395" s="608" t="s">
        <v>652</v>
      </c>
    </row>
    <row r="396" spans="1:43" hidden="1" x14ac:dyDescent="0.3">
      <c r="E396" s="636"/>
      <c r="F396" s="636"/>
      <c r="H396" s="602" t="s">
        <v>544</v>
      </c>
      <c r="I396" s="605">
        <v>1</v>
      </c>
      <c r="J396" s="605">
        <v>2</v>
      </c>
      <c r="K396" s="602" t="s">
        <v>544</v>
      </c>
      <c r="L396" s="605">
        <v>2</v>
      </c>
      <c r="M396" s="605">
        <v>2</v>
      </c>
      <c r="N396" s="602" t="s">
        <v>544</v>
      </c>
      <c r="O396" s="605">
        <v>3</v>
      </c>
      <c r="P396" s="605">
        <v>2</v>
      </c>
      <c r="Q396" s="602" t="s">
        <v>544</v>
      </c>
      <c r="R396" s="605">
        <v>4</v>
      </c>
      <c r="S396" s="605">
        <v>2</v>
      </c>
      <c r="T396" s="602" t="s">
        <v>544</v>
      </c>
      <c r="U396" s="605">
        <v>5</v>
      </c>
      <c r="V396" s="605">
        <v>2</v>
      </c>
      <c r="W396" s="602" t="s">
        <v>544</v>
      </c>
      <c r="X396" s="605">
        <v>6</v>
      </c>
      <c r="Y396" s="605">
        <v>2</v>
      </c>
      <c r="Z396" s="602" t="s">
        <v>544</v>
      </c>
      <c r="AA396" s="605">
        <v>7</v>
      </c>
      <c r="AB396" s="605">
        <v>2</v>
      </c>
      <c r="AC396" s="602" t="s">
        <v>544</v>
      </c>
      <c r="AD396" s="605">
        <v>8</v>
      </c>
      <c r="AE396" s="605">
        <v>2</v>
      </c>
      <c r="AF396" s="602" t="s">
        <v>544</v>
      </c>
      <c r="AG396" s="605">
        <v>9</v>
      </c>
      <c r="AH396" s="605">
        <v>2</v>
      </c>
      <c r="AI396" s="602" t="s">
        <v>544</v>
      </c>
      <c r="AJ396" s="605">
        <v>10</v>
      </c>
      <c r="AK396" s="605">
        <v>2</v>
      </c>
      <c r="AL396" s="602" t="s">
        <v>544</v>
      </c>
      <c r="AM396" s="605">
        <v>11</v>
      </c>
      <c r="AN396" s="605">
        <v>2</v>
      </c>
      <c r="AO396" s="602" t="s">
        <v>544</v>
      </c>
      <c r="AP396" s="605">
        <v>12</v>
      </c>
      <c r="AQ396" s="605">
        <v>2</v>
      </c>
    </row>
    <row r="397" spans="1:43" hidden="1" x14ac:dyDescent="0.3">
      <c r="E397" s="636"/>
      <c r="F397" s="636"/>
      <c r="H397" s="607" t="s">
        <v>537</v>
      </c>
      <c r="I397" s="605" t="s">
        <v>538</v>
      </c>
      <c r="J397" s="608" t="s">
        <v>652</v>
      </c>
      <c r="K397" s="607" t="s">
        <v>537</v>
      </c>
      <c r="L397" s="605" t="s">
        <v>538</v>
      </c>
      <c r="M397" s="608" t="s">
        <v>652</v>
      </c>
      <c r="N397" s="607" t="s">
        <v>537</v>
      </c>
      <c r="O397" s="605" t="s">
        <v>538</v>
      </c>
      <c r="P397" s="608" t="s">
        <v>652</v>
      </c>
      <c r="Q397" s="607" t="s">
        <v>537</v>
      </c>
      <c r="R397" s="605" t="s">
        <v>538</v>
      </c>
      <c r="S397" s="608" t="s">
        <v>652</v>
      </c>
      <c r="T397" s="607" t="s">
        <v>537</v>
      </c>
      <c r="U397" s="605" t="s">
        <v>538</v>
      </c>
      <c r="V397" s="608" t="s">
        <v>652</v>
      </c>
      <c r="W397" s="607" t="s">
        <v>537</v>
      </c>
      <c r="X397" s="605" t="s">
        <v>538</v>
      </c>
      <c r="Y397" s="608" t="s">
        <v>652</v>
      </c>
      <c r="Z397" s="607" t="s">
        <v>537</v>
      </c>
      <c r="AA397" s="605" t="s">
        <v>538</v>
      </c>
      <c r="AB397" s="608" t="s">
        <v>652</v>
      </c>
      <c r="AC397" s="607" t="s">
        <v>537</v>
      </c>
      <c r="AD397" s="605" t="s">
        <v>538</v>
      </c>
      <c r="AE397" s="608" t="s">
        <v>652</v>
      </c>
      <c r="AF397" s="607" t="s">
        <v>537</v>
      </c>
      <c r="AG397" s="605" t="s">
        <v>538</v>
      </c>
      <c r="AH397" s="608" t="s">
        <v>652</v>
      </c>
      <c r="AI397" s="607" t="s">
        <v>537</v>
      </c>
      <c r="AJ397" s="605" t="s">
        <v>538</v>
      </c>
      <c r="AK397" s="608" t="s">
        <v>652</v>
      </c>
      <c r="AL397" s="607" t="s">
        <v>537</v>
      </c>
      <c r="AM397" s="605" t="s">
        <v>538</v>
      </c>
      <c r="AN397" s="608" t="s">
        <v>652</v>
      </c>
      <c r="AO397" s="607" t="s">
        <v>537</v>
      </c>
      <c r="AP397" s="605" t="s">
        <v>538</v>
      </c>
      <c r="AQ397" s="608" t="s">
        <v>652</v>
      </c>
    </row>
    <row r="398" spans="1:43" hidden="1" x14ac:dyDescent="0.3">
      <c r="E398" s="636"/>
      <c r="F398" s="636"/>
      <c r="H398" s="607" t="s">
        <v>545</v>
      </c>
      <c r="I398" s="605">
        <v>1</v>
      </c>
      <c r="J398" s="605">
        <v>2</v>
      </c>
      <c r="K398" s="607" t="s">
        <v>545</v>
      </c>
      <c r="L398" s="605">
        <v>2</v>
      </c>
      <c r="M398" s="605">
        <v>2</v>
      </c>
      <c r="N398" s="607" t="s">
        <v>545</v>
      </c>
      <c r="O398" s="605">
        <v>3</v>
      </c>
      <c r="P398" s="605">
        <v>2</v>
      </c>
      <c r="Q398" s="607" t="s">
        <v>545</v>
      </c>
      <c r="R398" s="605">
        <v>4</v>
      </c>
      <c r="S398" s="605">
        <v>2</v>
      </c>
      <c r="T398" s="607" t="s">
        <v>545</v>
      </c>
      <c r="U398" s="605">
        <v>5</v>
      </c>
      <c r="V398" s="605">
        <v>2</v>
      </c>
      <c r="W398" s="607" t="s">
        <v>545</v>
      </c>
      <c r="X398" s="605">
        <v>6</v>
      </c>
      <c r="Y398" s="605">
        <v>2</v>
      </c>
      <c r="Z398" s="607" t="s">
        <v>545</v>
      </c>
      <c r="AA398" s="605">
        <v>7</v>
      </c>
      <c r="AB398" s="605">
        <v>2</v>
      </c>
      <c r="AC398" s="607" t="s">
        <v>545</v>
      </c>
      <c r="AD398" s="605">
        <v>8</v>
      </c>
      <c r="AE398" s="605">
        <v>2</v>
      </c>
      <c r="AF398" s="607" t="s">
        <v>545</v>
      </c>
      <c r="AG398" s="605">
        <v>9</v>
      </c>
      <c r="AH398" s="605">
        <v>2</v>
      </c>
      <c r="AI398" s="607" t="s">
        <v>545</v>
      </c>
      <c r="AJ398" s="605">
        <v>10</v>
      </c>
      <c r="AK398" s="605">
        <v>2</v>
      </c>
      <c r="AL398" s="607" t="s">
        <v>545</v>
      </c>
      <c r="AM398" s="605">
        <v>11</v>
      </c>
      <c r="AN398" s="605">
        <v>2</v>
      </c>
      <c r="AO398" s="607" t="s">
        <v>545</v>
      </c>
      <c r="AP398" s="605">
        <v>12</v>
      </c>
      <c r="AQ398" s="605">
        <v>2</v>
      </c>
    </row>
    <row r="399" spans="1:43" hidden="1" x14ac:dyDescent="0.3">
      <c r="E399" s="636"/>
      <c r="F399" s="636"/>
      <c r="H399" s="607" t="s">
        <v>537</v>
      </c>
      <c r="I399" s="605" t="s">
        <v>538</v>
      </c>
      <c r="J399" s="608" t="s">
        <v>652</v>
      </c>
      <c r="K399" s="607" t="s">
        <v>537</v>
      </c>
      <c r="L399" s="605" t="s">
        <v>538</v>
      </c>
      <c r="M399" s="608" t="s">
        <v>652</v>
      </c>
      <c r="N399" s="607" t="s">
        <v>537</v>
      </c>
      <c r="O399" s="605" t="s">
        <v>538</v>
      </c>
      <c r="P399" s="608" t="s">
        <v>652</v>
      </c>
      <c r="Q399" s="607" t="s">
        <v>537</v>
      </c>
      <c r="R399" s="605" t="s">
        <v>538</v>
      </c>
      <c r="S399" s="608" t="s">
        <v>652</v>
      </c>
      <c r="T399" s="607" t="s">
        <v>537</v>
      </c>
      <c r="U399" s="605" t="s">
        <v>538</v>
      </c>
      <c r="V399" s="608" t="s">
        <v>652</v>
      </c>
      <c r="W399" s="607" t="s">
        <v>537</v>
      </c>
      <c r="X399" s="605" t="s">
        <v>538</v>
      </c>
      <c r="Y399" s="608" t="s">
        <v>652</v>
      </c>
      <c r="Z399" s="607" t="s">
        <v>537</v>
      </c>
      <c r="AA399" s="605" t="s">
        <v>538</v>
      </c>
      <c r="AB399" s="608" t="s">
        <v>652</v>
      </c>
      <c r="AC399" s="607" t="s">
        <v>537</v>
      </c>
      <c r="AD399" s="605" t="s">
        <v>538</v>
      </c>
      <c r="AE399" s="608" t="s">
        <v>652</v>
      </c>
      <c r="AF399" s="607" t="s">
        <v>537</v>
      </c>
      <c r="AG399" s="605" t="s">
        <v>538</v>
      </c>
      <c r="AH399" s="608" t="s">
        <v>652</v>
      </c>
      <c r="AI399" s="607" t="s">
        <v>537</v>
      </c>
      <c r="AJ399" s="605" t="s">
        <v>538</v>
      </c>
      <c r="AK399" s="608" t="s">
        <v>652</v>
      </c>
      <c r="AL399" s="607" t="s">
        <v>537</v>
      </c>
      <c r="AM399" s="605" t="s">
        <v>538</v>
      </c>
      <c r="AN399" s="608" t="s">
        <v>652</v>
      </c>
      <c r="AO399" s="607" t="s">
        <v>537</v>
      </c>
      <c r="AP399" s="605" t="s">
        <v>538</v>
      </c>
      <c r="AQ399" s="608" t="s">
        <v>652</v>
      </c>
    </row>
    <row r="400" spans="1:43" ht="15" hidden="1" thickBot="1" x14ac:dyDescent="0.35">
      <c r="E400" s="636"/>
      <c r="F400" s="636"/>
      <c r="H400" s="615" t="s">
        <v>546</v>
      </c>
      <c r="I400" s="616">
        <v>1</v>
      </c>
      <c r="J400" s="616">
        <v>2</v>
      </c>
      <c r="K400" s="615" t="s">
        <v>546</v>
      </c>
      <c r="L400" s="616">
        <v>2</v>
      </c>
      <c r="M400" s="616">
        <v>2</v>
      </c>
      <c r="N400" s="615" t="s">
        <v>546</v>
      </c>
      <c r="O400" s="616">
        <v>3</v>
      </c>
      <c r="P400" s="616">
        <v>2</v>
      </c>
      <c r="Q400" s="615" t="s">
        <v>546</v>
      </c>
      <c r="R400" s="616">
        <v>4</v>
      </c>
      <c r="S400" s="616">
        <v>2</v>
      </c>
      <c r="T400" s="615" t="s">
        <v>546</v>
      </c>
      <c r="U400" s="616">
        <v>5</v>
      </c>
      <c r="V400" s="616">
        <v>2</v>
      </c>
      <c r="W400" s="615" t="s">
        <v>546</v>
      </c>
      <c r="X400" s="616">
        <v>6</v>
      </c>
      <c r="Y400" s="616">
        <v>2</v>
      </c>
      <c r="Z400" s="615" t="s">
        <v>546</v>
      </c>
      <c r="AA400" s="616">
        <v>7</v>
      </c>
      <c r="AB400" s="616">
        <v>2</v>
      </c>
      <c r="AC400" s="615" t="s">
        <v>546</v>
      </c>
      <c r="AD400" s="616">
        <v>8</v>
      </c>
      <c r="AE400" s="616">
        <v>2</v>
      </c>
      <c r="AF400" s="615" t="s">
        <v>546</v>
      </c>
      <c r="AG400" s="616">
        <v>9</v>
      </c>
      <c r="AH400" s="616">
        <v>2</v>
      </c>
      <c r="AI400" s="615" t="s">
        <v>546</v>
      </c>
      <c r="AJ400" s="616">
        <v>10</v>
      </c>
      <c r="AK400" s="616">
        <v>2</v>
      </c>
      <c r="AL400" s="615" t="s">
        <v>546</v>
      </c>
      <c r="AM400" s="616">
        <v>11</v>
      </c>
      <c r="AN400" s="616">
        <v>2</v>
      </c>
      <c r="AO400" s="615" t="s">
        <v>546</v>
      </c>
      <c r="AP400" s="616">
        <v>12</v>
      </c>
      <c r="AQ400" s="616">
        <v>2</v>
      </c>
    </row>
    <row r="401" spans="5:43" hidden="1" x14ac:dyDescent="0.3">
      <c r="E401" s="636"/>
      <c r="F401" s="636"/>
      <c r="H401" s="596" t="s">
        <v>537</v>
      </c>
      <c r="I401" s="588" t="s">
        <v>538</v>
      </c>
      <c r="J401" s="589" t="s">
        <v>652</v>
      </c>
      <c r="K401" s="596" t="s">
        <v>537</v>
      </c>
      <c r="L401" s="588" t="s">
        <v>538</v>
      </c>
      <c r="M401" s="589" t="s">
        <v>652</v>
      </c>
      <c r="N401" s="596" t="s">
        <v>537</v>
      </c>
      <c r="O401" s="588" t="s">
        <v>538</v>
      </c>
      <c r="P401" s="589" t="s">
        <v>652</v>
      </c>
      <c r="Q401" s="596" t="s">
        <v>537</v>
      </c>
      <c r="R401" s="588" t="s">
        <v>538</v>
      </c>
      <c r="S401" s="589" t="s">
        <v>652</v>
      </c>
      <c r="T401" s="596" t="s">
        <v>537</v>
      </c>
      <c r="U401" s="588" t="s">
        <v>538</v>
      </c>
      <c r="V401" s="589" t="s">
        <v>652</v>
      </c>
      <c r="W401" s="596" t="s">
        <v>537</v>
      </c>
      <c r="X401" s="588" t="s">
        <v>538</v>
      </c>
      <c r="Y401" s="589" t="s">
        <v>652</v>
      </c>
      <c r="Z401" s="596" t="s">
        <v>537</v>
      </c>
      <c r="AA401" s="588" t="s">
        <v>538</v>
      </c>
      <c r="AB401" s="589" t="s">
        <v>652</v>
      </c>
      <c r="AC401" s="596" t="s">
        <v>537</v>
      </c>
      <c r="AD401" s="588" t="s">
        <v>538</v>
      </c>
      <c r="AE401" s="589" t="s">
        <v>652</v>
      </c>
      <c r="AF401" s="596" t="s">
        <v>537</v>
      </c>
      <c r="AG401" s="588" t="s">
        <v>538</v>
      </c>
      <c r="AH401" s="589" t="s">
        <v>652</v>
      </c>
      <c r="AI401" s="596" t="s">
        <v>537</v>
      </c>
      <c r="AJ401" s="588" t="s">
        <v>538</v>
      </c>
      <c r="AK401" s="589" t="s">
        <v>652</v>
      </c>
      <c r="AL401" s="596" t="s">
        <v>537</v>
      </c>
      <c r="AM401" s="588" t="s">
        <v>538</v>
      </c>
      <c r="AN401" s="589" t="s">
        <v>652</v>
      </c>
      <c r="AO401" s="596" t="s">
        <v>537</v>
      </c>
      <c r="AP401" s="588" t="s">
        <v>538</v>
      </c>
      <c r="AQ401" s="589" t="s">
        <v>652</v>
      </c>
    </row>
    <row r="402" spans="5:43" ht="15" hidden="1" thickBot="1" x14ac:dyDescent="0.35">
      <c r="E402" s="636"/>
      <c r="F402" s="636"/>
      <c r="H402" s="618" t="s">
        <v>547</v>
      </c>
      <c r="I402" s="594">
        <v>1</v>
      </c>
      <c r="J402" s="594">
        <v>2</v>
      </c>
      <c r="K402" s="618" t="s">
        <v>547</v>
      </c>
      <c r="L402" s="594">
        <v>2</v>
      </c>
      <c r="M402" s="594">
        <v>2</v>
      </c>
      <c r="N402" s="618" t="s">
        <v>547</v>
      </c>
      <c r="O402" s="594">
        <v>3</v>
      </c>
      <c r="P402" s="594">
        <v>2</v>
      </c>
      <c r="Q402" s="618" t="s">
        <v>547</v>
      </c>
      <c r="R402" s="594">
        <v>4</v>
      </c>
      <c r="S402" s="594">
        <v>2</v>
      </c>
      <c r="T402" s="618" t="s">
        <v>547</v>
      </c>
      <c r="U402" s="594">
        <v>5</v>
      </c>
      <c r="V402" s="594">
        <v>2</v>
      </c>
      <c r="W402" s="618" t="s">
        <v>547</v>
      </c>
      <c r="X402" s="594">
        <v>6</v>
      </c>
      <c r="Y402" s="594">
        <v>2</v>
      </c>
      <c r="Z402" s="618" t="s">
        <v>547</v>
      </c>
      <c r="AA402" s="594">
        <v>7</v>
      </c>
      <c r="AB402" s="594">
        <v>2</v>
      </c>
      <c r="AC402" s="618" t="s">
        <v>547</v>
      </c>
      <c r="AD402" s="594">
        <v>8</v>
      </c>
      <c r="AE402" s="594">
        <v>2</v>
      </c>
      <c r="AF402" s="618" t="s">
        <v>547</v>
      </c>
      <c r="AG402" s="594">
        <v>9</v>
      </c>
      <c r="AH402" s="594">
        <v>2</v>
      </c>
      <c r="AI402" s="618" t="s">
        <v>547</v>
      </c>
      <c r="AJ402" s="594">
        <v>10</v>
      </c>
      <c r="AK402" s="594">
        <v>2</v>
      </c>
      <c r="AL402" s="618" t="s">
        <v>547</v>
      </c>
      <c r="AM402" s="594">
        <v>11</v>
      </c>
      <c r="AN402" s="594">
        <v>2</v>
      </c>
      <c r="AO402" s="618" t="s">
        <v>547</v>
      </c>
      <c r="AP402" s="594">
        <v>12</v>
      </c>
      <c r="AQ402" s="594">
        <v>2</v>
      </c>
    </row>
    <row r="403" spans="5:43" hidden="1" x14ac:dyDescent="0.3">
      <c r="E403" s="636"/>
      <c r="F403" s="636"/>
      <c r="H403" s="619" t="s">
        <v>537</v>
      </c>
      <c r="I403" s="620" t="s">
        <v>538</v>
      </c>
      <c r="J403" s="621" t="s">
        <v>652</v>
      </c>
      <c r="K403" s="619" t="s">
        <v>537</v>
      </c>
      <c r="L403" s="620" t="s">
        <v>538</v>
      </c>
      <c r="M403" s="621" t="s">
        <v>652</v>
      </c>
      <c r="N403" s="619" t="s">
        <v>537</v>
      </c>
      <c r="O403" s="620" t="s">
        <v>538</v>
      </c>
      <c r="P403" s="621" t="s">
        <v>652</v>
      </c>
      <c r="Q403" s="619" t="s">
        <v>537</v>
      </c>
      <c r="R403" s="620" t="s">
        <v>538</v>
      </c>
      <c r="S403" s="621" t="s">
        <v>652</v>
      </c>
      <c r="T403" s="619" t="s">
        <v>537</v>
      </c>
      <c r="U403" s="620" t="s">
        <v>538</v>
      </c>
      <c r="V403" s="621" t="s">
        <v>652</v>
      </c>
      <c r="W403" s="619" t="s">
        <v>537</v>
      </c>
      <c r="X403" s="620" t="s">
        <v>538</v>
      </c>
      <c r="Y403" s="621" t="s">
        <v>652</v>
      </c>
      <c r="Z403" s="619" t="s">
        <v>537</v>
      </c>
      <c r="AA403" s="620" t="s">
        <v>538</v>
      </c>
      <c r="AB403" s="621" t="s">
        <v>652</v>
      </c>
      <c r="AC403" s="619" t="s">
        <v>537</v>
      </c>
      <c r="AD403" s="620" t="s">
        <v>538</v>
      </c>
      <c r="AE403" s="621" t="s">
        <v>652</v>
      </c>
      <c r="AF403" s="619" t="s">
        <v>537</v>
      </c>
      <c r="AG403" s="620" t="s">
        <v>538</v>
      </c>
      <c r="AH403" s="621" t="s">
        <v>652</v>
      </c>
      <c r="AI403" s="619" t="s">
        <v>537</v>
      </c>
      <c r="AJ403" s="620" t="s">
        <v>538</v>
      </c>
      <c r="AK403" s="621" t="s">
        <v>652</v>
      </c>
      <c r="AL403" s="619" t="s">
        <v>537</v>
      </c>
      <c r="AM403" s="620" t="s">
        <v>538</v>
      </c>
      <c r="AN403" s="621" t="s">
        <v>652</v>
      </c>
      <c r="AO403" s="619" t="s">
        <v>537</v>
      </c>
      <c r="AP403" s="620" t="s">
        <v>538</v>
      </c>
      <c r="AQ403" s="621" t="s">
        <v>652</v>
      </c>
    </row>
    <row r="404" spans="5:43" hidden="1" x14ac:dyDescent="0.3">
      <c r="E404" s="636"/>
      <c r="F404" s="636"/>
      <c r="H404" s="607" t="s">
        <v>548</v>
      </c>
      <c r="I404" s="623">
        <v>1</v>
      </c>
      <c r="J404" s="623">
        <v>2</v>
      </c>
      <c r="K404" s="607" t="s">
        <v>548</v>
      </c>
      <c r="L404" s="623">
        <v>2</v>
      </c>
      <c r="M404" s="623">
        <v>2</v>
      </c>
      <c r="N404" s="607" t="s">
        <v>548</v>
      </c>
      <c r="O404" s="623">
        <v>3</v>
      </c>
      <c r="P404" s="623">
        <v>2</v>
      </c>
      <c r="Q404" s="607" t="s">
        <v>548</v>
      </c>
      <c r="R404" s="623">
        <v>4</v>
      </c>
      <c r="S404" s="623">
        <v>2</v>
      </c>
      <c r="T404" s="607" t="s">
        <v>548</v>
      </c>
      <c r="U404" s="623">
        <v>5</v>
      </c>
      <c r="V404" s="623">
        <v>2</v>
      </c>
      <c r="W404" s="607" t="s">
        <v>548</v>
      </c>
      <c r="X404" s="623">
        <v>6</v>
      </c>
      <c r="Y404" s="623">
        <v>2</v>
      </c>
      <c r="Z404" s="607" t="s">
        <v>548</v>
      </c>
      <c r="AA404" s="623">
        <v>7</v>
      </c>
      <c r="AB404" s="623">
        <v>2</v>
      </c>
      <c r="AC404" s="607" t="s">
        <v>548</v>
      </c>
      <c r="AD404" s="623">
        <v>8</v>
      </c>
      <c r="AE404" s="623">
        <v>2</v>
      </c>
      <c r="AF404" s="607" t="s">
        <v>548</v>
      </c>
      <c r="AG404" s="623">
        <v>9</v>
      </c>
      <c r="AH404" s="623">
        <v>2</v>
      </c>
      <c r="AI404" s="607" t="s">
        <v>548</v>
      </c>
      <c r="AJ404" s="623">
        <v>10</v>
      </c>
      <c r="AK404" s="623">
        <v>2</v>
      </c>
      <c r="AL404" s="607" t="s">
        <v>548</v>
      </c>
      <c r="AM404" s="623">
        <v>11</v>
      </c>
      <c r="AN404" s="623">
        <v>2</v>
      </c>
      <c r="AO404" s="607" t="s">
        <v>548</v>
      </c>
      <c r="AP404" s="623">
        <v>12</v>
      </c>
      <c r="AQ404" s="623">
        <v>2</v>
      </c>
    </row>
    <row r="405" spans="5:43" hidden="1" x14ac:dyDescent="0.3">
      <c r="E405" s="636"/>
      <c r="F405" s="636"/>
      <c r="H405" s="607" t="s">
        <v>537</v>
      </c>
      <c r="I405" s="623" t="s">
        <v>538</v>
      </c>
      <c r="J405" s="626" t="s">
        <v>652</v>
      </c>
      <c r="K405" s="607" t="s">
        <v>537</v>
      </c>
      <c r="L405" s="623" t="s">
        <v>538</v>
      </c>
      <c r="M405" s="626" t="s">
        <v>652</v>
      </c>
      <c r="N405" s="607" t="s">
        <v>537</v>
      </c>
      <c r="O405" s="623" t="s">
        <v>538</v>
      </c>
      <c r="P405" s="626" t="s">
        <v>652</v>
      </c>
      <c r="Q405" s="607" t="s">
        <v>537</v>
      </c>
      <c r="R405" s="623" t="s">
        <v>538</v>
      </c>
      <c r="S405" s="626" t="s">
        <v>652</v>
      </c>
      <c r="T405" s="607" t="s">
        <v>537</v>
      </c>
      <c r="U405" s="623" t="s">
        <v>538</v>
      </c>
      <c r="V405" s="626" t="s">
        <v>652</v>
      </c>
      <c r="W405" s="607" t="s">
        <v>537</v>
      </c>
      <c r="X405" s="623" t="s">
        <v>538</v>
      </c>
      <c r="Y405" s="626" t="s">
        <v>652</v>
      </c>
      <c r="Z405" s="607" t="s">
        <v>537</v>
      </c>
      <c r="AA405" s="623" t="s">
        <v>538</v>
      </c>
      <c r="AB405" s="626" t="s">
        <v>652</v>
      </c>
      <c r="AC405" s="607" t="s">
        <v>537</v>
      </c>
      <c r="AD405" s="623" t="s">
        <v>538</v>
      </c>
      <c r="AE405" s="626" t="s">
        <v>652</v>
      </c>
      <c r="AF405" s="607" t="s">
        <v>537</v>
      </c>
      <c r="AG405" s="623" t="s">
        <v>538</v>
      </c>
      <c r="AH405" s="626" t="s">
        <v>652</v>
      </c>
      <c r="AI405" s="607" t="s">
        <v>537</v>
      </c>
      <c r="AJ405" s="623" t="s">
        <v>538</v>
      </c>
      <c r="AK405" s="626" t="s">
        <v>652</v>
      </c>
      <c r="AL405" s="607" t="s">
        <v>537</v>
      </c>
      <c r="AM405" s="623" t="s">
        <v>538</v>
      </c>
      <c r="AN405" s="626" t="s">
        <v>652</v>
      </c>
      <c r="AO405" s="607" t="s">
        <v>537</v>
      </c>
      <c r="AP405" s="623" t="s">
        <v>538</v>
      </c>
      <c r="AQ405" s="626" t="s">
        <v>652</v>
      </c>
    </row>
    <row r="406" spans="5:43" hidden="1" x14ac:dyDescent="0.3">
      <c r="E406" s="636"/>
      <c r="F406" s="636"/>
      <c r="H406" s="607" t="s">
        <v>549</v>
      </c>
      <c r="I406" s="623">
        <v>1</v>
      </c>
      <c r="J406" s="623">
        <v>2</v>
      </c>
      <c r="K406" s="607" t="s">
        <v>549</v>
      </c>
      <c r="L406" s="623">
        <v>2</v>
      </c>
      <c r="M406" s="623">
        <v>2</v>
      </c>
      <c r="N406" s="607" t="s">
        <v>549</v>
      </c>
      <c r="O406" s="623">
        <v>3</v>
      </c>
      <c r="P406" s="623">
        <v>2</v>
      </c>
      <c r="Q406" s="607" t="s">
        <v>549</v>
      </c>
      <c r="R406" s="623">
        <v>4</v>
      </c>
      <c r="S406" s="623">
        <v>2</v>
      </c>
      <c r="T406" s="607" t="s">
        <v>549</v>
      </c>
      <c r="U406" s="623">
        <v>5</v>
      </c>
      <c r="V406" s="623">
        <v>2</v>
      </c>
      <c r="W406" s="607" t="s">
        <v>549</v>
      </c>
      <c r="X406" s="623">
        <v>6</v>
      </c>
      <c r="Y406" s="623">
        <v>2</v>
      </c>
      <c r="Z406" s="607" t="s">
        <v>549</v>
      </c>
      <c r="AA406" s="623">
        <v>7</v>
      </c>
      <c r="AB406" s="623">
        <v>2</v>
      </c>
      <c r="AC406" s="607" t="s">
        <v>549</v>
      </c>
      <c r="AD406" s="623">
        <v>8</v>
      </c>
      <c r="AE406" s="623">
        <v>2</v>
      </c>
      <c r="AF406" s="607" t="s">
        <v>549</v>
      </c>
      <c r="AG406" s="623">
        <v>9</v>
      </c>
      <c r="AH406" s="623">
        <v>2</v>
      </c>
      <c r="AI406" s="607" t="s">
        <v>549</v>
      </c>
      <c r="AJ406" s="623">
        <v>10</v>
      </c>
      <c r="AK406" s="623">
        <v>2</v>
      </c>
      <c r="AL406" s="607" t="s">
        <v>549</v>
      </c>
      <c r="AM406" s="623">
        <v>11</v>
      </c>
      <c r="AN406" s="623">
        <v>2</v>
      </c>
      <c r="AO406" s="607" t="s">
        <v>549</v>
      </c>
      <c r="AP406" s="623">
        <v>12</v>
      </c>
      <c r="AQ406" s="623">
        <v>2</v>
      </c>
    </row>
    <row r="407" spans="5:43" hidden="1" x14ac:dyDescent="0.3">
      <c r="E407" s="636"/>
      <c r="F407" s="636"/>
      <c r="H407" s="607" t="s">
        <v>537</v>
      </c>
      <c r="I407" s="623" t="s">
        <v>538</v>
      </c>
      <c r="J407" s="626" t="s">
        <v>652</v>
      </c>
      <c r="K407" s="607" t="s">
        <v>537</v>
      </c>
      <c r="L407" s="623" t="s">
        <v>538</v>
      </c>
      <c r="M407" s="626" t="s">
        <v>652</v>
      </c>
      <c r="N407" s="607" t="s">
        <v>537</v>
      </c>
      <c r="O407" s="623" t="s">
        <v>538</v>
      </c>
      <c r="P407" s="626" t="s">
        <v>652</v>
      </c>
      <c r="Q407" s="607" t="s">
        <v>537</v>
      </c>
      <c r="R407" s="623" t="s">
        <v>538</v>
      </c>
      <c r="S407" s="626" t="s">
        <v>652</v>
      </c>
      <c r="T407" s="607" t="s">
        <v>537</v>
      </c>
      <c r="U407" s="623" t="s">
        <v>538</v>
      </c>
      <c r="V407" s="626" t="s">
        <v>652</v>
      </c>
      <c r="W407" s="607" t="s">
        <v>537</v>
      </c>
      <c r="X407" s="623" t="s">
        <v>538</v>
      </c>
      <c r="Y407" s="626" t="s">
        <v>652</v>
      </c>
      <c r="Z407" s="607" t="s">
        <v>537</v>
      </c>
      <c r="AA407" s="623" t="s">
        <v>538</v>
      </c>
      <c r="AB407" s="626" t="s">
        <v>652</v>
      </c>
      <c r="AC407" s="607" t="s">
        <v>537</v>
      </c>
      <c r="AD407" s="623" t="s">
        <v>538</v>
      </c>
      <c r="AE407" s="626" t="s">
        <v>652</v>
      </c>
      <c r="AF407" s="607" t="s">
        <v>537</v>
      </c>
      <c r="AG407" s="623" t="s">
        <v>538</v>
      </c>
      <c r="AH407" s="626" t="s">
        <v>652</v>
      </c>
      <c r="AI407" s="607" t="s">
        <v>537</v>
      </c>
      <c r="AJ407" s="623" t="s">
        <v>538</v>
      </c>
      <c r="AK407" s="626" t="s">
        <v>652</v>
      </c>
      <c r="AL407" s="607" t="s">
        <v>537</v>
      </c>
      <c r="AM407" s="623" t="s">
        <v>538</v>
      </c>
      <c r="AN407" s="626" t="s">
        <v>652</v>
      </c>
      <c r="AO407" s="607" t="s">
        <v>537</v>
      </c>
      <c r="AP407" s="623" t="s">
        <v>538</v>
      </c>
      <c r="AQ407" s="626" t="s">
        <v>652</v>
      </c>
    </row>
    <row r="408" spans="5:43" ht="15" hidden="1" thickBot="1" x14ac:dyDescent="0.35">
      <c r="E408" s="636"/>
      <c r="F408" s="636"/>
      <c r="H408" s="615" t="s">
        <v>550</v>
      </c>
      <c r="I408" s="629">
        <v>1</v>
      </c>
      <c r="J408" s="629">
        <v>2</v>
      </c>
      <c r="K408" s="615" t="s">
        <v>550</v>
      </c>
      <c r="L408" s="629">
        <v>2</v>
      </c>
      <c r="M408" s="629">
        <v>2</v>
      </c>
      <c r="N408" s="615" t="s">
        <v>550</v>
      </c>
      <c r="O408" s="629">
        <v>3</v>
      </c>
      <c r="P408" s="629">
        <v>2</v>
      </c>
      <c r="Q408" s="615" t="s">
        <v>550</v>
      </c>
      <c r="R408" s="629">
        <v>4</v>
      </c>
      <c r="S408" s="629">
        <v>2</v>
      </c>
      <c r="T408" s="615" t="s">
        <v>550</v>
      </c>
      <c r="U408" s="629">
        <v>5</v>
      </c>
      <c r="V408" s="629">
        <v>2</v>
      </c>
      <c r="W408" s="615" t="s">
        <v>550</v>
      </c>
      <c r="X408" s="629">
        <v>6</v>
      </c>
      <c r="Y408" s="629">
        <v>2</v>
      </c>
      <c r="Z408" s="615" t="s">
        <v>550</v>
      </c>
      <c r="AA408" s="629">
        <v>7</v>
      </c>
      <c r="AB408" s="629">
        <v>2</v>
      </c>
      <c r="AC408" s="615" t="s">
        <v>550</v>
      </c>
      <c r="AD408" s="629">
        <v>8</v>
      </c>
      <c r="AE408" s="629">
        <v>2</v>
      </c>
      <c r="AF408" s="615" t="s">
        <v>550</v>
      </c>
      <c r="AG408" s="629">
        <v>9</v>
      </c>
      <c r="AH408" s="629">
        <v>2</v>
      </c>
      <c r="AI408" s="615" t="s">
        <v>550</v>
      </c>
      <c r="AJ408" s="629">
        <v>10</v>
      </c>
      <c r="AK408" s="629">
        <v>2</v>
      </c>
      <c r="AL408" s="615" t="s">
        <v>550</v>
      </c>
      <c r="AM408" s="629">
        <v>11</v>
      </c>
      <c r="AN408" s="629">
        <v>2</v>
      </c>
      <c r="AO408" s="615" t="s">
        <v>550</v>
      </c>
      <c r="AP408" s="629">
        <v>12</v>
      </c>
      <c r="AQ408" s="629">
        <v>2</v>
      </c>
    </row>
    <row r="409" spans="5:43" hidden="1" x14ac:dyDescent="0.3">
      <c r="E409" s="636"/>
      <c r="F409" s="636"/>
      <c r="H409" s="619" t="s">
        <v>537</v>
      </c>
      <c r="I409" s="620" t="s">
        <v>538</v>
      </c>
      <c r="J409" s="621" t="s">
        <v>652</v>
      </c>
      <c r="K409" s="619" t="s">
        <v>537</v>
      </c>
      <c r="L409" s="620" t="s">
        <v>538</v>
      </c>
      <c r="M409" s="621" t="s">
        <v>652</v>
      </c>
      <c r="N409" s="619" t="s">
        <v>537</v>
      </c>
      <c r="O409" s="620" t="s">
        <v>538</v>
      </c>
      <c r="P409" s="621" t="s">
        <v>652</v>
      </c>
      <c r="Q409" s="619" t="s">
        <v>537</v>
      </c>
      <c r="R409" s="620" t="s">
        <v>538</v>
      </c>
      <c r="S409" s="621" t="s">
        <v>652</v>
      </c>
      <c r="T409" s="619" t="s">
        <v>537</v>
      </c>
      <c r="U409" s="620" t="s">
        <v>538</v>
      </c>
      <c r="V409" s="621" t="s">
        <v>652</v>
      </c>
      <c r="W409" s="619" t="s">
        <v>537</v>
      </c>
      <c r="X409" s="620" t="s">
        <v>538</v>
      </c>
      <c r="Y409" s="621" t="s">
        <v>652</v>
      </c>
      <c r="Z409" s="619" t="s">
        <v>537</v>
      </c>
      <c r="AA409" s="620" t="s">
        <v>538</v>
      </c>
      <c r="AB409" s="621" t="s">
        <v>652</v>
      </c>
      <c r="AC409" s="619" t="s">
        <v>537</v>
      </c>
      <c r="AD409" s="620" t="s">
        <v>538</v>
      </c>
      <c r="AE409" s="621" t="s">
        <v>652</v>
      </c>
      <c r="AF409" s="619" t="s">
        <v>537</v>
      </c>
      <c r="AG409" s="620" t="s">
        <v>538</v>
      </c>
      <c r="AH409" s="621" t="s">
        <v>652</v>
      </c>
      <c r="AI409" s="619" t="s">
        <v>537</v>
      </c>
      <c r="AJ409" s="620" t="s">
        <v>538</v>
      </c>
      <c r="AK409" s="621" t="s">
        <v>652</v>
      </c>
      <c r="AL409" s="619" t="s">
        <v>537</v>
      </c>
      <c r="AM409" s="620" t="s">
        <v>538</v>
      </c>
      <c r="AN409" s="621" t="s">
        <v>652</v>
      </c>
      <c r="AO409" s="619" t="s">
        <v>537</v>
      </c>
      <c r="AP409" s="620" t="s">
        <v>538</v>
      </c>
      <c r="AQ409" s="621" t="s">
        <v>652</v>
      </c>
    </row>
    <row r="410" spans="5:43" hidden="1" x14ac:dyDescent="0.3">
      <c r="E410" s="636"/>
      <c r="F410" s="636"/>
      <c r="H410" s="607" t="s">
        <v>566</v>
      </c>
      <c r="I410" s="623">
        <v>1</v>
      </c>
      <c r="J410" s="623">
        <v>2</v>
      </c>
      <c r="K410" s="607" t="s">
        <v>566</v>
      </c>
      <c r="L410" s="623">
        <v>2</v>
      </c>
      <c r="M410" s="623">
        <v>2</v>
      </c>
      <c r="N410" s="607" t="s">
        <v>566</v>
      </c>
      <c r="O410" s="623">
        <v>3</v>
      </c>
      <c r="P410" s="623">
        <v>2</v>
      </c>
      <c r="Q410" s="607" t="s">
        <v>566</v>
      </c>
      <c r="R410" s="623">
        <v>4</v>
      </c>
      <c r="S410" s="623">
        <v>2</v>
      </c>
      <c r="T410" s="607" t="s">
        <v>566</v>
      </c>
      <c r="U410" s="623">
        <v>5</v>
      </c>
      <c r="V410" s="623">
        <v>2</v>
      </c>
      <c r="W410" s="607" t="s">
        <v>566</v>
      </c>
      <c r="X410" s="623">
        <v>6</v>
      </c>
      <c r="Y410" s="623">
        <v>2</v>
      </c>
      <c r="Z410" s="607" t="s">
        <v>566</v>
      </c>
      <c r="AA410" s="623">
        <v>7</v>
      </c>
      <c r="AB410" s="623">
        <v>2</v>
      </c>
      <c r="AC410" s="607" t="s">
        <v>566</v>
      </c>
      <c r="AD410" s="623">
        <v>8</v>
      </c>
      <c r="AE410" s="623">
        <v>2</v>
      </c>
      <c r="AF410" s="607" t="s">
        <v>566</v>
      </c>
      <c r="AG410" s="623">
        <v>9</v>
      </c>
      <c r="AH410" s="623">
        <v>2</v>
      </c>
      <c r="AI410" s="607" t="s">
        <v>566</v>
      </c>
      <c r="AJ410" s="623">
        <v>10</v>
      </c>
      <c r="AK410" s="623">
        <v>2</v>
      </c>
      <c r="AL410" s="607" t="s">
        <v>566</v>
      </c>
      <c r="AM410" s="623">
        <v>11</v>
      </c>
      <c r="AN410" s="623">
        <v>2</v>
      </c>
      <c r="AO410" s="607" t="s">
        <v>566</v>
      </c>
      <c r="AP410" s="623">
        <v>12</v>
      </c>
      <c r="AQ410" s="623">
        <v>2</v>
      </c>
    </row>
    <row r="411" spans="5:43" hidden="1" x14ac:dyDescent="0.3">
      <c r="E411" s="636"/>
      <c r="F411" s="636"/>
      <c r="H411" s="607" t="s">
        <v>537</v>
      </c>
      <c r="I411" s="623" t="s">
        <v>538</v>
      </c>
      <c r="J411" s="626" t="s">
        <v>652</v>
      </c>
      <c r="K411" s="607" t="s">
        <v>537</v>
      </c>
      <c r="L411" s="623" t="s">
        <v>538</v>
      </c>
      <c r="M411" s="626" t="s">
        <v>652</v>
      </c>
      <c r="N411" s="607" t="s">
        <v>537</v>
      </c>
      <c r="O411" s="623" t="s">
        <v>538</v>
      </c>
      <c r="P411" s="626" t="s">
        <v>652</v>
      </c>
      <c r="Q411" s="607" t="s">
        <v>537</v>
      </c>
      <c r="R411" s="623" t="s">
        <v>538</v>
      </c>
      <c r="S411" s="626" t="s">
        <v>652</v>
      </c>
      <c r="T411" s="607" t="s">
        <v>537</v>
      </c>
      <c r="U411" s="623" t="s">
        <v>538</v>
      </c>
      <c r="V411" s="626" t="s">
        <v>652</v>
      </c>
      <c r="W411" s="607" t="s">
        <v>537</v>
      </c>
      <c r="X411" s="623" t="s">
        <v>538</v>
      </c>
      <c r="Y411" s="626" t="s">
        <v>652</v>
      </c>
      <c r="Z411" s="607" t="s">
        <v>537</v>
      </c>
      <c r="AA411" s="623" t="s">
        <v>538</v>
      </c>
      <c r="AB411" s="626" t="s">
        <v>652</v>
      </c>
      <c r="AC411" s="607" t="s">
        <v>537</v>
      </c>
      <c r="AD411" s="623" t="s">
        <v>538</v>
      </c>
      <c r="AE411" s="626" t="s">
        <v>652</v>
      </c>
      <c r="AF411" s="607" t="s">
        <v>537</v>
      </c>
      <c r="AG411" s="623" t="s">
        <v>538</v>
      </c>
      <c r="AH411" s="626" t="s">
        <v>652</v>
      </c>
      <c r="AI411" s="607" t="s">
        <v>537</v>
      </c>
      <c r="AJ411" s="623" t="s">
        <v>538</v>
      </c>
      <c r="AK411" s="626" t="s">
        <v>652</v>
      </c>
      <c r="AL411" s="607" t="s">
        <v>537</v>
      </c>
      <c r="AM411" s="623" t="s">
        <v>538</v>
      </c>
      <c r="AN411" s="626" t="s">
        <v>652</v>
      </c>
      <c r="AO411" s="607" t="s">
        <v>537</v>
      </c>
      <c r="AP411" s="623" t="s">
        <v>538</v>
      </c>
      <c r="AQ411" s="626" t="s">
        <v>652</v>
      </c>
    </row>
    <row r="412" spans="5:43" hidden="1" x14ac:dyDescent="0.3">
      <c r="E412" s="636"/>
      <c r="F412" s="636"/>
      <c r="H412" s="607" t="s">
        <v>567</v>
      </c>
      <c r="I412" s="623">
        <v>1</v>
      </c>
      <c r="J412" s="623">
        <v>2</v>
      </c>
      <c r="K412" s="607" t="s">
        <v>567</v>
      </c>
      <c r="L412" s="623">
        <v>2</v>
      </c>
      <c r="M412" s="623">
        <v>2</v>
      </c>
      <c r="N412" s="607" t="s">
        <v>567</v>
      </c>
      <c r="O412" s="623">
        <v>3</v>
      </c>
      <c r="P412" s="623">
        <v>2</v>
      </c>
      <c r="Q412" s="607" t="s">
        <v>567</v>
      </c>
      <c r="R412" s="623">
        <v>4</v>
      </c>
      <c r="S412" s="623">
        <v>2</v>
      </c>
      <c r="T412" s="607" t="s">
        <v>567</v>
      </c>
      <c r="U412" s="623">
        <v>5</v>
      </c>
      <c r="V412" s="623">
        <v>2</v>
      </c>
      <c r="W412" s="607" t="s">
        <v>567</v>
      </c>
      <c r="X412" s="623">
        <v>6</v>
      </c>
      <c r="Y412" s="623">
        <v>2</v>
      </c>
      <c r="Z412" s="607" t="s">
        <v>567</v>
      </c>
      <c r="AA412" s="623">
        <v>7</v>
      </c>
      <c r="AB412" s="623">
        <v>2</v>
      </c>
      <c r="AC412" s="607" t="s">
        <v>567</v>
      </c>
      <c r="AD412" s="623">
        <v>8</v>
      </c>
      <c r="AE412" s="623">
        <v>2</v>
      </c>
      <c r="AF412" s="607" t="s">
        <v>567</v>
      </c>
      <c r="AG412" s="623">
        <v>9</v>
      </c>
      <c r="AH412" s="623">
        <v>2</v>
      </c>
      <c r="AI412" s="607" t="s">
        <v>567</v>
      </c>
      <c r="AJ412" s="623">
        <v>10</v>
      </c>
      <c r="AK412" s="623">
        <v>2</v>
      </c>
      <c r="AL412" s="607" t="s">
        <v>567</v>
      </c>
      <c r="AM412" s="623">
        <v>11</v>
      </c>
      <c r="AN412" s="623">
        <v>2</v>
      </c>
      <c r="AO412" s="607" t="s">
        <v>567</v>
      </c>
      <c r="AP412" s="623">
        <v>12</v>
      </c>
      <c r="AQ412" s="623">
        <v>2</v>
      </c>
    </row>
    <row r="413" spans="5:43" hidden="1" x14ac:dyDescent="0.3">
      <c r="E413" s="636"/>
      <c r="F413" s="636"/>
      <c r="H413" s="607" t="s">
        <v>537</v>
      </c>
      <c r="I413" s="623" t="s">
        <v>538</v>
      </c>
      <c r="J413" s="626" t="s">
        <v>652</v>
      </c>
      <c r="K413" s="607" t="s">
        <v>537</v>
      </c>
      <c r="L413" s="623" t="s">
        <v>538</v>
      </c>
      <c r="M413" s="626" t="s">
        <v>652</v>
      </c>
      <c r="N413" s="607" t="s">
        <v>537</v>
      </c>
      <c r="O413" s="623" t="s">
        <v>538</v>
      </c>
      <c r="P413" s="626" t="s">
        <v>652</v>
      </c>
      <c r="Q413" s="607" t="s">
        <v>537</v>
      </c>
      <c r="R413" s="623" t="s">
        <v>538</v>
      </c>
      <c r="S413" s="626" t="s">
        <v>652</v>
      </c>
      <c r="T413" s="607" t="s">
        <v>537</v>
      </c>
      <c r="U413" s="623" t="s">
        <v>538</v>
      </c>
      <c r="V413" s="626" t="s">
        <v>652</v>
      </c>
      <c r="W413" s="607" t="s">
        <v>537</v>
      </c>
      <c r="X413" s="623" t="s">
        <v>538</v>
      </c>
      <c r="Y413" s="626" t="s">
        <v>652</v>
      </c>
      <c r="Z413" s="607" t="s">
        <v>537</v>
      </c>
      <c r="AA413" s="623" t="s">
        <v>538</v>
      </c>
      <c r="AB413" s="626" t="s">
        <v>652</v>
      </c>
      <c r="AC413" s="607" t="s">
        <v>537</v>
      </c>
      <c r="AD413" s="623" t="s">
        <v>538</v>
      </c>
      <c r="AE413" s="626" t="s">
        <v>652</v>
      </c>
      <c r="AF413" s="607" t="s">
        <v>537</v>
      </c>
      <c r="AG413" s="623" t="s">
        <v>538</v>
      </c>
      <c r="AH413" s="626" t="s">
        <v>652</v>
      </c>
      <c r="AI413" s="607" t="s">
        <v>537</v>
      </c>
      <c r="AJ413" s="623" t="s">
        <v>538</v>
      </c>
      <c r="AK413" s="626" t="s">
        <v>652</v>
      </c>
      <c r="AL413" s="607" t="s">
        <v>537</v>
      </c>
      <c r="AM413" s="623" t="s">
        <v>538</v>
      </c>
      <c r="AN413" s="626" t="s">
        <v>652</v>
      </c>
      <c r="AO413" s="607" t="s">
        <v>537</v>
      </c>
      <c r="AP413" s="623" t="s">
        <v>538</v>
      </c>
      <c r="AQ413" s="626" t="s">
        <v>652</v>
      </c>
    </row>
    <row r="414" spans="5:43" hidden="1" x14ac:dyDescent="0.3">
      <c r="E414" s="636"/>
      <c r="F414" s="636"/>
      <c r="H414" s="607" t="s">
        <v>568</v>
      </c>
      <c r="I414" s="623">
        <v>1</v>
      </c>
      <c r="J414" s="623">
        <v>2</v>
      </c>
      <c r="K414" s="607" t="s">
        <v>568</v>
      </c>
      <c r="L414" s="623">
        <v>2</v>
      </c>
      <c r="M414" s="623">
        <v>2</v>
      </c>
      <c r="N414" s="607" t="s">
        <v>568</v>
      </c>
      <c r="O414" s="623">
        <v>3</v>
      </c>
      <c r="P414" s="623">
        <v>2</v>
      </c>
      <c r="Q414" s="607" t="s">
        <v>568</v>
      </c>
      <c r="R414" s="623">
        <v>4</v>
      </c>
      <c r="S414" s="623">
        <v>2</v>
      </c>
      <c r="T414" s="607" t="s">
        <v>568</v>
      </c>
      <c r="U414" s="623">
        <v>5</v>
      </c>
      <c r="V414" s="623">
        <v>2</v>
      </c>
      <c r="W414" s="607" t="s">
        <v>568</v>
      </c>
      <c r="X414" s="623">
        <v>6</v>
      </c>
      <c r="Y414" s="623">
        <v>2</v>
      </c>
      <c r="Z414" s="607" t="s">
        <v>568</v>
      </c>
      <c r="AA414" s="623">
        <v>7</v>
      </c>
      <c r="AB414" s="623">
        <v>2</v>
      </c>
      <c r="AC414" s="607" t="s">
        <v>568</v>
      </c>
      <c r="AD414" s="623">
        <v>8</v>
      </c>
      <c r="AE414" s="623">
        <v>2</v>
      </c>
      <c r="AF414" s="607" t="s">
        <v>568</v>
      </c>
      <c r="AG414" s="623">
        <v>9</v>
      </c>
      <c r="AH414" s="623">
        <v>2</v>
      </c>
      <c r="AI414" s="607" t="s">
        <v>568</v>
      </c>
      <c r="AJ414" s="623">
        <v>10</v>
      </c>
      <c r="AK414" s="623">
        <v>2</v>
      </c>
      <c r="AL414" s="607" t="s">
        <v>568</v>
      </c>
      <c r="AM414" s="623">
        <v>11</v>
      </c>
      <c r="AN414" s="623">
        <v>2</v>
      </c>
      <c r="AO414" s="607" t="s">
        <v>568</v>
      </c>
      <c r="AP414" s="623">
        <v>12</v>
      </c>
      <c r="AQ414" s="623">
        <v>2</v>
      </c>
    </row>
    <row r="415" spans="5:43" hidden="1" x14ac:dyDescent="0.3">
      <c r="E415" s="636"/>
      <c r="F415" s="636"/>
      <c r="H415" s="607" t="s">
        <v>537</v>
      </c>
      <c r="I415" s="623" t="s">
        <v>538</v>
      </c>
      <c r="J415" s="626" t="s">
        <v>652</v>
      </c>
      <c r="K415" s="607" t="s">
        <v>537</v>
      </c>
      <c r="L415" s="623" t="s">
        <v>538</v>
      </c>
      <c r="M415" s="626" t="s">
        <v>652</v>
      </c>
      <c r="N415" s="607" t="s">
        <v>537</v>
      </c>
      <c r="O415" s="623" t="s">
        <v>538</v>
      </c>
      <c r="P415" s="626" t="s">
        <v>652</v>
      </c>
      <c r="Q415" s="607" t="s">
        <v>537</v>
      </c>
      <c r="R415" s="623" t="s">
        <v>538</v>
      </c>
      <c r="S415" s="626" t="s">
        <v>652</v>
      </c>
      <c r="T415" s="607" t="s">
        <v>537</v>
      </c>
      <c r="U415" s="623" t="s">
        <v>538</v>
      </c>
      <c r="V415" s="626" t="s">
        <v>652</v>
      </c>
      <c r="W415" s="607" t="s">
        <v>537</v>
      </c>
      <c r="X415" s="623" t="s">
        <v>538</v>
      </c>
      <c r="Y415" s="626" t="s">
        <v>652</v>
      </c>
      <c r="Z415" s="607" t="s">
        <v>537</v>
      </c>
      <c r="AA415" s="623" t="s">
        <v>538</v>
      </c>
      <c r="AB415" s="626" t="s">
        <v>652</v>
      </c>
      <c r="AC415" s="607" t="s">
        <v>537</v>
      </c>
      <c r="AD415" s="623" t="s">
        <v>538</v>
      </c>
      <c r="AE415" s="626" t="s">
        <v>652</v>
      </c>
      <c r="AF415" s="607" t="s">
        <v>537</v>
      </c>
      <c r="AG415" s="623" t="s">
        <v>538</v>
      </c>
      <c r="AH415" s="626" t="s">
        <v>652</v>
      </c>
      <c r="AI415" s="607" t="s">
        <v>537</v>
      </c>
      <c r="AJ415" s="623" t="s">
        <v>538</v>
      </c>
      <c r="AK415" s="626" t="s">
        <v>652</v>
      </c>
      <c r="AL415" s="607" t="s">
        <v>537</v>
      </c>
      <c r="AM415" s="623" t="s">
        <v>538</v>
      </c>
      <c r="AN415" s="626" t="s">
        <v>652</v>
      </c>
      <c r="AO415" s="607" t="s">
        <v>537</v>
      </c>
      <c r="AP415" s="623" t="s">
        <v>538</v>
      </c>
      <c r="AQ415" s="626" t="s">
        <v>652</v>
      </c>
    </row>
    <row r="416" spans="5:43" hidden="1" x14ac:dyDescent="0.3">
      <c r="E416" s="636"/>
      <c r="F416" s="636"/>
      <c r="H416" s="607" t="s">
        <v>569</v>
      </c>
      <c r="I416" s="623">
        <v>1</v>
      </c>
      <c r="J416" s="623">
        <v>2</v>
      </c>
      <c r="K416" s="607" t="s">
        <v>569</v>
      </c>
      <c r="L416" s="623">
        <v>2</v>
      </c>
      <c r="M416" s="623">
        <v>2</v>
      </c>
      <c r="N416" s="607" t="s">
        <v>569</v>
      </c>
      <c r="O416" s="623">
        <v>3</v>
      </c>
      <c r="P416" s="623">
        <v>2</v>
      </c>
      <c r="Q416" s="607" t="s">
        <v>569</v>
      </c>
      <c r="R416" s="623">
        <v>4</v>
      </c>
      <c r="S416" s="623">
        <v>2</v>
      </c>
      <c r="T416" s="607" t="s">
        <v>569</v>
      </c>
      <c r="U416" s="623">
        <v>5</v>
      </c>
      <c r="V416" s="623">
        <v>2</v>
      </c>
      <c r="W416" s="607" t="s">
        <v>569</v>
      </c>
      <c r="X416" s="623">
        <v>6</v>
      </c>
      <c r="Y416" s="623">
        <v>2</v>
      </c>
      <c r="Z416" s="607" t="s">
        <v>569</v>
      </c>
      <c r="AA416" s="623">
        <v>7</v>
      </c>
      <c r="AB416" s="623">
        <v>2</v>
      </c>
      <c r="AC416" s="607" t="s">
        <v>569</v>
      </c>
      <c r="AD416" s="623">
        <v>8</v>
      </c>
      <c r="AE416" s="623">
        <v>2</v>
      </c>
      <c r="AF416" s="607" t="s">
        <v>569</v>
      </c>
      <c r="AG416" s="623">
        <v>9</v>
      </c>
      <c r="AH416" s="623">
        <v>2</v>
      </c>
      <c r="AI416" s="607" t="s">
        <v>569</v>
      </c>
      <c r="AJ416" s="623">
        <v>10</v>
      </c>
      <c r="AK416" s="623">
        <v>2</v>
      </c>
      <c r="AL416" s="607" t="s">
        <v>569</v>
      </c>
      <c r="AM416" s="623">
        <v>11</v>
      </c>
      <c r="AN416" s="623">
        <v>2</v>
      </c>
      <c r="AO416" s="607" t="s">
        <v>569</v>
      </c>
      <c r="AP416" s="623">
        <v>12</v>
      </c>
      <c r="AQ416" s="623">
        <v>2</v>
      </c>
    </row>
    <row r="417" spans="1:43" hidden="1" x14ac:dyDescent="0.3">
      <c r="E417" s="636"/>
      <c r="F417" s="636"/>
      <c r="H417" s="607" t="s">
        <v>537</v>
      </c>
      <c r="I417" s="623" t="s">
        <v>538</v>
      </c>
      <c r="J417" s="626" t="s">
        <v>652</v>
      </c>
      <c r="K417" s="607" t="s">
        <v>537</v>
      </c>
      <c r="L417" s="623" t="s">
        <v>538</v>
      </c>
      <c r="M417" s="626" t="s">
        <v>652</v>
      </c>
      <c r="N417" s="607" t="s">
        <v>537</v>
      </c>
      <c r="O417" s="623" t="s">
        <v>538</v>
      </c>
      <c r="P417" s="626" t="s">
        <v>652</v>
      </c>
      <c r="Q417" s="607" t="s">
        <v>537</v>
      </c>
      <c r="R417" s="623" t="s">
        <v>538</v>
      </c>
      <c r="S417" s="626" t="s">
        <v>652</v>
      </c>
      <c r="T417" s="607" t="s">
        <v>537</v>
      </c>
      <c r="U417" s="623" t="s">
        <v>538</v>
      </c>
      <c r="V417" s="626" t="s">
        <v>652</v>
      </c>
      <c r="W417" s="607" t="s">
        <v>537</v>
      </c>
      <c r="X417" s="623" t="s">
        <v>538</v>
      </c>
      <c r="Y417" s="626" t="s">
        <v>652</v>
      </c>
      <c r="Z417" s="607" t="s">
        <v>537</v>
      </c>
      <c r="AA417" s="623" t="s">
        <v>538</v>
      </c>
      <c r="AB417" s="626" t="s">
        <v>652</v>
      </c>
      <c r="AC417" s="607" t="s">
        <v>537</v>
      </c>
      <c r="AD417" s="623" t="s">
        <v>538</v>
      </c>
      <c r="AE417" s="626" t="s">
        <v>652</v>
      </c>
      <c r="AF417" s="607" t="s">
        <v>537</v>
      </c>
      <c r="AG417" s="623" t="s">
        <v>538</v>
      </c>
      <c r="AH417" s="626" t="s">
        <v>652</v>
      </c>
      <c r="AI417" s="607" t="s">
        <v>537</v>
      </c>
      <c r="AJ417" s="623" t="s">
        <v>538</v>
      </c>
      <c r="AK417" s="626" t="s">
        <v>652</v>
      </c>
      <c r="AL417" s="607" t="s">
        <v>537</v>
      </c>
      <c r="AM417" s="623" t="s">
        <v>538</v>
      </c>
      <c r="AN417" s="626" t="s">
        <v>652</v>
      </c>
      <c r="AO417" s="607" t="s">
        <v>537</v>
      </c>
      <c r="AP417" s="623" t="s">
        <v>538</v>
      </c>
      <c r="AQ417" s="626" t="s">
        <v>652</v>
      </c>
    </row>
    <row r="418" spans="1:43" hidden="1" x14ac:dyDescent="0.3">
      <c r="E418" s="636"/>
      <c r="F418" s="636"/>
      <c r="H418" s="607" t="s">
        <v>570</v>
      </c>
      <c r="I418" s="623">
        <v>1</v>
      </c>
      <c r="J418" s="623">
        <v>2</v>
      </c>
      <c r="K418" s="607" t="s">
        <v>570</v>
      </c>
      <c r="L418" s="623">
        <v>2</v>
      </c>
      <c r="M418" s="623">
        <v>2</v>
      </c>
      <c r="N418" s="607" t="s">
        <v>570</v>
      </c>
      <c r="O418" s="623">
        <v>3</v>
      </c>
      <c r="P418" s="623">
        <v>2</v>
      </c>
      <c r="Q418" s="607" t="s">
        <v>570</v>
      </c>
      <c r="R418" s="623">
        <v>4</v>
      </c>
      <c r="S418" s="623">
        <v>2</v>
      </c>
      <c r="T418" s="607" t="s">
        <v>570</v>
      </c>
      <c r="U418" s="623">
        <v>5</v>
      </c>
      <c r="V418" s="623">
        <v>2</v>
      </c>
      <c r="W418" s="607" t="s">
        <v>570</v>
      </c>
      <c r="X418" s="623">
        <v>6</v>
      </c>
      <c r="Y418" s="623">
        <v>2</v>
      </c>
      <c r="Z418" s="607" t="s">
        <v>570</v>
      </c>
      <c r="AA418" s="623">
        <v>7</v>
      </c>
      <c r="AB418" s="623">
        <v>2</v>
      </c>
      <c r="AC418" s="607" t="s">
        <v>570</v>
      </c>
      <c r="AD418" s="623">
        <v>8</v>
      </c>
      <c r="AE418" s="623">
        <v>2</v>
      </c>
      <c r="AF418" s="607" t="s">
        <v>570</v>
      </c>
      <c r="AG418" s="623">
        <v>9</v>
      </c>
      <c r="AH418" s="623">
        <v>2</v>
      </c>
      <c r="AI418" s="607" t="s">
        <v>570</v>
      </c>
      <c r="AJ418" s="623">
        <v>10</v>
      </c>
      <c r="AK418" s="623">
        <v>2</v>
      </c>
      <c r="AL418" s="607" t="s">
        <v>570</v>
      </c>
      <c r="AM418" s="623">
        <v>11</v>
      </c>
      <c r="AN418" s="623">
        <v>2</v>
      </c>
      <c r="AO418" s="607" t="s">
        <v>570</v>
      </c>
      <c r="AP418" s="623">
        <v>12</v>
      </c>
      <c r="AQ418" s="623">
        <v>2</v>
      </c>
    </row>
    <row r="419" spans="1:43" hidden="1" x14ac:dyDescent="0.3">
      <c r="E419" s="636"/>
      <c r="F419" s="636"/>
      <c r="H419" s="607" t="s">
        <v>537</v>
      </c>
      <c r="I419" s="623" t="s">
        <v>538</v>
      </c>
      <c r="J419" s="626" t="s">
        <v>652</v>
      </c>
      <c r="K419" s="607" t="s">
        <v>537</v>
      </c>
      <c r="L419" s="623" t="s">
        <v>538</v>
      </c>
      <c r="M419" s="626" t="s">
        <v>652</v>
      </c>
      <c r="N419" s="607" t="s">
        <v>537</v>
      </c>
      <c r="O419" s="623" t="s">
        <v>538</v>
      </c>
      <c r="P419" s="626" t="s">
        <v>652</v>
      </c>
      <c r="Q419" s="607" t="s">
        <v>537</v>
      </c>
      <c r="R419" s="623" t="s">
        <v>538</v>
      </c>
      <c r="S419" s="626" t="s">
        <v>652</v>
      </c>
      <c r="T419" s="607" t="s">
        <v>537</v>
      </c>
      <c r="U419" s="623" t="s">
        <v>538</v>
      </c>
      <c r="V419" s="626" t="s">
        <v>652</v>
      </c>
      <c r="W419" s="607" t="s">
        <v>537</v>
      </c>
      <c r="X419" s="623" t="s">
        <v>538</v>
      </c>
      <c r="Y419" s="626" t="s">
        <v>652</v>
      </c>
      <c r="Z419" s="607" t="s">
        <v>537</v>
      </c>
      <c r="AA419" s="623" t="s">
        <v>538</v>
      </c>
      <c r="AB419" s="626" t="s">
        <v>652</v>
      </c>
      <c r="AC419" s="607" t="s">
        <v>537</v>
      </c>
      <c r="AD419" s="623" t="s">
        <v>538</v>
      </c>
      <c r="AE419" s="626" t="s">
        <v>652</v>
      </c>
      <c r="AF419" s="607" t="s">
        <v>537</v>
      </c>
      <c r="AG419" s="623" t="s">
        <v>538</v>
      </c>
      <c r="AH419" s="626" t="s">
        <v>652</v>
      </c>
      <c r="AI419" s="607" t="s">
        <v>537</v>
      </c>
      <c r="AJ419" s="623" t="s">
        <v>538</v>
      </c>
      <c r="AK419" s="626" t="s">
        <v>652</v>
      </c>
      <c r="AL419" s="607" t="s">
        <v>537</v>
      </c>
      <c r="AM419" s="623" t="s">
        <v>538</v>
      </c>
      <c r="AN419" s="626" t="s">
        <v>652</v>
      </c>
      <c r="AO419" s="607" t="s">
        <v>537</v>
      </c>
      <c r="AP419" s="623" t="s">
        <v>538</v>
      </c>
      <c r="AQ419" s="626" t="s">
        <v>652</v>
      </c>
    </row>
    <row r="420" spans="1:43" hidden="1" x14ac:dyDescent="0.3">
      <c r="A420" s="638"/>
      <c r="E420" s="636"/>
      <c r="F420" s="636"/>
      <c r="H420" s="607" t="s">
        <v>571</v>
      </c>
      <c r="I420" s="623">
        <v>1</v>
      </c>
      <c r="J420" s="623">
        <v>2</v>
      </c>
      <c r="K420" s="607" t="s">
        <v>571</v>
      </c>
      <c r="L420" s="623">
        <v>2</v>
      </c>
      <c r="M420" s="623">
        <v>2</v>
      </c>
      <c r="N420" s="607" t="s">
        <v>571</v>
      </c>
      <c r="O420" s="623">
        <v>3</v>
      </c>
      <c r="P420" s="623">
        <v>2</v>
      </c>
      <c r="Q420" s="607" t="s">
        <v>571</v>
      </c>
      <c r="R420" s="623">
        <v>4</v>
      </c>
      <c r="S420" s="623">
        <v>2</v>
      </c>
      <c r="T420" s="607" t="s">
        <v>571</v>
      </c>
      <c r="U420" s="623">
        <v>5</v>
      </c>
      <c r="V420" s="623">
        <v>2</v>
      </c>
      <c r="W420" s="607" t="s">
        <v>571</v>
      </c>
      <c r="X420" s="623">
        <v>6</v>
      </c>
      <c r="Y420" s="623">
        <v>2</v>
      </c>
      <c r="Z420" s="607" t="s">
        <v>571</v>
      </c>
      <c r="AA420" s="623">
        <v>7</v>
      </c>
      <c r="AB420" s="623">
        <v>2</v>
      </c>
      <c r="AC420" s="607" t="s">
        <v>571</v>
      </c>
      <c r="AD420" s="623">
        <v>8</v>
      </c>
      <c r="AE420" s="623">
        <v>2</v>
      </c>
      <c r="AF420" s="607" t="s">
        <v>571</v>
      </c>
      <c r="AG420" s="623">
        <v>9</v>
      </c>
      <c r="AH420" s="623">
        <v>2</v>
      </c>
      <c r="AI420" s="607" t="s">
        <v>571</v>
      </c>
      <c r="AJ420" s="623">
        <v>10</v>
      </c>
      <c r="AK420" s="623">
        <v>2</v>
      </c>
      <c r="AL420" s="607" t="s">
        <v>571</v>
      </c>
      <c r="AM420" s="623">
        <v>11</v>
      </c>
      <c r="AN420" s="623">
        <v>2</v>
      </c>
      <c r="AO420" s="607" t="s">
        <v>571</v>
      </c>
      <c r="AP420" s="623">
        <v>12</v>
      </c>
      <c r="AQ420" s="623">
        <v>2</v>
      </c>
    </row>
    <row r="421" spans="1:43" hidden="1" x14ac:dyDescent="0.3">
      <c r="A421" s="638"/>
      <c r="E421" s="636"/>
      <c r="F421" s="636"/>
      <c r="H421" s="607" t="s">
        <v>537</v>
      </c>
      <c r="I421" s="623" t="s">
        <v>538</v>
      </c>
      <c r="J421" s="626" t="s">
        <v>652</v>
      </c>
      <c r="K421" s="607" t="s">
        <v>537</v>
      </c>
      <c r="L421" s="623" t="s">
        <v>538</v>
      </c>
      <c r="M421" s="626" t="s">
        <v>652</v>
      </c>
      <c r="N421" s="607" t="s">
        <v>537</v>
      </c>
      <c r="O421" s="623" t="s">
        <v>538</v>
      </c>
      <c r="P421" s="626" t="s">
        <v>652</v>
      </c>
      <c r="Q421" s="607" t="s">
        <v>537</v>
      </c>
      <c r="R421" s="623" t="s">
        <v>538</v>
      </c>
      <c r="S421" s="626" t="s">
        <v>652</v>
      </c>
      <c r="T421" s="607" t="s">
        <v>537</v>
      </c>
      <c r="U421" s="623" t="s">
        <v>538</v>
      </c>
      <c r="V421" s="626" t="s">
        <v>652</v>
      </c>
      <c r="W421" s="607" t="s">
        <v>537</v>
      </c>
      <c r="X421" s="623" t="s">
        <v>538</v>
      </c>
      <c r="Y421" s="626" t="s">
        <v>652</v>
      </c>
      <c r="Z421" s="607" t="s">
        <v>537</v>
      </c>
      <c r="AA421" s="623" t="s">
        <v>538</v>
      </c>
      <c r="AB421" s="626" t="s">
        <v>652</v>
      </c>
      <c r="AC421" s="607" t="s">
        <v>537</v>
      </c>
      <c r="AD421" s="623" t="s">
        <v>538</v>
      </c>
      <c r="AE421" s="626" t="s">
        <v>652</v>
      </c>
      <c r="AF421" s="607" t="s">
        <v>537</v>
      </c>
      <c r="AG421" s="623" t="s">
        <v>538</v>
      </c>
      <c r="AH421" s="626" t="s">
        <v>652</v>
      </c>
      <c r="AI421" s="607" t="s">
        <v>537</v>
      </c>
      <c r="AJ421" s="623" t="s">
        <v>538</v>
      </c>
      <c r="AK421" s="626" t="s">
        <v>652</v>
      </c>
      <c r="AL421" s="607" t="s">
        <v>537</v>
      </c>
      <c r="AM421" s="623" t="s">
        <v>538</v>
      </c>
      <c r="AN421" s="626" t="s">
        <v>652</v>
      </c>
      <c r="AO421" s="607" t="s">
        <v>537</v>
      </c>
      <c r="AP421" s="623" t="s">
        <v>538</v>
      </c>
      <c r="AQ421" s="626" t="s">
        <v>652</v>
      </c>
    </row>
    <row r="422" spans="1:43" hidden="1" x14ac:dyDescent="0.3">
      <c r="A422" s="638"/>
      <c r="E422" s="636"/>
      <c r="F422" s="636"/>
      <c r="H422" s="607" t="s">
        <v>572</v>
      </c>
      <c r="I422" s="623">
        <v>1</v>
      </c>
      <c r="J422" s="623">
        <v>2</v>
      </c>
      <c r="K422" s="607" t="s">
        <v>572</v>
      </c>
      <c r="L422" s="623">
        <v>2</v>
      </c>
      <c r="M422" s="623">
        <v>2</v>
      </c>
      <c r="N422" s="607" t="s">
        <v>572</v>
      </c>
      <c r="O422" s="623">
        <v>3</v>
      </c>
      <c r="P422" s="623">
        <v>2</v>
      </c>
      <c r="Q422" s="607" t="s">
        <v>572</v>
      </c>
      <c r="R422" s="623">
        <v>4</v>
      </c>
      <c r="S422" s="623">
        <v>2</v>
      </c>
      <c r="T422" s="607" t="s">
        <v>572</v>
      </c>
      <c r="U422" s="623">
        <v>5</v>
      </c>
      <c r="V422" s="623">
        <v>2</v>
      </c>
      <c r="W422" s="607" t="s">
        <v>572</v>
      </c>
      <c r="X422" s="623">
        <v>6</v>
      </c>
      <c r="Y422" s="623">
        <v>2</v>
      </c>
      <c r="Z422" s="607" t="s">
        <v>572</v>
      </c>
      <c r="AA422" s="623">
        <v>7</v>
      </c>
      <c r="AB422" s="623">
        <v>2</v>
      </c>
      <c r="AC422" s="607" t="s">
        <v>572</v>
      </c>
      <c r="AD422" s="623">
        <v>8</v>
      </c>
      <c r="AE422" s="623">
        <v>2</v>
      </c>
      <c r="AF422" s="607" t="s">
        <v>572</v>
      </c>
      <c r="AG422" s="623">
        <v>9</v>
      </c>
      <c r="AH422" s="623">
        <v>2</v>
      </c>
      <c r="AI422" s="607" t="s">
        <v>572</v>
      </c>
      <c r="AJ422" s="623">
        <v>10</v>
      </c>
      <c r="AK422" s="623">
        <v>2</v>
      </c>
      <c r="AL422" s="607" t="s">
        <v>572</v>
      </c>
      <c r="AM422" s="623">
        <v>11</v>
      </c>
      <c r="AN422" s="623">
        <v>2</v>
      </c>
      <c r="AO422" s="607" t="s">
        <v>572</v>
      </c>
      <c r="AP422" s="623">
        <v>12</v>
      </c>
      <c r="AQ422" s="623">
        <v>2</v>
      </c>
    </row>
    <row r="423" spans="1:43" hidden="1" x14ac:dyDescent="0.3">
      <c r="A423" s="638"/>
      <c r="E423" s="636"/>
      <c r="F423" s="636"/>
      <c r="H423" s="607" t="s">
        <v>537</v>
      </c>
      <c r="I423" s="623" t="s">
        <v>538</v>
      </c>
      <c r="J423" s="626" t="s">
        <v>652</v>
      </c>
      <c r="K423" s="607" t="s">
        <v>537</v>
      </c>
      <c r="L423" s="623" t="s">
        <v>538</v>
      </c>
      <c r="M423" s="626" t="s">
        <v>652</v>
      </c>
      <c r="N423" s="607" t="s">
        <v>537</v>
      </c>
      <c r="O423" s="623" t="s">
        <v>538</v>
      </c>
      <c r="P423" s="626" t="s">
        <v>652</v>
      </c>
      <c r="Q423" s="607" t="s">
        <v>537</v>
      </c>
      <c r="R423" s="623" t="s">
        <v>538</v>
      </c>
      <c r="S423" s="626" t="s">
        <v>652</v>
      </c>
      <c r="T423" s="607" t="s">
        <v>537</v>
      </c>
      <c r="U423" s="623" t="s">
        <v>538</v>
      </c>
      <c r="V423" s="626" t="s">
        <v>652</v>
      </c>
      <c r="W423" s="607" t="s">
        <v>537</v>
      </c>
      <c r="X423" s="623" t="s">
        <v>538</v>
      </c>
      <c r="Y423" s="626" t="s">
        <v>652</v>
      </c>
      <c r="Z423" s="607" t="s">
        <v>537</v>
      </c>
      <c r="AA423" s="623" t="s">
        <v>538</v>
      </c>
      <c r="AB423" s="626" t="s">
        <v>652</v>
      </c>
      <c r="AC423" s="607" t="s">
        <v>537</v>
      </c>
      <c r="AD423" s="623" t="s">
        <v>538</v>
      </c>
      <c r="AE423" s="626" t="s">
        <v>652</v>
      </c>
      <c r="AF423" s="607" t="s">
        <v>537</v>
      </c>
      <c r="AG423" s="623" t="s">
        <v>538</v>
      </c>
      <c r="AH423" s="626" t="s">
        <v>652</v>
      </c>
      <c r="AI423" s="607" t="s">
        <v>537</v>
      </c>
      <c r="AJ423" s="623" t="s">
        <v>538</v>
      </c>
      <c r="AK423" s="626" t="s">
        <v>652</v>
      </c>
      <c r="AL423" s="607" t="s">
        <v>537</v>
      </c>
      <c r="AM423" s="623" t="s">
        <v>538</v>
      </c>
      <c r="AN423" s="626" t="s">
        <v>652</v>
      </c>
      <c r="AO423" s="607" t="s">
        <v>537</v>
      </c>
      <c r="AP423" s="623" t="s">
        <v>538</v>
      </c>
      <c r="AQ423" s="626" t="s">
        <v>652</v>
      </c>
    </row>
    <row r="424" spans="1:43" hidden="1" x14ac:dyDescent="0.3">
      <c r="A424" s="638"/>
      <c r="E424" s="636"/>
      <c r="F424" s="636"/>
      <c r="H424" s="607" t="s">
        <v>573</v>
      </c>
      <c r="I424" s="623">
        <v>1</v>
      </c>
      <c r="J424" s="623">
        <v>2</v>
      </c>
      <c r="K424" s="607" t="s">
        <v>573</v>
      </c>
      <c r="L424" s="623">
        <v>2</v>
      </c>
      <c r="M424" s="623">
        <v>2</v>
      </c>
      <c r="N424" s="607" t="s">
        <v>573</v>
      </c>
      <c r="O424" s="623">
        <v>3</v>
      </c>
      <c r="P424" s="623">
        <v>2</v>
      </c>
      <c r="Q424" s="607" t="s">
        <v>573</v>
      </c>
      <c r="R424" s="623">
        <v>4</v>
      </c>
      <c r="S424" s="623">
        <v>2</v>
      </c>
      <c r="T424" s="607" t="s">
        <v>573</v>
      </c>
      <c r="U424" s="623">
        <v>5</v>
      </c>
      <c r="V424" s="623">
        <v>2</v>
      </c>
      <c r="W424" s="607" t="s">
        <v>573</v>
      </c>
      <c r="X424" s="623">
        <v>6</v>
      </c>
      <c r="Y424" s="623">
        <v>2</v>
      </c>
      <c r="Z424" s="607" t="s">
        <v>573</v>
      </c>
      <c r="AA424" s="623">
        <v>7</v>
      </c>
      <c r="AB424" s="623">
        <v>2</v>
      </c>
      <c r="AC424" s="607" t="s">
        <v>573</v>
      </c>
      <c r="AD424" s="623">
        <v>8</v>
      </c>
      <c r="AE424" s="623">
        <v>2</v>
      </c>
      <c r="AF424" s="607" t="s">
        <v>573</v>
      </c>
      <c r="AG424" s="623">
        <v>9</v>
      </c>
      <c r="AH424" s="623">
        <v>2</v>
      </c>
      <c r="AI424" s="607" t="s">
        <v>573</v>
      </c>
      <c r="AJ424" s="623">
        <v>10</v>
      </c>
      <c r="AK424" s="623">
        <v>2</v>
      </c>
      <c r="AL424" s="607" t="s">
        <v>573</v>
      </c>
      <c r="AM424" s="623">
        <v>11</v>
      </c>
      <c r="AN424" s="623">
        <v>2</v>
      </c>
      <c r="AO424" s="607" t="s">
        <v>573</v>
      </c>
      <c r="AP424" s="623">
        <v>12</v>
      </c>
      <c r="AQ424" s="623">
        <v>2</v>
      </c>
    </row>
    <row r="425" spans="1:43" hidden="1" x14ac:dyDescent="0.3">
      <c r="A425" s="638"/>
      <c r="E425" s="636"/>
      <c r="F425" s="636"/>
      <c r="H425" s="607" t="s">
        <v>537</v>
      </c>
      <c r="I425" s="623" t="s">
        <v>538</v>
      </c>
      <c r="J425" s="626" t="s">
        <v>652</v>
      </c>
      <c r="K425" s="607" t="s">
        <v>537</v>
      </c>
      <c r="L425" s="623" t="s">
        <v>538</v>
      </c>
      <c r="M425" s="626" t="s">
        <v>652</v>
      </c>
      <c r="N425" s="607" t="s">
        <v>537</v>
      </c>
      <c r="O425" s="623" t="s">
        <v>538</v>
      </c>
      <c r="P425" s="626" t="s">
        <v>652</v>
      </c>
      <c r="Q425" s="607" t="s">
        <v>537</v>
      </c>
      <c r="R425" s="623" t="s">
        <v>538</v>
      </c>
      <c r="S425" s="626" t="s">
        <v>652</v>
      </c>
      <c r="T425" s="607" t="s">
        <v>537</v>
      </c>
      <c r="U425" s="623" t="s">
        <v>538</v>
      </c>
      <c r="V425" s="626" t="s">
        <v>652</v>
      </c>
      <c r="W425" s="607" t="s">
        <v>537</v>
      </c>
      <c r="X425" s="623" t="s">
        <v>538</v>
      </c>
      <c r="Y425" s="626" t="s">
        <v>652</v>
      </c>
      <c r="Z425" s="607" t="s">
        <v>537</v>
      </c>
      <c r="AA425" s="623" t="s">
        <v>538</v>
      </c>
      <c r="AB425" s="626" t="s">
        <v>652</v>
      </c>
      <c r="AC425" s="607" t="s">
        <v>537</v>
      </c>
      <c r="AD425" s="623" t="s">
        <v>538</v>
      </c>
      <c r="AE425" s="626" t="s">
        <v>652</v>
      </c>
      <c r="AF425" s="607" t="s">
        <v>537</v>
      </c>
      <c r="AG425" s="623" t="s">
        <v>538</v>
      </c>
      <c r="AH425" s="626" t="s">
        <v>652</v>
      </c>
      <c r="AI425" s="607" t="s">
        <v>537</v>
      </c>
      <c r="AJ425" s="623" t="s">
        <v>538</v>
      </c>
      <c r="AK425" s="626" t="s">
        <v>652</v>
      </c>
      <c r="AL425" s="607" t="s">
        <v>537</v>
      </c>
      <c r="AM425" s="623" t="s">
        <v>538</v>
      </c>
      <c r="AN425" s="626" t="s">
        <v>652</v>
      </c>
      <c r="AO425" s="607" t="s">
        <v>537</v>
      </c>
      <c r="AP425" s="623" t="s">
        <v>538</v>
      </c>
      <c r="AQ425" s="626" t="s">
        <v>652</v>
      </c>
    </row>
    <row r="426" spans="1:43" hidden="1" x14ac:dyDescent="0.3">
      <c r="A426" s="638"/>
      <c r="E426" s="636"/>
      <c r="F426" s="636"/>
      <c r="H426" s="607" t="s">
        <v>574</v>
      </c>
      <c r="I426" s="623">
        <v>1</v>
      </c>
      <c r="J426" s="623">
        <v>2</v>
      </c>
      <c r="K426" s="607" t="s">
        <v>574</v>
      </c>
      <c r="L426" s="623">
        <v>2</v>
      </c>
      <c r="M426" s="623">
        <v>2</v>
      </c>
      <c r="N426" s="607" t="s">
        <v>574</v>
      </c>
      <c r="O426" s="623">
        <v>3</v>
      </c>
      <c r="P426" s="623">
        <v>2</v>
      </c>
      <c r="Q426" s="607" t="s">
        <v>574</v>
      </c>
      <c r="R426" s="623">
        <v>4</v>
      </c>
      <c r="S426" s="623">
        <v>2</v>
      </c>
      <c r="T426" s="607" t="s">
        <v>574</v>
      </c>
      <c r="U426" s="623">
        <v>5</v>
      </c>
      <c r="V426" s="623">
        <v>2</v>
      </c>
      <c r="W426" s="607" t="s">
        <v>574</v>
      </c>
      <c r="X426" s="623">
        <v>6</v>
      </c>
      <c r="Y426" s="623">
        <v>2</v>
      </c>
      <c r="Z426" s="607" t="s">
        <v>574</v>
      </c>
      <c r="AA426" s="623">
        <v>7</v>
      </c>
      <c r="AB426" s="623">
        <v>2</v>
      </c>
      <c r="AC426" s="607" t="s">
        <v>574</v>
      </c>
      <c r="AD426" s="623">
        <v>8</v>
      </c>
      <c r="AE426" s="623">
        <v>2</v>
      </c>
      <c r="AF426" s="607" t="s">
        <v>574</v>
      </c>
      <c r="AG426" s="623">
        <v>9</v>
      </c>
      <c r="AH426" s="623">
        <v>2</v>
      </c>
      <c r="AI426" s="607" t="s">
        <v>574</v>
      </c>
      <c r="AJ426" s="623">
        <v>10</v>
      </c>
      <c r="AK426" s="623">
        <v>2</v>
      </c>
      <c r="AL426" s="607" t="s">
        <v>574</v>
      </c>
      <c r="AM426" s="623">
        <v>11</v>
      </c>
      <c r="AN426" s="623">
        <v>2</v>
      </c>
      <c r="AO426" s="607" t="s">
        <v>574</v>
      </c>
      <c r="AP426" s="623">
        <v>12</v>
      </c>
      <c r="AQ426" s="623">
        <v>2</v>
      </c>
    </row>
    <row r="427" spans="1:43" hidden="1" x14ac:dyDescent="0.3">
      <c r="A427" s="638"/>
      <c r="E427" s="636"/>
      <c r="F427" s="636"/>
      <c r="H427" s="607" t="s">
        <v>537</v>
      </c>
      <c r="I427" s="623" t="s">
        <v>538</v>
      </c>
      <c r="J427" s="626" t="s">
        <v>652</v>
      </c>
      <c r="K427" s="607" t="s">
        <v>537</v>
      </c>
      <c r="L427" s="623" t="s">
        <v>538</v>
      </c>
      <c r="M427" s="626" t="s">
        <v>652</v>
      </c>
      <c r="N427" s="607" t="s">
        <v>537</v>
      </c>
      <c r="O427" s="623" t="s">
        <v>538</v>
      </c>
      <c r="P427" s="626" t="s">
        <v>652</v>
      </c>
      <c r="Q427" s="607" t="s">
        <v>537</v>
      </c>
      <c r="R427" s="623" t="s">
        <v>538</v>
      </c>
      <c r="S427" s="626" t="s">
        <v>652</v>
      </c>
      <c r="T427" s="607" t="s">
        <v>537</v>
      </c>
      <c r="U427" s="623" t="s">
        <v>538</v>
      </c>
      <c r="V427" s="626" t="s">
        <v>652</v>
      </c>
      <c r="W427" s="607" t="s">
        <v>537</v>
      </c>
      <c r="X427" s="623" t="s">
        <v>538</v>
      </c>
      <c r="Y427" s="626" t="s">
        <v>652</v>
      </c>
      <c r="Z427" s="607" t="s">
        <v>537</v>
      </c>
      <c r="AA427" s="623" t="s">
        <v>538</v>
      </c>
      <c r="AB427" s="626" t="s">
        <v>652</v>
      </c>
      <c r="AC427" s="607" t="s">
        <v>537</v>
      </c>
      <c r="AD427" s="623" t="s">
        <v>538</v>
      </c>
      <c r="AE427" s="626" t="s">
        <v>652</v>
      </c>
      <c r="AF427" s="607" t="s">
        <v>537</v>
      </c>
      <c r="AG427" s="623" t="s">
        <v>538</v>
      </c>
      <c r="AH427" s="626" t="s">
        <v>652</v>
      </c>
      <c r="AI427" s="607" t="s">
        <v>537</v>
      </c>
      <c r="AJ427" s="623" t="s">
        <v>538</v>
      </c>
      <c r="AK427" s="626" t="s">
        <v>652</v>
      </c>
      <c r="AL427" s="607" t="s">
        <v>537</v>
      </c>
      <c r="AM427" s="623" t="s">
        <v>538</v>
      </c>
      <c r="AN427" s="626" t="s">
        <v>652</v>
      </c>
      <c r="AO427" s="607" t="s">
        <v>537</v>
      </c>
      <c r="AP427" s="623" t="s">
        <v>538</v>
      </c>
      <c r="AQ427" s="626" t="s">
        <v>652</v>
      </c>
    </row>
    <row r="428" spans="1:43" hidden="1" x14ac:dyDescent="0.3">
      <c r="A428" s="638"/>
      <c r="E428" s="636"/>
      <c r="F428" s="636"/>
      <c r="H428" s="607" t="s">
        <v>575</v>
      </c>
      <c r="I428" s="623">
        <v>1</v>
      </c>
      <c r="J428" s="623">
        <v>2</v>
      </c>
      <c r="K428" s="607" t="s">
        <v>575</v>
      </c>
      <c r="L428" s="623">
        <v>2</v>
      </c>
      <c r="M428" s="623">
        <v>2</v>
      </c>
      <c r="N428" s="607" t="s">
        <v>575</v>
      </c>
      <c r="O428" s="623">
        <v>3</v>
      </c>
      <c r="P428" s="623">
        <v>2</v>
      </c>
      <c r="Q428" s="607" t="s">
        <v>575</v>
      </c>
      <c r="R428" s="623">
        <v>4</v>
      </c>
      <c r="S428" s="623">
        <v>2</v>
      </c>
      <c r="T428" s="607" t="s">
        <v>575</v>
      </c>
      <c r="U428" s="623">
        <v>5</v>
      </c>
      <c r="V428" s="623">
        <v>2</v>
      </c>
      <c r="W428" s="607" t="s">
        <v>575</v>
      </c>
      <c r="X428" s="623">
        <v>6</v>
      </c>
      <c r="Y428" s="623">
        <v>2</v>
      </c>
      <c r="Z428" s="607" t="s">
        <v>575</v>
      </c>
      <c r="AA428" s="623">
        <v>7</v>
      </c>
      <c r="AB428" s="623">
        <v>2</v>
      </c>
      <c r="AC428" s="607" t="s">
        <v>575</v>
      </c>
      <c r="AD428" s="623">
        <v>8</v>
      </c>
      <c r="AE428" s="623">
        <v>2</v>
      </c>
      <c r="AF428" s="607" t="s">
        <v>575</v>
      </c>
      <c r="AG428" s="623">
        <v>9</v>
      </c>
      <c r="AH428" s="623">
        <v>2</v>
      </c>
      <c r="AI428" s="607" t="s">
        <v>575</v>
      </c>
      <c r="AJ428" s="623">
        <v>10</v>
      </c>
      <c r="AK428" s="623">
        <v>2</v>
      </c>
      <c r="AL428" s="607" t="s">
        <v>575</v>
      </c>
      <c r="AM428" s="623">
        <v>11</v>
      </c>
      <c r="AN428" s="623">
        <v>2</v>
      </c>
      <c r="AO428" s="607" t="s">
        <v>575</v>
      </c>
      <c r="AP428" s="623">
        <v>12</v>
      </c>
      <c r="AQ428" s="623">
        <v>2</v>
      </c>
    </row>
    <row r="429" spans="1:43" hidden="1" x14ac:dyDescent="0.3">
      <c r="A429" s="638"/>
      <c r="E429" s="636"/>
      <c r="F429" s="636"/>
      <c r="H429" s="607" t="s">
        <v>537</v>
      </c>
      <c r="I429" s="623" t="s">
        <v>538</v>
      </c>
      <c r="J429" s="626" t="s">
        <v>652</v>
      </c>
      <c r="K429" s="607" t="s">
        <v>537</v>
      </c>
      <c r="L429" s="623" t="s">
        <v>538</v>
      </c>
      <c r="M429" s="626" t="s">
        <v>652</v>
      </c>
      <c r="N429" s="607" t="s">
        <v>537</v>
      </c>
      <c r="O429" s="623" t="s">
        <v>538</v>
      </c>
      <c r="P429" s="626" t="s">
        <v>652</v>
      </c>
      <c r="Q429" s="607" t="s">
        <v>537</v>
      </c>
      <c r="R429" s="623" t="s">
        <v>538</v>
      </c>
      <c r="S429" s="626" t="s">
        <v>652</v>
      </c>
      <c r="T429" s="607" t="s">
        <v>537</v>
      </c>
      <c r="U429" s="623" t="s">
        <v>538</v>
      </c>
      <c r="V429" s="626" t="s">
        <v>652</v>
      </c>
      <c r="W429" s="607" t="s">
        <v>537</v>
      </c>
      <c r="X429" s="623" t="s">
        <v>538</v>
      </c>
      <c r="Y429" s="626" t="s">
        <v>652</v>
      </c>
      <c r="Z429" s="607" t="s">
        <v>537</v>
      </c>
      <c r="AA429" s="623" t="s">
        <v>538</v>
      </c>
      <c r="AB429" s="626" t="s">
        <v>652</v>
      </c>
      <c r="AC429" s="607" t="s">
        <v>537</v>
      </c>
      <c r="AD429" s="623" t="s">
        <v>538</v>
      </c>
      <c r="AE429" s="626" t="s">
        <v>652</v>
      </c>
      <c r="AF429" s="607" t="s">
        <v>537</v>
      </c>
      <c r="AG429" s="623" t="s">
        <v>538</v>
      </c>
      <c r="AH429" s="626" t="s">
        <v>652</v>
      </c>
      <c r="AI429" s="607" t="s">
        <v>537</v>
      </c>
      <c r="AJ429" s="623" t="s">
        <v>538</v>
      </c>
      <c r="AK429" s="626" t="s">
        <v>652</v>
      </c>
      <c r="AL429" s="607" t="s">
        <v>537</v>
      </c>
      <c r="AM429" s="623" t="s">
        <v>538</v>
      </c>
      <c r="AN429" s="626" t="s">
        <v>652</v>
      </c>
      <c r="AO429" s="607" t="s">
        <v>537</v>
      </c>
      <c r="AP429" s="623" t="s">
        <v>538</v>
      </c>
      <c r="AQ429" s="626" t="s">
        <v>652</v>
      </c>
    </row>
    <row r="430" spans="1:43" hidden="1" x14ac:dyDescent="0.3">
      <c r="A430" s="638"/>
      <c r="E430" s="636"/>
      <c r="F430" s="636"/>
      <c r="H430" s="607" t="s">
        <v>576</v>
      </c>
      <c r="I430" s="623">
        <v>1</v>
      </c>
      <c r="J430" s="623">
        <v>2</v>
      </c>
      <c r="K430" s="607" t="s">
        <v>576</v>
      </c>
      <c r="L430" s="623">
        <v>2</v>
      </c>
      <c r="M430" s="623">
        <v>2</v>
      </c>
      <c r="N430" s="607" t="s">
        <v>576</v>
      </c>
      <c r="O430" s="623">
        <v>3</v>
      </c>
      <c r="P430" s="623">
        <v>2</v>
      </c>
      <c r="Q430" s="607" t="s">
        <v>576</v>
      </c>
      <c r="R430" s="623">
        <v>4</v>
      </c>
      <c r="S430" s="623">
        <v>2</v>
      </c>
      <c r="T430" s="607" t="s">
        <v>576</v>
      </c>
      <c r="U430" s="623">
        <v>5</v>
      </c>
      <c r="V430" s="623">
        <v>2</v>
      </c>
      <c r="W430" s="607" t="s">
        <v>576</v>
      </c>
      <c r="X430" s="623">
        <v>6</v>
      </c>
      <c r="Y430" s="623">
        <v>2</v>
      </c>
      <c r="Z430" s="607" t="s">
        <v>576</v>
      </c>
      <c r="AA430" s="623">
        <v>7</v>
      </c>
      <c r="AB430" s="623">
        <v>2</v>
      </c>
      <c r="AC430" s="607" t="s">
        <v>576</v>
      </c>
      <c r="AD430" s="623">
        <v>8</v>
      </c>
      <c r="AE430" s="623">
        <v>2</v>
      </c>
      <c r="AF430" s="607" t="s">
        <v>576</v>
      </c>
      <c r="AG430" s="623">
        <v>9</v>
      </c>
      <c r="AH430" s="623">
        <v>2</v>
      </c>
      <c r="AI430" s="607" t="s">
        <v>576</v>
      </c>
      <c r="AJ430" s="623">
        <v>10</v>
      </c>
      <c r="AK430" s="623">
        <v>2</v>
      </c>
      <c r="AL430" s="607" t="s">
        <v>576</v>
      </c>
      <c r="AM430" s="623">
        <v>11</v>
      </c>
      <c r="AN430" s="623">
        <v>2</v>
      </c>
      <c r="AO430" s="607" t="s">
        <v>576</v>
      </c>
      <c r="AP430" s="623">
        <v>12</v>
      </c>
      <c r="AQ430" s="623">
        <v>2</v>
      </c>
    </row>
    <row r="431" spans="1:43" hidden="1" x14ac:dyDescent="0.3">
      <c r="A431" s="638"/>
      <c r="E431" s="636"/>
      <c r="F431" s="636"/>
      <c r="H431" s="607" t="s">
        <v>537</v>
      </c>
      <c r="I431" s="623" t="s">
        <v>538</v>
      </c>
      <c r="J431" s="626" t="s">
        <v>652</v>
      </c>
      <c r="K431" s="607" t="s">
        <v>537</v>
      </c>
      <c r="L431" s="623" t="s">
        <v>538</v>
      </c>
      <c r="M431" s="626" t="s">
        <v>652</v>
      </c>
      <c r="N431" s="607" t="s">
        <v>537</v>
      </c>
      <c r="O431" s="623" t="s">
        <v>538</v>
      </c>
      <c r="P431" s="626" t="s">
        <v>652</v>
      </c>
      <c r="Q431" s="607" t="s">
        <v>537</v>
      </c>
      <c r="R431" s="623" t="s">
        <v>538</v>
      </c>
      <c r="S431" s="626" t="s">
        <v>652</v>
      </c>
      <c r="T431" s="607" t="s">
        <v>537</v>
      </c>
      <c r="U431" s="623" t="s">
        <v>538</v>
      </c>
      <c r="V431" s="626" t="s">
        <v>652</v>
      </c>
      <c r="W431" s="607" t="s">
        <v>537</v>
      </c>
      <c r="X431" s="623" t="s">
        <v>538</v>
      </c>
      <c r="Y431" s="626" t="s">
        <v>652</v>
      </c>
      <c r="Z431" s="607" t="s">
        <v>537</v>
      </c>
      <c r="AA431" s="623" t="s">
        <v>538</v>
      </c>
      <c r="AB431" s="626" t="s">
        <v>652</v>
      </c>
      <c r="AC431" s="607" t="s">
        <v>537</v>
      </c>
      <c r="AD431" s="623" t="s">
        <v>538</v>
      </c>
      <c r="AE431" s="626" t="s">
        <v>652</v>
      </c>
      <c r="AF431" s="607" t="s">
        <v>537</v>
      </c>
      <c r="AG431" s="623" t="s">
        <v>538</v>
      </c>
      <c r="AH431" s="626" t="s">
        <v>652</v>
      </c>
      <c r="AI431" s="607" t="s">
        <v>537</v>
      </c>
      <c r="AJ431" s="623" t="s">
        <v>538</v>
      </c>
      <c r="AK431" s="626" t="s">
        <v>652</v>
      </c>
      <c r="AL431" s="607" t="s">
        <v>537</v>
      </c>
      <c r="AM431" s="623" t="s">
        <v>538</v>
      </c>
      <c r="AN431" s="626" t="s">
        <v>652</v>
      </c>
      <c r="AO431" s="607" t="s">
        <v>537</v>
      </c>
      <c r="AP431" s="623" t="s">
        <v>538</v>
      </c>
      <c r="AQ431" s="626" t="s">
        <v>652</v>
      </c>
    </row>
    <row r="432" spans="1:43" hidden="1" x14ac:dyDescent="0.3">
      <c r="A432" s="638"/>
      <c r="E432" s="636"/>
      <c r="F432" s="636"/>
      <c r="H432" s="607" t="s">
        <v>577</v>
      </c>
      <c r="I432" s="623">
        <v>1</v>
      </c>
      <c r="J432" s="623">
        <v>2</v>
      </c>
      <c r="K432" s="607" t="s">
        <v>577</v>
      </c>
      <c r="L432" s="623">
        <v>2</v>
      </c>
      <c r="M432" s="623">
        <v>2</v>
      </c>
      <c r="N432" s="607" t="s">
        <v>577</v>
      </c>
      <c r="O432" s="623">
        <v>3</v>
      </c>
      <c r="P432" s="623">
        <v>2</v>
      </c>
      <c r="Q432" s="607" t="s">
        <v>577</v>
      </c>
      <c r="R432" s="623">
        <v>4</v>
      </c>
      <c r="S432" s="623">
        <v>2</v>
      </c>
      <c r="T432" s="607" t="s">
        <v>577</v>
      </c>
      <c r="U432" s="623">
        <v>5</v>
      </c>
      <c r="V432" s="623">
        <v>2</v>
      </c>
      <c r="W432" s="607" t="s">
        <v>577</v>
      </c>
      <c r="X432" s="623">
        <v>6</v>
      </c>
      <c r="Y432" s="623">
        <v>2</v>
      </c>
      <c r="Z432" s="607" t="s">
        <v>577</v>
      </c>
      <c r="AA432" s="623">
        <v>7</v>
      </c>
      <c r="AB432" s="623">
        <v>2</v>
      </c>
      <c r="AC432" s="607" t="s">
        <v>577</v>
      </c>
      <c r="AD432" s="623">
        <v>8</v>
      </c>
      <c r="AE432" s="623">
        <v>2</v>
      </c>
      <c r="AF432" s="607" t="s">
        <v>577</v>
      </c>
      <c r="AG432" s="623">
        <v>9</v>
      </c>
      <c r="AH432" s="623">
        <v>2</v>
      </c>
      <c r="AI432" s="607" t="s">
        <v>577</v>
      </c>
      <c r="AJ432" s="623">
        <v>10</v>
      </c>
      <c r="AK432" s="623">
        <v>2</v>
      </c>
      <c r="AL432" s="607" t="s">
        <v>577</v>
      </c>
      <c r="AM432" s="623">
        <v>11</v>
      </c>
      <c r="AN432" s="623">
        <v>2</v>
      </c>
      <c r="AO432" s="607" t="s">
        <v>577</v>
      </c>
      <c r="AP432" s="623">
        <v>12</v>
      </c>
      <c r="AQ432" s="623">
        <v>2</v>
      </c>
    </row>
    <row r="433" spans="1:43" hidden="1" x14ac:dyDescent="0.3">
      <c r="A433" s="638"/>
      <c r="E433" s="636"/>
      <c r="F433" s="636"/>
      <c r="H433" s="607" t="s">
        <v>537</v>
      </c>
      <c r="I433" s="623" t="s">
        <v>538</v>
      </c>
      <c r="J433" s="626" t="s">
        <v>652</v>
      </c>
      <c r="K433" s="607" t="s">
        <v>537</v>
      </c>
      <c r="L433" s="623" t="s">
        <v>538</v>
      </c>
      <c r="M433" s="626" t="s">
        <v>652</v>
      </c>
      <c r="N433" s="607" t="s">
        <v>537</v>
      </c>
      <c r="O433" s="623" t="s">
        <v>538</v>
      </c>
      <c r="P433" s="626" t="s">
        <v>652</v>
      </c>
      <c r="Q433" s="607" t="s">
        <v>537</v>
      </c>
      <c r="R433" s="623" t="s">
        <v>538</v>
      </c>
      <c r="S433" s="626" t="s">
        <v>652</v>
      </c>
      <c r="T433" s="607" t="s">
        <v>537</v>
      </c>
      <c r="U433" s="623" t="s">
        <v>538</v>
      </c>
      <c r="V433" s="626" t="s">
        <v>652</v>
      </c>
      <c r="W433" s="607" t="s">
        <v>537</v>
      </c>
      <c r="X433" s="623" t="s">
        <v>538</v>
      </c>
      <c r="Y433" s="626" t="s">
        <v>652</v>
      </c>
      <c r="Z433" s="607" t="s">
        <v>537</v>
      </c>
      <c r="AA433" s="623" t="s">
        <v>538</v>
      </c>
      <c r="AB433" s="626" t="s">
        <v>652</v>
      </c>
      <c r="AC433" s="607" t="s">
        <v>537</v>
      </c>
      <c r="AD433" s="623" t="s">
        <v>538</v>
      </c>
      <c r="AE433" s="626" t="s">
        <v>652</v>
      </c>
      <c r="AF433" s="607" t="s">
        <v>537</v>
      </c>
      <c r="AG433" s="623" t="s">
        <v>538</v>
      </c>
      <c r="AH433" s="626" t="s">
        <v>652</v>
      </c>
      <c r="AI433" s="607" t="s">
        <v>537</v>
      </c>
      <c r="AJ433" s="623" t="s">
        <v>538</v>
      </c>
      <c r="AK433" s="626" t="s">
        <v>652</v>
      </c>
      <c r="AL433" s="607" t="s">
        <v>537</v>
      </c>
      <c r="AM433" s="623" t="s">
        <v>538</v>
      </c>
      <c r="AN433" s="626" t="s">
        <v>652</v>
      </c>
      <c r="AO433" s="607" t="s">
        <v>537</v>
      </c>
      <c r="AP433" s="623" t="s">
        <v>538</v>
      </c>
      <c r="AQ433" s="626" t="s">
        <v>652</v>
      </c>
    </row>
    <row r="434" spans="1:43" hidden="1" x14ac:dyDescent="0.3">
      <c r="A434" s="638"/>
      <c r="E434" s="636"/>
      <c r="F434" s="636"/>
      <c r="H434" s="607" t="s">
        <v>578</v>
      </c>
      <c r="I434" s="623">
        <v>1</v>
      </c>
      <c r="J434" s="623">
        <v>2</v>
      </c>
      <c r="K434" s="607" t="s">
        <v>578</v>
      </c>
      <c r="L434" s="623">
        <v>2</v>
      </c>
      <c r="M434" s="623">
        <v>2</v>
      </c>
      <c r="N434" s="607" t="s">
        <v>578</v>
      </c>
      <c r="O434" s="623">
        <v>3</v>
      </c>
      <c r="P434" s="623">
        <v>2</v>
      </c>
      <c r="Q434" s="607" t="s">
        <v>578</v>
      </c>
      <c r="R434" s="623">
        <v>4</v>
      </c>
      <c r="S434" s="623">
        <v>2</v>
      </c>
      <c r="T434" s="607" t="s">
        <v>578</v>
      </c>
      <c r="U434" s="623">
        <v>5</v>
      </c>
      <c r="V434" s="623">
        <v>2</v>
      </c>
      <c r="W434" s="607" t="s">
        <v>578</v>
      </c>
      <c r="X434" s="623">
        <v>6</v>
      </c>
      <c r="Y434" s="623">
        <v>2</v>
      </c>
      <c r="Z434" s="607" t="s">
        <v>578</v>
      </c>
      <c r="AA434" s="623">
        <v>7</v>
      </c>
      <c r="AB434" s="623">
        <v>2</v>
      </c>
      <c r="AC434" s="607" t="s">
        <v>578</v>
      </c>
      <c r="AD434" s="623">
        <v>8</v>
      </c>
      <c r="AE434" s="623">
        <v>2</v>
      </c>
      <c r="AF434" s="607" t="s">
        <v>578</v>
      </c>
      <c r="AG434" s="623">
        <v>9</v>
      </c>
      <c r="AH434" s="623">
        <v>2</v>
      </c>
      <c r="AI434" s="607" t="s">
        <v>578</v>
      </c>
      <c r="AJ434" s="623">
        <v>10</v>
      </c>
      <c r="AK434" s="623">
        <v>2</v>
      </c>
      <c r="AL434" s="607" t="s">
        <v>578</v>
      </c>
      <c r="AM434" s="623">
        <v>11</v>
      </c>
      <c r="AN434" s="623">
        <v>2</v>
      </c>
      <c r="AO434" s="607" t="s">
        <v>578</v>
      </c>
      <c r="AP434" s="623">
        <v>12</v>
      </c>
      <c r="AQ434" s="623">
        <v>2</v>
      </c>
    </row>
    <row r="435" spans="1:43" hidden="1" x14ac:dyDescent="0.3">
      <c r="A435" s="638"/>
      <c r="E435" s="636"/>
      <c r="F435" s="636"/>
      <c r="H435" s="607" t="s">
        <v>537</v>
      </c>
      <c r="I435" s="623" t="s">
        <v>538</v>
      </c>
      <c r="J435" s="626" t="s">
        <v>652</v>
      </c>
      <c r="K435" s="607" t="s">
        <v>537</v>
      </c>
      <c r="L435" s="623" t="s">
        <v>538</v>
      </c>
      <c r="M435" s="626" t="s">
        <v>652</v>
      </c>
      <c r="N435" s="607" t="s">
        <v>537</v>
      </c>
      <c r="O435" s="623" t="s">
        <v>538</v>
      </c>
      <c r="P435" s="626" t="s">
        <v>652</v>
      </c>
      <c r="Q435" s="607" t="s">
        <v>537</v>
      </c>
      <c r="R435" s="623" t="s">
        <v>538</v>
      </c>
      <c r="S435" s="626" t="s">
        <v>652</v>
      </c>
      <c r="T435" s="607" t="s">
        <v>537</v>
      </c>
      <c r="U435" s="623" t="s">
        <v>538</v>
      </c>
      <c r="V435" s="626" t="s">
        <v>652</v>
      </c>
      <c r="W435" s="607" t="s">
        <v>537</v>
      </c>
      <c r="X435" s="623" t="s">
        <v>538</v>
      </c>
      <c r="Y435" s="626" t="s">
        <v>652</v>
      </c>
      <c r="Z435" s="607" t="s">
        <v>537</v>
      </c>
      <c r="AA435" s="623" t="s">
        <v>538</v>
      </c>
      <c r="AB435" s="626" t="s">
        <v>652</v>
      </c>
      <c r="AC435" s="607" t="s">
        <v>537</v>
      </c>
      <c r="AD435" s="623" t="s">
        <v>538</v>
      </c>
      <c r="AE435" s="626" t="s">
        <v>652</v>
      </c>
      <c r="AF435" s="607" t="s">
        <v>537</v>
      </c>
      <c r="AG435" s="623" t="s">
        <v>538</v>
      </c>
      <c r="AH435" s="626" t="s">
        <v>652</v>
      </c>
      <c r="AI435" s="607" t="s">
        <v>537</v>
      </c>
      <c r="AJ435" s="623" t="s">
        <v>538</v>
      </c>
      <c r="AK435" s="626" t="s">
        <v>652</v>
      </c>
      <c r="AL435" s="607" t="s">
        <v>537</v>
      </c>
      <c r="AM435" s="623" t="s">
        <v>538</v>
      </c>
      <c r="AN435" s="626" t="s">
        <v>652</v>
      </c>
      <c r="AO435" s="607" t="s">
        <v>537</v>
      </c>
      <c r="AP435" s="623" t="s">
        <v>538</v>
      </c>
      <c r="AQ435" s="626" t="s">
        <v>652</v>
      </c>
    </row>
    <row r="436" spans="1:43" hidden="1" x14ac:dyDescent="0.3">
      <c r="A436" s="638"/>
      <c r="E436" s="636"/>
      <c r="F436" s="636"/>
      <c r="H436" s="607" t="s">
        <v>579</v>
      </c>
      <c r="I436" s="623">
        <v>1</v>
      </c>
      <c r="J436" s="623">
        <v>2</v>
      </c>
      <c r="K436" s="607" t="s">
        <v>579</v>
      </c>
      <c r="L436" s="623">
        <v>2</v>
      </c>
      <c r="M436" s="623">
        <v>2</v>
      </c>
      <c r="N436" s="607" t="s">
        <v>579</v>
      </c>
      <c r="O436" s="623">
        <v>3</v>
      </c>
      <c r="P436" s="623">
        <v>2</v>
      </c>
      <c r="Q436" s="607" t="s">
        <v>579</v>
      </c>
      <c r="R436" s="623">
        <v>4</v>
      </c>
      <c r="S436" s="623">
        <v>2</v>
      </c>
      <c r="T436" s="607" t="s">
        <v>579</v>
      </c>
      <c r="U436" s="623">
        <v>5</v>
      </c>
      <c r="V436" s="623">
        <v>2</v>
      </c>
      <c r="W436" s="607" t="s">
        <v>579</v>
      </c>
      <c r="X436" s="623">
        <v>6</v>
      </c>
      <c r="Y436" s="623">
        <v>2</v>
      </c>
      <c r="Z436" s="607" t="s">
        <v>579</v>
      </c>
      <c r="AA436" s="623">
        <v>7</v>
      </c>
      <c r="AB436" s="623">
        <v>2</v>
      </c>
      <c r="AC436" s="607" t="s">
        <v>579</v>
      </c>
      <c r="AD436" s="623">
        <v>8</v>
      </c>
      <c r="AE436" s="623">
        <v>2</v>
      </c>
      <c r="AF436" s="607" t="s">
        <v>579</v>
      </c>
      <c r="AG436" s="623">
        <v>9</v>
      </c>
      <c r="AH436" s="623">
        <v>2</v>
      </c>
      <c r="AI436" s="607" t="s">
        <v>579</v>
      </c>
      <c r="AJ436" s="623">
        <v>10</v>
      </c>
      <c r="AK436" s="623">
        <v>2</v>
      </c>
      <c r="AL436" s="607" t="s">
        <v>579</v>
      </c>
      <c r="AM436" s="623">
        <v>11</v>
      </c>
      <c r="AN436" s="623">
        <v>2</v>
      </c>
      <c r="AO436" s="607" t="s">
        <v>579</v>
      </c>
      <c r="AP436" s="623">
        <v>12</v>
      </c>
      <c r="AQ436" s="623">
        <v>2</v>
      </c>
    </row>
    <row r="437" spans="1:43" hidden="1" x14ac:dyDescent="0.3">
      <c r="A437" s="638"/>
      <c r="E437" s="636"/>
      <c r="F437" s="636"/>
      <c r="H437" s="607" t="s">
        <v>537</v>
      </c>
      <c r="I437" s="623" t="s">
        <v>538</v>
      </c>
      <c r="J437" s="626" t="s">
        <v>652</v>
      </c>
      <c r="K437" s="607" t="s">
        <v>537</v>
      </c>
      <c r="L437" s="623" t="s">
        <v>538</v>
      </c>
      <c r="M437" s="626" t="s">
        <v>652</v>
      </c>
      <c r="N437" s="607" t="s">
        <v>537</v>
      </c>
      <c r="O437" s="623" t="s">
        <v>538</v>
      </c>
      <c r="P437" s="626" t="s">
        <v>652</v>
      </c>
      <c r="Q437" s="607" t="s">
        <v>537</v>
      </c>
      <c r="R437" s="623" t="s">
        <v>538</v>
      </c>
      <c r="S437" s="626" t="s">
        <v>652</v>
      </c>
      <c r="T437" s="607" t="s">
        <v>537</v>
      </c>
      <c r="U437" s="623" t="s">
        <v>538</v>
      </c>
      <c r="V437" s="626" t="s">
        <v>652</v>
      </c>
      <c r="W437" s="607" t="s">
        <v>537</v>
      </c>
      <c r="X437" s="623" t="s">
        <v>538</v>
      </c>
      <c r="Y437" s="626" t="s">
        <v>652</v>
      </c>
      <c r="Z437" s="607" t="s">
        <v>537</v>
      </c>
      <c r="AA437" s="623" t="s">
        <v>538</v>
      </c>
      <c r="AB437" s="626" t="s">
        <v>652</v>
      </c>
      <c r="AC437" s="607" t="s">
        <v>537</v>
      </c>
      <c r="AD437" s="623" t="s">
        <v>538</v>
      </c>
      <c r="AE437" s="626" t="s">
        <v>652</v>
      </c>
      <c r="AF437" s="607" t="s">
        <v>537</v>
      </c>
      <c r="AG437" s="623" t="s">
        <v>538</v>
      </c>
      <c r="AH437" s="626" t="s">
        <v>652</v>
      </c>
      <c r="AI437" s="607" t="s">
        <v>537</v>
      </c>
      <c r="AJ437" s="623" t="s">
        <v>538</v>
      </c>
      <c r="AK437" s="626" t="s">
        <v>652</v>
      </c>
      <c r="AL437" s="607" t="s">
        <v>537</v>
      </c>
      <c r="AM437" s="623" t="s">
        <v>538</v>
      </c>
      <c r="AN437" s="626" t="s">
        <v>652</v>
      </c>
      <c r="AO437" s="607" t="s">
        <v>537</v>
      </c>
      <c r="AP437" s="623" t="s">
        <v>538</v>
      </c>
      <c r="AQ437" s="626" t="s">
        <v>652</v>
      </c>
    </row>
    <row r="438" spans="1:43" ht="15" hidden="1" thickBot="1" x14ac:dyDescent="0.35">
      <c r="A438" s="638"/>
      <c r="E438" s="636"/>
      <c r="F438" s="636"/>
      <c r="H438" s="615" t="s">
        <v>580</v>
      </c>
      <c r="I438" s="629">
        <v>1</v>
      </c>
      <c r="J438" s="629">
        <v>2</v>
      </c>
      <c r="K438" s="615" t="s">
        <v>580</v>
      </c>
      <c r="L438" s="629">
        <v>2</v>
      </c>
      <c r="M438" s="629">
        <v>2</v>
      </c>
      <c r="N438" s="615" t="s">
        <v>580</v>
      </c>
      <c r="O438" s="629">
        <v>3</v>
      </c>
      <c r="P438" s="629">
        <v>2</v>
      </c>
      <c r="Q438" s="615" t="s">
        <v>580</v>
      </c>
      <c r="R438" s="629">
        <v>4</v>
      </c>
      <c r="S438" s="629">
        <v>2</v>
      </c>
      <c r="T438" s="615" t="s">
        <v>580</v>
      </c>
      <c r="U438" s="629">
        <v>5</v>
      </c>
      <c r="V438" s="629">
        <v>2</v>
      </c>
      <c r="W438" s="615" t="s">
        <v>580</v>
      </c>
      <c r="X438" s="629">
        <v>6</v>
      </c>
      <c r="Y438" s="629">
        <v>2</v>
      </c>
      <c r="Z438" s="615" t="s">
        <v>580</v>
      </c>
      <c r="AA438" s="629">
        <v>7</v>
      </c>
      <c r="AB438" s="629">
        <v>2</v>
      </c>
      <c r="AC438" s="615" t="s">
        <v>580</v>
      </c>
      <c r="AD438" s="629">
        <v>8</v>
      </c>
      <c r="AE438" s="629">
        <v>2</v>
      </c>
      <c r="AF438" s="615" t="s">
        <v>580</v>
      </c>
      <c r="AG438" s="629">
        <v>9</v>
      </c>
      <c r="AH438" s="629">
        <v>2</v>
      </c>
      <c r="AI438" s="615" t="s">
        <v>580</v>
      </c>
      <c r="AJ438" s="629">
        <v>10</v>
      </c>
      <c r="AK438" s="629">
        <v>2</v>
      </c>
      <c r="AL438" s="615" t="s">
        <v>580</v>
      </c>
      <c r="AM438" s="629">
        <v>11</v>
      </c>
      <c r="AN438" s="629">
        <v>2</v>
      </c>
      <c r="AO438" s="615" t="s">
        <v>580</v>
      </c>
      <c r="AP438" s="629">
        <v>12</v>
      </c>
      <c r="AQ438" s="629">
        <v>2</v>
      </c>
    </row>
    <row r="439" spans="1:43" hidden="1" x14ac:dyDescent="0.3">
      <c r="A439" s="638"/>
      <c r="E439" s="636"/>
      <c r="F439" s="636"/>
      <c r="H439" s="596" t="s">
        <v>537</v>
      </c>
      <c r="I439" s="620" t="s">
        <v>538</v>
      </c>
      <c r="J439" s="621" t="s">
        <v>652</v>
      </c>
      <c r="K439" s="596" t="s">
        <v>537</v>
      </c>
      <c r="L439" s="620" t="s">
        <v>538</v>
      </c>
      <c r="M439" s="621" t="s">
        <v>652</v>
      </c>
      <c r="N439" s="596" t="s">
        <v>537</v>
      </c>
      <c r="O439" s="620" t="s">
        <v>538</v>
      </c>
      <c r="P439" s="621" t="s">
        <v>652</v>
      </c>
      <c r="Q439" s="596" t="s">
        <v>537</v>
      </c>
      <c r="R439" s="620" t="s">
        <v>538</v>
      </c>
      <c r="S439" s="621" t="s">
        <v>652</v>
      </c>
      <c r="T439" s="596" t="s">
        <v>537</v>
      </c>
      <c r="U439" s="620" t="s">
        <v>538</v>
      </c>
      <c r="V439" s="621" t="s">
        <v>652</v>
      </c>
      <c r="W439" s="596" t="s">
        <v>537</v>
      </c>
      <c r="X439" s="620" t="s">
        <v>538</v>
      </c>
      <c r="Y439" s="621" t="s">
        <v>652</v>
      </c>
      <c r="Z439" s="596" t="s">
        <v>537</v>
      </c>
      <c r="AA439" s="620" t="s">
        <v>538</v>
      </c>
      <c r="AB439" s="621" t="s">
        <v>652</v>
      </c>
      <c r="AC439" s="596" t="s">
        <v>537</v>
      </c>
      <c r="AD439" s="620" t="s">
        <v>538</v>
      </c>
      <c r="AE439" s="621" t="s">
        <v>652</v>
      </c>
      <c r="AF439" s="596" t="s">
        <v>537</v>
      </c>
      <c r="AG439" s="620" t="s">
        <v>538</v>
      </c>
      <c r="AH439" s="621" t="s">
        <v>652</v>
      </c>
      <c r="AI439" s="596" t="s">
        <v>537</v>
      </c>
      <c r="AJ439" s="620" t="s">
        <v>538</v>
      </c>
      <c r="AK439" s="621" t="s">
        <v>652</v>
      </c>
      <c r="AL439" s="596" t="s">
        <v>537</v>
      </c>
      <c r="AM439" s="620" t="s">
        <v>538</v>
      </c>
      <c r="AN439" s="621" t="s">
        <v>652</v>
      </c>
      <c r="AO439" s="596" t="s">
        <v>537</v>
      </c>
      <c r="AP439" s="620" t="s">
        <v>538</v>
      </c>
      <c r="AQ439" s="621" t="s">
        <v>652</v>
      </c>
    </row>
    <row r="440" spans="1:43" hidden="1" x14ac:dyDescent="0.3">
      <c r="A440" s="638"/>
      <c r="E440" s="636"/>
      <c r="F440" s="636"/>
      <c r="H440" s="602" t="s">
        <v>581</v>
      </c>
      <c r="I440" s="623">
        <v>1</v>
      </c>
      <c r="J440" s="623">
        <v>2</v>
      </c>
      <c r="K440" s="602" t="s">
        <v>581</v>
      </c>
      <c r="L440" s="623">
        <v>2</v>
      </c>
      <c r="M440" s="623">
        <v>2</v>
      </c>
      <c r="N440" s="602" t="s">
        <v>581</v>
      </c>
      <c r="O440" s="623">
        <v>3</v>
      </c>
      <c r="P440" s="623">
        <v>2</v>
      </c>
      <c r="Q440" s="602" t="s">
        <v>581</v>
      </c>
      <c r="R440" s="623">
        <v>4</v>
      </c>
      <c r="S440" s="623">
        <v>2</v>
      </c>
      <c r="T440" s="602" t="s">
        <v>581</v>
      </c>
      <c r="U440" s="623">
        <v>5</v>
      </c>
      <c r="V440" s="623">
        <v>2</v>
      </c>
      <c r="W440" s="602" t="s">
        <v>581</v>
      </c>
      <c r="X440" s="623">
        <v>6</v>
      </c>
      <c r="Y440" s="623">
        <v>2</v>
      </c>
      <c r="Z440" s="602" t="s">
        <v>581</v>
      </c>
      <c r="AA440" s="623">
        <v>7</v>
      </c>
      <c r="AB440" s="623">
        <v>2</v>
      </c>
      <c r="AC440" s="602" t="s">
        <v>581</v>
      </c>
      <c r="AD440" s="623">
        <v>8</v>
      </c>
      <c r="AE440" s="623">
        <v>2</v>
      </c>
      <c r="AF440" s="602" t="s">
        <v>581</v>
      </c>
      <c r="AG440" s="623">
        <v>9</v>
      </c>
      <c r="AH440" s="623">
        <v>2</v>
      </c>
      <c r="AI440" s="602" t="s">
        <v>581</v>
      </c>
      <c r="AJ440" s="623">
        <v>10</v>
      </c>
      <c r="AK440" s="623">
        <v>2</v>
      </c>
      <c r="AL440" s="602" t="s">
        <v>581</v>
      </c>
      <c r="AM440" s="623">
        <v>11</v>
      </c>
      <c r="AN440" s="623">
        <v>2</v>
      </c>
      <c r="AO440" s="602" t="s">
        <v>581</v>
      </c>
      <c r="AP440" s="623">
        <v>12</v>
      </c>
      <c r="AQ440" s="623">
        <v>2</v>
      </c>
    </row>
    <row r="441" spans="1:43" hidden="1" x14ac:dyDescent="0.3">
      <c r="A441" s="638"/>
      <c r="E441" s="636"/>
      <c r="F441" s="636"/>
      <c r="H441" s="602" t="s">
        <v>537</v>
      </c>
      <c r="I441" s="623" t="s">
        <v>538</v>
      </c>
      <c r="J441" s="626" t="s">
        <v>652</v>
      </c>
      <c r="K441" s="602" t="s">
        <v>537</v>
      </c>
      <c r="L441" s="623" t="s">
        <v>538</v>
      </c>
      <c r="M441" s="626" t="s">
        <v>652</v>
      </c>
      <c r="N441" s="602" t="s">
        <v>537</v>
      </c>
      <c r="O441" s="623" t="s">
        <v>538</v>
      </c>
      <c r="P441" s="626" t="s">
        <v>652</v>
      </c>
      <c r="Q441" s="602" t="s">
        <v>537</v>
      </c>
      <c r="R441" s="623" t="s">
        <v>538</v>
      </c>
      <c r="S441" s="626" t="s">
        <v>652</v>
      </c>
      <c r="T441" s="602" t="s">
        <v>537</v>
      </c>
      <c r="U441" s="623" t="s">
        <v>538</v>
      </c>
      <c r="V441" s="626" t="s">
        <v>652</v>
      </c>
      <c r="W441" s="602" t="s">
        <v>537</v>
      </c>
      <c r="X441" s="623" t="s">
        <v>538</v>
      </c>
      <c r="Y441" s="626" t="s">
        <v>652</v>
      </c>
      <c r="Z441" s="602" t="s">
        <v>537</v>
      </c>
      <c r="AA441" s="623" t="s">
        <v>538</v>
      </c>
      <c r="AB441" s="626" t="s">
        <v>652</v>
      </c>
      <c r="AC441" s="602" t="s">
        <v>537</v>
      </c>
      <c r="AD441" s="623" t="s">
        <v>538</v>
      </c>
      <c r="AE441" s="626" t="s">
        <v>652</v>
      </c>
      <c r="AF441" s="602" t="s">
        <v>537</v>
      </c>
      <c r="AG441" s="623" t="s">
        <v>538</v>
      </c>
      <c r="AH441" s="626" t="s">
        <v>652</v>
      </c>
      <c r="AI441" s="602" t="s">
        <v>537</v>
      </c>
      <c r="AJ441" s="623" t="s">
        <v>538</v>
      </c>
      <c r="AK441" s="626" t="s">
        <v>652</v>
      </c>
      <c r="AL441" s="602" t="s">
        <v>537</v>
      </c>
      <c r="AM441" s="623" t="s">
        <v>538</v>
      </c>
      <c r="AN441" s="626" t="s">
        <v>652</v>
      </c>
      <c r="AO441" s="602" t="s">
        <v>537</v>
      </c>
      <c r="AP441" s="623" t="s">
        <v>538</v>
      </c>
      <c r="AQ441" s="626" t="s">
        <v>652</v>
      </c>
    </row>
    <row r="442" spans="1:43" hidden="1" x14ac:dyDescent="0.3">
      <c r="A442" s="638"/>
      <c r="E442" s="636"/>
      <c r="F442" s="636"/>
      <c r="H442" s="602" t="s">
        <v>582</v>
      </c>
      <c r="I442" s="623">
        <v>1</v>
      </c>
      <c r="J442" s="623">
        <v>2</v>
      </c>
      <c r="K442" s="602" t="s">
        <v>582</v>
      </c>
      <c r="L442" s="623">
        <v>2</v>
      </c>
      <c r="M442" s="623">
        <v>2</v>
      </c>
      <c r="N442" s="602" t="s">
        <v>582</v>
      </c>
      <c r="O442" s="623">
        <v>3</v>
      </c>
      <c r="P442" s="623">
        <v>2</v>
      </c>
      <c r="Q442" s="602" t="s">
        <v>582</v>
      </c>
      <c r="R442" s="623">
        <v>4</v>
      </c>
      <c r="S442" s="623">
        <v>2</v>
      </c>
      <c r="T442" s="602" t="s">
        <v>582</v>
      </c>
      <c r="U442" s="623">
        <v>5</v>
      </c>
      <c r="V442" s="623">
        <v>2</v>
      </c>
      <c r="W442" s="602" t="s">
        <v>582</v>
      </c>
      <c r="X442" s="623">
        <v>6</v>
      </c>
      <c r="Y442" s="623">
        <v>2</v>
      </c>
      <c r="Z442" s="602" t="s">
        <v>582</v>
      </c>
      <c r="AA442" s="623">
        <v>7</v>
      </c>
      <c r="AB442" s="623">
        <v>2</v>
      </c>
      <c r="AC442" s="602" t="s">
        <v>582</v>
      </c>
      <c r="AD442" s="623">
        <v>8</v>
      </c>
      <c r="AE442" s="623">
        <v>2</v>
      </c>
      <c r="AF442" s="602" t="s">
        <v>582</v>
      </c>
      <c r="AG442" s="623">
        <v>9</v>
      </c>
      <c r="AH442" s="623">
        <v>2</v>
      </c>
      <c r="AI442" s="602" t="s">
        <v>582</v>
      </c>
      <c r="AJ442" s="623">
        <v>10</v>
      </c>
      <c r="AK442" s="623">
        <v>2</v>
      </c>
      <c r="AL442" s="602" t="s">
        <v>582</v>
      </c>
      <c r="AM442" s="623">
        <v>11</v>
      </c>
      <c r="AN442" s="623">
        <v>2</v>
      </c>
      <c r="AO442" s="602" t="s">
        <v>582</v>
      </c>
      <c r="AP442" s="623">
        <v>12</v>
      </c>
      <c r="AQ442" s="623">
        <v>2</v>
      </c>
    </row>
    <row r="443" spans="1:43" hidden="1" x14ac:dyDescent="0.3">
      <c r="A443" s="638"/>
      <c r="E443" s="636"/>
      <c r="F443" s="636"/>
      <c r="H443" s="602" t="s">
        <v>537</v>
      </c>
      <c r="I443" s="623" t="s">
        <v>538</v>
      </c>
      <c r="J443" s="626" t="s">
        <v>652</v>
      </c>
      <c r="K443" s="602" t="s">
        <v>537</v>
      </c>
      <c r="L443" s="623" t="s">
        <v>538</v>
      </c>
      <c r="M443" s="626" t="s">
        <v>652</v>
      </c>
      <c r="N443" s="602" t="s">
        <v>537</v>
      </c>
      <c r="O443" s="623" t="s">
        <v>538</v>
      </c>
      <c r="P443" s="626" t="s">
        <v>652</v>
      </c>
      <c r="Q443" s="602" t="s">
        <v>537</v>
      </c>
      <c r="R443" s="623" t="s">
        <v>538</v>
      </c>
      <c r="S443" s="626" t="s">
        <v>652</v>
      </c>
      <c r="T443" s="602" t="s">
        <v>537</v>
      </c>
      <c r="U443" s="623" t="s">
        <v>538</v>
      </c>
      <c r="V443" s="626" t="s">
        <v>652</v>
      </c>
      <c r="W443" s="602" t="s">
        <v>537</v>
      </c>
      <c r="X443" s="623" t="s">
        <v>538</v>
      </c>
      <c r="Y443" s="626" t="s">
        <v>652</v>
      </c>
      <c r="Z443" s="602" t="s">
        <v>537</v>
      </c>
      <c r="AA443" s="623" t="s">
        <v>538</v>
      </c>
      <c r="AB443" s="626" t="s">
        <v>652</v>
      </c>
      <c r="AC443" s="602" t="s">
        <v>537</v>
      </c>
      <c r="AD443" s="623" t="s">
        <v>538</v>
      </c>
      <c r="AE443" s="626" t="s">
        <v>652</v>
      </c>
      <c r="AF443" s="602" t="s">
        <v>537</v>
      </c>
      <c r="AG443" s="623" t="s">
        <v>538</v>
      </c>
      <c r="AH443" s="626" t="s">
        <v>652</v>
      </c>
      <c r="AI443" s="602" t="s">
        <v>537</v>
      </c>
      <c r="AJ443" s="623" t="s">
        <v>538</v>
      </c>
      <c r="AK443" s="626" t="s">
        <v>652</v>
      </c>
      <c r="AL443" s="602" t="s">
        <v>537</v>
      </c>
      <c r="AM443" s="623" t="s">
        <v>538</v>
      </c>
      <c r="AN443" s="626" t="s">
        <v>652</v>
      </c>
      <c r="AO443" s="602" t="s">
        <v>537</v>
      </c>
      <c r="AP443" s="623" t="s">
        <v>538</v>
      </c>
      <c r="AQ443" s="626" t="s">
        <v>652</v>
      </c>
    </row>
    <row r="444" spans="1:43" hidden="1" x14ac:dyDescent="0.3">
      <c r="A444" s="638"/>
      <c r="E444" s="636"/>
      <c r="F444" s="636"/>
      <c r="H444" s="602" t="s">
        <v>583</v>
      </c>
      <c r="I444" s="623">
        <v>1</v>
      </c>
      <c r="J444" s="623">
        <v>2</v>
      </c>
      <c r="K444" s="602" t="s">
        <v>583</v>
      </c>
      <c r="L444" s="623">
        <v>2</v>
      </c>
      <c r="M444" s="623">
        <v>2</v>
      </c>
      <c r="N444" s="602" t="s">
        <v>583</v>
      </c>
      <c r="O444" s="623">
        <v>3</v>
      </c>
      <c r="P444" s="623">
        <v>2</v>
      </c>
      <c r="Q444" s="602" t="s">
        <v>583</v>
      </c>
      <c r="R444" s="623">
        <v>4</v>
      </c>
      <c r="S444" s="623">
        <v>2</v>
      </c>
      <c r="T444" s="602" t="s">
        <v>583</v>
      </c>
      <c r="U444" s="623">
        <v>5</v>
      </c>
      <c r="V444" s="623">
        <v>2</v>
      </c>
      <c r="W444" s="602" t="s">
        <v>583</v>
      </c>
      <c r="X444" s="623">
        <v>6</v>
      </c>
      <c r="Y444" s="623">
        <v>2</v>
      </c>
      <c r="Z444" s="602" t="s">
        <v>583</v>
      </c>
      <c r="AA444" s="623">
        <v>7</v>
      </c>
      <c r="AB444" s="623">
        <v>2</v>
      </c>
      <c r="AC444" s="602" t="s">
        <v>583</v>
      </c>
      <c r="AD444" s="623">
        <v>8</v>
      </c>
      <c r="AE444" s="623">
        <v>2</v>
      </c>
      <c r="AF444" s="602" t="s">
        <v>583</v>
      </c>
      <c r="AG444" s="623">
        <v>9</v>
      </c>
      <c r="AH444" s="623">
        <v>2</v>
      </c>
      <c r="AI444" s="602" t="s">
        <v>583</v>
      </c>
      <c r="AJ444" s="623">
        <v>10</v>
      </c>
      <c r="AK444" s="623">
        <v>2</v>
      </c>
      <c r="AL444" s="602" t="s">
        <v>583</v>
      </c>
      <c r="AM444" s="623">
        <v>11</v>
      </c>
      <c r="AN444" s="623">
        <v>2</v>
      </c>
      <c r="AO444" s="602" t="s">
        <v>583</v>
      </c>
      <c r="AP444" s="623">
        <v>12</v>
      </c>
      <c r="AQ444" s="623">
        <v>2</v>
      </c>
    </row>
    <row r="445" spans="1:43" hidden="1" x14ac:dyDescent="0.3">
      <c r="A445" s="638"/>
      <c r="E445" s="636"/>
      <c r="F445" s="636"/>
      <c r="H445" s="602" t="s">
        <v>537</v>
      </c>
      <c r="I445" s="623" t="s">
        <v>538</v>
      </c>
      <c r="J445" s="626" t="s">
        <v>652</v>
      </c>
      <c r="K445" s="602" t="s">
        <v>537</v>
      </c>
      <c r="L445" s="623" t="s">
        <v>538</v>
      </c>
      <c r="M445" s="626" t="s">
        <v>652</v>
      </c>
      <c r="N445" s="602" t="s">
        <v>537</v>
      </c>
      <c r="O445" s="623" t="s">
        <v>538</v>
      </c>
      <c r="P445" s="626" t="s">
        <v>652</v>
      </c>
      <c r="Q445" s="602" t="s">
        <v>537</v>
      </c>
      <c r="R445" s="623" t="s">
        <v>538</v>
      </c>
      <c r="S445" s="626" t="s">
        <v>652</v>
      </c>
      <c r="T445" s="602" t="s">
        <v>537</v>
      </c>
      <c r="U445" s="623" t="s">
        <v>538</v>
      </c>
      <c r="V445" s="626" t="s">
        <v>652</v>
      </c>
      <c r="W445" s="602" t="s">
        <v>537</v>
      </c>
      <c r="X445" s="623" t="s">
        <v>538</v>
      </c>
      <c r="Y445" s="626" t="s">
        <v>652</v>
      </c>
      <c r="Z445" s="602" t="s">
        <v>537</v>
      </c>
      <c r="AA445" s="623" t="s">
        <v>538</v>
      </c>
      <c r="AB445" s="626" t="s">
        <v>652</v>
      </c>
      <c r="AC445" s="602" t="s">
        <v>537</v>
      </c>
      <c r="AD445" s="623" t="s">
        <v>538</v>
      </c>
      <c r="AE445" s="626" t="s">
        <v>652</v>
      </c>
      <c r="AF445" s="602" t="s">
        <v>537</v>
      </c>
      <c r="AG445" s="623" t="s">
        <v>538</v>
      </c>
      <c r="AH445" s="626" t="s">
        <v>652</v>
      </c>
      <c r="AI445" s="602" t="s">
        <v>537</v>
      </c>
      <c r="AJ445" s="623" t="s">
        <v>538</v>
      </c>
      <c r="AK445" s="626" t="s">
        <v>652</v>
      </c>
      <c r="AL445" s="602" t="s">
        <v>537</v>
      </c>
      <c r="AM445" s="623" t="s">
        <v>538</v>
      </c>
      <c r="AN445" s="626" t="s">
        <v>652</v>
      </c>
      <c r="AO445" s="602" t="s">
        <v>537</v>
      </c>
      <c r="AP445" s="623" t="s">
        <v>538</v>
      </c>
      <c r="AQ445" s="626" t="s">
        <v>652</v>
      </c>
    </row>
    <row r="446" spans="1:43" hidden="1" x14ac:dyDescent="0.3">
      <c r="A446" s="638"/>
      <c r="E446" s="636"/>
      <c r="F446" s="636"/>
      <c r="H446" s="602" t="s">
        <v>585</v>
      </c>
      <c r="I446" s="623">
        <v>1</v>
      </c>
      <c r="J446" s="623">
        <v>2</v>
      </c>
      <c r="K446" s="602" t="s">
        <v>585</v>
      </c>
      <c r="L446" s="623">
        <v>2</v>
      </c>
      <c r="M446" s="623">
        <v>2</v>
      </c>
      <c r="N446" s="602" t="s">
        <v>585</v>
      </c>
      <c r="O446" s="623">
        <v>3</v>
      </c>
      <c r="P446" s="623">
        <v>2</v>
      </c>
      <c r="Q446" s="602" t="s">
        <v>585</v>
      </c>
      <c r="R446" s="623">
        <v>4</v>
      </c>
      <c r="S446" s="623">
        <v>2</v>
      </c>
      <c r="T446" s="602" t="s">
        <v>585</v>
      </c>
      <c r="U446" s="623">
        <v>5</v>
      </c>
      <c r="V446" s="623">
        <v>2</v>
      </c>
      <c r="W446" s="602" t="s">
        <v>585</v>
      </c>
      <c r="X446" s="623">
        <v>6</v>
      </c>
      <c r="Y446" s="623">
        <v>2</v>
      </c>
      <c r="Z446" s="602" t="s">
        <v>585</v>
      </c>
      <c r="AA446" s="623">
        <v>7</v>
      </c>
      <c r="AB446" s="623">
        <v>2</v>
      </c>
      <c r="AC446" s="602" t="s">
        <v>585</v>
      </c>
      <c r="AD446" s="623">
        <v>8</v>
      </c>
      <c r="AE446" s="623">
        <v>2</v>
      </c>
      <c r="AF446" s="602" t="s">
        <v>585</v>
      </c>
      <c r="AG446" s="623">
        <v>9</v>
      </c>
      <c r="AH446" s="623">
        <v>2</v>
      </c>
      <c r="AI446" s="602" t="s">
        <v>585</v>
      </c>
      <c r="AJ446" s="623">
        <v>10</v>
      </c>
      <c r="AK446" s="623">
        <v>2</v>
      </c>
      <c r="AL446" s="602" t="s">
        <v>585</v>
      </c>
      <c r="AM446" s="623">
        <v>11</v>
      </c>
      <c r="AN446" s="623">
        <v>2</v>
      </c>
      <c r="AO446" s="602" t="s">
        <v>585</v>
      </c>
      <c r="AP446" s="623">
        <v>12</v>
      </c>
      <c r="AQ446" s="623">
        <v>2</v>
      </c>
    </row>
    <row r="447" spans="1:43" hidden="1" x14ac:dyDescent="0.3">
      <c r="A447" s="638"/>
      <c r="E447" s="636"/>
      <c r="F447" s="636"/>
      <c r="H447" s="602" t="s">
        <v>537</v>
      </c>
      <c r="I447" s="623" t="s">
        <v>538</v>
      </c>
      <c r="J447" s="626" t="s">
        <v>652</v>
      </c>
      <c r="K447" s="602" t="s">
        <v>537</v>
      </c>
      <c r="L447" s="623" t="s">
        <v>538</v>
      </c>
      <c r="M447" s="626" t="s">
        <v>652</v>
      </c>
      <c r="N447" s="602" t="s">
        <v>537</v>
      </c>
      <c r="O447" s="623" t="s">
        <v>538</v>
      </c>
      <c r="P447" s="626" t="s">
        <v>652</v>
      </c>
      <c r="Q447" s="602" t="s">
        <v>537</v>
      </c>
      <c r="R447" s="623" t="s">
        <v>538</v>
      </c>
      <c r="S447" s="626" t="s">
        <v>652</v>
      </c>
      <c r="T447" s="602" t="s">
        <v>537</v>
      </c>
      <c r="U447" s="623" t="s">
        <v>538</v>
      </c>
      <c r="V447" s="626" t="s">
        <v>652</v>
      </c>
      <c r="W447" s="602" t="s">
        <v>537</v>
      </c>
      <c r="X447" s="623" t="s">
        <v>538</v>
      </c>
      <c r="Y447" s="626" t="s">
        <v>652</v>
      </c>
      <c r="Z447" s="602" t="s">
        <v>537</v>
      </c>
      <c r="AA447" s="623" t="s">
        <v>538</v>
      </c>
      <c r="AB447" s="626" t="s">
        <v>652</v>
      </c>
      <c r="AC447" s="602" t="s">
        <v>537</v>
      </c>
      <c r="AD447" s="623" t="s">
        <v>538</v>
      </c>
      <c r="AE447" s="626" t="s">
        <v>652</v>
      </c>
      <c r="AF447" s="602" t="s">
        <v>537</v>
      </c>
      <c r="AG447" s="623" t="s">
        <v>538</v>
      </c>
      <c r="AH447" s="626" t="s">
        <v>652</v>
      </c>
      <c r="AI447" s="602" t="s">
        <v>537</v>
      </c>
      <c r="AJ447" s="623" t="s">
        <v>538</v>
      </c>
      <c r="AK447" s="626" t="s">
        <v>652</v>
      </c>
      <c r="AL447" s="602" t="s">
        <v>537</v>
      </c>
      <c r="AM447" s="623" t="s">
        <v>538</v>
      </c>
      <c r="AN447" s="626" t="s">
        <v>652</v>
      </c>
      <c r="AO447" s="602" t="s">
        <v>537</v>
      </c>
      <c r="AP447" s="623" t="s">
        <v>538</v>
      </c>
      <c r="AQ447" s="626" t="s">
        <v>652</v>
      </c>
    </row>
    <row r="448" spans="1:43" hidden="1" x14ac:dyDescent="0.3">
      <c r="A448" s="638"/>
      <c r="E448" s="636"/>
      <c r="F448" s="636"/>
      <c r="H448" s="602" t="s">
        <v>586</v>
      </c>
      <c r="I448" s="623">
        <v>1</v>
      </c>
      <c r="J448" s="623">
        <v>2</v>
      </c>
      <c r="K448" s="602" t="s">
        <v>586</v>
      </c>
      <c r="L448" s="623">
        <v>2</v>
      </c>
      <c r="M448" s="623">
        <v>2</v>
      </c>
      <c r="N448" s="602" t="s">
        <v>586</v>
      </c>
      <c r="O448" s="623">
        <v>3</v>
      </c>
      <c r="P448" s="623">
        <v>2</v>
      </c>
      <c r="Q448" s="602" t="s">
        <v>586</v>
      </c>
      <c r="R448" s="623">
        <v>4</v>
      </c>
      <c r="S448" s="623">
        <v>2</v>
      </c>
      <c r="T448" s="602" t="s">
        <v>586</v>
      </c>
      <c r="U448" s="623">
        <v>5</v>
      </c>
      <c r="V448" s="623">
        <v>2</v>
      </c>
      <c r="W448" s="602" t="s">
        <v>586</v>
      </c>
      <c r="X448" s="623">
        <v>6</v>
      </c>
      <c r="Y448" s="623">
        <v>2</v>
      </c>
      <c r="Z448" s="602" t="s">
        <v>586</v>
      </c>
      <c r="AA448" s="623">
        <v>7</v>
      </c>
      <c r="AB448" s="623">
        <v>2</v>
      </c>
      <c r="AC448" s="602" t="s">
        <v>586</v>
      </c>
      <c r="AD448" s="623">
        <v>8</v>
      </c>
      <c r="AE448" s="623">
        <v>2</v>
      </c>
      <c r="AF448" s="602" t="s">
        <v>586</v>
      </c>
      <c r="AG448" s="623">
        <v>9</v>
      </c>
      <c r="AH448" s="623">
        <v>2</v>
      </c>
      <c r="AI448" s="602" t="s">
        <v>586</v>
      </c>
      <c r="AJ448" s="623">
        <v>10</v>
      </c>
      <c r="AK448" s="623">
        <v>2</v>
      </c>
      <c r="AL448" s="602" t="s">
        <v>586</v>
      </c>
      <c r="AM448" s="623">
        <v>11</v>
      </c>
      <c r="AN448" s="623">
        <v>2</v>
      </c>
      <c r="AO448" s="602" t="s">
        <v>586</v>
      </c>
      <c r="AP448" s="623">
        <v>12</v>
      </c>
      <c r="AQ448" s="623">
        <v>2</v>
      </c>
    </row>
    <row r="449" spans="1:43" hidden="1" x14ac:dyDescent="0.3">
      <c r="A449" s="638"/>
      <c r="E449" s="636"/>
      <c r="F449" s="636"/>
      <c r="H449" s="602" t="s">
        <v>537</v>
      </c>
      <c r="I449" s="623" t="s">
        <v>538</v>
      </c>
      <c r="J449" s="626" t="s">
        <v>652</v>
      </c>
      <c r="K449" s="602" t="s">
        <v>537</v>
      </c>
      <c r="L449" s="623" t="s">
        <v>538</v>
      </c>
      <c r="M449" s="626" t="s">
        <v>652</v>
      </c>
      <c r="N449" s="602" t="s">
        <v>537</v>
      </c>
      <c r="O449" s="623" t="s">
        <v>538</v>
      </c>
      <c r="P449" s="626" t="s">
        <v>652</v>
      </c>
      <c r="Q449" s="602" t="s">
        <v>537</v>
      </c>
      <c r="R449" s="623" t="s">
        <v>538</v>
      </c>
      <c r="S449" s="626" t="s">
        <v>652</v>
      </c>
      <c r="T449" s="602" t="s">
        <v>537</v>
      </c>
      <c r="U449" s="623" t="s">
        <v>538</v>
      </c>
      <c r="V449" s="626" t="s">
        <v>652</v>
      </c>
      <c r="W449" s="602" t="s">
        <v>537</v>
      </c>
      <c r="X449" s="623" t="s">
        <v>538</v>
      </c>
      <c r="Y449" s="626" t="s">
        <v>652</v>
      </c>
      <c r="Z449" s="602" t="s">
        <v>537</v>
      </c>
      <c r="AA449" s="623" t="s">
        <v>538</v>
      </c>
      <c r="AB449" s="626" t="s">
        <v>652</v>
      </c>
      <c r="AC449" s="602" t="s">
        <v>537</v>
      </c>
      <c r="AD449" s="623" t="s">
        <v>538</v>
      </c>
      <c r="AE449" s="626" t="s">
        <v>652</v>
      </c>
      <c r="AF449" s="602" t="s">
        <v>537</v>
      </c>
      <c r="AG449" s="623" t="s">
        <v>538</v>
      </c>
      <c r="AH449" s="626" t="s">
        <v>652</v>
      </c>
      <c r="AI449" s="602" t="s">
        <v>537</v>
      </c>
      <c r="AJ449" s="623" t="s">
        <v>538</v>
      </c>
      <c r="AK449" s="626" t="s">
        <v>652</v>
      </c>
      <c r="AL449" s="602" t="s">
        <v>537</v>
      </c>
      <c r="AM449" s="623" t="s">
        <v>538</v>
      </c>
      <c r="AN449" s="626" t="s">
        <v>652</v>
      </c>
      <c r="AO449" s="602" t="s">
        <v>537</v>
      </c>
      <c r="AP449" s="623" t="s">
        <v>538</v>
      </c>
      <c r="AQ449" s="626" t="s">
        <v>652</v>
      </c>
    </row>
    <row r="450" spans="1:43" hidden="1" x14ac:dyDescent="0.3">
      <c r="A450" s="638"/>
      <c r="E450" s="636"/>
      <c r="F450" s="636"/>
      <c r="H450" s="602" t="s">
        <v>587</v>
      </c>
      <c r="I450" s="623">
        <v>1</v>
      </c>
      <c r="J450" s="623">
        <v>2</v>
      </c>
      <c r="K450" s="602" t="s">
        <v>587</v>
      </c>
      <c r="L450" s="623">
        <v>2</v>
      </c>
      <c r="M450" s="623">
        <v>2</v>
      </c>
      <c r="N450" s="602" t="s">
        <v>587</v>
      </c>
      <c r="O450" s="623">
        <v>3</v>
      </c>
      <c r="P450" s="623">
        <v>2</v>
      </c>
      <c r="Q450" s="602" t="s">
        <v>587</v>
      </c>
      <c r="R450" s="623">
        <v>4</v>
      </c>
      <c r="S450" s="623">
        <v>2</v>
      </c>
      <c r="T450" s="602" t="s">
        <v>587</v>
      </c>
      <c r="U450" s="623">
        <v>5</v>
      </c>
      <c r="V450" s="623">
        <v>2</v>
      </c>
      <c r="W450" s="602" t="s">
        <v>587</v>
      </c>
      <c r="X450" s="623">
        <v>6</v>
      </c>
      <c r="Y450" s="623">
        <v>2</v>
      </c>
      <c r="Z450" s="602" t="s">
        <v>587</v>
      </c>
      <c r="AA450" s="623">
        <v>7</v>
      </c>
      <c r="AB450" s="623">
        <v>2</v>
      </c>
      <c r="AC450" s="602" t="s">
        <v>587</v>
      </c>
      <c r="AD450" s="623">
        <v>8</v>
      </c>
      <c r="AE450" s="623">
        <v>2</v>
      </c>
      <c r="AF450" s="602" t="s">
        <v>587</v>
      </c>
      <c r="AG450" s="623">
        <v>9</v>
      </c>
      <c r="AH450" s="623">
        <v>2</v>
      </c>
      <c r="AI450" s="602" t="s">
        <v>587</v>
      </c>
      <c r="AJ450" s="623">
        <v>10</v>
      </c>
      <c r="AK450" s="623">
        <v>2</v>
      </c>
      <c r="AL450" s="602" t="s">
        <v>587</v>
      </c>
      <c r="AM450" s="623">
        <v>11</v>
      </c>
      <c r="AN450" s="623">
        <v>2</v>
      </c>
      <c r="AO450" s="602" t="s">
        <v>587</v>
      </c>
      <c r="AP450" s="623">
        <v>12</v>
      </c>
      <c r="AQ450" s="623">
        <v>2</v>
      </c>
    </row>
    <row r="451" spans="1:43" hidden="1" x14ac:dyDescent="0.3">
      <c r="A451" s="638"/>
      <c r="E451" s="636"/>
      <c r="F451" s="636"/>
      <c r="H451" s="602" t="s">
        <v>537</v>
      </c>
      <c r="I451" s="623" t="s">
        <v>538</v>
      </c>
      <c r="J451" s="626" t="s">
        <v>652</v>
      </c>
      <c r="K451" s="602" t="s">
        <v>537</v>
      </c>
      <c r="L451" s="623" t="s">
        <v>538</v>
      </c>
      <c r="M451" s="626" t="s">
        <v>652</v>
      </c>
      <c r="N451" s="602" t="s">
        <v>537</v>
      </c>
      <c r="O451" s="623" t="s">
        <v>538</v>
      </c>
      <c r="P451" s="626" t="s">
        <v>652</v>
      </c>
      <c r="Q451" s="602" t="s">
        <v>537</v>
      </c>
      <c r="R451" s="623" t="s">
        <v>538</v>
      </c>
      <c r="S451" s="626" t="s">
        <v>652</v>
      </c>
      <c r="T451" s="602" t="s">
        <v>537</v>
      </c>
      <c r="U451" s="623" t="s">
        <v>538</v>
      </c>
      <c r="V451" s="626" t="s">
        <v>652</v>
      </c>
      <c r="W451" s="602" t="s">
        <v>537</v>
      </c>
      <c r="X451" s="623" t="s">
        <v>538</v>
      </c>
      <c r="Y451" s="626" t="s">
        <v>652</v>
      </c>
      <c r="Z451" s="602" t="s">
        <v>537</v>
      </c>
      <c r="AA451" s="623" t="s">
        <v>538</v>
      </c>
      <c r="AB451" s="626" t="s">
        <v>652</v>
      </c>
      <c r="AC451" s="602" t="s">
        <v>537</v>
      </c>
      <c r="AD451" s="623" t="s">
        <v>538</v>
      </c>
      <c r="AE451" s="626" t="s">
        <v>652</v>
      </c>
      <c r="AF451" s="602" t="s">
        <v>537</v>
      </c>
      <c r="AG451" s="623" t="s">
        <v>538</v>
      </c>
      <c r="AH451" s="626" t="s">
        <v>652</v>
      </c>
      <c r="AI451" s="602" t="s">
        <v>537</v>
      </c>
      <c r="AJ451" s="623" t="s">
        <v>538</v>
      </c>
      <c r="AK451" s="626" t="s">
        <v>652</v>
      </c>
      <c r="AL451" s="602" t="s">
        <v>537</v>
      </c>
      <c r="AM451" s="623" t="s">
        <v>538</v>
      </c>
      <c r="AN451" s="626" t="s">
        <v>652</v>
      </c>
      <c r="AO451" s="602" t="s">
        <v>537</v>
      </c>
      <c r="AP451" s="623" t="s">
        <v>538</v>
      </c>
      <c r="AQ451" s="626" t="s">
        <v>652</v>
      </c>
    </row>
    <row r="452" spans="1:43" hidden="1" x14ac:dyDescent="0.3">
      <c r="A452" s="638"/>
      <c r="E452" s="636"/>
      <c r="F452" s="636"/>
      <c r="H452" s="602" t="s">
        <v>588</v>
      </c>
      <c r="I452" s="623">
        <v>1</v>
      </c>
      <c r="J452" s="623">
        <v>2</v>
      </c>
      <c r="K452" s="602" t="s">
        <v>588</v>
      </c>
      <c r="L452" s="623">
        <v>2</v>
      </c>
      <c r="M452" s="623">
        <v>2</v>
      </c>
      <c r="N452" s="602" t="s">
        <v>588</v>
      </c>
      <c r="O452" s="623">
        <v>3</v>
      </c>
      <c r="P452" s="623">
        <v>2</v>
      </c>
      <c r="Q452" s="602" t="s">
        <v>588</v>
      </c>
      <c r="R452" s="623">
        <v>4</v>
      </c>
      <c r="S452" s="623">
        <v>2</v>
      </c>
      <c r="T452" s="602" t="s">
        <v>588</v>
      </c>
      <c r="U452" s="623">
        <v>5</v>
      </c>
      <c r="V452" s="623">
        <v>2</v>
      </c>
      <c r="W452" s="602" t="s">
        <v>588</v>
      </c>
      <c r="X452" s="623">
        <v>6</v>
      </c>
      <c r="Y452" s="623">
        <v>2</v>
      </c>
      <c r="Z452" s="602" t="s">
        <v>588</v>
      </c>
      <c r="AA452" s="623">
        <v>7</v>
      </c>
      <c r="AB452" s="623">
        <v>2</v>
      </c>
      <c r="AC452" s="602" t="s">
        <v>588</v>
      </c>
      <c r="AD452" s="623">
        <v>8</v>
      </c>
      <c r="AE452" s="623">
        <v>2</v>
      </c>
      <c r="AF452" s="602" t="s">
        <v>588</v>
      </c>
      <c r="AG452" s="623">
        <v>9</v>
      </c>
      <c r="AH452" s="623">
        <v>2</v>
      </c>
      <c r="AI452" s="602" t="s">
        <v>588</v>
      </c>
      <c r="AJ452" s="623">
        <v>10</v>
      </c>
      <c r="AK452" s="623">
        <v>2</v>
      </c>
      <c r="AL452" s="602" t="s">
        <v>588</v>
      </c>
      <c r="AM452" s="623">
        <v>11</v>
      </c>
      <c r="AN452" s="623">
        <v>2</v>
      </c>
      <c r="AO452" s="602" t="s">
        <v>588</v>
      </c>
      <c r="AP452" s="623">
        <v>12</v>
      </c>
      <c r="AQ452" s="623">
        <v>2</v>
      </c>
    </row>
    <row r="453" spans="1:43" hidden="1" x14ac:dyDescent="0.3">
      <c r="A453" s="638"/>
      <c r="E453" s="636"/>
      <c r="F453" s="636"/>
      <c r="H453" s="602" t="s">
        <v>537</v>
      </c>
      <c r="I453" s="623" t="s">
        <v>538</v>
      </c>
      <c r="J453" s="626" t="s">
        <v>652</v>
      </c>
      <c r="K453" s="602" t="s">
        <v>537</v>
      </c>
      <c r="L453" s="623" t="s">
        <v>538</v>
      </c>
      <c r="M453" s="626" t="s">
        <v>652</v>
      </c>
      <c r="N453" s="602" t="s">
        <v>537</v>
      </c>
      <c r="O453" s="623" t="s">
        <v>538</v>
      </c>
      <c r="P453" s="626" t="s">
        <v>652</v>
      </c>
      <c r="Q453" s="602" t="s">
        <v>537</v>
      </c>
      <c r="R453" s="623" t="s">
        <v>538</v>
      </c>
      <c r="S453" s="626" t="s">
        <v>652</v>
      </c>
      <c r="T453" s="602" t="s">
        <v>537</v>
      </c>
      <c r="U453" s="623" t="s">
        <v>538</v>
      </c>
      <c r="V453" s="626" t="s">
        <v>652</v>
      </c>
      <c r="W453" s="602" t="s">
        <v>537</v>
      </c>
      <c r="X453" s="623" t="s">
        <v>538</v>
      </c>
      <c r="Y453" s="626" t="s">
        <v>652</v>
      </c>
      <c r="Z453" s="602" t="s">
        <v>537</v>
      </c>
      <c r="AA453" s="623" t="s">
        <v>538</v>
      </c>
      <c r="AB453" s="626" t="s">
        <v>652</v>
      </c>
      <c r="AC453" s="602" t="s">
        <v>537</v>
      </c>
      <c r="AD453" s="623" t="s">
        <v>538</v>
      </c>
      <c r="AE453" s="626" t="s">
        <v>652</v>
      </c>
      <c r="AF453" s="602" t="s">
        <v>537</v>
      </c>
      <c r="AG453" s="623" t="s">
        <v>538</v>
      </c>
      <c r="AH453" s="626" t="s">
        <v>652</v>
      </c>
      <c r="AI453" s="602" t="s">
        <v>537</v>
      </c>
      <c r="AJ453" s="623" t="s">
        <v>538</v>
      </c>
      <c r="AK453" s="626" t="s">
        <v>652</v>
      </c>
      <c r="AL453" s="602" t="s">
        <v>537</v>
      </c>
      <c r="AM453" s="623" t="s">
        <v>538</v>
      </c>
      <c r="AN453" s="626" t="s">
        <v>652</v>
      </c>
      <c r="AO453" s="602" t="s">
        <v>537</v>
      </c>
      <c r="AP453" s="623" t="s">
        <v>538</v>
      </c>
      <c r="AQ453" s="626" t="s">
        <v>652</v>
      </c>
    </row>
    <row r="454" spans="1:43" hidden="1" x14ac:dyDescent="0.3">
      <c r="A454" s="638"/>
      <c r="E454" s="636"/>
      <c r="F454" s="636"/>
      <c r="H454" s="602" t="s">
        <v>589</v>
      </c>
      <c r="I454" s="623">
        <v>1</v>
      </c>
      <c r="J454" s="623">
        <v>2</v>
      </c>
      <c r="K454" s="602" t="s">
        <v>589</v>
      </c>
      <c r="L454" s="623">
        <v>2</v>
      </c>
      <c r="M454" s="623">
        <v>2</v>
      </c>
      <c r="N454" s="602" t="s">
        <v>589</v>
      </c>
      <c r="O454" s="623">
        <v>3</v>
      </c>
      <c r="P454" s="623">
        <v>2</v>
      </c>
      <c r="Q454" s="602" t="s">
        <v>589</v>
      </c>
      <c r="R454" s="623">
        <v>4</v>
      </c>
      <c r="S454" s="623">
        <v>2</v>
      </c>
      <c r="T454" s="602" t="s">
        <v>589</v>
      </c>
      <c r="U454" s="623">
        <v>5</v>
      </c>
      <c r="V454" s="623">
        <v>2</v>
      </c>
      <c r="W454" s="602" t="s">
        <v>589</v>
      </c>
      <c r="X454" s="623">
        <v>6</v>
      </c>
      <c r="Y454" s="623">
        <v>2</v>
      </c>
      <c r="Z454" s="602" t="s">
        <v>589</v>
      </c>
      <c r="AA454" s="623">
        <v>7</v>
      </c>
      <c r="AB454" s="623">
        <v>2</v>
      </c>
      <c r="AC454" s="602" t="s">
        <v>589</v>
      </c>
      <c r="AD454" s="623">
        <v>8</v>
      </c>
      <c r="AE454" s="623">
        <v>2</v>
      </c>
      <c r="AF454" s="602" t="s">
        <v>589</v>
      </c>
      <c r="AG454" s="623">
        <v>9</v>
      </c>
      <c r="AH454" s="623">
        <v>2</v>
      </c>
      <c r="AI454" s="602" t="s">
        <v>589</v>
      </c>
      <c r="AJ454" s="623">
        <v>10</v>
      </c>
      <c r="AK454" s="623">
        <v>2</v>
      </c>
      <c r="AL454" s="602" t="s">
        <v>589</v>
      </c>
      <c r="AM454" s="623">
        <v>11</v>
      </c>
      <c r="AN454" s="623">
        <v>2</v>
      </c>
      <c r="AO454" s="602" t="s">
        <v>589</v>
      </c>
      <c r="AP454" s="623">
        <v>12</v>
      </c>
      <c r="AQ454" s="623">
        <v>2</v>
      </c>
    </row>
    <row r="455" spans="1:43" hidden="1" x14ac:dyDescent="0.3">
      <c r="A455" s="638"/>
      <c r="E455" s="636"/>
      <c r="F455" s="636"/>
      <c r="H455" s="607" t="s">
        <v>537</v>
      </c>
      <c r="I455" s="623" t="s">
        <v>538</v>
      </c>
      <c r="J455" s="626" t="s">
        <v>652</v>
      </c>
      <c r="K455" s="607" t="s">
        <v>537</v>
      </c>
      <c r="L455" s="623" t="s">
        <v>538</v>
      </c>
      <c r="M455" s="626" t="s">
        <v>652</v>
      </c>
      <c r="N455" s="607" t="s">
        <v>537</v>
      </c>
      <c r="O455" s="623" t="s">
        <v>538</v>
      </c>
      <c r="P455" s="626" t="s">
        <v>652</v>
      </c>
      <c r="Q455" s="607" t="s">
        <v>537</v>
      </c>
      <c r="R455" s="623" t="s">
        <v>538</v>
      </c>
      <c r="S455" s="626" t="s">
        <v>652</v>
      </c>
      <c r="T455" s="607" t="s">
        <v>537</v>
      </c>
      <c r="U455" s="623" t="s">
        <v>538</v>
      </c>
      <c r="V455" s="626" t="s">
        <v>652</v>
      </c>
      <c r="W455" s="607" t="s">
        <v>537</v>
      </c>
      <c r="X455" s="623" t="s">
        <v>538</v>
      </c>
      <c r="Y455" s="626" t="s">
        <v>652</v>
      </c>
      <c r="Z455" s="607" t="s">
        <v>537</v>
      </c>
      <c r="AA455" s="623" t="s">
        <v>538</v>
      </c>
      <c r="AB455" s="626" t="s">
        <v>652</v>
      </c>
      <c r="AC455" s="607" t="s">
        <v>537</v>
      </c>
      <c r="AD455" s="623" t="s">
        <v>538</v>
      </c>
      <c r="AE455" s="626" t="s">
        <v>652</v>
      </c>
      <c r="AF455" s="607" t="s">
        <v>537</v>
      </c>
      <c r="AG455" s="623" t="s">
        <v>538</v>
      </c>
      <c r="AH455" s="626" t="s">
        <v>652</v>
      </c>
      <c r="AI455" s="607" t="s">
        <v>537</v>
      </c>
      <c r="AJ455" s="623" t="s">
        <v>538</v>
      </c>
      <c r="AK455" s="626" t="s">
        <v>652</v>
      </c>
      <c r="AL455" s="607" t="s">
        <v>537</v>
      </c>
      <c r="AM455" s="623" t="s">
        <v>538</v>
      </c>
      <c r="AN455" s="626" t="s">
        <v>652</v>
      </c>
      <c r="AO455" s="607" t="s">
        <v>537</v>
      </c>
      <c r="AP455" s="623" t="s">
        <v>538</v>
      </c>
      <c r="AQ455" s="626" t="s">
        <v>652</v>
      </c>
    </row>
    <row r="456" spans="1:43" hidden="1" x14ac:dyDescent="0.3">
      <c r="A456" s="638"/>
      <c r="E456" s="636"/>
      <c r="F456" s="636"/>
      <c r="H456" s="607" t="s">
        <v>592</v>
      </c>
      <c r="I456" s="623">
        <v>1</v>
      </c>
      <c r="J456" s="623">
        <v>2</v>
      </c>
      <c r="K456" s="607" t="s">
        <v>592</v>
      </c>
      <c r="L456" s="623">
        <v>2</v>
      </c>
      <c r="M456" s="623">
        <v>2</v>
      </c>
      <c r="N456" s="607" t="s">
        <v>592</v>
      </c>
      <c r="O456" s="623">
        <v>3</v>
      </c>
      <c r="P456" s="623">
        <v>2</v>
      </c>
      <c r="Q456" s="607" t="s">
        <v>592</v>
      </c>
      <c r="R456" s="623">
        <v>4</v>
      </c>
      <c r="S456" s="623">
        <v>2</v>
      </c>
      <c r="T456" s="607" t="s">
        <v>592</v>
      </c>
      <c r="U456" s="623">
        <v>5</v>
      </c>
      <c r="V456" s="623">
        <v>2</v>
      </c>
      <c r="W456" s="607" t="s">
        <v>592</v>
      </c>
      <c r="X456" s="623">
        <v>6</v>
      </c>
      <c r="Y456" s="623">
        <v>2</v>
      </c>
      <c r="Z456" s="607" t="s">
        <v>592</v>
      </c>
      <c r="AA456" s="623">
        <v>7</v>
      </c>
      <c r="AB456" s="623">
        <v>2</v>
      </c>
      <c r="AC456" s="607" t="s">
        <v>592</v>
      </c>
      <c r="AD456" s="623">
        <v>8</v>
      </c>
      <c r="AE456" s="623">
        <v>2</v>
      </c>
      <c r="AF456" s="607" t="s">
        <v>592</v>
      </c>
      <c r="AG456" s="623">
        <v>9</v>
      </c>
      <c r="AH456" s="623">
        <v>2</v>
      </c>
      <c r="AI456" s="607" t="s">
        <v>592</v>
      </c>
      <c r="AJ456" s="623">
        <v>10</v>
      </c>
      <c r="AK456" s="623">
        <v>2</v>
      </c>
      <c r="AL456" s="607" t="s">
        <v>592</v>
      </c>
      <c r="AM456" s="623">
        <v>11</v>
      </c>
      <c r="AN456" s="623">
        <v>2</v>
      </c>
      <c r="AO456" s="607" t="s">
        <v>592</v>
      </c>
      <c r="AP456" s="623">
        <v>12</v>
      </c>
      <c r="AQ456" s="623">
        <v>2</v>
      </c>
    </row>
    <row r="457" spans="1:43" hidden="1" x14ac:dyDescent="0.3">
      <c r="A457" s="638"/>
      <c r="E457" s="636"/>
      <c r="F457" s="636"/>
      <c r="H457" s="602" t="s">
        <v>537</v>
      </c>
      <c r="I457" s="623" t="s">
        <v>538</v>
      </c>
      <c r="J457" s="626" t="s">
        <v>652</v>
      </c>
      <c r="K457" s="602" t="s">
        <v>537</v>
      </c>
      <c r="L457" s="623" t="s">
        <v>538</v>
      </c>
      <c r="M457" s="626" t="s">
        <v>652</v>
      </c>
      <c r="N457" s="602" t="s">
        <v>537</v>
      </c>
      <c r="O457" s="623" t="s">
        <v>538</v>
      </c>
      <c r="P457" s="626" t="s">
        <v>652</v>
      </c>
      <c r="Q457" s="602" t="s">
        <v>537</v>
      </c>
      <c r="R457" s="623" t="s">
        <v>538</v>
      </c>
      <c r="S457" s="626" t="s">
        <v>652</v>
      </c>
      <c r="T457" s="602" t="s">
        <v>537</v>
      </c>
      <c r="U457" s="623" t="s">
        <v>538</v>
      </c>
      <c r="V457" s="626" t="s">
        <v>652</v>
      </c>
      <c r="W457" s="602" t="s">
        <v>537</v>
      </c>
      <c r="X457" s="623" t="s">
        <v>538</v>
      </c>
      <c r="Y457" s="626" t="s">
        <v>652</v>
      </c>
      <c r="Z457" s="602" t="s">
        <v>537</v>
      </c>
      <c r="AA457" s="623" t="s">
        <v>538</v>
      </c>
      <c r="AB457" s="626" t="s">
        <v>652</v>
      </c>
      <c r="AC457" s="602" t="s">
        <v>537</v>
      </c>
      <c r="AD457" s="623" t="s">
        <v>538</v>
      </c>
      <c r="AE457" s="626" t="s">
        <v>652</v>
      </c>
      <c r="AF457" s="602" t="s">
        <v>537</v>
      </c>
      <c r="AG457" s="623" t="s">
        <v>538</v>
      </c>
      <c r="AH457" s="626" t="s">
        <v>652</v>
      </c>
      <c r="AI457" s="602" t="s">
        <v>537</v>
      </c>
      <c r="AJ457" s="623" t="s">
        <v>538</v>
      </c>
      <c r="AK457" s="626" t="s">
        <v>652</v>
      </c>
      <c r="AL457" s="602" t="s">
        <v>537</v>
      </c>
      <c r="AM457" s="623" t="s">
        <v>538</v>
      </c>
      <c r="AN457" s="626" t="s">
        <v>652</v>
      </c>
      <c r="AO457" s="602" t="s">
        <v>537</v>
      </c>
      <c r="AP457" s="623" t="s">
        <v>538</v>
      </c>
      <c r="AQ457" s="626" t="s">
        <v>652</v>
      </c>
    </row>
    <row r="458" spans="1:43" hidden="1" x14ac:dyDescent="0.3">
      <c r="A458" s="638"/>
      <c r="E458" s="636"/>
      <c r="F458" s="636"/>
      <c r="H458" s="602" t="s">
        <v>593</v>
      </c>
      <c r="I458" s="623">
        <v>1</v>
      </c>
      <c r="J458" s="623">
        <v>2</v>
      </c>
      <c r="K458" s="602" t="s">
        <v>593</v>
      </c>
      <c r="L458" s="623">
        <v>2</v>
      </c>
      <c r="M458" s="623">
        <v>2</v>
      </c>
      <c r="N458" s="602" t="s">
        <v>593</v>
      </c>
      <c r="O458" s="623">
        <v>3</v>
      </c>
      <c r="P458" s="623">
        <v>2</v>
      </c>
      <c r="Q458" s="602" t="s">
        <v>593</v>
      </c>
      <c r="R458" s="623">
        <v>4</v>
      </c>
      <c r="S458" s="623">
        <v>2</v>
      </c>
      <c r="T458" s="602" t="s">
        <v>593</v>
      </c>
      <c r="U458" s="623">
        <v>5</v>
      </c>
      <c r="V458" s="623">
        <v>2</v>
      </c>
      <c r="W458" s="602" t="s">
        <v>593</v>
      </c>
      <c r="X458" s="623">
        <v>6</v>
      </c>
      <c r="Y458" s="623">
        <v>2</v>
      </c>
      <c r="Z458" s="602" t="s">
        <v>593</v>
      </c>
      <c r="AA458" s="623">
        <v>7</v>
      </c>
      <c r="AB458" s="623">
        <v>2</v>
      </c>
      <c r="AC458" s="602" t="s">
        <v>593</v>
      </c>
      <c r="AD458" s="623">
        <v>8</v>
      </c>
      <c r="AE458" s="623">
        <v>2</v>
      </c>
      <c r="AF458" s="602" t="s">
        <v>593</v>
      </c>
      <c r="AG458" s="623">
        <v>9</v>
      </c>
      <c r="AH458" s="623">
        <v>2</v>
      </c>
      <c r="AI458" s="602" t="s">
        <v>593</v>
      </c>
      <c r="AJ458" s="623">
        <v>10</v>
      </c>
      <c r="AK458" s="623">
        <v>2</v>
      </c>
      <c r="AL458" s="602" t="s">
        <v>593</v>
      </c>
      <c r="AM458" s="623">
        <v>11</v>
      </c>
      <c r="AN458" s="623">
        <v>2</v>
      </c>
      <c r="AO458" s="602" t="s">
        <v>593</v>
      </c>
      <c r="AP458" s="623">
        <v>12</v>
      </c>
      <c r="AQ458" s="623">
        <v>2</v>
      </c>
    </row>
    <row r="459" spans="1:43" hidden="1" x14ac:dyDescent="0.3">
      <c r="A459" s="638"/>
      <c r="E459" s="636"/>
      <c r="F459" s="636"/>
      <c r="H459" s="602" t="s">
        <v>537</v>
      </c>
      <c r="I459" s="623" t="s">
        <v>538</v>
      </c>
      <c r="J459" s="626" t="s">
        <v>652</v>
      </c>
      <c r="K459" s="602" t="s">
        <v>537</v>
      </c>
      <c r="L459" s="623" t="s">
        <v>538</v>
      </c>
      <c r="M459" s="626" t="s">
        <v>652</v>
      </c>
      <c r="N459" s="602" t="s">
        <v>537</v>
      </c>
      <c r="O459" s="623" t="s">
        <v>538</v>
      </c>
      <c r="P459" s="626" t="s">
        <v>652</v>
      </c>
      <c r="Q459" s="602" t="s">
        <v>537</v>
      </c>
      <c r="R459" s="623" t="s">
        <v>538</v>
      </c>
      <c r="S459" s="626" t="s">
        <v>652</v>
      </c>
      <c r="T459" s="602" t="s">
        <v>537</v>
      </c>
      <c r="U459" s="623" t="s">
        <v>538</v>
      </c>
      <c r="V459" s="626" t="s">
        <v>652</v>
      </c>
      <c r="W459" s="602" t="s">
        <v>537</v>
      </c>
      <c r="X459" s="623" t="s">
        <v>538</v>
      </c>
      <c r="Y459" s="626" t="s">
        <v>652</v>
      </c>
      <c r="Z459" s="602" t="s">
        <v>537</v>
      </c>
      <c r="AA459" s="623" t="s">
        <v>538</v>
      </c>
      <c r="AB459" s="626" t="s">
        <v>652</v>
      </c>
      <c r="AC459" s="602" t="s">
        <v>537</v>
      </c>
      <c r="AD459" s="623" t="s">
        <v>538</v>
      </c>
      <c r="AE459" s="626" t="s">
        <v>652</v>
      </c>
      <c r="AF459" s="602" t="s">
        <v>537</v>
      </c>
      <c r="AG459" s="623" t="s">
        <v>538</v>
      </c>
      <c r="AH459" s="626" t="s">
        <v>652</v>
      </c>
      <c r="AI459" s="602" t="s">
        <v>537</v>
      </c>
      <c r="AJ459" s="623" t="s">
        <v>538</v>
      </c>
      <c r="AK459" s="626" t="s">
        <v>652</v>
      </c>
      <c r="AL459" s="602" t="s">
        <v>537</v>
      </c>
      <c r="AM459" s="623" t="s">
        <v>538</v>
      </c>
      <c r="AN459" s="626" t="s">
        <v>652</v>
      </c>
      <c r="AO459" s="602" t="s">
        <v>537</v>
      </c>
      <c r="AP459" s="623" t="s">
        <v>538</v>
      </c>
      <c r="AQ459" s="626" t="s">
        <v>652</v>
      </c>
    </row>
    <row r="460" spans="1:43" hidden="1" x14ac:dyDescent="0.3">
      <c r="A460" s="638"/>
      <c r="E460" s="636"/>
      <c r="F460" s="636"/>
      <c r="H460" s="602" t="s">
        <v>594</v>
      </c>
      <c r="I460" s="623">
        <v>1</v>
      </c>
      <c r="J460" s="623">
        <v>2</v>
      </c>
      <c r="K460" s="602" t="s">
        <v>594</v>
      </c>
      <c r="L460" s="623">
        <v>2</v>
      </c>
      <c r="M460" s="623">
        <v>2</v>
      </c>
      <c r="N460" s="602" t="s">
        <v>594</v>
      </c>
      <c r="O460" s="623">
        <v>3</v>
      </c>
      <c r="P460" s="623">
        <v>2</v>
      </c>
      <c r="Q460" s="602" t="s">
        <v>594</v>
      </c>
      <c r="R460" s="623">
        <v>4</v>
      </c>
      <c r="S460" s="623">
        <v>2</v>
      </c>
      <c r="T460" s="602" t="s">
        <v>594</v>
      </c>
      <c r="U460" s="623">
        <v>5</v>
      </c>
      <c r="V460" s="623">
        <v>2</v>
      </c>
      <c r="W460" s="602" t="s">
        <v>594</v>
      </c>
      <c r="X460" s="623">
        <v>6</v>
      </c>
      <c r="Y460" s="623">
        <v>2</v>
      </c>
      <c r="Z460" s="602" t="s">
        <v>594</v>
      </c>
      <c r="AA460" s="623">
        <v>7</v>
      </c>
      <c r="AB460" s="623">
        <v>2</v>
      </c>
      <c r="AC460" s="602" t="s">
        <v>594</v>
      </c>
      <c r="AD460" s="623">
        <v>8</v>
      </c>
      <c r="AE460" s="623">
        <v>2</v>
      </c>
      <c r="AF460" s="602" t="s">
        <v>594</v>
      </c>
      <c r="AG460" s="623">
        <v>9</v>
      </c>
      <c r="AH460" s="623">
        <v>2</v>
      </c>
      <c r="AI460" s="602" t="s">
        <v>594</v>
      </c>
      <c r="AJ460" s="623">
        <v>10</v>
      </c>
      <c r="AK460" s="623">
        <v>2</v>
      </c>
      <c r="AL460" s="602" t="s">
        <v>594</v>
      </c>
      <c r="AM460" s="623">
        <v>11</v>
      </c>
      <c r="AN460" s="623">
        <v>2</v>
      </c>
      <c r="AO460" s="602" t="s">
        <v>594</v>
      </c>
      <c r="AP460" s="623">
        <v>12</v>
      </c>
      <c r="AQ460" s="623">
        <v>2</v>
      </c>
    </row>
    <row r="461" spans="1:43" hidden="1" x14ac:dyDescent="0.3">
      <c r="A461" s="638"/>
      <c r="E461" s="636"/>
      <c r="F461" s="636"/>
      <c r="H461" s="602" t="s">
        <v>537</v>
      </c>
      <c r="I461" s="623" t="s">
        <v>538</v>
      </c>
      <c r="J461" s="626" t="s">
        <v>652</v>
      </c>
      <c r="K461" s="602" t="s">
        <v>537</v>
      </c>
      <c r="L461" s="623" t="s">
        <v>538</v>
      </c>
      <c r="M461" s="626" t="s">
        <v>652</v>
      </c>
      <c r="N461" s="602" t="s">
        <v>537</v>
      </c>
      <c r="O461" s="623" t="s">
        <v>538</v>
      </c>
      <c r="P461" s="626" t="s">
        <v>652</v>
      </c>
      <c r="Q461" s="602" t="s">
        <v>537</v>
      </c>
      <c r="R461" s="623" t="s">
        <v>538</v>
      </c>
      <c r="S461" s="626" t="s">
        <v>652</v>
      </c>
      <c r="T461" s="602" t="s">
        <v>537</v>
      </c>
      <c r="U461" s="623" t="s">
        <v>538</v>
      </c>
      <c r="V461" s="626" t="s">
        <v>652</v>
      </c>
      <c r="W461" s="602" t="s">
        <v>537</v>
      </c>
      <c r="X461" s="623" t="s">
        <v>538</v>
      </c>
      <c r="Y461" s="626" t="s">
        <v>652</v>
      </c>
      <c r="Z461" s="602" t="s">
        <v>537</v>
      </c>
      <c r="AA461" s="623" t="s">
        <v>538</v>
      </c>
      <c r="AB461" s="626" t="s">
        <v>652</v>
      </c>
      <c r="AC461" s="602" t="s">
        <v>537</v>
      </c>
      <c r="AD461" s="623" t="s">
        <v>538</v>
      </c>
      <c r="AE461" s="626" t="s">
        <v>652</v>
      </c>
      <c r="AF461" s="602" t="s">
        <v>537</v>
      </c>
      <c r="AG461" s="623" t="s">
        <v>538</v>
      </c>
      <c r="AH461" s="626" t="s">
        <v>652</v>
      </c>
      <c r="AI461" s="602" t="s">
        <v>537</v>
      </c>
      <c r="AJ461" s="623" t="s">
        <v>538</v>
      </c>
      <c r="AK461" s="626" t="s">
        <v>652</v>
      </c>
      <c r="AL461" s="602" t="s">
        <v>537</v>
      </c>
      <c r="AM461" s="623" t="s">
        <v>538</v>
      </c>
      <c r="AN461" s="626" t="s">
        <v>652</v>
      </c>
      <c r="AO461" s="602" t="s">
        <v>537</v>
      </c>
      <c r="AP461" s="623" t="s">
        <v>538</v>
      </c>
      <c r="AQ461" s="626" t="s">
        <v>652</v>
      </c>
    </row>
    <row r="462" spans="1:43" hidden="1" x14ac:dyDescent="0.3">
      <c r="A462" s="638"/>
      <c r="E462" s="636"/>
      <c r="F462" s="636"/>
      <c r="H462" s="602" t="s">
        <v>595</v>
      </c>
      <c r="I462" s="623">
        <v>1</v>
      </c>
      <c r="J462" s="623">
        <v>2</v>
      </c>
      <c r="K462" s="602" t="s">
        <v>595</v>
      </c>
      <c r="L462" s="623">
        <v>2</v>
      </c>
      <c r="M462" s="623">
        <v>2</v>
      </c>
      <c r="N462" s="602" t="s">
        <v>595</v>
      </c>
      <c r="O462" s="623">
        <v>3</v>
      </c>
      <c r="P462" s="623">
        <v>2</v>
      </c>
      <c r="Q462" s="602" t="s">
        <v>595</v>
      </c>
      <c r="R462" s="623">
        <v>4</v>
      </c>
      <c r="S462" s="623">
        <v>2</v>
      </c>
      <c r="T462" s="602" t="s">
        <v>595</v>
      </c>
      <c r="U462" s="623">
        <v>5</v>
      </c>
      <c r="V462" s="623">
        <v>2</v>
      </c>
      <c r="W462" s="602" t="s">
        <v>595</v>
      </c>
      <c r="X462" s="623">
        <v>6</v>
      </c>
      <c r="Y462" s="623">
        <v>2</v>
      </c>
      <c r="Z462" s="602" t="s">
        <v>595</v>
      </c>
      <c r="AA462" s="623">
        <v>7</v>
      </c>
      <c r="AB462" s="623">
        <v>2</v>
      </c>
      <c r="AC462" s="602" t="s">
        <v>595</v>
      </c>
      <c r="AD462" s="623">
        <v>8</v>
      </c>
      <c r="AE462" s="623">
        <v>2</v>
      </c>
      <c r="AF462" s="602" t="s">
        <v>595</v>
      </c>
      <c r="AG462" s="623">
        <v>9</v>
      </c>
      <c r="AH462" s="623">
        <v>2</v>
      </c>
      <c r="AI462" s="602" t="s">
        <v>595</v>
      </c>
      <c r="AJ462" s="623">
        <v>10</v>
      </c>
      <c r="AK462" s="623">
        <v>2</v>
      </c>
      <c r="AL462" s="602" t="s">
        <v>595</v>
      </c>
      <c r="AM462" s="623">
        <v>11</v>
      </c>
      <c r="AN462" s="623">
        <v>2</v>
      </c>
      <c r="AO462" s="602" t="s">
        <v>595</v>
      </c>
      <c r="AP462" s="623">
        <v>12</v>
      </c>
      <c r="AQ462" s="623">
        <v>2</v>
      </c>
    </row>
    <row r="463" spans="1:43" hidden="1" x14ac:dyDescent="0.3">
      <c r="A463" s="638"/>
      <c r="E463" s="636"/>
      <c r="F463" s="636"/>
      <c r="H463" s="607" t="s">
        <v>537</v>
      </c>
      <c r="I463" s="623" t="s">
        <v>538</v>
      </c>
      <c r="J463" s="626" t="s">
        <v>652</v>
      </c>
      <c r="K463" s="607" t="s">
        <v>537</v>
      </c>
      <c r="L463" s="623" t="s">
        <v>538</v>
      </c>
      <c r="M463" s="626" t="s">
        <v>652</v>
      </c>
      <c r="N463" s="607" t="s">
        <v>537</v>
      </c>
      <c r="O463" s="623" t="s">
        <v>538</v>
      </c>
      <c r="P463" s="626" t="s">
        <v>652</v>
      </c>
      <c r="Q463" s="607" t="s">
        <v>537</v>
      </c>
      <c r="R463" s="623" t="s">
        <v>538</v>
      </c>
      <c r="S463" s="626" t="s">
        <v>652</v>
      </c>
      <c r="T463" s="607" t="s">
        <v>537</v>
      </c>
      <c r="U463" s="623" t="s">
        <v>538</v>
      </c>
      <c r="V463" s="626" t="s">
        <v>652</v>
      </c>
      <c r="W463" s="607" t="s">
        <v>537</v>
      </c>
      <c r="X463" s="623" t="s">
        <v>538</v>
      </c>
      <c r="Y463" s="626" t="s">
        <v>652</v>
      </c>
      <c r="Z463" s="607" t="s">
        <v>537</v>
      </c>
      <c r="AA463" s="623" t="s">
        <v>538</v>
      </c>
      <c r="AB463" s="626" t="s">
        <v>652</v>
      </c>
      <c r="AC463" s="607" t="s">
        <v>537</v>
      </c>
      <c r="AD463" s="623" t="s">
        <v>538</v>
      </c>
      <c r="AE463" s="626" t="s">
        <v>652</v>
      </c>
      <c r="AF463" s="607" t="s">
        <v>537</v>
      </c>
      <c r="AG463" s="623" t="s">
        <v>538</v>
      </c>
      <c r="AH463" s="626" t="s">
        <v>652</v>
      </c>
      <c r="AI463" s="607" t="s">
        <v>537</v>
      </c>
      <c r="AJ463" s="623" t="s">
        <v>538</v>
      </c>
      <c r="AK463" s="626" t="s">
        <v>652</v>
      </c>
      <c r="AL463" s="607" t="s">
        <v>537</v>
      </c>
      <c r="AM463" s="623" t="s">
        <v>538</v>
      </c>
      <c r="AN463" s="626" t="s">
        <v>652</v>
      </c>
      <c r="AO463" s="607" t="s">
        <v>537</v>
      </c>
      <c r="AP463" s="623" t="s">
        <v>538</v>
      </c>
      <c r="AQ463" s="626" t="s">
        <v>652</v>
      </c>
    </row>
    <row r="464" spans="1:43" hidden="1" x14ac:dyDescent="0.3">
      <c r="A464" s="638"/>
      <c r="E464" s="636"/>
      <c r="F464" s="636"/>
      <c r="H464" s="607" t="s">
        <v>596</v>
      </c>
      <c r="I464" s="623">
        <v>1</v>
      </c>
      <c r="J464" s="623">
        <v>2</v>
      </c>
      <c r="K464" s="607" t="s">
        <v>596</v>
      </c>
      <c r="L464" s="623">
        <v>2</v>
      </c>
      <c r="M464" s="623">
        <v>2</v>
      </c>
      <c r="N464" s="607" t="s">
        <v>596</v>
      </c>
      <c r="O464" s="623">
        <v>3</v>
      </c>
      <c r="P464" s="623">
        <v>2</v>
      </c>
      <c r="Q464" s="607" t="s">
        <v>596</v>
      </c>
      <c r="R464" s="623">
        <v>4</v>
      </c>
      <c r="S464" s="623">
        <v>2</v>
      </c>
      <c r="T464" s="607" t="s">
        <v>596</v>
      </c>
      <c r="U464" s="623">
        <v>5</v>
      </c>
      <c r="V464" s="623">
        <v>2</v>
      </c>
      <c r="W464" s="607" t="s">
        <v>596</v>
      </c>
      <c r="X464" s="623">
        <v>6</v>
      </c>
      <c r="Y464" s="623">
        <v>2</v>
      </c>
      <c r="Z464" s="607" t="s">
        <v>596</v>
      </c>
      <c r="AA464" s="623">
        <v>7</v>
      </c>
      <c r="AB464" s="623">
        <v>2</v>
      </c>
      <c r="AC464" s="607" t="s">
        <v>596</v>
      </c>
      <c r="AD464" s="623">
        <v>8</v>
      </c>
      <c r="AE464" s="623">
        <v>2</v>
      </c>
      <c r="AF464" s="607" t="s">
        <v>596</v>
      </c>
      <c r="AG464" s="623">
        <v>9</v>
      </c>
      <c r="AH464" s="623">
        <v>2</v>
      </c>
      <c r="AI464" s="607" t="s">
        <v>596</v>
      </c>
      <c r="AJ464" s="623">
        <v>10</v>
      </c>
      <c r="AK464" s="623">
        <v>2</v>
      </c>
      <c r="AL464" s="607" t="s">
        <v>596</v>
      </c>
      <c r="AM464" s="623">
        <v>11</v>
      </c>
      <c r="AN464" s="623">
        <v>2</v>
      </c>
      <c r="AO464" s="607" t="s">
        <v>596</v>
      </c>
      <c r="AP464" s="623">
        <v>12</v>
      </c>
      <c r="AQ464" s="623">
        <v>2</v>
      </c>
    </row>
    <row r="465" spans="1:43" hidden="1" x14ac:dyDescent="0.3">
      <c r="A465" s="638"/>
      <c r="E465" s="636"/>
      <c r="F465" s="636"/>
      <c r="H465" s="607" t="s">
        <v>537</v>
      </c>
      <c r="I465" s="623" t="s">
        <v>538</v>
      </c>
      <c r="J465" s="626" t="s">
        <v>652</v>
      </c>
      <c r="K465" s="607" t="s">
        <v>537</v>
      </c>
      <c r="L465" s="623" t="s">
        <v>538</v>
      </c>
      <c r="M465" s="626" t="s">
        <v>652</v>
      </c>
      <c r="N465" s="607" t="s">
        <v>537</v>
      </c>
      <c r="O465" s="623" t="s">
        <v>538</v>
      </c>
      <c r="P465" s="626" t="s">
        <v>652</v>
      </c>
      <c r="Q465" s="607" t="s">
        <v>537</v>
      </c>
      <c r="R465" s="623" t="s">
        <v>538</v>
      </c>
      <c r="S465" s="626" t="s">
        <v>652</v>
      </c>
      <c r="T465" s="607" t="s">
        <v>537</v>
      </c>
      <c r="U465" s="623" t="s">
        <v>538</v>
      </c>
      <c r="V465" s="626" t="s">
        <v>652</v>
      </c>
      <c r="W465" s="607" t="s">
        <v>537</v>
      </c>
      <c r="X465" s="623" t="s">
        <v>538</v>
      </c>
      <c r="Y465" s="626" t="s">
        <v>652</v>
      </c>
      <c r="Z465" s="607" t="s">
        <v>537</v>
      </c>
      <c r="AA465" s="623" t="s">
        <v>538</v>
      </c>
      <c r="AB465" s="626" t="s">
        <v>652</v>
      </c>
      <c r="AC465" s="607" t="s">
        <v>537</v>
      </c>
      <c r="AD465" s="623" t="s">
        <v>538</v>
      </c>
      <c r="AE465" s="626" t="s">
        <v>652</v>
      </c>
      <c r="AF465" s="607" t="s">
        <v>537</v>
      </c>
      <c r="AG465" s="623" t="s">
        <v>538</v>
      </c>
      <c r="AH465" s="626" t="s">
        <v>652</v>
      </c>
      <c r="AI465" s="607" t="s">
        <v>537</v>
      </c>
      <c r="AJ465" s="623" t="s">
        <v>538</v>
      </c>
      <c r="AK465" s="626" t="s">
        <v>652</v>
      </c>
      <c r="AL465" s="607" t="s">
        <v>537</v>
      </c>
      <c r="AM465" s="623" t="s">
        <v>538</v>
      </c>
      <c r="AN465" s="626" t="s">
        <v>652</v>
      </c>
      <c r="AO465" s="607" t="s">
        <v>537</v>
      </c>
      <c r="AP465" s="623" t="s">
        <v>538</v>
      </c>
      <c r="AQ465" s="626" t="s">
        <v>652</v>
      </c>
    </row>
    <row r="466" spans="1:43" ht="15" hidden="1" thickBot="1" x14ac:dyDescent="0.35">
      <c r="A466" s="638"/>
      <c r="E466" s="636"/>
      <c r="F466" s="636"/>
      <c r="H466" s="615" t="s">
        <v>597</v>
      </c>
      <c r="I466" s="629">
        <v>1</v>
      </c>
      <c r="J466" s="629">
        <v>2</v>
      </c>
      <c r="K466" s="615" t="s">
        <v>597</v>
      </c>
      <c r="L466" s="629">
        <v>2</v>
      </c>
      <c r="M466" s="629">
        <v>2</v>
      </c>
      <c r="N466" s="615" t="s">
        <v>597</v>
      </c>
      <c r="O466" s="629">
        <v>3</v>
      </c>
      <c r="P466" s="629">
        <v>2</v>
      </c>
      <c r="Q466" s="615" t="s">
        <v>597</v>
      </c>
      <c r="R466" s="629">
        <v>4</v>
      </c>
      <c r="S466" s="629">
        <v>2</v>
      </c>
      <c r="T466" s="615" t="s">
        <v>597</v>
      </c>
      <c r="U466" s="629">
        <v>5</v>
      </c>
      <c r="V466" s="629">
        <v>2</v>
      </c>
      <c r="W466" s="615" t="s">
        <v>597</v>
      </c>
      <c r="X466" s="629">
        <v>6</v>
      </c>
      <c r="Y466" s="629">
        <v>2</v>
      </c>
      <c r="Z466" s="615" t="s">
        <v>597</v>
      </c>
      <c r="AA466" s="629">
        <v>7</v>
      </c>
      <c r="AB466" s="629">
        <v>2</v>
      </c>
      <c r="AC466" s="615" t="s">
        <v>597</v>
      </c>
      <c r="AD466" s="629">
        <v>8</v>
      </c>
      <c r="AE466" s="629">
        <v>2</v>
      </c>
      <c r="AF466" s="615" t="s">
        <v>597</v>
      </c>
      <c r="AG466" s="629">
        <v>9</v>
      </c>
      <c r="AH466" s="629">
        <v>2</v>
      </c>
      <c r="AI466" s="615" t="s">
        <v>597</v>
      </c>
      <c r="AJ466" s="629">
        <v>10</v>
      </c>
      <c r="AK466" s="629">
        <v>2</v>
      </c>
      <c r="AL466" s="615" t="s">
        <v>597</v>
      </c>
      <c r="AM466" s="629">
        <v>11</v>
      </c>
      <c r="AN466" s="629">
        <v>2</v>
      </c>
      <c r="AO466" s="615" t="s">
        <v>597</v>
      </c>
      <c r="AP466" s="629">
        <v>12</v>
      </c>
      <c r="AQ466" s="629">
        <v>2</v>
      </c>
    </row>
    <row r="467" spans="1:43" hidden="1" x14ac:dyDescent="0.3">
      <c r="A467" s="638"/>
      <c r="E467" s="636"/>
      <c r="F467" s="636"/>
      <c r="H467" s="619" t="s">
        <v>537</v>
      </c>
      <c r="I467" s="620" t="s">
        <v>538</v>
      </c>
      <c r="J467" s="621" t="s">
        <v>652</v>
      </c>
      <c r="K467" s="619" t="s">
        <v>537</v>
      </c>
      <c r="L467" s="620" t="s">
        <v>538</v>
      </c>
      <c r="M467" s="621" t="s">
        <v>652</v>
      </c>
      <c r="N467" s="619" t="s">
        <v>537</v>
      </c>
      <c r="O467" s="620" t="s">
        <v>538</v>
      </c>
      <c r="P467" s="621" t="s">
        <v>652</v>
      </c>
      <c r="Q467" s="619" t="s">
        <v>537</v>
      </c>
      <c r="R467" s="620" t="s">
        <v>538</v>
      </c>
      <c r="S467" s="621" t="s">
        <v>652</v>
      </c>
      <c r="T467" s="619" t="s">
        <v>537</v>
      </c>
      <c r="U467" s="620" t="s">
        <v>538</v>
      </c>
      <c r="V467" s="621" t="s">
        <v>652</v>
      </c>
      <c r="W467" s="619" t="s">
        <v>537</v>
      </c>
      <c r="X467" s="620" t="s">
        <v>538</v>
      </c>
      <c r="Y467" s="621" t="s">
        <v>652</v>
      </c>
      <c r="Z467" s="619" t="s">
        <v>537</v>
      </c>
      <c r="AA467" s="620" t="s">
        <v>538</v>
      </c>
      <c r="AB467" s="621" t="s">
        <v>652</v>
      </c>
      <c r="AC467" s="619" t="s">
        <v>537</v>
      </c>
      <c r="AD467" s="620" t="s">
        <v>538</v>
      </c>
      <c r="AE467" s="621" t="s">
        <v>652</v>
      </c>
      <c r="AF467" s="619" t="s">
        <v>537</v>
      </c>
      <c r="AG467" s="620" t="s">
        <v>538</v>
      </c>
      <c r="AH467" s="621" t="s">
        <v>652</v>
      </c>
      <c r="AI467" s="619" t="s">
        <v>537</v>
      </c>
      <c r="AJ467" s="620" t="s">
        <v>538</v>
      </c>
      <c r="AK467" s="621" t="s">
        <v>652</v>
      </c>
      <c r="AL467" s="619" t="s">
        <v>537</v>
      </c>
      <c r="AM467" s="620" t="s">
        <v>538</v>
      </c>
      <c r="AN467" s="621" t="s">
        <v>652</v>
      </c>
      <c r="AO467" s="619" t="s">
        <v>537</v>
      </c>
      <c r="AP467" s="620" t="s">
        <v>538</v>
      </c>
      <c r="AQ467" s="621" t="s">
        <v>652</v>
      </c>
    </row>
    <row r="468" spans="1:43" ht="15" hidden="1" thickBot="1" x14ac:dyDescent="0.35">
      <c r="A468" s="638"/>
      <c r="E468" s="636"/>
      <c r="F468" s="636"/>
      <c r="H468" s="615" t="s">
        <v>598</v>
      </c>
      <c r="I468" s="629">
        <v>1</v>
      </c>
      <c r="J468" s="629">
        <v>2</v>
      </c>
      <c r="K468" s="615" t="s">
        <v>598</v>
      </c>
      <c r="L468" s="629">
        <v>2</v>
      </c>
      <c r="M468" s="629">
        <v>2</v>
      </c>
      <c r="N468" s="615" t="s">
        <v>598</v>
      </c>
      <c r="O468" s="629">
        <v>3</v>
      </c>
      <c r="P468" s="629">
        <v>2</v>
      </c>
      <c r="Q468" s="615" t="s">
        <v>598</v>
      </c>
      <c r="R468" s="629">
        <v>4</v>
      </c>
      <c r="S468" s="629">
        <v>2</v>
      </c>
      <c r="T468" s="615" t="s">
        <v>598</v>
      </c>
      <c r="U468" s="629">
        <v>5</v>
      </c>
      <c r="V468" s="629">
        <v>2</v>
      </c>
      <c r="W468" s="615" t="s">
        <v>598</v>
      </c>
      <c r="X468" s="629">
        <v>6</v>
      </c>
      <c r="Y468" s="629">
        <v>2</v>
      </c>
      <c r="Z468" s="615" t="s">
        <v>598</v>
      </c>
      <c r="AA468" s="629">
        <v>7</v>
      </c>
      <c r="AB468" s="629">
        <v>2</v>
      </c>
      <c r="AC468" s="615" t="s">
        <v>598</v>
      </c>
      <c r="AD468" s="629">
        <v>8</v>
      </c>
      <c r="AE468" s="629">
        <v>2</v>
      </c>
      <c r="AF468" s="615" t="s">
        <v>598</v>
      </c>
      <c r="AG468" s="629">
        <v>9</v>
      </c>
      <c r="AH468" s="629">
        <v>2</v>
      </c>
      <c r="AI468" s="615" t="s">
        <v>598</v>
      </c>
      <c r="AJ468" s="629">
        <v>10</v>
      </c>
      <c r="AK468" s="629">
        <v>2</v>
      </c>
      <c r="AL468" s="615" t="s">
        <v>598</v>
      </c>
      <c r="AM468" s="629">
        <v>11</v>
      </c>
      <c r="AN468" s="629">
        <v>2</v>
      </c>
      <c r="AO468" s="615" t="s">
        <v>598</v>
      </c>
      <c r="AP468" s="629">
        <v>12</v>
      </c>
      <c r="AQ468" s="629">
        <v>2</v>
      </c>
    </row>
    <row r="469" spans="1:43" hidden="1" x14ac:dyDescent="0.3">
      <c r="A469" s="638"/>
      <c r="E469" s="636"/>
      <c r="F469" s="636"/>
      <c r="H469" s="596" t="s">
        <v>537</v>
      </c>
      <c r="I469" s="620" t="s">
        <v>538</v>
      </c>
      <c r="J469" s="621" t="s">
        <v>652</v>
      </c>
      <c r="K469" s="596" t="s">
        <v>537</v>
      </c>
      <c r="L469" s="620" t="s">
        <v>538</v>
      </c>
      <c r="M469" s="621" t="s">
        <v>652</v>
      </c>
      <c r="N469" s="596" t="s">
        <v>537</v>
      </c>
      <c r="O469" s="620" t="s">
        <v>538</v>
      </c>
      <c r="P469" s="621" t="s">
        <v>652</v>
      </c>
      <c r="Q469" s="596" t="s">
        <v>537</v>
      </c>
      <c r="R469" s="620" t="s">
        <v>538</v>
      </c>
      <c r="S469" s="621" t="s">
        <v>652</v>
      </c>
      <c r="T469" s="596" t="s">
        <v>537</v>
      </c>
      <c r="U469" s="620" t="s">
        <v>538</v>
      </c>
      <c r="V469" s="621" t="s">
        <v>652</v>
      </c>
      <c r="W469" s="596" t="s">
        <v>537</v>
      </c>
      <c r="X469" s="620" t="s">
        <v>538</v>
      </c>
      <c r="Y469" s="621" t="s">
        <v>652</v>
      </c>
      <c r="Z469" s="596" t="s">
        <v>537</v>
      </c>
      <c r="AA469" s="620" t="s">
        <v>538</v>
      </c>
      <c r="AB469" s="621" t="s">
        <v>652</v>
      </c>
      <c r="AC469" s="596" t="s">
        <v>537</v>
      </c>
      <c r="AD469" s="620" t="s">
        <v>538</v>
      </c>
      <c r="AE469" s="621" t="s">
        <v>652</v>
      </c>
      <c r="AF469" s="596" t="s">
        <v>537</v>
      </c>
      <c r="AG469" s="620" t="s">
        <v>538</v>
      </c>
      <c r="AH469" s="621" t="s">
        <v>652</v>
      </c>
      <c r="AI469" s="596" t="s">
        <v>537</v>
      </c>
      <c r="AJ469" s="620" t="s">
        <v>538</v>
      </c>
      <c r="AK469" s="621" t="s">
        <v>652</v>
      </c>
      <c r="AL469" s="596" t="s">
        <v>537</v>
      </c>
      <c r="AM469" s="620" t="s">
        <v>538</v>
      </c>
      <c r="AN469" s="621" t="s">
        <v>652</v>
      </c>
      <c r="AO469" s="596" t="s">
        <v>537</v>
      </c>
      <c r="AP469" s="620" t="s">
        <v>538</v>
      </c>
      <c r="AQ469" s="621" t="s">
        <v>652</v>
      </c>
    </row>
    <row r="470" spans="1:43" ht="15" hidden="1" thickBot="1" x14ac:dyDescent="0.35">
      <c r="A470" s="638"/>
      <c r="E470" s="636"/>
      <c r="F470" s="636"/>
      <c r="H470" s="618" t="s">
        <v>599</v>
      </c>
      <c r="I470" s="629">
        <v>1</v>
      </c>
      <c r="J470" s="629">
        <v>2</v>
      </c>
      <c r="K470" s="618" t="s">
        <v>599</v>
      </c>
      <c r="L470" s="629">
        <v>2</v>
      </c>
      <c r="M470" s="629">
        <v>2</v>
      </c>
      <c r="N470" s="618" t="s">
        <v>599</v>
      </c>
      <c r="O470" s="629">
        <v>3</v>
      </c>
      <c r="P470" s="629">
        <v>2</v>
      </c>
      <c r="Q470" s="618" t="s">
        <v>599</v>
      </c>
      <c r="R470" s="629">
        <v>4</v>
      </c>
      <c r="S470" s="629">
        <v>2</v>
      </c>
      <c r="T470" s="618" t="s">
        <v>599</v>
      </c>
      <c r="U470" s="629">
        <v>5</v>
      </c>
      <c r="V470" s="629">
        <v>2</v>
      </c>
      <c r="W470" s="618" t="s">
        <v>599</v>
      </c>
      <c r="X470" s="629">
        <v>6</v>
      </c>
      <c r="Y470" s="629">
        <v>2</v>
      </c>
      <c r="Z470" s="618" t="s">
        <v>599</v>
      </c>
      <c r="AA470" s="629">
        <v>7</v>
      </c>
      <c r="AB470" s="629">
        <v>2</v>
      </c>
      <c r="AC470" s="618" t="s">
        <v>599</v>
      </c>
      <c r="AD470" s="629">
        <v>8</v>
      </c>
      <c r="AE470" s="629">
        <v>2</v>
      </c>
      <c r="AF470" s="618" t="s">
        <v>599</v>
      </c>
      <c r="AG470" s="629">
        <v>9</v>
      </c>
      <c r="AH470" s="629">
        <v>2</v>
      </c>
      <c r="AI470" s="618" t="s">
        <v>599</v>
      </c>
      <c r="AJ470" s="629">
        <v>10</v>
      </c>
      <c r="AK470" s="629">
        <v>2</v>
      </c>
      <c r="AL470" s="618" t="s">
        <v>599</v>
      </c>
      <c r="AM470" s="629">
        <v>11</v>
      </c>
      <c r="AN470" s="629">
        <v>2</v>
      </c>
      <c r="AO470" s="618" t="s">
        <v>599</v>
      </c>
      <c r="AP470" s="629">
        <v>12</v>
      </c>
      <c r="AQ470" s="629">
        <v>2</v>
      </c>
    </row>
    <row r="471" spans="1:43" hidden="1" x14ac:dyDescent="0.3">
      <c r="A471" s="638"/>
      <c r="E471" s="636"/>
      <c r="F471" s="636"/>
      <c r="H471" s="596" t="s">
        <v>537</v>
      </c>
      <c r="I471" s="620" t="s">
        <v>538</v>
      </c>
      <c r="J471" s="621" t="s">
        <v>652</v>
      </c>
      <c r="K471" s="596" t="s">
        <v>537</v>
      </c>
      <c r="L471" s="620" t="s">
        <v>538</v>
      </c>
      <c r="M471" s="621" t="s">
        <v>652</v>
      </c>
      <c r="N471" s="596" t="s">
        <v>537</v>
      </c>
      <c r="O471" s="620" t="s">
        <v>538</v>
      </c>
      <c r="P471" s="621" t="s">
        <v>652</v>
      </c>
      <c r="Q471" s="596" t="s">
        <v>537</v>
      </c>
      <c r="R471" s="620" t="s">
        <v>538</v>
      </c>
      <c r="S471" s="621" t="s">
        <v>652</v>
      </c>
      <c r="T471" s="596" t="s">
        <v>537</v>
      </c>
      <c r="U471" s="620" t="s">
        <v>538</v>
      </c>
      <c r="V471" s="621" t="s">
        <v>652</v>
      </c>
      <c r="W471" s="596" t="s">
        <v>537</v>
      </c>
      <c r="X471" s="620" t="s">
        <v>538</v>
      </c>
      <c r="Y471" s="621" t="s">
        <v>652</v>
      </c>
      <c r="Z471" s="596" t="s">
        <v>537</v>
      </c>
      <c r="AA471" s="620" t="s">
        <v>538</v>
      </c>
      <c r="AB471" s="621" t="s">
        <v>652</v>
      </c>
      <c r="AC471" s="596" t="s">
        <v>537</v>
      </c>
      <c r="AD471" s="620" t="s">
        <v>538</v>
      </c>
      <c r="AE471" s="621" t="s">
        <v>652</v>
      </c>
      <c r="AF471" s="596" t="s">
        <v>537</v>
      </c>
      <c r="AG471" s="620" t="s">
        <v>538</v>
      </c>
      <c r="AH471" s="621" t="s">
        <v>652</v>
      </c>
      <c r="AI471" s="596" t="s">
        <v>537</v>
      </c>
      <c r="AJ471" s="620" t="s">
        <v>538</v>
      </c>
      <c r="AK471" s="621" t="s">
        <v>652</v>
      </c>
      <c r="AL471" s="596" t="s">
        <v>537</v>
      </c>
      <c r="AM471" s="620" t="s">
        <v>538</v>
      </c>
      <c r="AN471" s="621" t="s">
        <v>652</v>
      </c>
      <c r="AO471" s="596" t="s">
        <v>537</v>
      </c>
      <c r="AP471" s="620" t="s">
        <v>538</v>
      </c>
      <c r="AQ471" s="621" t="s">
        <v>652</v>
      </c>
    </row>
    <row r="472" spans="1:43" hidden="1" x14ac:dyDescent="0.3">
      <c r="A472" s="638"/>
      <c r="E472" s="636"/>
      <c r="F472" s="636"/>
      <c r="H472" s="602" t="s">
        <v>603</v>
      </c>
      <c r="I472" s="623">
        <v>1</v>
      </c>
      <c r="J472" s="623">
        <v>2</v>
      </c>
      <c r="K472" s="602" t="s">
        <v>603</v>
      </c>
      <c r="L472" s="623">
        <v>2</v>
      </c>
      <c r="M472" s="623">
        <v>2</v>
      </c>
      <c r="N472" s="602" t="s">
        <v>603</v>
      </c>
      <c r="O472" s="623">
        <v>3</v>
      </c>
      <c r="P472" s="623">
        <v>2</v>
      </c>
      <c r="Q472" s="602" t="s">
        <v>603</v>
      </c>
      <c r="R472" s="623">
        <v>4</v>
      </c>
      <c r="S472" s="623">
        <v>2</v>
      </c>
      <c r="T472" s="602" t="s">
        <v>603</v>
      </c>
      <c r="U472" s="623">
        <v>5</v>
      </c>
      <c r="V472" s="623">
        <v>2</v>
      </c>
      <c r="W472" s="602" t="s">
        <v>603</v>
      </c>
      <c r="X472" s="623">
        <v>6</v>
      </c>
      <c r="Y472" s="623">
        <v>2</v>
      </c>
      <c r="Z472" s="602" t="s">
        <v>603</v>
      </c>
      <c r="AA472" s="623">
        <v>7</v>
      </c>
      <c r="AB472" s="623">
        <v>2</v>
      </c>
      <c r="AC472" s="602" t="s">
        <v>603</v>
      </c>
      <c r="AD472" s="623">
        <v>8</v>
      </c>
      <c r="AE472" s="623">
        <v>2</v>
      </c>
      <c r="AF472" s="602" t="s">
        <v>603</v>
      </c>
      <c r="AG472" s="623">
        <v>9</v>
      </c>
      <c r="AH472" s="623">
        <v>2</v>
      </c>
      <c r="AI472" s="602" t="s">
        <v>603</v>
      </c>
      <c r="AJ472" s="623">
        <v>10</v>
      </c>
      <c r="AK472" s="623">
        <v>2</v>
      </c>
      <c r="AL472" s="602" t="s">
        <v>603</v>
      </c>
      <c r="AM472" s="623">
        <v>11</v>
      </c>
      <c r="AN472" s="623">
        <v>2</v>
      </c>
      <c r="AO472" s="602" t="s">
        <v>603</v>
      </c>
      <c r="AP472" s="623">
        <v>12</v>
      </c>
      <c r="AQ472" s="623">
        <v>2</v>
      </c>
    </row>
    <row r="473" spans="1:43" hidden="1" x14ac:dyDescent="0.3">
      <c r="A473" s="638"/>
      <c r="E473" s="636"/>
      <c r="F473" s="636"/>
      <c r="H473" s="602" t="s">
        <v>537</v>
      </c>
      <c r="I473" s="623" t="s">
        <v>538</v>
      </c>
      <c r="J473" s="626" t="s">
        <v>652</v>
      </c>
      <c r="K473" s="602" t="s">
        <v>537</v>
      </c>
      <c r="L473" s="623" t="s">
        <v>538</v>
      </c>
      <c r="M473" s="626" t="s">
        <v>652</v>
      </c>
      <c r="N473" s="602" t="s">
        <v>537</v>
      </c>
      <c r="O473" s="623" t="s">
        <v>538</v>
      </c>
      <c r="P473" s="626" t="s">
        <v>652</v>
      </c>
      <c r="Q473" s="602" t="s">
        <v>537</v>
      </c>
      <c r="R473" s="623" t="s">
        <v>538</v>
      </c>
      <c r="S473" s="626" t="s">
        <v>652</v>
      </c>
      <c r="T473" s="602" t="s">
        <v>537</v>
      </c>
      <c r="U473" s="623" t="s">
        <v>538</v>
      </c>
      <c r="V473" s="626" t="s">
        <v>652</v>
      </c>
      <c r="W473" s="602" t="s">
        <v>537</v>
      </c>
      <c r="X473" s="623" t="s">
        <v>538</v>
      </c>
      <c r="Y473" s="626" t="s">
        <v>652</v>
      </c>
      <c r="Z473" s="602" t="s">
        <v>537</v>
      </c>
      <c r="AA473" s="623" t="s">
        <v>538</v>
      </c>
      <c r="AB473" s="626" t="s">
        <v>652</v>
      </c>
      <c r="AC473" s="602" t="s">
        <v>537</v>
      </c>
      <c r="AD473" s="623" t="s">
        <v>538</v>
      </c>
      <c r="AE473" s="626" t="s">
        <v>652</v>
      </c>
      <c r="AF473" s="602" t="s">
        <v>537</v>
      </c>
      <c r="AG473" s="623" t="s">
        <v>538</v>
      </c>
      <c r="AH473" s="626" t="s">
        <v>652</v>
      </c>
      <c r="AI473" s="602" t="s">
        <v>537</v>
      </c>
      <c r="AJ473" s="623" t="s">
        <v>538</v>
      </c>
      <c r="AK473" s="626" t="s">
        <v>652</v>
      </c>
      <c r="AL473" s="602" t="s">
        <v>537</v>
      </c>
      <c r="AM473" s="623" t="s">
        <v>538</v>
      </c>
      <c r="AN473" s="626" t="s">
        <v>652</v>
      </c>
      <c r="AO473" s="602" t="s">
        <v>537</v>
      </c>
      <c r="AP473" s="623" t="s">
        <v>538</v>
      </c>
      <c r="AQ473" s="626" t="s">
        <v>652</v>
      </c>
    </row>
    <row r="474" spans="1:43" hidden="1" x14ac:dyDescent="0.3">
      <c r="A474" s="638"/>
      <c r="E474" s="636"/>
      <c r="F474" s="636"/>
      <c r="H474" s="602" t="s">
        <v>604</v>
      </c>
      <c r="I474" s="623">
        <v>1</v>
      </c>
      <c r="J474" s="623">
        <v>2</v>
      </c>
      <c r="K474" s="602" t="s">
        <v>604</v>
      </c>
      <c r="L474" s="623">
        <v>2</v>
      </c>
      <c r="M474" s="623">
        <v>2</v>
      </c>
      <c r="N474" s="602" t="s">
        <v>604</v>
      </c>
      <c r="O474" s="623">
        <v>3</v>
      </c>
      <c r="P474" s="623">
        <v>2</v>
      </c>
      <c r="Q474" s="602" t="s">
        <v>604</v>
      </c>
      <c r="R474" s="623">
        <v>4</v>
      </c>
      <c r="S474" s="623">
        <v>2</v>
      </c>
      <c r="T474" s="602" t="s">
        <v>604</v>
      </c>
      <c r="U474" s="623">
        <v>5</v>
      </c>
      <c r="V474" s="623">
        <v>2</v>
      </c>
      <c r="W474" s="602" t="s">
        <v>604</v>
      </c>
      <c r="X474" s="623">
        <v>6</v>
      </c>
      <c r="Y474" s="623">
        <v>2</v>
      </c>
      <c r="Z474" s="602" t="s">
        <v>604</v>
      </c>
      <c r="AA474" s="623">
        <v>7</v>
      </c>
      <c r="AB474" s="623">
        <v>2</v>
      </c>
      <c r="AC474" s="602" t="s">
        <v>604</v>
      </c>
      <c r="AD474" s="623">
        <v>8</v>
      </c>
      <c r="AE474" s="623">
        <v>2</v>
      </c>
      <c r="AF474" s="602" t="s">
        <v>604</v>
      </c>
      <c r="AG474" s="623">
        <v>9</v>
      </c>
      <c r="AH474" s="623">
        <v>2</v>
      </c>
      <c r="AI474" s="602" t="s">
        <v>604</v>
      </c>
      <c r="AJ474" s="623">
        <v>10</v>
      </c>
      <c r="AK474" s="623">
        <v>2</v>
      </c>
      <c r="AL474" s="602" t="s">
        <v>604</v>
      </c>
      <c r="AM474" s="623">
        <v>11</v>
      </c>
      <c r="AN474" s="623">
        <v>2</v>
      </c>
      <c r="AO474" s="602" t="s">
        <v>604</v>
      </c>
      <c r="AP474" s="623">
        <v>12</v>
      </c>
      <c r="AQ474" s="623">
        <v>2</v>
      </c>
    </row>
    <row r="475" spans="1:43" hidden="1" x14ac:dyDescent="0.3">
      <c r="A475" s="638"/>
      <c r="E475" s="636"/>
      <c r="F475" s="636"/>
      <c r="H475" s="607" t="s">
        <v>537</v>
      </c>
      <c r="I475" s="623" t="s">
        <v>538</v>
      </c>
      <c r="J475" s="626" t="s">
        <v>652</v>
      </c>
      <c r="K475" s="607" t="s">
        <v>537</v>
      </c>
      <c r="L475" s="623" t="s">
        <v>538</v>
      </c>
      <c r="M475" s="626" t="s">
        <v>652</v>
      </c>
      <c r="N475" s="607" t="s">
        <v>537</v>
      </c>
      <c r="O475" s="623" t="s">
        <v>538</v>
      </c>
      <c r="P475" s="626" t="s">
        <v>652</v>
      </c>
      <c r="Q475" s="607" t="s">
        <v>537</v>
      </c>
      <c r="R475" s="623" t="s">
        <v>538</v>
      </c>
      <c r="S475" s="626" t="s">
        <v>652</v>
      </c>
      <c r="T475" s="607" t="s">
        <v>537</v>
      </c>
      <c r="U475" s="623" t="s">
        <v>538</v>
      </c>
      <c r="V475" s="626" t="s">
        <v>652</v>
      </c>
      <c r="W475" s="607" t="s">
        <v>537</v>
      </c>
      <c r="X475" s="623" t="s">
        <v>538</v>
      </c>
      <c r="Y475" s="626" t="s">
        <v>652</v>
      </c>
      <c r="Z475" s="607" t="s">
        <v>537</v>
      </c>
      <c r="AA475" s="623" t="s">
        <v>538</v>
      </c>
      <c r="AB475" s="626" t="s">
        <v>652</v>
      </c>
      <c r="AC475" s="607" t="s">
        <v>537</v>
      </c>
      <c r="AD475" s="623" t="s">
        <v>538</v>
      </c>
      <c r="AE475" s="626" t="s">
        <v>652</v>
      </c>
      <c r="AF475" s="607" t="s">
        <v>537</v>
      </c>
      <c r="AG475" s="623" t="s">
        <v>538</v>
      </c>
      <c r="AH475" s="626" t="s">
        <v>652</v>
      </c>
      <c r="AI475" s="607" t="s">
        <v>537</v>
      </c>
      <c r="AJ475" s="623" t="s">
        <v>538</v>
      </c>
      <c r="AK475" s="626" t="s">
        <v>652</v>
      </c>
      <c r="AL475" s="607" t="s">
        <v>537</v>
      </c>
      <c r="AM475" s="623" t="s">
        <v>538</v>
      </c>
      <c r="AN475" s="626" t="s">
        <v>652</v>
      </c>
      <c r="AO475" s="607" t="s">
        <v>537</v>
      </c>
      <c r="AP475" s="623" t="s">
        <v>538</v>
      </c>
      <c r="AQ475" s="626" t="s">
        <v>652</v>
      </c>
    </row>
    <row r="476" spans="1:43" hidden="1" x14ac:dyDescent="0.3">
      <c r="A476" s="638"/>
      <c r="E476" s="636"/>
      <c r="F476" s="636"/>
      <c r="H476" s="607" t="s">
        <v>605</v>
      </c>
      <c r="I476" s="623">
        <v>1</v>
      </c>
      <c r="J476" s="623">
        <v>2</v>
      </c>
      <c r="K476" s="607" t="s">
        <v>605</v>
      </c>
      <c r="L476" s="623">
        <v>2</v>
      </c>
      <c r="M476" s="623">
        <v>2</v>
      </c>
      <c r="N476" s="607" t="s">
        <v>605</v>
      </c>
      <c r="O476" s="623">
        <v>3</v>
      </c>
      <c r="P476" s="623">
        <v>2</v>
      </c>
      <c r="Q476" s="607" t="s">
        <v>605</v>
      </c>
      <c r="R476" s="623">
        <v>4</v>
      </c>
      <c r="S476" s="623">
        <v>2</v>
      </c>
      <c r="T476" s="607" t="s">
        <v>605</v>
      </c>
      <c r="U476" s="623">
        <v>5</v>
      </c>
      <c r="V476" s="623">
        <v>2</v>
      </c>
      <c r="W476" s="607" t="s">
        <v>605</v>
      </c>
      <c r="X476" s="623">
        <v>6</v>
      </c>
      <c r="Y476" s="623">
        <v>2</v>
      </c>
      <c r="Z476" s="607" t="s">
        <v>605</v>
      </c>
      <c r="AA476" s="623">
        <v>7</v>
      </c>
      <c r="AB476" s="623">
        <v>2</v>
      </c>
      <c r="AC476" s="607" t="s">
        <v>605</v>
      </c>
      <c r="AD476" s="623">
        <v>8</v>
      </c>
      <c r="AE476" s="623">
        <v>2</v>
      </c>
      <c r="AF476" s="607" t="s">
        <v>605</v>
      </c>
      <c r="AG476" s="623">
        <v>9</v>
      </c>
      <c r="AH476" s="623">
        <v>2</v>
      </c>
      <c r="AI476" s="607" t="s">
        <v>605</v>
      </c>
      <c r="AJ476" s="623">
        <v>10</v>
      </c>
      <c r="AK476" s="623">
        <v>2</v>
      </c>
      <c r="AL476" s="607" t="s">
        <v>605</v>
      </c>
      <c r="AM476" s="623">
        <v>11</v>
      </c>
      <c r="AN476" s="623">
        <v>2</v>
      </c>
      <c r="AO476" s="607" t="s">
        <v>605</v>
      </c>
      <c r="AP476" s="623">
        <v>12</v>
      </c>
      <c r="AQ476" s="623">
        <v>2</v>
      </c>
    </row>
    <row r="477" spans="1:43" hidden="1" x14ac:dyDescent="0.3">
      <c r="A477" s="638"/>
      <c r="E477" s="636"/>
      <c r="F477" s="636"/>
      <c r="H477" s="607" t="s">
        <v>537</v>
      </c>
      <c r="I477" s="623" t="s">
        <v>538</v>
      </c>
      <c r="J477" s="626" t="s">
        <v>652</v>
      </c>
      <c r="K477" s="607" t="s">
        <v>537</v>
      </c>
      <c r="L477" s="623" t="s">
        <v>538</v>
      </c>
      <c r="M477" s="626" t="s">
        <v>652</v>
      </c>
      <c r="N477" s="607" t="s">
        <v>537</v>
      </c>
      <c r="O477" s="623" t="s">
        <v>538</v>
      </c>
      <c r="P477" s="626" t="s">
        <v>652</v>
      </c>
      <c r="Q477" s="607" t="s">
        <v>537</v>
      </c>
      <c r="R477" s="623" t="s">
        <v>538</v>
      </c>
      <c r="S477" s="626" t="s">
        <v>652</v>
      </c>
      <c r="T477" s="607" t="s">
        <v>537</v>
      </c>
      <c r="U477" s="623" t="s">
        <v>538</v>
      </c>
      <c r="V477" s="626" t="s">
        <v>652</v>
      </c>
      <c r="W477" s="607" t="s">
        <v>537</v>
      </c>
      <c r="X477" s="623" t="s">
        <v>538</v>
      </c>
      <c r="Y477" s="626" t="s">
        <v>652</v>
      </c>
      <c r="Z477" s="607" t="s">
        <v>537</v>
      </c>
      <c r="AA477" s="623" t="s">
        <v>538</v>
      </c>
      <c r="AB477" s="626" t="s">
        <v>652</v>
      </c>
      <c r="AC477" s="607" t="s">
        <v>537</v>
      </c>
      <c r="AD477" s="623" t="s">
        <v>538</v>
      </c>
      <c r="AE477" s="626" t="s">
        <v>652</v>
      </c>
      <c r="AF477" s="607" t="s">
        <v>537</v>
      </c>
      <c r="AG477" s="623" t="s">
        <v>538</v>
      </c>
      <c r="AH477" s="626" t="s">
        <v>652</v>
      </c>
      <c r="AI477" s="607" t="s">
        <v>537</v>
      </c>
      <c r="AJ477" s="623" t="s">
        <v>538</v>
      </c>
      <c r="AK477" s="626" t="s">
        <v>652</v>
      </c>
      <c r="AL477" s="607" t="s">
        <v>537</v>
      </c>
      <c r="AM477" s="623" t="s">
        <v>538</v>
      </c>
      <c r="AN477" s="626" t="s">
        <v>652</v>
      </c>
      <c r="AO477" s="607" t="s">
        <v>537</v>
      </c>
      <c r="AP477" s="623" t="s">
        <v>538</v>
      </c>
      <c r="AQ477" s="626" t="s">
        <v>652</v>
      </c>
    </row>
    <row r="478" spans="1:43" hidden="1" x14ac:dyDescent="0.3">
      <c r="A478" s="638"/>
      <c r="E478" s="636"/>
      <c r="F478" s="636"/>
      <c r="H478" s="607" t="s">
        <v>606</v>
      </c>
      <c r="I478" s="623">
        <v>1</v>
      </c>
      <c r="J478" s="623">
        <v>2</v>
      </c>
      <c r="K478" s="607" t="s">
        <v>606</v>
      </c>
      <c r="L478" s="623">
        <v>2</v>
      </c>
      <c r="M478" s="623">
        <v>2</v>
      </c>
      <c r="N478" s="607" t="s">
        <v>606</v>
      </c>
      <c r="O478" s="623">
        <v>3</v>
      </c>
      <c r="P478" s="623">
        <v>2</v>
      </c>
      <c r="Q478" s="607" t="s">
        <v>606</v>
      </c>
      <c r="R478" s="623">
        <v>4</v>
      </c>
      <c r="S478" s="623">
        <v>2</v>
      </c>
      <c r="T478" s="607" t="s">
        <v>606</v>
      </c>
      <c r="U478" s="623">
        <v>5</v>
      </c>
      <c r="V478" s="623">
        <v>2</v>
      </c>
      <c r="W478" s="607" t="s">
        <v>606</v>
      </c>
      <c r="X478" s="623">
        <v>6</v>
      </c>
      <c r="Y478" s="623">
        <v>2</v>
      </c>
      <c r="Z478" s="607" t="s">
        <v>606</v>
      </c>
      <c r="AA478" s="623">
        <v>7</v>
      </c>
      <c r="AB478" s="623">
        <v>2</v>
      </c>
      <c r="AC478" s="607" t="s">
        <v>606</v>
      </c>
      <c r="AD478" s="623">
        <v>8</v>
      </c>
      <c r="AE478" s="623">
        <v>2</v>
      </c>
      <c r="AF478" s="607" t="s">
        <v>606</v>
      </c>
      <c r="AG478" s="623">
        <v>9</v>
      </c>
      <c r="AH478" s="623">
        <v>2</v>
      </c>
      <c r="AI478" s="607" t="s">
        <v>606</v>
      </c>
      <c r="AJ478" s="623">
        <v>10</v>
      </c>
      <c r="AK478" s="623">
        <v>2</v>
      </c>
      <c r="AL478" s="607" t="s">
        <v>606</v>
      </c>
      <c r="AM478" s="623">
        <v>11</v>
      </c>
      <c r="AN478" s="623">
        <v>2</v>
      </c>
      <c r="AO478" s="607" t="s">
        <v>606</v>
      </c>
      <c r="AP478" s="623">
        <v>12</v>
      </c>
      <c r="AQ478" s="623">
        <v>2</v>
      </c>
    </row>
    <row r="479" spans="1:43" hidden="1" x14ac:dyDescent="0.3">
      <c r="A479" s="638"/>
      <c r="E479" s="636"/>
      <c r="F479" s="636"/>
      <c r="H479" s="602" t="s">
        <v>537</v>
      </c>
      <c r="I479" s="623" t="s">
        <v>538</v>
      </c>
      <c r="J479" s="626" t="s">
        <v>652</v>
      </c>
      <c r="K479" s="602" t="s">
        <v>537</v>
      </c>
      <c r="L479" s="623" t="s">
        <v>538</v>
      </c>
      <c r="M479" s="626" t="s">
        <v>652</v>
      </c>
      <c r="N479" s="602" t="s">
        <v>537</v>
      </c>
      <c r="O479" s="623" t="s">
        <v>538</v>
      </c>
      <c r="P479" s="626" t="s">
        <v>652</v>
      </c>
      <c r="Q479" s="602" t="s">
        <v>537</v>
      </c>
      <c r="R479" s="623" t="s">
        <v>538</v>
      </c>
      <c r="S479" s="626" t="s">
        <v>652</v>
      </c>
      <c r="T479" s="602" t="s">
        <v>537</v>
      </c>
      <c r="U479" s="623" t="s">
        <v>538</v>
      </c>
      <c r="V479" s="626" t="s">
        <v>652</v>
      </c>
      <c r="W479" s="602" t="s">
        <v>537</v>
      </c>
      <c r="X479" s="623" t="s">
        <v>538</v>
      </c>
      <c r="Y479" s="626" t="s">
        <v>652</v>
      </c>
      <c r="Z479" s="602" t="s">
        <v>537</v>
      </c>
      <c r="AA479" s="623" t="s">
        <v>538</v>
      </c>
      <c r="AB479" s="626" t="s">
        <v>652</v>
      </c>
      <c r="AC479" s="602" t="s">
        <v>537</v>
      </c>
      <c r="AD479" s="623" t="s">
        <v>538</v>
      </c>
      <c r="AE479" s="626" t="s">
        <v>652</v>
      </c>
      <c r="AF479" s="602" t="s">
        <v>537</v>
      </c>
      <c r="AG479" s="623" t="s">
        <v>538</v>
      </c>
      <c r="AH479" s="626" t="s">
        <v>652</v>
      </c>
      <c r="AI479" s="602" t="s">
        <v>537</v>
      </c>
      <c r="AJ479" s="623" t="s">
        <v>538</v>
      </c>
      <c r="AK479" s="626" t="s">
        <v>652</v>
      </c>
      <c r="AL479" s="602" t="s">
        <v>537</v>
      </c>
      <c r="AM479" s="623" t="s">
        <v>538</v>
      </c>
      <c r="AN479" s="626" t="s">
        <v>652</v>
      </c>
      <c r="AO479" s="602" t="s">
        <v>537</v>
      </c>
      <c r="AP479" s="623" t="s">
        <v>538</v>
      </c>
      <c r="AQ479" s="626" t="s">
        <v>652</v>
      </c>
    </row>
    <row r="480" spans="1:43" hidden="1" x14ac:dyDescent="0.3">
      <c r="A480" s="638"/>
      <c r="E480" s="636"/>
      <c r="F480" s="636"/>
      <c r="H480" s="602" t="s">
        <v>607</v>
      </c>
      <c r="I480" s="623">
        <v>1</v>
      </c>
      <c r="J480" s="623">
        <v>2</v>
      </c>
      <c r="K480" s="602" t="s">
        <v>607</v>
      </c>
      <c r="L480" s="623">
        <v>2</v>
      </c>
      <c r="M480" s="623">
        <v>2</v>
      </c>
      <c r="N480" s="602" t="s">
        <v>607</v>
      </c>
      <c r="O480" s="623">
        <v>3</v>
      </c>
      <c r="P480" s="623">
        <v>2</v>
      </c>
      <c r="Q480" s="602" t="s">
        <v>607</v>
      </c>
      <c r="R480" s="623">
        <v>4</v>
      </c>
      <c r="S480" s="623">
        <v>2</v>
      </c>
      <c r="T480" s="602" t="s">
        <v>607</v>
      </c>
      <c r="U480" s="623">
        <v>5</v>
      </c>
      <c r="V480" s="623">
        <v>2</v>
      </c>
      <c r="W480" s="602" t="s">
        <v>607</v>
      </c>
      <c r="X480" s="623">
        <v>6</v>
      </c>
      <c r="Y480" s="623">
        <v>2</v>
      </c>
      <c r="Z480" s="602" t="s">
        <v>607</v>
      </c>
      <c r="AA480" s="623">
        <v>7</v>
      </c>
      <c r="AB480" s="623">
        <v>2</v>
      </c>
      <c r="AC480" s="602" t="s">
        <v>607</v>
      </c>
      <c r="AD480" s="623">
        <v>8</v>
      </c>
      <c r="AE480" s="623">
        <v>2</v>
      </c>
      <c r="AF480" s="602" t="s">
        <v>607</v>
      </c>
      <c r="AG480" s="623">
        <v>9</v>
      </c>
      <c r="AH480" s="623">
        <v>2</v>
      </c>
      <c r="AI480" s="602" t="s">
        <v>607</v>
      </c>
      <c r="AJ480" s="623">
        <v>10</v>
      </c>
      <c r="AK480" s="623">
        <v>2</v>
      </c>
      <c r="AL480" s="602" t="s">
        <v>607</v>
      </c>
      <c r="AM480" s="623">
        <v>11</v>
      </c>
      <c r="AN480" s="623">
        <v>2</v>
      </c>
      <c r="AO480" s="602" t="s">
        <v>607</v>
      </c>
      <c r="AP480" s="623">
        <v>12</v>
      </c>
      <c r="AQ480" s="623">
        <v>2</v>
      </c>
    </row>
    <row r="481" spans="1:43" hidden="1" x14ac:dyDescent="0.3">
      <c r="A481" s="638"/>
      <c r="E481" s="636"/>
      <c r="F481" s="636"/>
      <c r="H481" s="607" t="s">
        <v>537</v>
      </c>
      <c r="I481" s="623" t="s">
        <v>538</v>
      </c>
      <c r="J481" s="626" t="s">
        <v>652</v>
      </c>
      <c r="K481" s="607" t="s">
        <v>537</v>
      </c>
      <c r="L481" s="623" t="s">
        <v>538</v>
      </c>
      <c r="M481" s="626" t="s">
        <v>652</v>
      </c>
      <c r="N481" s="607" t="s">
        <v>537</v>
      </c>
      <c r="O481" s="623" t="s">
        <v>538</v>
      </c>
      <c r="P481" s="626" t="s">
        <v>652</v>
      </c>
      <c r="Q481" s="607" t="s">
        <v>537</v>
      </c>
      <c r="R481" s="623" t="s">
        <v>538</v>
      </c>
      <c r="S481" s="626" t="s">
        <v>652</v>
      </c>
      <c r="T481" s="607" t="s">
        <v>537</v>
      </c>
      <c r="U481" s="623" t="s">
        <v>538</v>
      </c>
      <c r="V481" s="626" t="s">
        <v>652</v>
      </c>
      <c r="W481" s="607" t="s">
        <v>537</v>
      </c>
      <c r="X481" s="623" t="s">
        <v>538</v>
      </c>
      <c r="Y481" s="626" t="s">
        <v>652</v>
      </c>
      <c r="Z481" s="607" t="s">
        <v>537</v>
      </c>
      <c r="AA481" s="623" t="s">
        <v>538</v>
      </c>
      <c r="AB481" s="626" t="s">
        <v>652</v>
      </c>
      <c r="AC481" s="607" t="s">
        <v>537</v>
      </c>
      <c r="AD481" s="623" t="s">
        <v>538</v>
      </c>
      <c r="AE481" s="626" t="s">
        <v>652</v>
      </c>
      <c r="AF481" s="607" t="s">
        <v>537</v>
      </c>
      <c r="AG481" s="623" t="s">
        <v>538</v>
      </c>
      <c r="AH481" s="626" t="s">
        <v>652</v>
      </c>
      <c r="AI481" s="607" t="s">
        <v>537</v>
      </c>
      <c r="AJ481" s="623" t="s">
        <v>538</v>
      </c>
      <c r="AK481" s="626" t="s">
        <v>652</v>
      </c>
      <c r="AL481" s="607" t="s">
        <v>537</v>
      </c>
      <c r="AM481" s="623" t="s">
        <v>538</v>
      </c>
      <c r="AN481" s="626" t="s">
        <v>652</v>
      </c>
      <c r="AO481" s="607" t="s">
        <v>537</v>
      </c>
      <c r="AP481" s="623" t="s">
        <v>538</v>
      </c>
      <c r="AQ481" s="626" t="s">
        <v>652</v>
      </c>
    </row>
    <row r="482" spans="1:43" hidden="1" x14ac:dyDescent="0.3">
      <c r="A482" s="638"/>
      <c r="E482" s="636"/>
      <c r="F482" s="636"/>
      <c r="H482" s="607" t="s">
        <v>608</v>
      </c>
      <c r="I482" s="623">
        <v>1</v>
      </c>
      <c r="J482" s="623">
        <v>2</v>
      </c>
      <c r="K482" s="607" t="s">
        <v>608</v>
      </c>
      <c r="L482" s="623">
        <v>2</v>
      </c>
      <c r="M482" s="623">
        <v>2</v>
      </c>
      <c r="N482" s="607" t="s">
        <v>608</v>
      </c>
      <c r="O482" s="623">
        <v>3</v>
      </c>
      <c r="P482" s="623">
        <v>2</v>
      </c>
      <c r="Q482" s="607" t="s">
        <v>608</v>
      </c>
      <c r="R482" s="623">
        <v>4</v>
      </c>
      <c r="S482" s="623">
        <v>2</v>
      </c>
      <c r="T482" s="607" t="s">
        <v>608</v>
      </c>
      <c r="U482" s="623">
        <v>5</v>
      </c>
      <c r="V482" s="623">
        <v>2</v>
      </c>
      <c r="W482" s="607" t="s">
        <v>608</v>
      </c>
      <c r="X482" s="623">
        <v>6</v>
      </c>
      <c r="Y482" s="623">
        <v>2</v>
      </c>
      <c r="Z482" s="607" t="s">
        <v>608</v>
      </c>
      <c r="AA482" s="623">
        <v>7</v>
      </c>
      <c r="AB482" s="623">
        <v>2</v>
      </c>
      <c r="AC482" s="607" t="s">
        <v>608</v>
      </c>
      <c r="AD482" s="623">
        <v>8</v>
      </c>
      <c r="AE482" s="623">
        <v>2</v>
      </c>
      <c r="AF482" s="607" t="s">
        <v>608</v>
      </c>
      <c r="AG482" s="623">
        <v>9</v>
      </c>
      <c r="AH482" s="623">
        <v>2</v>
      </c>
      <c r="AI482" s="607" t="s">
        <v>608</v>
      </c>
      <c r="AJ482" s="623">
        <v>10</v>
      </c>
      <c r="AK482" s="623">
        <v>2</v>
      </c>
      <c r="AL482" s="607" t="s">
        <v>608</v>
      </c>
      <c r="AM482" s="623">
        <v>11</v>
      </c>
      <c r="AN482" s="623">
        <v>2</v>
      </c>
      <c r="AO482" s="607" t="s">
        <v>608</v>
      </c>
      <c r="AP482" s="623">
        <v>12</v>
      </c>
      <c r="AQ482" s="623">
        <v>2</v>
      </c>
    </row>
    <row r="483" spans="1:43" hidden="1" x14ac:dyDescent="0.3">
      <c r="A483" s="638"/>
      <c r="E483" s="636"/>
      <c r="F483" s="636"/>
      <c r="H483" s="607" t="s">
        <v>537</v>
      </c>
      <c r="I483" s="623" t="s">
        <v>538</v>
      </c>
      <c r="J483" s="626" t="s">
        <v>652</v>
      </c>
      <c r="K483" s="607" t="s">
        <v>537</v>
      </c>
      <c r="L483" s="623" t="s">
        <v>538</v>
      </c>
      <c r="M483" s="626" t="s">
        <v>652</v>
      </c>
      <c r="N483" s="607" t="s">
        <v>537</v>
      </c>
      <c r="O483" s="623" t="s">
        <v>538</v>
      </c>
      <c r="P483" s="626" t="s">
        <v>652</v>
      </c>
      <c r="Q483" s="607" t="s">
        <v>537</v>
      </c>
      <c r="R483" s="623" t="s">
        <v>538</v>
      </c>
      <c r="S483" s="626" t="s">
        <v>652</v>
      </c>
      <c r="T483" s="607" t="s">
        <v>537</v>
      </c>
      <c r="U483" s="623" t="s">
        <v>538</v>
      </c>
      <c r="V483" s="626" t="s">
        <v>652</v>
      </c>
      <c r="W483" s="607" t="s">
        <v>537</v>
      </c>
      <c r="X483" s="623" t="s">
        <v>538</v>
      </c>
      <c r="Y483" s="626" t="s">
        <v>652</v>
      </c>
      <c r="Z483" s="607" t="s">
        <v>537</v>
      </c>
      <c r="AA483" s="623" t="s">
        <v>538</v>
      </c>
      <c r="AB483" s="626" t="s">
        <v>652</v>
      </c>
      <c r="AC483" s="607" t="s">
        <v>537</v>
      </c>
      <c r="AD483" s="623" t="s">
        <v>538</v>
      </c>
      <c r="AE483" s="626" t="s">
        <v>652</v>
      </c>
      <c r="AF483" s="607" t="s">
        <v>537</v>
      </c>
      <c r="AG483" s="623" t="s">
        <v>538</v>
      </c>
      <c r="AH483" s="626" t="s">
        <v>652</v>
      </c>
      <c r="AI483" s="607" t="s">
        <v>537</v>
      </c>
      <c r="AJ483" s="623" t="s">
        <v>538</v>
      </c>
      <c r="AK483" s="626" t="s">
        <v>652</v>
      </c>
      <c r="AL483" s="607" t="s">
        <v>537</v>
      </c>
      <c r="AM483" s="623" t="s">
        <v>538</v>
      </c>
      <c r="AN483" s="626" t="s">
        <v>652</v>
      </c>
      <c r="AO483" s="607" t="s">
        <v>537</v>
      </c>
      <c r="AP483" s="623" t="s">
        <v>538</v>
      </c>
      <c r="AQ483" s="626" t="s">
        <v>652</v>
      </c>
    </row>
    <row r="484" spans="1:43" hidden="1" x14ac:dyDescent="0.3">
      <c r="A484" s="638"/>
      <c r="E484" s="636"/>
      <c r="F484" s="636"/>
      <c r="H484" s="607" t="s">
        <v>609</v>
      </c>
      <c r="I484" s="623">
        <v>1</v>
      </c>
      <c r="J484" s="623">
        <v>2</v>
      </c>
      <c r="K484" s="607" t="s">
        <v>609</v>
      </c>
      <c r="L484" s="623">
        <v>2</v>
      </c>
      <c r="M484" s="623">
        <v>2</v>
      </c>
      <c r="N484" s="607" t="s">
        <v>609</v>
      </c>
      <c r="O484" s="623">
        <v>3</v>
      </c>
      <c r="P484" s="623">
        <v>2</v>
      </c>
      <c r="Q484" s="607" t="s">
        <v>609</v>
      </c>
      <c r="R484" s="623">
        <v>4</v>
      </c>
      <c r="S484" s="623">
        <v>2</v>
      </c>
      <c r="T484" s="607" t="s">
        <v>609</v>
      </c>
      <c r="U484" s="623">
        <v>5</v>
      </c>
      <c r="V484" s="623">
        <v>2</v>
      </c>
      <c r="W484" s="607" t="s">
        <v>609</v>
      </c>
      <c r="X484" s="623">
        <v>6</v>
      </c>
      <c r="Y484" s="623">
        <v>2</v>
      </c>
      <c r="Z484" s="607" t="s">
        <v>609</v>
      </c>
      <c r="AA484" s="623">
        <v>7</v>
      </c>
      <c r="AB484" s="623">
        <v>2</v>
      </c>
      <c r="AC484" s="607" t="s">
        <v>609</v>
      </c>
      <c r="AD484" s="623">
        <v>8</v>
      </c>
      <c r="AE484" s="623">
        <v>2</v>
      </c>
      <c r="AF484" s="607" t="s">
        <v>609</v>
      </c>
      <c r="AG484" s="623">
        <v>9</v>
      </c>
      <c r="AH484" s="623">
        <v>2</v>
      </c>
      <c r="AI484" s="607" t="s">
        <v>609</v>
      </c>
      <c r="AJ484" s="623">
        <v>10</v>
      </c>
      <c r="AK484" s="623">
        <v>2</v>
      </c>
      <c r="AL484" s="607" t="s">
        <v>609</v>
      </c>
      <c r="AM484" s="623">
        <v>11</v>
      </c>
      <c r="AN484" s="623">
        <v>2</v>
      </c>
      <c r="AO484" s="607" t="s">
        <v>609</v>
      </c>
      <c r="AP484" s="623">
        <v>12</v>
      </c>
      <c r="AQ484" s="623">
        <v>2</v>
      </c>
    </row>
    <row r="485" spans="1:43" hidden="1" x14ac:dyDescent="0.3">
      <c r="A485" s="638"/>
      <c r="E485" s="636"/>
      <c r="F485" s="636"/>
      <c r="H485" s="607" t="s">
        <v>537</v>
      </c>
      <c r="I485" s="623" t="s">
        <v>538</v>
      </c>
      <c r="J485" s="626" t="s">
        <v>652</v>
      </c>
      <c r="K485" s="607" t="s">
        <v>537</v>
      </c>
      <c r="L485" s="623" t="s">
        <v>538</v>
      </c>
      <c r="M485" s="626" t="s">
        <v>652</v>
      </c>
      <c r="N485" s="607" t="s">
        <v>537</v>
      </c>
      <c r="O485" s="623" t="s">
        <v>538</v>
      </c>
      <c r="P485" s="626" t="s">
        <v>652</v>
      </c>
      <c r="Q485" s="607" t="s">
        <v>537</v>
      </c>
      <c r="R485" s="623" t="s">
        <v>538</v>
      </c>
      <c r="S485" s="626" t="s">
        <v>652</v>
      </c>
      <c r="T485" s="607" t="s">
        <v>537</v>
      </c>
      <c r="U485" s="623" t="s">
        <v>538</v>
      </c>
      <c r="V485" s="626" t="s">
        <v>652</v>
      </c>
      <c r="W485" s="607" t="s">
        <v>537</v>
      </c>
      <c r="X485" s="623" t="s">
        <v>538</v>
      </c>
      <c r="Y485" s="626" t="s">
        <v>652</v>
      </c>
      <c r="Z485" s="607" t="s">
        <v>537</v>
      </c>
      <c r="AA485" s="623" t="s">
        <v>538</v>
      </c>
      <c r="AB485" s="626" t="s">
        <v>652</v>
      </c>
      <c r="AC485" s="607" t="s">
        <v>537</v>
      </c>
      <c r="AD485" s="623" t="s">
        <v>538</v>
      </c>
      <c r="AE485" s="626" t="s">
        <v>652</v>
      </c>
      <c r="AF485" s="607" t="s">
        <v>537</v>
      </c>
      <c r="AG485" s="623" t="s">
        <v>538</v>
      </c>
      <c r="AH485" s="626" t="s">
        <v>652</v>
      </c>
      <c r="AI485" s="607" t="s">
        <v>537</v>
      </c>
      <c r="AJ485" s="623" t="s">
        <v>538</v>
      </c>
      <c r="AK485" s="626" t="s">
        <v>652</v>
      </c>
      <c r="AL485" s="607" t="s">
        <v>537</v>
      </c>
      <c r="AM485" s="623" t="s">
        <v>538</v>
      </c>
      <c r="AN485" s="626" t="s">
        <v>652</v>
      </c>
      <c r="AO485" s="607" t="s">
        <v>537</v>
      </c>
      <c r="AP485" s="623" t="s">
        <v>538</v>
      </c>
      <c r="AQ485" s="626" t="s">
        <v>652</v>
      </c>
    </row>
    <row r="486" spans="1:43" ht="15" hidden="1" thickBot="1" x14ac:dyDescent="0.35">
      <c r="A486" s="638"/>
      <c r="E486" s="636"/>
      <c r="F486" s="636"/>
      <c r="H486" s="615" t="s">
        <v>610</v>
      </c>
      <c r="I486" s="629">
        <v>1</v>
      </c>
      <c r="J486" s="629">
        <v>2</v>
      </c>
      <c r="K486" s="615" t="s">
        <v>610</v>
      </c>
      <c r="L486" s="629">
        <v>2</v>
      </c>
      <c r="M486" s="629">
        <v>2</v>
      </c>
      <c r="N486" s="615" t="s">
        <v>610</v>
      </c>
      <c r="O486" s="629">
        <v>3</v>
      </c>
      <c r="P486" s="629">
        <v>2</v>
      </c>
      <c r="Q486" s="615" t="s">
        <v>610</v>
      </c>
      <c r="R486" s="629">
        <v>4</v>
      </c>
      <c r="S486" s="629">
        <v>2</v>
      </c>
      <c r="T486" s="615" t="s">
        <v>610</v>
      </c>
      <c r="U486" s="629">
        <v>5</v>
      </c>
      <c r="V486" s="629">
        <v>2</v>
      </c>
      <c r="W486" s="615" t="s">
        <v>610</v>
      </c>
      <c r="X486" s="629">
        <v>6</v>
      </c>
      <c r="Y486" s="629">
        <v>2</v>
      </c>
      <c r="Z486" s="615" t="s">
        <v>610</v>
      </c>
      <c r="AA486" s="629">
        <v>7</v>
      </c>
      <c r="AB486" s="629">
        <v>2</v>
      </c>
      <c r="AC486" s="615" t="s">
        <v>610</v>
      </c>
      <c r="AD486" s="629">
        <v>8</v>
      </c>
      <c r="AE486" s="629">
        <v>2</v>
      </c>
      <c r="AF486" s="615" t="s">
        <v>610</v>
      </c>
      <c r="AG486" s="629">
        <v>9</v>
      </c>
      <c r="AH486" s="629">
        <v>2</v>
      </c>
      <c r="AI486" s="615" t="s">
        <v>610</v>
      </c>
      <c r="AJ486" s="629">
        <v>10</v>
      </c>
      <c r="AK486" s="629">
        <v>2</v>
      </c>
      <c r="AL486" s="615" t="s">
        <v>610</v>
      </c>
      <c r="AM486" s="629">
        <v>11</v>
      </c>
      <c r="AN486" s="629">
        <v>2</v>
      </c>
      <c r="AO486" s="615" t="s">
        <v>610</v>
      </c>
      <c r="AP486" s="629">
        <v>12</v>
      </c>
      <c r="AQ486" s="629">
        <v>2</v>
      </c>
    </row>
    <row r="487" spans="1:43" hidden="1" x14ac:dyDescent="0.3">
      <c r="A487" s="638"/>
      <c r="E487" s="636"/>
      <c r="F487" s="636"/>
      <c r="H487" s="619" t="s">
        <v>537</v>
      </c>
      <c r="I487" s="620" t="s">
        <v>538</v>
      </c>
      <c r="J487" s="621" t="s">
        <v>652</v>
      </c>
      <c r="K487" s="619" t="s">
        <v>537</v>
      </c>
      <c r="L487" s="620" t="s">
        <v>538</v>
      </c>
      <c r="M487" s="621" t="s">
        <v>652</v>
      </c>
      <c r="N487" s="619" t="s">
        <v>537</v>
      </c>
      <c r="O487" s="620" t="s">
        <v>538</v>
      </c>
      <c r="P487" s="621" t="s">
        <v>652</v>
      </c>
      <c r="Q487" s="619" t="s">
        <v>537</v>
      </c>
      <c r="R487" s="620" t="s">
        <v>538</v>
      </c>
      <c r="S487" s="621" t="s">
        <v>652</v>
      </c>
      <c r="T487" s="619" t="s">
        <v>537</v>
      </c>
      <c r="U487" s="620" t="s">
        <v>538</v>
      </c>
      <c r="V487" s="621" t="s">
        <v>652</v>
      </c>
      <c r="W487" s="619" t="s">
        <v>537</v>
      </c>
      <c r="X487" s="620" t="s">
        <v>538</v>
      </c>
      <c r="Y487" s="621" t="s">
        <v>652</v>
      </c>
      <c r="Z487" s="619" t="s">
        <v>537</v>
      </c>
      <c r="AA487" s="620" t="s">
        <v>538</v>
      </c>
      <c r="AB487" s="621" t="s">
        <v>652</v>
      </c>
      <c r="AC487" s="619" t="s">
        <v>537</v>
      </c>
      <c r="AD487" s="620" t="s">
        <v>538</v>
      </c>
      <c r="AE487" s="621" t="s">
        <v>652</v>
      </c>
      <c r="AF487" s="619" t="s">
        <v>537</v>
      </c>
      <c r="AG487" s="620" t="s">
        <v>538</v>
      </c>
      <c r="AH487" s="621" t="s">
        <v>652</v>
      </c>
      <c r="AI487" s="619" t="s">
        <v>537</v>
      </c>
      <c r="AJ487" s="620" t="s">
        <v>538</v>
      </c>
      <c r="AK487" s="621" t="s">
        <v>652</v>
      </c>
      <c r="AL487" s="619" t="s">
        <v>537</v>
      </c>
      <c r="AM487" s="620" t="s">
        <v>538</v>
      </c>
      <c r="AN487" s="621" t="s">
        <v>652</v>
      </c>
      <c r="AO487" s="619" t="s">
        <v>537</v>
      </c>
      <c r="AP487" s="620" t="s">
        <v>538</v>
      </c>
      <c r="AQ487" s="621" t="s">
        <v>652</v>
      </c>
    </row>
    <row r="488" spans="1:43" hidden="1" x14ac:dyDescent="0.3">
      <c r="A488" s="638"/>
      <c r="E488" s="636"/>
      <c r="F488" s="636"/>
      <c r="H488" s="607" t="s">
        <v>611</v>
      </c>
      <c r="I488" s="623">
        <v>1</v>
      </c>
      <c r="J488" s="623">
        <v>2</v>
      </c>
      <c r="K488" s="607" t="s">
        <v>611</v>
      </c>
      <c r="L488" s="623">
        <v>2</v>
      </c>
      <c r="M488" s="623">
        <v>2</v>
      </c>
      <c r="N488" s="607" t="s">
        <v>611</v>
      </c>
      <c r="O488" s="623">
        <v>3</v>
      </c>
      <c r="P488" s="623">
        <v>2</v>
      </c>
      <c r="Q488" s="607" t="s">
        <v>611</v>
      </c>
      <c r="R488" s="623">
        <v>4</v>
      </c>
      <c r="S488" s="623">
        <v>2</v>
      </c>
      <c r="T488" s="607" t="s">
        <v>611</v>
      </c>
      <c r="U488" s="623">
        <v>5</v>
      </c>
      <c r="V488" s="623">
        <v>2</v>
      </c>
      <c r="W488" s="607" t="s">
        <v>611</v>
      </c>
      <c r="X488" s="623">
        <v>6</v>
      </c>
      <c r="Y488" s="623">
        <v>2</v>
      </c>
      <c r="Z488" s="607" t="s">
        <v>611</v>
      </c>
      <c r="AA488" s="623">
        <v>7</v>
      </c>
      <c r="AB488" s="623">
        <v>2</v>
      </c>
      <c r="AC488" s="607" t="s">
        <v>611</v>
      </c>
      <c r="AD488" s="623">
        <v>8</v>
      </c>
      <c r="AE488" s="623">
        <v>2</v>
      </c>
      <c r="AF488" s="607" t="s">
        <v>611</v>
      </c>
      <c r="AG488" s="623">
        <v>9</v>
      </c>
      <c r="AH488" s="623">
        <v>2</v>
      </c>
      <c r="AI488" s="607" t="s">
        <v>611</v>
      </c>
      <c r="AJ488" s="623">
        <v>10</v>
      </c>
      <c r="AK488" s="623">
        <v>2</v>
      </c>
      <c r="AL488" s="607" t="s">
        <v>611</v>
      </c>
      <c r="AM488" s="623">
        <v>11</v>
      </c>
      <c r="AN488" s="623">
        <v>2</v>
      </c>
      <c r="AO488" s="607" t="s">
        <v>611</v>
      </c>
      <c r="AP488" s="623">
        <v>12</v>
      </c>
      <c r="AQ488" s="623">
        <v>2</v>
      </c>
    </row>
    <row r="489" spans="1:43" hidden="1" x14ac:dyDescent="0.3">
      <c r="A489" s="638"/>
      <c r="E489" s="636"/>
      <c r="F489" s="636"/>
      <c r="H489" s="602" t="s">
        <v>537</v>
      </c>
      <c r="I489" s="623" t="s">
        <v>538</v>
      </c>
      <c r="J489" s="626" t="s">
        <v>652</v>
      </c>
      <c r="K489" s="602" t="s">
        <v>537</v>
      </c>
      <c r="L489" s="623" t="s">
        <v>538</v>
      </c>
      <c r="M489" s="626" t="s">
        <v>652</v>
      </c>
      <c r="N489" s="602" t="s">
        <v>537</v>
      </c>
      <c r="O489" s="623" t="s">
        <v>538</v>
      </c>
      <c r="P489" s="626" t="s">
        <v>652</v>
      </c>
      <c r="Q489" s="602" t="s">
        <v>537</v>
      </c>
      <c r="R489" s="623" t="s">
        <v>538</v>
      </c>
      <c r="S489" s="626" t="s">
        <v>652</v>
      </c>
      <c r="T489" s="602" t="s">
        <v>537</v>
      </c>
      <c r="U489" s="623" t="s">
        <v>538</v>
      </c>
      <c r="V489" s="626" t="s">
        <v>652</v>
      </c>
      <c r="W489" s="602" t="s">
        <v>537</v>
      </c>
      <c r="X489" s="623" t="s">
        <v>538</v>
      </c>
      <c r="Y489" s="626" t="s">
        <v>652</v>
      </c>
      <c r="Z489" s="602" t="s">
        <v>537</v>
      </c>
      <c r="AA489" s="623" t="s">
        <v>538</v>
      </c>
      <c r="AB489" s="626" t="s">
        <v>652</v>
      </c>
      <c r="AC489" s="602" t="s">
        <v>537</v>
      </c>
      <c r="AD489" s="623" t="s">
        <v>538</v>
      </c>
      <c r="AE489" s="626" t="s">
        <v>652</v>
      </c>
      <c r="AF489" s="602" t="s">
        <v>537</v>
      </c>
      <c r="AG489" s="623" t="s">
        <v>538</v>
      </c>
      <c r="AH489" s="626" t="s">
        <v>652</v>
      </c>
      <c r="AI489" s="602" t="s">
        <v>537</v>
      </c>
      <c r="AJ489" s="623" t="s">
        <v>538</v>
      </c>
      <c r="AK489" s="626" t="s">
        <v>652</v>
      </c>
      <c r="AL489" s="602" t="s">
        <v>537</v>
      </c>
      <c r="AM489" s="623" t="s">
        <v>538</v>
      </c>
      <c r="AN489" s="626" t="s">
        <v>652</v>
      </c>
      <c r="AO489" s="602" t="s">
        <v>537</v>
      </c>
      <c r="AP489" s="623" t="s">
        <v>538</v>
      </c>
      <c r="AQ489" s="626" t="s">
        <v>652</v>
      </c>
    </row>
    <row r="490" spans="1:43" hidden="1" x14ac:dyDescent="0.3">
      <c r="A490" s="638"/>
      <c r="E490" s="636"/>
      <c r="F490" s="636"/>
      <c r="H490" s="602" t="s">
        <v>612</v>
      </c>
      <c r="I490" s="623">
        <v>1</v>
      </c>
      <c r="J490" s="623">
        <v>2</v>
      </c>
      <c r="K490" s="602" t="s">
        <v>612</v>
      </c>
      <c r="L490" s="623">
        <v>2</v>
      </c>
      <c r="M490" s="623">
        <v>2</v>
      </c>
      <c r="N490" s="602" t="s">
        <v>612</v>
      </c>
      <c r="O490" s="623">
        <v>3</v>
      </c>
      <c r="P490" s="623">
        <v>2</v>
      </c>
      <c r="Q490" s="602" t="s">
        <v>612</v>
      </c>
      <c r="R490" s="623">
        <v>4</v>
      </c>
      <c r="S490" s="623">
        <v>2</v>
      </c>
      <c r="T490" s="602" t="s">
        <v>612</v>
      </c>
      <c r="U490" s="623">
        <v>5</v>
      </c>
      <c r="V490" s="623">
        <v>2</v>
      </c>
      <c r="W490" s="602" t="s">
        <v>612</v>
      </c>
      <c r="X490" s="623">
        <v>6</v>
      </c>
      <c r="Y490" s="623">
        <v>2</v>
      </c>
      <c r="Z490" s="602" t="s">
        <v>612</v>
      </c>
      <c r="AA490" s="623">
        <v>7</v>
      </c>
      <c r="AB490" s="623">
        <v>2</v>
      </c>
      <c r="AC490" s="602" t="s">
        <v>612</v>
      </c>
      <c r="AD490" s="623">
        <v>8</v>
      </c>
      <c r="AE490" s="623">
        <v>2</v>
      </c>
      <c r="AF490" s="602" t="s">
        <v>612</v>
      </c>
      <c r="AG490" s="623">
        <v>9</v>
      </c>
      <c r="AH490" s="623">
        <v>2</v>
      </c>
      <c r="AI490" s="602" t="s">
        <v>612</v>
      </c>
      <c r="AJ490" s="623">
        <v>10</v>
      </c>
      <c r="AK490" s="623">
        <v>2</v>
      </c>
      <c r="AL490" s="602" t="s">
        <v>612</v>
      </c>
      <c r="AM490" s="623">
        <v>11</v>
      </c>
      <c r="AN490" s="623">
        <v>2</v>
      </c>
      <c r="AO490" s="602" t="s">
        <v>612</v>
      </c>
      <c r="AP490" s="623">
        <v>12</v>
      </c>
      <c r="AQ490" s="623">
        <v>2</v>
      </c>
    </row>
    <row r="491" spans="1:43" hidden="1" x14ac:dyDescent="0.3">
      <c r="A491" s="638"/>
      <c r="E491" s="636"/>
      <c r="F491" s="636"/>
      <c r="H491" s="607" t="s">
        <v>537</v>
      </c>
      <c r="I491" s="623" t="s">
        <v>538</v>
      </c>
      <c r="J491" s="626" t="s">
        <v>652</v>
      </c>
      <c r="K491" s="607" t="s">
        <v>537</v>
      </c>
      <c r="L491" s="623" t="s">
        <v>538</v>
      </c>
      <c r="M491" s="626" t="s">
        <v>652</v>
      </c>
      <c r="N491" s="607" t="s">
        <v>537</v>
      </c>
      <c r="O491" s="623" t="s">
        <v>538</v>
      </c>
      <c r="P491" s="626" t="s">
        <v>652</v>
      </c>
      <c r="Q491" s="607" t="s">
        <v>537</v>
      </c>
      <c r="R491" s="623" t="s">
        <v>538</v>
      </c>
      <c r="S491" s="626" t="s">
        <v>652</v>
      </c>
      <c r="T491" s="607" t="s">
        <v>537</v>
      </c>
      <c r="U491" s="623" t="s">
        <v>538</v>
      </c>
      <c r="V491" s="626" t="s">
        <v>652</v>
      </c>
      <c r="W491" s="607" t="s">
        <v>537</v>
      </c>
      <c r="X491" s="623" t="s">
        <v>538</v>
      </c>
      <c r="Y491" s="626" t="s">
        <v>652</v>
      </c>
      <c r="Z491" s="607" t="s">
        <v>537</v>
      </c>
      <c r="AA491" s="623" t="s">
        <v>538</v>
      </c>
      <c r="AB491" s="626" t="s">
        <v>652</v>
      </c>
      <c r="AC491" s="607" t="s">
        <v>537</v>
      </c>
      <c r="AD491" s="623" t="s">
        <v>538</v>
      </c>
      <c r="AE491" s="626" t="s">
        <v>652</v>
      </c>
      <c r="AF491" s="607" t="s">
        <v>537</v>
      </c>
      <c r="AG491" s="623" t="s">
        <v>538</v>
      </c>
      <c r="AH491" s="626" t="s">
        <v>652</v>
      </c>
      <c r="AI491" s="607" t="s">
        <v>537</v>
      </c>
      <c r="AJ491" s="623" t="s">
        <v>538</v>
      </c>
      <c r="AK491" s="626" t="s">
        <v>652</v>
      </c>
      <c r="AL491" s="607" t="s">
        <v>537</v>
      </c>
      <c r="AM491" s="623" t="s">
        <v>538</v>
      </c>
      <c r="AN491" s="626" t="s">
        <v>652</v>
      </c>
      <c r="AO491" s="607" t="s">
        <v>537</v>
      </c>
      <c r="AP491" s="623" t="s">
        <v>538</v>
      </c>
      <c r="AQ491" s="626" t="s">
        <v>652</v>
      </c>
    </row>
    <row r="492" spans="1:43" hidden="1" x14ac:dyDescent="0.3">
      <c r="A492" s="638"/>
      <c r="E492" s="636"/>
      <c r="F492" s="636"/>
      <c r="H492" s="607" t="s">
        <v>613</v>
      </c>
      <c r="I492" s="623">
        <v>1</v>
      </c>
      <c r="J492" s="623">
        <v>2</v>
      </c>
      <c r="K492" s="607" t="s">
        <v>613</v>
      </c>
      <c r="L492" s="623">
        <v>2</v>
      </c>
      <c r="M492" s="623">
        <v>2</v>
      </c>
      <c r="N492" s="607" t="s">
        <v>613</v>
      </c>
      <c r="O492" s="623">
        <v>3</v>
      </c>
      <c r="P492" s="623">
        <v>2</v>
      </c>
      <c r="Q492" s="607" t="s">
        <v>613</v>
      </c>
      <c r="R492" s="623">
        <v>4</v>
      </c>
      <c r="S492" s="623">
        <v>2</v>
      </c>
      <c r="T492" s="607" t="s">
        <v>613</v>
      </c>
      <c r="U492" s="623">
        <v>5</v>
      </c>
      <c r="V492" s="623">
        <v>2</v>
      </c>
      <c r="W492" s="607" t="s">
        <v>613</v>
      </c>
      <c r="X492" s="623">
        <v>6</v>
      </c>
      <c r="Y492" s="623">
        <v>2</v>
      </c>
      <c r="Z492" s="607" t="s">
        <v>613</v>
      </c>
      <c r="AA492" s="623">
        <v>7</v>
      </c>
      <c r="AB492" s="623">
        <v>2</v>
      </c>
      <c r="AC492" s="607" t="s">
        <v>613</v>
      </c>
      <c r="AD492" s="623">
        <v>8</v>
      </c>
      <c r="AE492" s="623">
        <v>2</v>
      </c>
      <c r="AF492" s="607" t="s">
        <v>613</v>
      </c>
      <c r="AG492" s="623">
        <v>9</v>
      </c>
      <c r="AH492" s="623">
        <v>2</v>
      </c>
      <c r="AI492" s="607" t="s">
        <v>613</v>
      </c>
      <c r="AJ492" s="623">
        <v>10</v>
      </c>
      <c r="AK492" s="623">
        <v>2</v>
      </c>
      <c r="AL492" s="607" t="s">
        <v>613</v>
      </c>
      <c r="AM492" s="623">
        <v>11</v>
      </c>
      <c r="AN492" s="623">
        <v>2</v>
      </c>
      <c r="AO492" s="607" t="s">
        <v>613</v>
      </c>
      <c r="AP492" s="623">
        <v>12</v>
      </c>
      <c r="AQ492" s="623">
        <v>2</v>
      </c>
    </row>
    <row r="493" spans="1:43" hidden="1" x14ac:dyDescent="0.3">
      <c r="A493" s="638"/>
      <c r="E493" s="636"/>
      <c r="F493" s="636"/>
      <c r="H493" s="607" t="s">
        <v>537</v>
      </c>
      <c r="I493" s="623" t="s">
        <v>538</v>
      </c>
      <c r="J493" s="626" t="s">
        <v>652</v>
      </c>
      <c r="K493" s="607" t="s">
        <v>537</v>
      </c>
      <c r="L493" s="623" t="s">
        <v>538</v>
      </c>
      <c r="M493" s="626" t="s">
        <v>652</v>
      </c>
      <c r="N493" s="607" t="s">
        <v>537</v>
      </c>
      <c r="O493" s="623" t="s">
        <v>538</v>
      </c>
      <c r="P493" s="626" t="s">
        <v>652</v>
      </c>
      <c r="Q493" s="607" t="s">
        <v>537</v>
      </c>
      <c r="R493" s="623" t="s">
        <v>538</v>
      </c>
      <c r="S493" s="626" t="s">
        <v>652</v>
      </c>
      <c r="T493" s="607" t="s">
        <v>537</v>
      </c>
      <c r="U493" s="623" t="s">
        <v>538</v>
      </c>
      <c r="V493" s="626" t="s">
        <v>652</v>
      </c>
      <c r="W493" s="607" t="s">
        <v>537</v>
      </c>
      <c r="X493" s="623" t="s">
        <v>538</v>
      </c>
      <c r="Y493" s="626" t="s">
        <v>652</v>
      </c>
      <c r="Z493" s="607" t="s">
        <v>537</v>
      </c>
      <c r="AA493" s="623" t="s">
        <v>538</v>
      </c>
      <c r="AB493" s="626" t="s">
        <v>652</v>
      </c>
      <c r="AC493" s="607" t="s">
        <v>537</v>
      </c>
      <c r="AD493" s="623" t="s">
        <v>538</v>
      </c>
      <c r="AE493" s="626" t="s">
        <v>652</v>
      </c>
      <c r="AF493" s="607" t="s">
        <v>537</v>
      </c>
      <c r="AG493" s="623" t="s">
        <v>538</v>
      </c>
      <c r="AH493" s="626" t="s">
        <v>652</v>
      </c>
      <c r="AI493" s="607" t="s">
        <v>537</v>
      </c>
      <c r="AJ493" s="623" t="s">
        <v>538</v>
      </c>
      <c r="AK493" s="626" t="s">
        <v>652</v>
      </c>
      <c r="AL493" s="607" t="s">
        <v>537</v>
      </c>
      <c r="AM493" s="623" t="s">
        <v>538</v>
      </c>
      <c r="AN493" s="626" t="s">
        <v>652</v>
      </c>
      <c r="AO493" s="607" t="s">
        <v>537</v>
      </c>
      <c r="AP493" s="623" t="s">
        <v>538</v>
      </c>
      <c r="AQ493" s="626" t="s">
        <v>652</v>
      </c>
    </row>
    <row r="494" spans="1:43" hidden="1" x14ac:dyDescent="0.3">
      <c r="A494" s="638"/>
      <c r="E494" s="636"/>
      <c r="F494" s="636"/>
      <c r="H494" s="607" t="s">
        <v>614</v>
      </c>
      <c r="I494" s="623">
        <v>1</v>
      </c>
      <c r="J494" s="623">
        <v>2</v>
      </c>
      <c r="K494" s="607" t="s">
        <v>614</v>
      </c>
      <c r="L494" s="623">
        <v>2</v>
      </c>
      <c r="M494" s="623">
        <v>2</v>
      </c>
      <c r="N494" s="607" t="s">
        <v>614</v>
      </c>
      <c r="O494" s="623">
        <v>3</v>
      </c>
      <c r="P494" s="623">
        <v>2</v>
      </c>
      <c r="Q494" s="607" t="s">
        <v>614</v>
      </c>
      <c r="R494" s="623">
        <v>4</v>
      </c>
      <c r="S494" s="623">
        <v>2</v>
      </c>
      <c r="T494" s="607" t="s">
        <v>614</v>
      </c>
      <c r="U494" s="623">
        <v>5</v>
      </c>
      <c r="V494" s="623">
        <v>2</v>
      </c>
      <c r="W494" s="607" t="s">
        <v>614</v>
      </c>
      <c r="X494" s="623">
        <v>6</v>
      </c>
      <c r="Y494" s="623">
        <v>2</v>
      </c>
      <c r="Z494" s="607" t="s">
        <v>614</v>
      </c>
      <c r="AA494" s="623">
        <v>7</v>
      </c>
      <c r="AB494" s="623">
        <v>2</v>
      </c>
      <c r="AC494" s="607" t="s">
        <v>614</v>
      </c>
      <c r="AD494" s="623">
        <v>8</v>
      </c>
      <c r="AE494" s="623">
        <v>2</v>
      </c>
      <c r="AF494" s="607" t="s">
        <v>614</v>
      </c>
      <c r="AG494" s="623">
        <v>9</v>
      </c>
      <c r="AH494" s="623">
        <v>2</v>
      </c>
      <c r="AI494" s="607" t="s">
        <v>614</v>
      </c>
      <c r="AJ494" s="623">
        <v>10</v>
      </c>
      <c r="AK494" s="623">
        <v>2</v>
      </c>
      <c r="AL494" s="607" t="s">
        <v>614</v>
      </c>
      <c r="AM494" s="623">
        <v>11</v>
      </c>
      <c r="AN494" s="623">
        <v>2</v>
      </c>
      <c r="AO494" s="607" t="s">
        <v>614</v>
      </c>
      <c r="AP494" s="623">
        <v>12</v>
      </c>
      <c r="AQ494" s="623">
        <v>2</v>
      </c>
    </row>
    <row r="495" spans="1:43" hidden="1" x14ac:dyDescent="0.3">
      <c r="A495" s="638"/>
      <c r="E495" s="636"/>
      <c r="F495" s="636"/>
      <c r="H495" s="607" t="s">
        <v>537</v>
      </c>
      <c r="I495" s="623" t="s">
        <v>538</v>
      </c>
      <c r="J495" s="626" t="s">
        <v>652</v>
      </c>
      <c r="K495" s="607" t="s">
        <v>537</v>
      </c>
      <c r="L495" s="623" t="s">
        <v>538</v>
      </c>
      <c r="M495" s="626" t="s">
        <v>652</v>
      </c>
      <c r="N495" s="607" t="s">
        <v>537</v>
      </c>
      <c r="O495" s="623" t="s">
        <v>538</v>
      </c>
      <c r="P495" s="626" t="s">
        <v>652</v>
      </c>
      <c r="Q495" s="607" t="s">
        <v>537</v>
      </c>
      <c r="R495" s="623" t="s">
        <v>538</v>
      </c>
      <c r="S495" s="626" t="s">
        <v>652</v>
      </c>
      <c r="T495" s="607" t="s">
        <v>537</v>
      </c>
      <c r="U495" s="623" t="s">
        <v>538</v>
      </c>
      <c r="V495" s="626" t="s">
        <v>652</v>
      </c>
      <c r="W495" s="607" t="s">
        <v>537</v>
      </c>
      <c r="X495" s="623" t="s">
        <v>538</v>
      </c>
      <c r="Y495" s="626" t="s">
        <v>652</v>
      </c>
      <c r="Z495" s="607" t="s">
        <v>537</v>
      </c>
      <c r="AA495" s="623" t="s">
        <v>538</v>
      </c>
      <c r="AB495" s="626" t="s">
        <v>652</v>
      </c>
      <c r="AC495" s="607" t="s">
        <v>537</v>
      </c>
      <c r="AD495" s="623" t="s">
        <v>538</v>
      </c>
      <c r="AE495" s="626" t="s">
        <v>652</v>
      </c>
      <c r="AF495" s="607" t="s">
        <v>537</v>
      </c>
      <c r="AG495" s="623" t="s">
        <v>538</v>
      </c>
      <c r="AH495" s="626" t="s">
        <v>652</v>
      </c>
      <c r="AI495" s="607" t="s">
        <v>537</v>
      </c>
      <c r="AJ495" s="623" t="s">
        <v>538</v>
      </c>
      <c r="AK495" s="626" t="s">
        <v>652</v>
      </c>
      <c r="AL495" s="607" t="s">
        <v>537</v>
      </c>
      <c r="AM495" s="623" t="s">
        <v>538</v>
      </c>
      <c r="AN495" s="626" t="s">
        <v>652</v>
      </c>
      <c r="AO495" s="607" t="s">
        <v>537</v>
      </c>
      <c r="AP495" s="623" t="s">
        <v>538</v>
      </c>
      <c r="AQ495" s="626" t="s">
        <v>652</v>
      </c>
    </row>
    <row r="496" spans="1:43" hidden="1" x14ac:dyDescent="0.3">
      <c r="A496" s="638"/>
      <c r="E496" s="636"/>
      <c r="F496" s="636"/>
      <c r="H496" s="607" t="s">
        <v>615</v>
      </c>
      <c r="I496" s="623">
        <v>1</v>
      </c>
      <c r="J496" s="623">
        <v>2</v>
      </c>
      <c r="K496" s="607" t="s">
        <v>615</v>
      </c>
      <c r="L496" s="623">
        <v>2</v>
      </c>
      <c r="M496" s="623">
        <v>2</v>
      </c>
      <c r="N496" s="607" t="s">
        <v>615</v>
      </c>
      <c r="O496" s="623">
        <v>3</v>
      </c>
      <c r="P496" s="623">
        <v>2</v>
      </c>
      <c r="Q496" s="607" t="s">
        <v>615</v>
      </c>
      <c r="R496" s="623">
        <v>4</v>
      </c>
      <c r="S496" s="623">
        <v>2</v>
      </c>
      <c r="T496" s="607" t="s">
        <v>615</v>
      </c>
      <c r="U496" s="623">
        <v>5</v>
      </c>
      <c r="V496" s="623">
        <v>2</v>
      </c>
      <c r="W496" s="607" t="s">
        <v>615</v>
      </c>
      <c r="X496" s="623">
        <v>6</v>
      </c>
      <c r="Y496" s="623">
        <v>2</v>
      </c>
      <c r="Z496" s="607" t="s">
        <v>615</v>
      </c>
      <c r="AA496" s="623">
        <v>7</v>
      </c>
      <c r="AB496" s="623">
        <v>2</v>
      </c>
      <c r="AC496" s="607" t="s">
        <v>615</v>
      </c>
      <c r="AD496" s="623">
        <v>8</v>
      </c>
      <c r="AE496" s="623">
        <v>2</v>
      </c>
      <c r="AF496" s="607" t="s">
        <v>615</v>
      </c>
      <c r="AG496" s="623">
        <v>9</v>
      </c>
      <c r="AH496" s="623">
        <v>2</v>
      </c>
      <c r="AI496" s="607" t="s">
        <v>615</v>
      </c>
      <c r="AJ496" s="623">
        <v>10</v>
      </c>
      <c r="AK496" s="623">
        <v>2</v>
      </c>
      <c r="AL496" s="607" t="s">
        <v>615</v>
      </c>
      <c r="AM496" s="623">
        <v>11</v>
      </c>
      <c r="AN496" s="623">
        <v>2</v>
      </c>
      <c r="AO496" s="607" t="s">
        <v>615</v>
      </c>
      <c r="AP496" s="623">
        <v>12</v>
      </c>
      <c r="AQ496" s="623">
        <v>2</v>
      </c>
    </row>
    <row r="497" spans="1:43" hidden="1" x14ac:dyDescent="0.3">
      <c r="A497" s="638"/>
      <c r="E497" s="636"/>
      <c r="F497" s="636"/>
      <c r="H497" s="607" t="s">
        <v>537</v>
      </c>
      <c r="I497" s="623" t="s">
        <v>538</v>
      </c>
      <c r="J497" s="626" t="s">
        <v>652</v>
      </c>
      <c r="K497" s="607" t="s">
        <v>537</v>
      </c>
      <c r="L497" s="623" t="s">
        <v>538</v>
      </c>
      <c r="M497" s="626" t="s">
        <v>652</v>
      </c>
      <c r="N497" s="607" t="s">
        <v>537</v>
      </c>
      <c r="O497" s="623" t="s">
        <v>538</v>
      </c>
      <c r="P497" s="626" t="s">
        <v>652</v>
      </c>
      <c r="Q497" s="607" t="s">
        <v>537</v>
      </c>
      <c r="R497" s="623" t="s">
        <v>538</v>
      </c>
      <c r="S497" s="626" t="s">
        <v>652</v>
      </c>
      <c r="T497" s="607" t="s">
        <v>537</v>
      </c>
      <c r="U497" s="623" t="s">
        <v>538</v>
      </c>
      <c r="V497" s="626" t="s">
        <v>652</v>
      </c>
      <c r="W497" s="607" t="s">
        <v>537</v>
      </c>
      <c r="X497" s="623" t="s">
        <v>538</v>
      </c>
      <c r="Y497" s="626" t="s">
        <v>652</v>
      </c>
      <c r="Z497" s="607" t="s">
        <v>537</v>
      </c>
      <c r="AA497" s="623" t="s">
        <v>538</v>
      </c>
      <c r="AB497" s="626" t="s">
        <v>652</v>
      </c>
      <c r="AC497" s="607" t="s">
        <v>537</v>
      </c>
      <c r="AD497" s="623" t="s">
        <v>538</v>
      </c>
      <c r="AE497" s="626" t="s">
        <v>652</v>
      </c>
      <c r="AF497" s="607" t="s">
        <v>537</v>
      </c>
      <c r="AG497" s="623" t="s">
        <v>538</v>
      </c>
      <c r="AH497" s="626" t="s">
        <v>652</v>
      </c>
      <c r="AI497" s="607" t="s">
        <v>537</v>
      </c>
      <c r="AJ497" s="623" t="s">
        <v>538</v>
      </c>
      <c r="AK497" s="626" t="s">
        <v>652</v>
      </c>
      <c r="AL497" s="607" t="s">
        <v>537</v>
      </c>
      <c r="AM497" s="623" t="s">
        <v>538</v>
      </c>
      <c r="AN497" s="626" t="s">
        <v>652</v>
      </c>
      <c r="AO497" s="607" t="s">
        <v>537</v>
      </c>
      <c r="AP497" s="623" t="s">
        <v>538</v>
      </c>
      <c r="AQ497" s="626" t="s">
        <v>652</v>
      </c>
    </row>
    <row r="498" spans="1:43" hidden="1" x14ac:dyDescent="0.3">
      <c r="A498" s="638"/>
      <c r="E498" s="636"/>
      <c r="F498" s="636"/>
      <c r="H498" s="607" t="s">
        <v>616</v>
      </c>
      <c r="I498" s="623">
        <v>1</v>
      </c>
      <c r="J498" s="623">
        <v>2</v>
      </c>
      <c r="K498" s="607" t="s">
        <v>616</v>
      </c>
      <c r="L498" s="623">
        <v>2</v>
      </c>
      <c r="M498" s="623">
        <v>2</v>
      </c>
      <c r="N498" s="607" t="s">
        <v>616</v>
      </c>
      <c r="O498" s="623">
        <v>3</v>
      </c>
      <c r="P498" s="623">
        <v>2</v>
      </c>
      <c r="Q498" s="607" t="s">
        <v>616</v>
      </c>
      <c r="R498" s="623">
        <v>4</v>
      </c>
      <c r="S498" s="623">
        <v>2</v>
      </c>
      <c r="T498" s="607" t="s">
        <v>616</v>
      </c>
      <c r="U498" s="623">
        <v>5</v>
      </c>
      <c r="V498" s="623">
        <v>2</v>
      </c>
      <c r="W498" s="607" t="s">
        <v>616</v>
      </c>
      <c r="X498" s="623">
        <v>6</v>
      </c>
      <c r="Y498" s="623">
        <v>2</v>
      </c>
      <c r="Z498" s="607" t="s">
        <v>616</v>
      </c>
      <c r="AA498" s="623">
        <v>7</v>
      </c>
      <c r="AB498" s="623">
        <v>2</v>
      </c>
      <c r="AC498" s="607" t="s">
        <v>616</v>
      </c>
      <c r="AD498" s="623">
        <v>8</v>
      </c>
      <c r="AE498" s="623">
        <v>2</v>
      </c>
      <c r="AF498" s="607" t="s">
        <v>616</v>
      </c>
      <c r="AG498" s="623">
        <v>9</v>
      </c>
      <c r="AH498" s="623">
        <v>2</v>
      </c>
      <c r="AI498" s="607" t="s">
        <v>616</v>
      </c>
      <c r="AJ498" s="623">
        <v>10</v>
      </c>
      <c r="AK498" s="623">
        <v>2</v>
      </c>
      <c r="AL498" s="607" t="s">
        <v>616</v>
      </c>
      <c r="AM498" s="623">
        <v>11</v>
      </c>
      <c r="AN498" s="623">
        <v>2</v>
      </c>
      <c r="AO498" s="607" t="s">
        <v>616</v>
      </c>
      <c r="AP498" s="623">
        <v>12</v>
      </c>
      <c r="AQ498" s="623">
        <v>2</v>
      </c>
    </row>
    <row r="499" spans="1:43" hidden="1" x14ac:dyDescent="0.3">
      <c r="A499" s="638"/>
      <c r="E499" s="636"/>
      <c r="F499" s="636"/>
      <c r="H499" s="602" t="s">
        <v>537</v>
      </c>
      <c r="I499" s="623" t="s">
        <v>538</v>
      </c>
      <c r="J499" s="626" t="s">
        <v>652</v>
      </c>
      <c r="K499" s="602" t="s">
        <v>537</v>
      </c>
      <c r="L499" s="623" t="s">
        <v>538</v>
      </c>
      <c r="M499" s="626" t="s">
        <v>652</v>
      </c>
      <c r="N499" s="602" t="s">
        <v>537</v>
      </c>
      <c r="O499" s="623" t="s">
        <v>538</v>
      </c>
      <c r="P499" s="626" t="s">
        <v>652</v>
      </c>
      <c r="Q499" s="602" t="s">
        <v>537</v>
      </c>
      <c r="R499" s="623" t="s">
        <v>538</v>
      </c>
      <c r="S499" s="626" t="s">
        <v>652</v>
      </c>
      <c r="T499" s="602" t="s">
        <v>537</v>
      </c>
      <c r="U499" s="623" t="s">
        <v>538</v>
      </c>
      <c r="V499" s="626" t="s">
        <v>652</v>
      </c>
      <c r="W499" s="602" t="s">
        <v>537</v>
      </c>
      <c r="X499" s="623" t="s">
        <v>538</v>
      </c>
      <c r="Y499" s="626" t="s">
        <v>652</v>
      </c>
      <c r="Z499" s="602" t="s">
        <v>537</v>
      </c>
      <c r="AA499" s="623" t="s">
        <v>538</v>
      </c>
      <c r="AB499" s="626" t="s">
        <v>652</v>
      </c>
      <c r="AC499" s="602" t="s">
        <v>537</v>
      </c>
      <c r="AD499" s="623" t="s">
        <v>538</v>
      </c>
      <c r="AE499" s="626" t="s">
        <v>652</v>
      </c>
      <c r="AF499" s="602" t="s">
        <v>537</v>
      </c>
      <c r="AG499" s="623" t="s">
        <v>538</v>
      </c>
      <c r="AH499" s="626" t="s">
        <v>652</v>
      </c>
      <c r="AI499" s="602" t="s">
        <v>537</v>
      </c>
      <c r="AJ499" s="623" t="s">
        <v>538</v>
      </c>
      <c r="AK499" s="626" t="s">
        <v>652</v>
      </c>
      <c r="AL499" s="602" t="s">
        <v>537</v>
      </c>
      <c r="AM499" s="623" t="s">
        <v>538</v>
      </c>
      <c r="AN499" s="626" t="s">
        <v>652</v>
      </c>
      <c r="AO499" s="602" t="s">
        <v>537</v>
      </c>
      <c r="AP499" s="623" t="s">
        <v>538</v>
      </c>
      <c r="AQ499" s="626" t="s">
        <v>652</v>
      </c>
    </row>
    <row r="500" spans="1:43" hidden="1" x14ac:dyDescent="0.3">
      <c r="A500" s="638"/>
      <c r="E500" s="636"/>
      <c r="F500" s="636"/>
      <c r="H500" s="602" t="s">
        <v>617</v>
      </c>
      <c r="I500" s="623">
        <v>1</v>
      </c>
      <c r="J500" s="623">
        <v>2</v>
      </c>
      <c r="K500" s="602" t="s">
        <v>617</v>
      </c>
      <c r="L500" s="623">
        <v>2</v>
      </c>
      <c r="M500" s="623">
        <v>2</v>
      </c>
      <c r="N500" s="602" t="s">
        <v>617</v>
      </c>
      <c r="O500" s="623">
        <v>3</v>
      </c>
      <c r="P500" s="623">
        <v>2</v>
      </c>
      <c r="Q500" s="602" t="s">
        <v>617</v>
      </c>
      <c r="R500" s="623">
        <v>4</v>
      </c>
      <c r="S500" s="623">
        <v>2</v>
      </c>
      <c r="T500" s="602" t="s">
        <v>617</v>
      </c>
      <c r="U500" s="623">
        <v>5</v>
      </c>
      <c r="V500" s="623">
        <v>2</v>
      </c>
      <c r="W500" s="602" t="s">
        <v>617</v>
      </c>
      <c r="X500" s="623">
        <v>6</v>
      </c>
      <c r="Y500" s="623">
        <v>2</v>
      </c>
      <c r="Z500" s="602" t="s">
        <v>617</v>
      </c>
      <c r="AA500" s="623">
        <v>7</v>
      </c>
      <c r="AB500" s="623">
        <v>2</v>
      </c>
      <c r="AC500" s="602" t="s">
        <v>617</v>
      </c>
      <c r="AD500" s="623">
        <v>8</v>
      </c>
      <c r="AE500" s="623">
        <v>2</v>
      </c>
      <c r="AF500" s="602" t="s">
        <v>617</v>
      </c>
      <c r="AG500" s="623">
        <v>9</v>
      </c>
      <c r="AH500" s="623">
        <v>2</v>
      </c>
      <c r="AI500" s="602" t="s">
        <v>617</v>
      </c>
      <c r="AJ500" s="623">
        <v>10</v>
      </c>
      <c r="AK500" s="623">
        <v>2</v>
      </c>
      <c r="AL500" s="602" t="s">
        <v>617</v>
      </c>
      <c r="AM500" s="623">
        <v>11</v>
      </c>
      <c r="AN500" s="623">
        <v>2</v>
      </c>
      <c r="AO500" s="602" t="s">
        <v>617</v>
      </c>
      <c r="AP500" s="623">
        <v>12</v>
      </c>
      <c r="AQ500" s="623">
        <v>2</v>
      </c>
    </row>
    <row r="501" spans="1:43" hidden="1" x14ac:dyDescent="0.3">
      <c r="A501" s="638"/>
      <c r="E501" s="636"/>
      <c r="F501" s="636"/>
      <c r="H501" s="602" t="s">
        <v>537</v>
      </c>
      <c r="I501" s="623" t="s">
        <v>538</v>
      </c>
      <c r="J501" s="626" t="s">
        <v>652</v>
      </c>
      <c r="K501" s="602" t="s">
        <v>537</v>
      </c>
      <c r="L501" s="623" t="s">
        <v>538</v>
      </c>
      <c r="M501" s="626" t="s">
        <v>652</v>
      </c>
      <c r="N501" s="602" t="s">
        <v>537</v>
      </c>
      <c r="O501" s="623" t="s">
        <v>538</v>
      </c>
      <c r="P501" s="626" t="s">
        <v>652</v>
      </c>
      <c r="Q501" s="602" t="s">
        <v>537</v>
      </c>
      <c r="R501" s="623" t="s">
        <v>538</v>
      </c>
      <c r="S501" s="626" t="s">
        <v>652</v>
      </c>
      <c r="T501" s="602" t="s">
        <v>537</v>
      </c>
      <c r="U501" s="623" t="s">
        <v>538</v>
      </c>
      <c r="V501" s="626" t="s">
        <v>652</v>
      </c>
      <c r="W501" s="602" t="s">
        <v>537</v>
      </c>
      <c r="X501" s="623" t="s">
        <v>538</v>
      </c>
      <c r="Y501" s="626" t="s">
        <v>652</v>
      </c>
      <c r="Z501" s="602" t="s">
        <v>537</v>
      </c>
      <c r="AA501" s="623" t="s">
        <v>538</v>
      </c>
      <c r="AB501" s="626" t="s">
        <v>652</v>
      </c>
      <c r="AC501" s="602" t="s">
        <v>537</v>
      </c>
      <c r="AD501" s="623" t="s">
        <v>538</v>
      </c>
      <c r="AE501" s="626" t="s">
        <v>652</v>
      </c>
      <c r="AF501" s="602" t="s">
        <v>537</v>
      </c>
      <c r="AG501" s="623" t="s">
        <v>538</v>
      </c>
      <c r="AH501" s="626" t="s">
        <v>652</v>
      </c>
      <c r="AI501" s="602" t="s">
        <v>537</v>
      </c>
      <c r="AJ501" s="623" t="s">
        <v>538</v>
      </c>
      <c r="AK501" s="626" t="s">
        <v>652</v>
      </c>
      <c r="AL501" s="602" t="s">
        <v>537</v>
      </c>
      <c r="AM501" s="623" t="s">
        <v>538</v>
      </c>
      <c r="AN501" s="626" t="s">
        <v>652</v>
      </c>
      <c r="AO501" s="602" t="s">
        <v>537</v>
      </c>
      <c r="AP501" s="623" t="s">
        <v>538</v>
      </c>
      <c r="AQ501" s="626" t="s">
        <v>652</v>
      </c>
    </row>
    <row r="502" spans="1:43" hidden="1" x14ac:dyDescent="0.3">
      <c r="A502" s="638"/>
      <c r="E502" s="636"/>
      <c r="F502" s="636"/>
      <c r="H502" s="602" t="s">
        <v>618</v>
      </c>
      <c r="I502" s="623">
        <v>1</v>
      </c>
      <c r="J502" s="623">
        <v>2</v>
      </c>
      <c r="K502" s="602" t="s">
        <v>618</v>
      </c>
      <c r="L502" s="623">
        <v>2</v>
      </c>
      <c r="M502" s="623">
        <v>2</v>
      </c>
      <c r="N502" s="602" t="s">
        <v>618</v>
      </c>
      <c r="O502" s="623">
        <v>3</v>
      </c>
      <c r="P502" s="623">
        <v>2</v>
      </c>
      <c r="Q502" s="602" t="s">
        <v>618</v>
      </c>
      <c r="R502" s="623">
        <v>4</v>
      </c>
      <c r="S502" s="623">
        <v>2</v>
      </c>
      <c r="T502" s="602" t="s">
        <v>618</v>
      </c>
      <c r="U502" s="623">
        <v>5</v>
      </c>
      <c r="V502" s="623">
        <v>2</v>
      </c>
      <c r="W502" s="602" t="s">
        <v>618</v>
      </c>
      <c r="X502" s="623">
        <v>6</v>
      </c>
      <c r="Y502" s="623">
        <v>2</v>
      </c>
      <c r="Z502" s="602" t="s">
        <v>618</v>
      </c>
      <c r="AA502" s="623">
        <v>7</v>
      </c>
      <c r="AB502" s="623">
        <v>2</v>
      </c>
      <c r="AC502" s="602" t="s">
        <v>618</v>
      </c>
      <c r="AD502" s="623">
        <v>8</v>
      </c>
      <c r="AE502" s="623">
        <v>2</v>
      </c>
      <c r="AF502" s="602" t="s">
        <v>618</v>
      </c>
      <c r="AG502" s="623">
        <v>9</v>
      </c>
      <c r="AH502" s="623">
        <v>2</v>
      </c>
      <c r="AI502" s="602" t="s">
        <v>618</v>
      </c>
      <c r="AJ502" s="623">
        <v>10</v>
      </c>
      <c r="AK502" s="623">
        <v>2</v>
      </c>
      <c r="AL502" s="602" t="s">
        <v>618</v>
      </c>
      <c r="AM502" s="623">
        <v>11</v>
      </c>
      <c r="AN502" s="623">
        <v>2</v>
      </c>
      <c r="AO502" s="602" t="s">
        <v>618</v>
      </c>
      <c r="AP502" s="623">
        <v>12</v>
      </c>
      <c r="AQ502" s="623">
        <v>2</v>
      </c>
    </row>
    <row r="503" spans="1:43" hidden="1" x14ac:dyDescent="0.3">
      <c r="A503" s="638"/>
      <c r="E503" s="636"/>
      <c r="F503" s="636"/>
      <c r="H503" s="602" t="s">
        <v>537</v>
      </c>
      <c r="I503" s="623" t="s">
        <v>538</v>
      </c>
      <c r="J503" s="626" t="s">
        <v>652</v>
      </c>
      <c r="K503" s="602" t="s">
        <v>537</v>
      </c>
      <c r="L503" s="623" t="s">
        <v>538</v>
      </c>
      <c r="M503" s="626" t="s">
        <v>652</v>
      </c>
      <c r="N503" s="602" t="s">
        <v>537</v>
      </c>
      <c r="O503" s="623" t="s">
        <v>538</v>
      </c>
      <c r="P503" s="626" t="s">
        <v>652</v>
      </c>
      <c r="Q503" s="602" t="s">
        <v>537</v>
      </c>
      <c r="R503" s="623" t="s">
        <v>538</v>
      </c>
      <c r="S503" s="626" t="s">
        <v>652</v>
      </c>
      <c r="T503" s="602" t="s">
        <v>537</v>
      </c>
      <c r="U503" s="623" t="s">
        <v>538</v>
      </c>
      <c r="V503" s="626" t="s">
        <v>652</v>
      </c>
      <c r="W503" s="602" t="s">
        <v>537</v>
      </c>
      <c r="X503" s="623" t="s">
        <v>538</v>
      </c>
      <c r="Y503" s="626" t="s">
        <v>652</v>
      </c>
      <c r="Z503" s="602" t="s">
        <v>537</v>
      </c>
      <c r="AA503" s="623" t="s">
        <v>538</v>
      </c>
      <c r="AB503" s="626" t="s">
        <v>652</v>
      </c>
      <c r="AC503" s="602" t="s">
        <v>537</v>
      </c>
      <c r="AD503" s="623" t="s">
        <v>538</v>
      </c>
      <c r="AE503" s="626" t="s">
        <v>652</v>
      </c>
      <c r="AF503" s="602" t="s">
        <v>537</v>
      </c>
      <c r="AG503" s="623" t="s">
        <v>538</v>
      </c>
      <c r="AH503" s="626" t="s">
        <v>652</v>
      </c>
      <c r="AI503" s="602" t="s">
        <v>537</v>
      </c>
      <c r="AJ503" s="623" t="s">
        <v>538</v>
      </c>
      <c r="AK503" s="626" t="s">
        <v>652</v>
      </c>
      <c r="AL503" s="602" t="s">
        <v>537</v>
      </c>
      <c r="AM503" s="623" t="s">
        <v>538</v>
      </c>
      <c r="AN503" s="626" t="s">
        <v>652</v>
      </c>
      <c r="AO503" s="602" t="s">
        <v>537</v>
      </c>
      <c r="AP503" s="623" t="s">
        <v>538</v>
      </c>
      <c r="AQ503" s="626" t="s">
        <v>652</v>
      </c>
    </row>
    <row r="504" spans="1:43" hidden="1" x14ac:dyDescent="0.3">
      <c r="A504" s="638"/>
      <c r="E504" s="636"/>
      <c r="F504" s="636"/>
      <c r="H504" s="602" t="s">
        <v>619</v>
      </c>
      <c r="I504" s="623">
        <v>1</v>
      </c>
      <c r="J504" s="623">
        <v>2</v>
      </c>
      <c r="K504" s="602" t="s">
        <v>619</v>
      </c>
      <c r="L504" s="623">
        <v>2</v>
      </c>
      <c r="M504" s="623">
        <v>2</v>
      </c>
      <c r="N504" s="602" t="s">
        <v>619</v>
      </c>
      <c r="O504" s="623">
        <v>3</v>
      </c>
      <c r="P504" s="623">
        <v>2</v>
      </c>
      <c r="Q504" s="602" t="s">
        <v>619</v>
      </c>
      <c r="R504" s="623">
        <v>4</v>
      </c>
      <c r="S504" s="623">
        <v>2</v>
      </c>
      <c r="T504" s="602" t="s">
        <v>619</v>
      </c>
      <c r="U504" s="623">
        <v>5</v>
      </c>
      <c r="V504" s="623">
        <v>2</v>
      </c>
      <c r="W504" s="602" t="s">
        <v>619</v>
      </c>
      <c r="X504" s="623">
        <v>6</v>
      </c>
      <c r="Y504" s="623">
        <v>2</v>
      </c>
      <c r="Z504" s="602" t="s">
        <v>619</v>
      </c>
      <c r="AA504" s="623">
        <v>7</v>
      </c>
      <c r="AB504" s="623">
        <v>2</v>
      </c>
      <c r="AC504" s="602" t="s">
        <v>619</v>
      </c>
      <c r="AD504" s="623">
        <v>8</v>
      </c>
      <c r="AE504" s="623">
        <v>2</v>
      </c>
      <c r="AF504" s="602" t="s">
        <v>619</v>
      </c>
      <c r="AG504" s="623">
        <v>9</v>
      </c>
      <c r="AH504" s="623">
        <v>2</v>
      </c>
      <c r="AI504" s="602" t="s">
        <v>619</v>
      </c>
      <c r="AJ504" s="623">
        <v>10</v>
      </c>
      <c r="AK504" s="623">
        <v>2</v>
      </c>
      <c r="AL504" s="602" t="s">
        <v>619</v>
      </c>
      <c r="AM504" s="623">
        <v>11</v>
      </c>
      <c r="AN504" s="623">
        <v>2</v>
      </c>
      <c r="AO504" s="602" t="s">
        <v>619</v>
      </c>
      <c r="AP504" s="623">
        <v>12</v>
      </c>
      <c r="AQ504" s="623">
        <v>2</v>
      </c>
    </row>
    <row r="505" spans="1:43" hidden="1" x14ac:dyDescent="0.3">
      <c r="A505" s="638"/>
      <c r="E505" s="636"/>
      <c r="F505" s="636"/>
      <c r="H505" s="607" t="s">
        <v>537</v>
      </c>
      <c r="I505" s="623" t="s">
        <v>538</v>
      </c>
      <c r="J505" s="626" t="s">
        <v>652</v>
      </c>
      <c r="K505" s="607" t="s">
        <v>537</v>
      </c>
      <c r="L505" s="623" t="s">
        <v>538</v>
      </c>
      <c r="M505" s="626" t="s">
        <v>652</v>
      </c>
      <c r="N505" s="607" t="s">
        <v>537</v>
      </c>
      <c r="O505" s="623" t="s">
        <v>538</v>
      </c>
      <c r="P505" s="626" t="s">
        <v>652</v>
      </c>
      <c r="Q505" s="607" t="s">
        <v>537</v>
      </c>
      <c r="R505" s="623" t="s">
        <v>538</v>
      </c>
      <c r="S505" s="626" t="s">
        <v>652</v>
      </c>
      <c r="T505" s="607" t="s">
        <v>537</v>
      </c>
      <c r="U505" s="623" t="s">
        <v>538</v>
      </c>
      <c r="V505" s="626" t="s">
        <v>652</v>
      </c>
      <c r="W505" s="607" t="s">
        <v>537</v>
      </c>
      <c r="X505" s="623" t="s">
        <v>538</v>
      </c>
      <c r="Y505" s="626" t="s">
        <v>652</v>
      </c>
      <c r="Z505" s="607" t="s">
        <v>537</v>
      </c>
      <c r="AA505" s="623" t="s">
        <v>538</v>
      </c>
      <c r="AB505" s="626" t="s">
        <v>652</v>
      </c>
      <c r="AC505" s="607" t="s">
        <v>537</v>
      </c>
      <c r="AD505" s="623" t="s">
        <v>538</v>
      </c>
      <c r="AE505" s="626" t="s">
        <v>652</v>
      </c>
      <c r="AF505" s="607" t="s">
        <v>537</v>
      </c>
      <c r="AG505" s="623" t="s">
        <v>538</v>
      </c>
      <c r="AH505" s="626" t="s">
        <v>652</v>
      </c>
      <c r="AI505" s="607" t="s">
        <v>537</v>
      </c>
      <c r="AJ505" s="623" t="s">
        <v>538</v>
      </c>
      <c r="AK505" s="626" t="s">
        <v>652</v>
      </c>
      <c r="AL505" s="607" t="s">
        <v>537</v>
      </c>
      <c r="AM505" s="623" t="s">
        <v>538</v>
      </c>
      <c r="AN505" s="626" t="s">
        <v>652</v>
      </c>
      <c r="AO505" s="607" t="s">
        <v>537</v>
      </c>
      <c r="AP505" s="623" t="s">
        <v>538</v>
      </c>
      <c r="AQ505" s="626" t="s">
        <v>652</v>
      </c>
    </row>
    <row r="506" spans="1:43" hidden="1" x14ac:dyDescent="0.3">
      <c r="A506" s="638"/>
      <c r="E506" s="636"/>
      <c r="F506" s="636"/>
      <c r="H506" s="607" t="s">
        <v>620</v>
      </c>
      <c r="I506" s="623">
        <v>1</v>
      </c>
      <c r="J506" s="623">
        <v>2</v>
      </c>
      <c r="K506" s="607" t="s">
        <v>620</v>
      </c>
      <c r="L506" s="623">
        <v>2</v>
      </c>
      <c r="M506" s="623">
        <v>2</v>
      </c>
      <c r="N506" s="607" t="s">
        <v>620</v>
      </c>
      <c r="O506" s="623">
        <v>3</v>
      </c>
      <c r="P506" s="623">
        <v>2</v>
      </c>
      <c r="Q506" s="607" t="s">
        <v>620</v>
      </c>
      <c r="R506" s="623">
        <v>4</v>
      </c>
      <c r="S506" s="623">
        <v>2</v>
      </c>
      <c r="T506" s="607" t="s">
        <v>620</v>
      </c>
      <c r="U506" s="623">
        <v>5</v>
      </c>
      <c r="V506" s="623">
        <v>2</v>
      </c>
      <c r="W506" s="607" t="s">
        <v>620</v>
      </c>
      <c r="X506" s="623">
        <v>6</v>
      </c>
      <c r="Y506" s="623">
        <v>2</v>
      </c>
      <c r="Z506" s="607" t="s">
        <v>620</v>
      </c>
      <c r="AA506" s="623">
        <v>7</v>
      </c>
      <c r="AB506" s="623">
        <v>2</v>
      </c>
      <c r="AC506" s="607" t="s">
        <v>620</v>
      </c>
      <c r="AD506" s="623">
        <v>8</v>
      </c>
      <c r="AE506" s="623">
        <v>2</v>
      </c>
      <c r="AF506" s="607" t="s">
        <v>620</v>
      </c>
      <c r="AG506" s="623">
        <v>9</v>
      </c>
      <c r="AH506" s="623">
        <v>2</v>
      </c>
      <c r="AI506" s="607" t="s">
        <v>620</v>
      </c>
      <c r="AJ506" s="623">
        <v>10</v>
      </c>
      <c r="AK506" s="623">
        <v>2</v>
      </c>
      <c r="AL506" s="607" t="s">
        <v>620</v>
      </c>
      <c r="AM506" s="623">
        <v>11</v>
      </c>
      <c r="AN506" s="623">
        <v>2</v>
      </c>
      <c r="AO506" s="607" t="s">
        <v>620</v>
      </c>
      <c r="AP506" s="623">
        <v>12</v>
      </c>
      <c r="AQ506" s="623">
        <v>2</v>
      </c>
    </row>
    <row r="507" spans="1:43" hidden="1" x14ac:dyDescent="0.3">
      <c r="A507" s="638"/>
      <c r="H507" s="607" t="s">
        <v>537</v>
      </c>
      <c r="I507" s="623" t="s">
        <v>538</v>
      </c>
      <c r="J507" s="626" t="s">
        <v>652</v>
      </c>
      <c r="K507" s="607" t="s">
        <v>537</v>
      </c>
      <c r="L507" s="623" t="s">
        <v>538</v>
      </c>
      <c r="M507" s="626" t="s">
        <v>652</v>
      </c>
      <c r="N507" s="607" t="s">
        <v>537</v>
      </c>
      <c r="O507" s="623" t="s">
        <v>538</v>
      </c>
      <c r="P507" s="626" t="s">
        <v>652</v>
      </c>
      <c r="Q507" s="607" t="s">
        <v>537</v>
      </c>
      <c r="R507" s="623" t="s">
        <v>538</v>
      </c>
      <c r="S507" s="626" t="s">
        <v>652</v>
      </c>
      <c r="T507" s="607" t="s">
        <v>537</v>
      </c>
      <c r="U507" s="623" t="s">
        <v>538</v>
      </c>
      <c r="V507" s="626" t="s">
        <v>652</v>
      </c>
      <c r="W507" s="607" t="s">
        <v>537</v>
      </c>
      <c r="X507" s="623" t="s">
        <v>538</v>
      </c>
      <c r="Y507" s="626" t="s">
        <v>652</v>
      </c>
      <c r="Z507" s="607" t="s">
        <v>537</v>
      </c>
      <c r="AA507" s="623" t="s">
        <v>538</v>
      </c>
      <c r="AB507" s="626" t="s">
        <v>652</v>
      </c>
      <c r="AC507" s="607" t="s">
        <v>537</v>
      </c>
      <c r="AD507" s="623" t="s">
        <v>538</v>
      </c>
      <c r="AE507" s="626" t="s">
        <v>652</v>
      </c>
      <c r="AF507" s="607" t="s">
        <v>537</v>
      </c>
      <c r="AG507" s="623" t="s">
        <v>538</v>
      </c>
      <c r="AH507" s="626" t="s">
        <v>652</v>
      </c>
      <c r="AI507" s="607" t="s">
        <v>537</v>
      </c>
      <c r="AJ507" s="623" t="s">
        <v>538</v>
      </c>
      <c r="AK507" s="626" t="s">
        <v>652</v>
      </c>
      <c r="AL507" s="607" t="s">
        <v>537</v>
      </c>
      <c r="AM507" s="623" t="s">
        <v>538</v>
      </c>
      <c r="AN507" s="626" t="s">
        <v>652</v>
      </c>
      <c r="AO507" s="607" t="s">
        <v>537</v>
      </c>
      <c r="AP507" s="623" t="s">
        <v>538</v>
      </c>
      <c r="AQ507" s="626" t="s">
        <v>652</v>
      </c>
    </row>
    <row r="508" spans="1:43" hidden="1" x14ac:dyDescent="0.3">
      <c r="A508" s="638"/>
      <c r="H508" s="607" t="s">
        <v>621</v>
      </c>
      <c r="I508" s="623">
        <v>1</v>
      </c>
      <c r="J508" s="623">
        <v>2</v>
      </c>
      <c r="K508" s="607" t="s">
        <v>621</v>
      </c>
      <c r="L508" s="623">
        <v>2</v>
      </c>
      <c r="M508" s="623">
        <v>2</v>
      </c>
      <c r="N508" s="607" t="s">
        <v>621</v>
      </c>
      <c r="O508" s="623">
        <v>3</v>
      </c>
      <c r="P508" s="623">
        <v>2</v>
      </c>
      <c r="Q508" s="607" t="s">
        <v>621</v>
      </c>
      <c r="R508" s="623">
        <v>4</v>
      </c>
      <c r="S508" s="623">
        <v>2</v>
      </c>
      <c r="T508" s="607" t="s">
        <v>621</v>
      </c>
      <c r="U508" s="623">
        <v>5</v>
      </c>
      <c r="V508" s="623">
        <v>2</v>
      </c>
      <c r="W508" s="607" t="s">
        <v>621</v>
      </c>
      <c r="X508" s="623">
        <v>6</v>
      </c>
      <c r="Y508" s="623">
        <v>2</v>
      </c>
      <c r="Z508" s="607" t="s">
        <v>621</v>
      </c>
      <c r="AA508" s="623">
        <v>7</v>
      </c>
      <c r="AB508" s="623">
        <v>2</v>
      </c>
      <c r="AC508" s="607" t="s">
        <v>621</v>
      </c>
      <c r="AD508" s="623">
        <v>8</v>
      </c>
      <c r="AE508" s="623">
        <v>2</v>
      </c>
      <c r="AF508" s="607" t="s">
        <v>621</v>
      </c>
      <c r="AG508" s="623">
        <v>9</v>
      </c>
      <c r="AH508" s="623">
        <v>2</v>
      </c>
      <c r="AI508" s="607" t="s">
        <v>621</v>
      </c>
      <c r="AJ508" s="623">
        <v>10</v>
      </c>
      <c r="AK508" s="623">
        <v>2</v>
      </c>
      <c r="AL508" s="607" t="s">
        <v>621</v>
      </c>
      <c r="AM508" s="623">
        <v>11</v>
      </c>
      <c r="AN508" s="623">
        <v>2</v>
      </c>
      <c r="AO508" s="607" t="s">
        <v>621</v>
      </c>
      <c r="AP508" s="623">
        <v>12</v>
      </c>
      <c r="AQ508" s="623">
        <v>2</v>
      </c>
    </row>
    <row r="509" spans="1:43" hidden="1" x14ac:dyDescent="0.3">
      <c r="A509" s="638"/>
      <c r="H509" s="607" t="s">
        <v>537</v>
      </c>
      <c r="I509" s="623" t="s">
        <v>538</v>
      </c>
      <c r="J509" s="626" t="s">
        <v>652</v>
      </c>
      <c r="K509" s="607" t="s">
        <v>537</v>
      </c>
      <c r="L509" s="623" t="s">
        <v>538</v>
      </c>
      <c r="M509" s="626" t="s">
        <v>652</v>
      </c>
      <c r="N509" s="607" t="s">
        <v>537</v>
      </c>
      <c r="O509" s="623" t="s">
        <v>538</v>
      </c>
      <c r="P509" s="626" t="s">
        <v>652</v>
      </c>
      <c r="Q509" s="607" t="s">
        <v>537</v>
      </c>
      <c r="R509" s="623" t="s">
        <v>538</v>
      </c>
      <c r="S509" s="626" t="s">
        <v>652</v>
      </c>
      <c r="T509" s="607" t="s">
        <v>537</v>
      </c>
      <c r="U509" s="623" t="s">
        <v>538</v>
      </c>
      <c r="V509" s="626" t="s">
        <v>652</v>
      </c>
      <c r="W509" s="607" t="s">
        <v>537</v>
      </c>
      <c r="X509" s="623" t="s">
        <v>538</v>
      </c>
      <c r="Y509" s="626" t="s">
        <v>652</v>
      </c>
      <c r="Z509" s="607" t="s">
        <v>537</v>
      </c>
      <c r="AA509" s="623" t="s">
        <v>538</v>
      </c>
      <c r="AB509" s="626" t="s">
        <v>652</v>
      </c>
      <c r="AC509" s="607" t="s">
        <v>537</v>
      </c>
      <c r="AD509" s="623" t="s">
        <v>538</v>
      </c>
      <c r="AE509" s="626" t="s">
        <v>652</v>
      </c>
      <c r="AF509" s="607" t="s">
        <v>537</v>
      </c>
      <c r="AG509" s="623" t="s">
        <v>538</v>
      </c>
      <c r="AH509" s="626" t="s">
        <v>652</v>
      </c>
      <c r="AI509" s="607" t="s">
        <v>537</v>
      </c>
      <c r="AJ509" s="623" t="s">
        <v>538</v>
      </c>
      <c r="AK509" s="626" t="s">
        <v>652</v>
      </c>
      <c r="AL509" s="607" t="s">
        <v>537</v>
      </c>
      <c r="AM509" s="623" t="s">
        <v>538</v>
      </c>
      <c r="AN509" s="626" t="s">
        <v>652</v>
      </c>
      <c r="AO509" s="607" t="s">
        <v>537</v>
      </c>
      <c r="AP509" s="623" t="s">
        <v>538</v>
      </c>
      <c r="AQ509" s="626" t="s">
        <v>652</v>
      </c>
    </row>
    <row r="510" spans="1:43" hidden="1" x14ac:dyDescent="0.3">
      <c r="A510" s="638"/>
      <c r="H510" s="607" t="s">
        <v>622</v>
      </c>
      <c r="I510" s="623">
        <v>1</v>
      </c>
      <c r="J510" s="623">
        <v>2</v>
      </c>
      <c r="K510" s="607" t="s">
        <v>622</v>
      </c>
      <c r="L510" s="623">
        <v>2</v>
      </c>
      <c r="M510" s="623">
        <v>2</v>
      </c>
      <c r="N510" s="607" t="s">
        <v>622</v>
      </c>
      <c r="O510" s="623">
        <v>3</v>
      </c>
      <c r="P510" s="623">
        <v>2</v>
      </c>
      <c r="Q510" s="607" t="s">
        <v>622</v>
      </c>
      <c r="R510" s="623">
        <v>4</v>
      </c>
      <c r="S510" s="623">
        <v>2</v>
      </c>
      <c r="T510" s="607" t="s">
        <v>622</v>
      </c>
      <c r="U510" s="623">
        <v>5</v>
      </c>
      <c r="V510" s="623">
        <v>2</v>
      </c>
      <c r="W510" s="607" t="s">
        <v>622</v>
      </c>
      <c r="X510" s="623">
        <v>6</v>
      </c>
      <c r="Y510" s="623">
        <v>2</v>
      </c>
      <c r="Z510" s="607" t="s">
        <v>622</v>
      </c>
      <c r="AA510" s="623">
        <v>7</v>
      </c>
      <c r="AB510" s="623">
        <v>2</v>
      </c>
      <c r="AC510" s="607" t="s">
        <v>622</v>
      </c>
      <c r="AD510" s="623">
        <v>8</v>
      </c>
      <c r="AE510" s="623">
        <v>2</v>
      </c>
      <c r="AF510" s="607" t="s">
        <v>622</v>
      </c>
      <c r="AG510" s="623">
        <v>9</v>
      </c>
      <c r="AH510" s="623">
        <v>2</v>
      </c>
      <c r="AI510" s="607" t="s">
        <v>622</v>
      </c>
      <c r="AJ510" s="623">
        <v>10</v>
      </c>
      <c r="AK510" s="623">
        <v>2</v>
      </c>
      <c r="AL510" s="607" t="s">
        <v>622</v>
      </c>
      <c r="AM510" s="623">
        <v>11</v>
      </c>
      <c r="AN510" s="623">
        <v>2</v>
      </c>
      <c r="AO510" s="607" t="s">
        <v>622</v>
      </c>
      <c r="AP510" s="623">
        <v>12</v>
      </c>
      <c r="AQ510" s="623">
        <v>2</v>
      </c>
    </row>
    <row r="511" spans="1:43" hidden="1" x14ac:dyDescent="0.3">
      <c r="A511" s="638"/>
      <c r="H511" s="607" t="s">
        <v>537</v>
      </c>
      <c r="I511" s="623" t="s">
        <v>538</v>
      </c>
      <c r="J511" s="626" t="s">
        <v>652</v>
      </c>
      <c r="K511" s="607" t="s">
        <v>537</v>
      </c>
      <c r="L511" s="623" t="s">
        <v>538</v>
      </c>
      <c r="M511" s="626" t="s">
        <v>652</v>
      </c>
      <c r="N511" s="607" t="s">
        <v>537</v>
      </c>
      <c r="O511" s="623" t="s">
        <v>538</v>
      </c>
      <c r="P511" s="626" t="s">
        <v>652</v>
      </c>
      <c r="Q511" s="607" t="s">
        <v>537</v>
      </c>
      <c r="R511" s="623" t="s">
        <v>538</v>
      </c>
      <c r="S511" s="626" t="s">
        <v>652</v>
      </c>
      <c r="T511" s="607" t="s">
        <v>537</v>
      </c>
      <c r="U511" s="623" t="s">
        <v>538</v>
      </c>
      <c r="V511" s="626" t="s">
        <v>652</v>
      </c>
      <c r="W511" s="607" t="s">
        <v>537</v>
      </c>
      <c r="X511" s="623" t="s">
        <v>538</v>
      </c>
      <c r="Y511" s="626" t="s">
        <v>652</v>
      </c>
      <c r="Z511" s="607" t="s">
        <v>537</v>
      </c>
      <c r="AA511" s="623" t="s">
        <v>538</v>
      </c>
      <c r="AB511" s="626" t="s">
        <v>652</v>
      </c>
      <c r="AC511" s="607" t="s">
        <v>537</v>
      </c>
      <c r="AD511" s="623" t="s">
        <v>538</v>
      </c>
      <c r="AE511" s="626" t="s">
        <v>652</v>
      </c>
      <c r="AF511" s="607" t="s">
        <v>537</v>
      </c>
      <c r="AG511" s="623" t="s">
        <v>538</v>
      </c>
      <c r="AH511" s="626" t="s">
        <v>652</v>
      </c>
      <c r="AI511" s="607" t="s">
        <v>537</v>
      </c>
      <c r="AJ511" s="623" t="s">
        <v>538</v>
      </c>
      <c r="AK511" s="626" t="s">
        <v>652</v>
      </c>
      <c r="AL511" s="607" t="s">
        <v>537</v>
      </c>
      <c r="AM511" s="623" t="s">
        <v>538</v>
      </c>
      <c r="AN511" s="626" t="s">
        <v>652</v>
      </c>
      <c r="AO511" s="607" t="s">
        <v>537</v>
      </c>
      <c r="AP511" s="623" t="s">
        <v>538</v>
      </c>
      <c r="AQ511" s="626" t="s">
        <v>652</v>
      </c>
    </row>
    <row r="512" spans="1:43" hidden="1" x14ac:dyDescent="0.3">
      <c r="A512" s="638"/>
      <c r="H512" s="607" t="s">
        <v>623</v>
      </c>
      <c r="I512" s="623">
        <v>1</v>
      </c>
      <c r="J512" s="623">
        <v>2</v>
      </c>
      <c r="K512" s="607" t="s">
        <v>623</v>
      </c>
      <c r="L512" s="623">
        <v>2</v>
      </c>
      <c r="M512" s="623">
        <v>2</v>
      </c>
      <c r="N512" s="607" t="s">
        <v>623</v>
      </c>
      <c r="O512" s="623">
        <v>3</v>
      </c>
      <c r="P512" s="623">
        <v>2</v>
      </c>
      <c r="Q512" s="607" t="s">
        <v>623</v>
      </c>
      <c r="R512" s="623">
        <v>4</v>
      </c>
      <c r="S512" s="623">
        <v>2</v>
      </c>
      <c r="T512" s="607" t="s">
        <v>623</v>
      </c>
      <c r="U512" s="623">
        <v>5</v>
      </c>
      <c r="V512" s="623">
        <v>2</v>
      </c>
      <c r="W512" s="607" t="s">
        <v>623</v>
      </c>
      <c r="X512" s="623">
        <v>6</v>
      </c>
      <c r="Y512" s="623">
        <v>2</v>
      </c>
      <c r="Z512" s="607" t="s">
        <v>623</v>
      </c>
      <c r="AA512" s="623">
        <v>7</v>
      </c>
      <c r="AB512" s="623">
        <v>2</v>
      </c>
      <c r="AC512" s="607" t="s">
        <v>623</v>
      </c>
      <c r="AD512" s="623">
        <v>8</v>
      </c>
      <c r="AE512" s="623">
        <v>2</v>
      </c>
      <c r="AF512" s="607" t="s">
        <v>623</v>
      </c>
      <c r="AG512" s="623">
        <v>9</v>
      </c>
      <c r="AH512" s="623">
        <v>2</v>
      </c>
      <c r="AI512" s="607" t="s">
        <v>623</v>
      </c>
      <c r="AJ512" s="623">
        <v>10</v>
      </c>
      <c r="AK512" s="623">
        <v>2</v>
      </c>
      <c r="AL512" s="607" t="s">
        <v>623</v>
      </c>
      <c r="AM512" s="623">
        <v>11</v>
      </c>
      <c r="AN512" s="623">
        <v>2</v>
      </c>
      <c r="AO512" s="607" t="s">
        <v>623</v>
      </c>
      <c r="AP512" s="623">
        <v>12</v>
      </c>
      <c r="AQ512" s="623">
        <v>2</v>
      </c>
    </row>
    <row r="513" spans="1:43" hidden="1" x14ac:dyDescent="0.3">
      <c r="A513" s="638"/>
      <c r="H513" s="607" t="s">
        <v>537</v>
      </c>
      <c r="I513" s="623" t="s">
        <v>538</v>
      </c>
      <c r="J513" s="626" t="s">
        <v>652</v>
      </c>
      <c r="K513" s="607" t="s">
        <v>537</v>
      </c>
      <c r="L513" s="623" t="s">
        <v>538</v>
      </c>
      <c r="M513" s="626" t="s">
        <v>652</v>
      </c>
      <c r="N513" s="607" t="s">
        <v>537</v>
      </c>
      <c r="O513" s="623" t="s">
        <v>538</v>
      </c>
      <c r="P513" s="626" t="s">
        <v>652</v>
      </c>
      <c r="Q513" s="607" t="s">
        <v>537</v>
      </c>
      <c r="R513" s="623" t="s">
        <v>538</v>
      </c>
      <c r="S513" s="626" t="s">
        <v>652</v>
      </c>
      <c r="T513" s="607" t="s">
        <v>537</v>
      </c>
      <c r="U513" s="623" t="s">
        <v>538</v>
      </c>
      <c r="V513" s="626" t="s">
        <v>652</v>
      </c>
      <c r="W513" s="607" t="s">
        <v>537</v>
      </c>
      <c r="X513" s="623" t="s">
        <v>538</v>
      </c>
      <c r="Y513" s="626" t="s">
        <v>652</v>
      </c>
      <c r="Z513" s="607" t="s">
        <v>537</v>
      </c>
      <c r="AA513" s="623" t="s">
        <v>538</v>
      </c>
      <c r="AB513" s="626" t="s">
        <v>652</v>
      </c>
      <c r="AC513" s="607" t="s">
        <v>537</v>
      </c>
      <c r="AD513" s="623" t="s">
        <v>538</v>
      </c>
      <c r="AE513" s="626" t="s">
        <v>652</v>
      </c>
      <c r="AF513" s="607" t="s">
        <v>537</v>
      </c>
      <c r="AG513" s="623" t="s">
        <v>538</v>
      </c>
      <c r="AH513" s="626" t="s">
        <v>652</v>
      </c>
      <c r="AI513" s="607" t="s">
        <v>537</v>
      </c>
      <c r="AJ513" s="623" t="s">
        <v>538</v>
      </c>
      <c r="AK513" s="626" t="s">
        <v>652</v>
      </c>
      <c r="AL513" s="607" t="s">
        <v>537</v>
      </c>
      <c r="AM513" s="623" t="s">
        <v>538</v>
      </c>
      <c r="AN513" s="626" t="s">
        <v>652</v>
      </c>
      <c r="AO513" s="607" t="s">
        <v>537</v>
      </c>
      <c r="AP513" s="623" t="s">
        <v>538</v>
      </c>
      <c r="AQ513" s="626" t="s">
        <v>652</v>
      </c>
    </row>
    <row r="514" spans="1:43" ht="15" hidden="1" thickBot="1" x14ac:dyDescent="0.35">
      <c r="A514" s="638"/>
      <c r="H514" s="615" t="s">
        <v>624</v>
      </c>
      <c r="I514" s="629">
        <v>1</v>
      </c>
      <c r="J514" s="629">
        <v>2</v>
      </c>
      <c r="K514" s="615" t="s">
        <v>624</v>
      </c>
      <c r="L514" s="629">
        <v>2</v>
      </c>
      <c r="M514" s="629">
        <v>2</v>
      </c>
      <c r="N514" s="615" t="s">
        <v>624</v>
      </c>
      <c r="O514" s="629">
        <v>3</v>
      </c>
      <c r="P514" s="629">
        <v>2</v>
      </c>
      <c r="Q514" s="615" t="s">
        <v>624</v>
      </c>
      <c r="R514" s="629">
        <v>4</v>
      </c>
      <c r="S514" s="629">
        <v>2</v>
      </c>
      <c r="T514" s="615" t="s">
        <v>624</v>
      </c>
      <c r="U514" s="629">
        <v>5</v>
      </c>
      <c r="V514" s="629">
        <v>2</v>
      </c>
      <c r="W514" s="615" t="s">
        <v>624</v>
      </c>
      <c r="X514" s="629">
        <v>6</v>
      </c>
      <c r="Y514" s="629">
        <v>2</v>
      </c>
      <c r="Z514" s="615" t="s">
        <v>624</v>
      </c>
      <c r="AA514" s="629">
        <v>7</v>
      </c>
      <c r="AB514" s="629">
        <v>2</v>
      </c>
      <c r="AC514" s="615" t="s">
        <v>624</v>
      </c>
      <c r="AD514" s="629">
        <v>8</v>
      </c>
      <c r="AE514" s="629">
        <v>2</v>
      </c>
      <c r="AF514" s="615" t="s">
        <v>624</v>
      </c>
      <c r="AG514" s="629">
        <v>9</v>
      </c>
      <c r="AH514" s="629">
        <v>2</v>
      </c>
      <c r="AI514" s="615" t="s">
        <v>624</v>
      </c>
      <c r="AJ514" s="629">
        <v>10</v>
      </c>
      <c r="AK514" s="629">
        <v>2</v>
      </c>
      <c r="AL514" s="615" t="s">
        <v>624</v>
      </c>
      <c r="AM514" s="629">
        <v>11</v>
      </c>
      <c r="AN514" s="629">
        <v>2</v>
      </c>
      <c r="AO514" s="615" t="s">
        <v>624</v>
      </c>
      <c r="AP514" s="629">
        <v>12</v>
      </c>
      <c r="AQ514" s="629">
        <v>2</v>
      </c>
    </row>
    <row r="515" spans="1:43" hidden="1" x14ac:dyDescent="0.3">
      <c r="A515" s="638"/>
      <c r="H515" s="596" t="s">
        <v>537</v>
      </c>
      <c r="I515" s="620" t="s">
        <v>538</v>
      </c>
      <c r="J515" s="621" t="s">
        <v>652</v>
      </c>
      <c r="K515" s="596" t="s">
        <v>537</v>
      </c>
      <c r="L515" s="620" t="s">
        <v>538</v>
      </c>
      <c r="M515" s="621" t="s">
        <v>652</v>
      </c>
      <c r="N515" s="596" t="s">
        <v>537</v>
      </c>
      <c r="O515" s="620" t="s">
        <v>538</v>
      </c>
      <c r="P515" s="621" t="s">
        <v>652</v>
      </c>
      <c r="Q515" s="596" t="s">
        <v>537</v>
      </c>
      <c r="R515" s="620" t="s">
        <v>538</v>
      </c>
      <c r="S515" s="621" t="s">
        <v>652</v>
      </c>
      <c r="T515" s="596" t="s">
        <v>537</v>
      </c>
      <c r="U515" s="620" t="s">
        <v>538</v>
      </c>
      <c r="V515" s="621" t="s">
        <v>652</v>
      </c>
      <c r="W515" s="596" t="s">
        <v>537</v>
      </c>
      <c r="X515" s="620" t="s">
        <v>538</v>
      </c>
      <c r="Y515" s="621" t="s">
        <v>652</v>
      </c>
      <c r="Z515" s="596" t="s">
        <v>537</v>
      </c>
      <c r="AA515" s="620" t="s">
        <v>538</v>
      </c>
      <c r="AB515" s="621" t="s">
        <v>652</v>
      </c>
      <c r="AC515" s="596" t="s">
        <v>537</v>
      </c>
      <c r="AD515" s="620" t="s">
        <v>538</v>
      </c>
      <c r="AE515" s="621" t="s">
        <v>652</v>
      </c>
      <c r="AF515" s="596" t="s">
        <v>537</v>
      </c>
      <c r="AG515" s="620" t="s">
        <v>538</v>
      </c>
      <c r="AH515" s="621" t="s">
        <v>652</v>
      </c>
      <c r="AI515" s="596" t="s">
        <v>537</v>
      </c>
      <c r="AJ515" s="620" t="s">
        <v>538</v>
      </c>
      <c r="AK515" s="621" t="s">
        <v>652</v>
      </c>
      <c r="AL515" s="596" t="s">
        <v>537</v>
      </c>
      <c r="AM515" s="620" t="s">
        <v>538</v>
      </c>
      <c r="AN515" s="621" t="s">
        <v>652</v>
      </c>
      <c r="AO515" s="596" t="s">
        <v>537</v>
      </c>
      <c r="AP515" s="620" t="s">
        <v>538</v>
      </c>
      <c r="AQ515" s="621" t="s">
        <v>652</v>
      </c>
    </row>
    <row r="516" spans="1:43" hidden="1" x14ac:dyDescent="0.3">
      <c r="A516" s="638"/>
      <c r="H516" s="602" t="s">
        <v>625</v>
      </c>
      <c r="I516" s="623">
        <v>1</v>
      </c>
      <c r="J516" s="623">
        <v>2</v>
      </c>
      <c r="K516" s="602" t="s">
        <v>625</v>
      </c>
      <c r="L516" s="623">
        <v>2</v>
      </c>
      <c r="M516" s="623">
        <v>2</v>
      </c>
      <c r="N516" s="602" t="s">
        <v>625</v>
      </c>
      <c r="O516" s="623">
        <v>3</v>
      </c>
      <c r="P516" s="623">
        <v>2</v>
      </c>
      <c r="Q516" s="602" t="s">
        <v>625</v>
      </c>
      <c r="R516" s="623">
        <v>4</v>
      </c>
      <c r="S516" s="623">
        <v>2</v>
      </c>
      <c r="T516" s="602" t="s">
        <v>625</v>
      </c>
      <c r="U516" s="623">
        <v>5</v>
      </c>
      <c r="V516" s="623">
        <v>2</v>
      </c>
      <c r="W516" s="602" t="s">
        <v>625</v>
      </c>
      <c r="X516" s="623">
        <v>6</v>
      </c>
      <c r="Y516" s="623">
        <v>2</v>
      </c>
      <c r="Z516" s="602" t="s">
        <v>625</v>
      </c>
      <c r="AA516" s="623">
        <v>7</v>
      </c>
      <c r="AB516" s="623">
        <v>2</v>
      </c>
      <c r="AC516" s="602" t="s">
        <v>625</v>
      </c>
      <c r="AD516" s="623">
        <v>8</v>
      </c>
      <c r="AE516" s="623">
        <v>2</v>
      </c>
      <c r="AF516" s="602" t="s">
        <v>625</v>
      </c>
      <c r="AG516" s="623">
        <v>9</v>
      </c>
      <c r="AH516" s="623">
        <v>2</v>
      </c>
      <c r="AI516" s="602" t="s">
        <v>625</v>
      </c>
      <c r="AJ516" s="623">
        <v>10</v>
      </c>
      <c r="AK516" s="623">
        <v>2</v>
      </c>
      <c r="AL516" s="602" t="s">
        <v>625</v>
      </c>
      <c r="AM516" s="623">
        <v>11</v>
      </c>
      <c r="AN516" s="623">
        <v>2</v>
      </c>
      <c r="AO516" s="602" t="s">
        <v>625</v>
      </c>
      <c r="AP516" s="623">
        <v>12</v>
      </c>
      <c r="AQ516" s="623">
        <v>2</v>
      </c>
    </row>
    <row r="517" spans="1:43" hidden="1" x14ac:dyDescent="0.3">
      <c r="A517" s="638"/>
      <c r="H517" s="607" t="s">
        <v>537</v>
      </c>
      <c r="I517" s="623" t="s">
        <v>538</v>
      </c>
      <c r="J517" s="626" t="s">
        <v>652</v>
      </c>
      <c r="K517" s="607" t="s">
        <v>537</v>
      </c>
      <c r="L517" s="623" t="s">
        <v>538</v>
      </c>
      <c r="M517" s="626" t="s">
        <v>652</v>
      </c>
      <c r="N517" s="607" t="s">
        <v>537</v>
      </c>
      <c r="O517" s="623" t="s">
        <v>538</v>
      </c>
      <c r="P517" s="626" t="s">
        <v>652</v>
      </c>
      <c r="Q517" s="607" t="s">
        <v>537</v>
      </c>
      <c r="R517" s="623" t="s">
        <v>538</v>
      </c>
      <c r="S517" s="626" t="s">
        <v>652</v>
      </c>
      <c r="T517" s="607" t="s">
        <v>537</v>
      </c>
      <c r="U517" s="623" t="s">
        <v>538</v>
      </c>
      <c r="V517" s="626" t="s">
        <v>652</v>
      </c>
      <c r="W517" s="607" t="s">
        <v>537</v>
      </c>
      <c r="X517" s="623" t="s">
        <v>538</v>
      </c>
      <c r="Y517" s="626" t="s">
        <v>652</v>
      </c>
      <c r="Z517" s="607" t="s">
        <v>537</v>
      </c>
      <c r="AA517" s="623" t="s">
        <v>538</v>
      </c>
      <c r="AB517" s="626" t="s">
        <v>652</v>
      </c>
      <c r="AC517" s="607" t="s">
        <v>537</v>
      </c>
      <c r="AD517" s="623" t="s">
        <v>538</v>
      </c>
      <c r="AE517" s="626" t="s">
        <v>652</v>
      </c>
      <c r="AF517" s="607" t="s">
        <v>537</v>
      </c>
      <c r="AG517" s="623" t="s">
        <v>538</v>
      </c>
      <c r="AH517" s="626" t="s">
        <v>652</v>
      </c>
      <c r="AI517" s="607" t="s">
        <v>537</v>
      </c>
      <c r="AJ517" s="623" t="s">
        <v>538</v>
      </c>
      <c r="AK517" s="626" t="s">
        <v>652</v>
      </c>
      <c r="AL517" s="607" t="s">
        <v>537</v>
      </c>
      <c r="AM517" s="623" t="s">
        <v>538</v>
      </c>
      <c r="AN517" s="626" t="s">
        <v>652</v>
      </c>
      <c r="AO517" s="607" t="s">
        <v>537</v>
      </c>
      <c r="AP517" s="623" t="s">
        <v>538</v>
      </c>
      <c r="AQ517" s="626" t="s">
        <v>652</v>
      </c>
    </row>
    <row r="518" spans="1:43" hidden="1" x14ac:dyDescent="0.3">
      <c r="A518" s="638"/>
      <c r="H518" s="607" t="s">
        <v>626</v>
      </c>
      <c r="I518" s="623">
        <v>1</v>
      </c>
      <c r="J518" s="623">
        <v>2</v>
      </c>
      <c r="K518" s="607" t="s">
        <v>626</v>
      </c>
      <c r="L518" s="623">
        <v>2</v>
      </c>
      <c r="M518" s="623">
        <v>2</v>
      </c>
      <c r="N518" s="607" t="s">
        <v>626</v>
      </c>
      <c r="O518" s="623">
        <v>3</v>
      </c>
      <c r="P518" s="623">
        <v>2</v>
      </c>
      <c r="Q518" s="607" t="s">
        <v>626</v>
      </c>
      <c r="R518" s="623">
        <v>4</v>
      </c>
      <c r="S518" s="623">
        <v>2</v>
      </c>
      <c r="T518" s="607" t="s">
        <v>626</v>
      </c>
      <c r="U518" s="623">
        <v>5</v>
      </c>
      <c r="V518" s="623">
        <v>2</v>
      </c>
      <c r="W518" s="607" t="s">
        <v>626</v>
      </c>
      <c r="X518" s="623">
        <v>6</v>
      </c>
      <c r="Y518" s="623">
        <v>2</v>
      </c>
      <c r="Z518" s="607" t="s">
        <v>626</v>
      </c>
      <c r="AA518" s="623">
        <v>7</v>
      </c>
      <c r="AB518" s="623">
        <v>2</v>
      </c>
      <c r="AC518" s="607" t="s">
        <v>626</v>
      </c>
      <c r="AD518" s="623">
        <v>8</v>
      </c>
      <c r="AE518" s="623">
        <v>2</v>
      </c>
      <c r="AF518" s="607" t="s">
        <v>626</v>
      </c>
      <c r="AG518" s="623">
        <v>9</v>
      </c>
      <c r="AH518" s="623">
        <v>2</v>
      </c>
      <c r="AI518" s="607" t="s">
        <v>626</v>
      </c>
      <c r="AJ518" s="623">
        <v>10</v>
      </c>
      <c r="AK518" s="623">
        <v>2</v>
      </c>
      <c r="AL518" s="607" t="s">
        <v>626</v>
      </c>
      <c r="AM518" s="623">
        <v>11</v>
      </c>
      <c r="AN518" s="623">
        <v>2</v>
      </c>
      <c r="AO518" s="607" t="s">
        <v>626</v>
      </c>
      <c r="AP518" s="623">
        <v>12</v>
      </c>
      <c r="AQ518" s="623">
        <v>2</v>
      </c>
    </row>
    <row r="519" spans="1:43" hidden="1" x14ac:dyDescent="0.3">
      <c r="A519" s="638"/>
      <c r="H519" s="602" t="s">
        <v>537</v>
      </c>
      <c r="I519" s="623" t="s">
        <v>538</v>
      </c>
      <c r="J519" s="626" t="s">
        <v>652</v>
      </c>
      <c r="K519" s="602" t="s">
        <v>537</v>
      </c>
      <c r="L519" s="623" t="s">
        <v>538</v>
      </c>
      <c r="M519" s="626" t="s">
        <v>652</v>
      </c>
      <c r="N519" s="602" t="s">
        <v>537</v>
      </c>
      <c r="O519" s="623" t="s">
        <v>538</v>
      </c>
      <c r="P519" s="626" t="s">
        <v>652</v>
      </c>
      <c r="Q519" s="602" t="s">
        <v>537</v>
      </c>
      <c r="R519" s="623" t="s">
        <v>538</v>
      </c>
      <c r="S519" s="626" t="s">
        <v>652</v>
      </c>
      <c r="T519" s="602" t="s">
        <v>537</v>
      </c>
      <c r="U519" s="623" t="s">
        <v>538</v>
      </c>
      <c r="V519" s="626" t="s">
        <v>652</v>
      </c>
      <c r="W519" s="602" t="s">
        <v>537</v>
      </c>
      <c r="X519" s="623" t="s">
        <v>538</v>
      </c>
      <c r="Y519" s="626" t="s">
        <v>652</v>
      </c>
      <c r="Z519" s="602" t="s">
        <v>537</v>
      </c>
      <c r="AA519" s="623" t="s">
        <v>538</v>
      </c>
      <c r="AB519" s="626" t="s">
        <v>652</v>
      </c>
      <c r="AC519" s="602" t="s">
        <v>537</v>
      </c>
      <c r="AD519" s="623" t="s">
        <v>538</v>
      </c>
      <c r="AE519" s="626" t="s">
        <v>652</v>
      </c>
      <c r="AF519" s="602" t="s">
        <v>537</v>
      </c>
      <c r="AG519" s="623" t="s">
        <v>538</v>
      </c>
      <c r="AH519" s="626" t="s">
        <v>652</v>
      </c>
      <c r="AI519" s="602" t="s">
        <v>537</v>
      </c>
      <c r="AJ519" s="623" t="s">
        <v>538</v>
      </c>
      <c r="AK519" s="626" t="s">
        <v>652</v>
      </c>
      <c r="AL519" s="602" t="s">
        <v>537</v>
      </c>
      <c r="AM519" s="623" t="s">
        <v>538</v>
      </c>
      <c r="AN519" s="626" t="s">
        <v>652</v>
      </c>
      <c r="AO519" s="602" t="s">
        <v>537</v>
      </c>
      <c r="AP519" s="623" t="s">
        <v>538</v>
      </c>
      <c r="AQ519" s="626" t="s">
        <v>652</v>
      </c>
    </row>
    <row r="520" spans="1:43" ht="15" hidden="1" thickBot="1" x14ac:dyDescent="0.35">
      <c r="A520" s="638"/>
      <c r="H520" s="618" t="s">
        <v>627</v>
      </c>
      <c r="I520" s="629">
        <v>1</v>
      </c>
      <c r="J520" s="629">
        <v>2</v>
      </c>
      <c r="K520" s="618" t="s">
        <v>627</v>
      </c>
      <c r="L520" s="629">
        <v>2</v>
      </c>
      <c r="M520" s="629">
        <v>2</v>
      </c>
      <c r="N520" s="618" t="s">
        <v>627</v>
      </c>
      <c r="O520" s="629">
        <v>3</v>
      </c>
      <c r="P520" s="629">
        <v>2</v>
      </c>
      <c r="Q520" s="618" t="s">
        <v>627</v>
      </c>
      <c r="R520" s="629">
        <v>4</v>
      </c>
      <c r="S520" s="629">
        <v>2</v>
      </c>
      <c r="T520" s="618" t="s">
        <v>627</v>
      </c>
      <c r="U520" s="629">
        <v>5</v>
      </c>
      <c r="V520" s="629">
        <v>2</v>
      </c>
      <c r="W520" s="618" t="s">
        <v>627</v>
      </c>
      <c r="X520" s="629">
        <v>6</v>
      </c>
      <c r="Y520" s="629">
        <v>2</v>
      </c>
      <c r="Z520" s="618" t="s">
        <v>627</v>
      </c>
      <c r="AA520" s="629">
        <v>7</v>
      </c>
      <c r="AB520" s="629">
        <v>2</v>
      </c>
      <c r="AC520" s="618" t="s">
        <v>627</v>
      </c>
      <c r="AD520" s="629">
        <v>8</v>
      </c>
      <c r="AE520" s="629">
        <v>2</v>
      </c>
      <c r="AF520" s="618" t="s">
        <v>627</v>
      </c>
      <c r="AG520" s="629">
        <v>9</v>
      </c>
      <c r="AH520" s="629">
        <v>2</v>
      </c>
      <c r="AI520" s="618" t="s">
        <v>627</v>
      </c>
      <c r="AJ520" s="629">
        <v>10</v>
      </c>
      <c r="AK520" s="629">
        <v>2</v>
      </c>
      <c r="AL520" s="618" t="s">
        <v>627</v>
      </c>
      <c r="AM520" s="629">
        <v>11</v>
      </c>
      <c r="AN520" s="629">
        <v>2</v>
      </c>
      <c r="AO520" s="618" t="s">
        <v>627</v>
      </c>
      <c r="AP520" s="629">
        <v>12</v>
      </c>
      <c r="AQ520" s="629">
        <v>2</v>
      </c>
    </row>
    <row r="521" spans="1:43" hidden="1" x14ac:dyDescent="0.3">
      <c r="A521" s="638"/>
      <c r="H521" s="596" t="s">
        <v>537</v>
      </c>
      <c r="I521" s="620" t="s">
        <v>538</v>
      </c>
      <c r="J521" s="621" t="s">
        <v>652</v>
      </c>
      <c r="K521" s="596" t="s">
        <v>537</v>
      </c>
      <c r="L521" s="620" t="s">
        <v>538</v>
      </c>
      <c r="M521" s="621" t="s">
        <v>652</v>
      </c>
      <c r="N521" s="596" t="s">
        <v>537</v>
      </c>
      <c r="O521" s="620" t="s">
        <v>538</v>
      </c>
      <c r="P521" s="621" t="s">
        <v>652</v>
      </c>
      <c r="Q521" s="596" t="s">
        <v>537</v>
      </c>
      <c r="R521" s="620" t="s">
        <v>538</v>
      </c>
      <c r="S521" s="621" t="s">
        <v>652</v>
      </c>
      <c r="T521" s="596" t="s">
        <v>537</v>
      </c>
      <c r="U521" s="620" t="s">
        <v>538</v>
      </c>
      <c r="V521" s="621" t="s">
        <v>652</v>
      </c>
      <c r="W521" s="596" t="s">
        <v>537</v>
      </c>
      <c r="X521" s="620" t="s">
        <v>538</v>
      </c>
      <c r="Y521" s="621" t="s">
        <v>652</v>
      </c>
      <c r="Z521" s="596" t="s">
        <v>537</v>
      </c>
      <c r="AA521" s="620" t="s">
        <v>538</v>
      </c>
      <c r="AB521" s="621" t="s">
        <v>652</v>
      </c>
      <c r="AC521" s="596" t="s">
        <v>537</v>
      </c>
      <c r="AD521" s="620" t="s">
        <v>538</v>
      </c>
      <c r="AE521" s="621" t="s">
        <v>652</v>
      </c>
      <c r="AF521" s="596" t="s">
        <v>537</v>
      </c>
      <c r="AG521" s="620" t="s">
        <v>538</v>
      </c>
      <c r="AH521" s="621" t="s">
        <v>652</v>
      </c>
      <c r="AI521" s="596" t="s">
        <v>537</v>
      </c>
      <c r="AJ521" s="620" t="s">
        <v>538</v>
      </c>
      <c r="AK521" s="621" t="s">
        <v>652</v>
      </c>
      <c r="AL521" s="596" t="s">
        <v>537</v>
      </c>
      <c r="AM521" s="620" t="s">
        <v>538</v>
      </c>
      <c r="AN521" s="621" t="s">
        <v>652</v>
      </c>
      <c r="AO521" s="596" t="s">
        <v>537</v>
      </c>
      <c r="AP521" s="620" t="s">
        <v>538</v>
      </c>
      <c r="AQ521" s="621" t="s">
        <v>652</v>
      </c>
    </row>
    <row r="522" spans="1:43" hidden="1" x14ac:dyDescent="0.3">
      <c r="A522" s="638"/>
      <c r="H522" s="602" t="s">
        <v>628</v>
      </c>
      <c r="I522" s="623">
        <v>1</v>
      </c>
      <c r="J522" s="623">
        <v>2</v>
      </c>
      <c r="K522" s="602" t="s">
        <v>628</v>
      </c>
      <c r="L522" s="623">
        <v>2</v>
      </c>
      <c r="M522" s="623">
        <v>2</v>
      </c>
      <c r="N522" s="602" t="s">
        <v>628</v>
      </c>
      <c r="O522" s="623">
        <v>3</v>
      </c>
      <c r="P522" s="623">
        <v>2</v>
      </c>
      <c r="Q522" s="602" t="s">
        <v>628</v>
      </c>
      <c r="R522" s="623">
        <v>4</v>
      </c>
      <c r="S522" s="623">
        <v>2</v>
      </c>
      <c r="T522" s="602" t="s">
        <v>628</v>
      </c>
      <c r="U522" s="623">
        <v>5</v>
      </c>
      <c r="V522" s="623">
        <v>2</v>
      </c>
      <c r="W522" s="602" t="s">
        <v>628</v>
      </c>
      <c r="X522" s="623">
        <v>6</v>
      </c>
      <c r="Y522" s="623">
        <v>2</v>
      </c>
      <c r="Z522" s="602" t="s">
        <v>628</v>
      </c>
      <c r="AA522" s="623">
        <v>7</v>
      </c>
      <c r="AB522" s="623">
        <v>2</v>
      </c>
      <c r="AC522" s="602" t="s">
        <v>628</v>
      </c>
      <c r="AD522" s="623">
        <v>8</v>
      </c>
      <c r="AE522" s="623">
        <v>2</v>
      </c>
      <c r="AF522" s="602" t="s">
        <v>628</v>
      </c>
      <c r="AG522" s="623">
        <v>9</v>
      </c>
      <c r="AH522" s="623">
        <v>2</v>
      </c>
      <c r="AI522" s="602" t="s">
        <v>628</v>
      </c>
      <c r="AJ522" s="623">
        <v>10</v>
      </c>
      <c r="AK522" s="623">
        <v>2</v>
      </c>
      <c r="AL522" s="602" t="s">
        <v>628</v>
      </c>
      <c r="AM522" s="623">
        <v>11</v>
      </c>
      <c r="AN522" s="623">
        <v>2</v>
      </c>
      <c r="AO522" s="602" t="s">
        <v>628</v>
      </c>
      <c r="AP522" s="623">
        <v>12</v>
      </c>
      <c r="AQ522" s="623">
        <v>2</v>
      </c>
    </row>
    <row r="523" spans="1:43" hidden="1" x14ac:dyDescent="0.3">
      <c r="A523" s="638"/>
      <c r="H523" s="602" t="s">
        <v>537</v>
      </c>
      <c r="I523" s="623" t="s">
        <v>538</v>
      </c>
      <c r="J523" s="626" t="s">
        <v>652</v>
      </c>
      <c r="K523" s="602" t="s">
        <v>537</v>
      </c>
      <c r="L523" s="623" t="s">
        <v>538</v>
      </c>
      <c r="M523" s="626" t="s">
        <v>652</v>
      </c>
      <c r="N523" s="602" t="s">
        <v>537</v>
      </c>
      <c r="O523" s="623" t="s">
        <v>538</v>
      </c>
      <c r="P523" s="626" t="s">
        <v>652</v>
      </c>
      <c r="Q523" s="602" t="s">
        <v>537</v>
      </c>
      <c r="R523" s="623" t="s">
        <v>538</v>
      </c>
      <c r="S523" s="626" t="s">
        <v>652</v>
      </c>
      <c r="T523" s="602" t="s">
        <v>537</v>
      </c>
      <c r="U523" s="623" t="s">
        <v>538</v>
      </c>
      <c r="V523" s="626" t="s">
        <v>652</v>
      </c>
      <c r="W523" s="602" t="s">
        <v>537</v>
      </c>
      <c r="X523" s="623" t="s">
        <v>538</v>
      </c>
      <c r="Y523" s="626" t="s">
        <v>652</v>
      </c>
      <c r="Z523" s="602" t="s">
        <v>537</v>
      </c>
      <c r="AA523" s="623" t="s">
        <v>538</v>
      </c>
      <c r="AB523" s="626" t="s">
        <v>652</v>
      </c>
      <c r="AC523" s="602" t="s">
        <v>537</v>
      </c>
      <c r="AD523" s="623" t="s">
        <v>538</v>
      </c>
      <c r="AE523" s="626" t="s">
        <v>652</v>
      </c>
      <c r="AF523" s="602" t="s">
        <v>537</v>
      </c>
      <c r="AG523" s="623" t="s">
        <v>538</v>
      </c>
      <c r="AH523" s="626" t="s">
        <v>652</v>
      </c>
      <c r="AI523" s="602" t="s">
        <v>537</v>
      </c>
      <c r="AJ523" s="623" t="s">
        <v>538</v>
      </c>
      <c r="AK523" s="626" t="s">
        <v>652</v>
      </c>
      <c r="AL523" s="602" t="s">
        <v>537</v>
      </c>
      <c r="AM523" s="623" t="s">
        <v>538</v>
      </c>
      <c r="AN523" s="626" t="s">
        <v>652</v>
      </c>
      <c r="AO523" s="602" t="s">
        <v>537</v>
      </c>
      <c r="AP523" s="623" t="s">
        <v>538</v>
      </c>
      <c r="AQ523" s="626" t="s">
        <v>652</v>
      </c>
    </row>
    <row r="524" spans="1:43" hidden="1" x14ac:dyDescent="0.3">
      <c r="A524" s="638"/>
      <c r="H524" s="602" t="s">
        <v>629</v>
      </c>
      <c r="I524" s="623">
        <v>1</v>
      </c>
      <c r="J524" s="623">
        <v>2</v>
      </c>
      <c r="K524" s="602" t="s">
        <v>629</v>
      </c>
      <c r="L524" s="623">
        <v>2</v>
      </c>
      <c r="M524" s="623">
        <v>2</v>
      </c>
      <c r="N524" s="602" t="s">
        <v>629</v>
      </c>
      <c r="O524" s="623">
        <v>3</v>
      </c>
      <c r="P524" s="623">
        <v>2</v>
      </c>
      <c r="Q524" s="602" t="s">
        <v>629</v>
      </c>
      <c r="R524" s="623">
        <v>4</v>
      </c>
      <c r="S524" s="623">
        <v>2</v>
      </c>
      <c r="T524" s="602" t="s">
        <v>629</v>
      </c>
      <c r="U524" s="623">
        <v>5</v>
      </c>
      <c r="V524" s="623">
        <v>2</v>
      </c>
      <c r="W524" s="602" t="s">
        <v>629</v>
      </c>
      <c r="X524" s="623">
        <v>6</v>
      </c>
      <c r="Y524" s="623">
        <v>2</v>
      </c>
      <c r="Z524" s="602" t="s">
        <v>629</v>
      </c>
      <c r="AA524" s="623">
        <v>7</v>
      </c>
      <c r="AB524" s="623">
        <v>2</v>
      </c>
      <c r="AC524" s="602" t="s">
        <v>629</v>
      </c>
      <c r="AD524" s="623">
        <v>8</v>
      </c>
      <c r="AE524" s="623">
        <v>2</v>
      </c>
      <c r="AF524" s="602" t="s">
        <v>629</v>
      </c>
      <c r="AG524" s="623">
        <v>9</v>
      </c>
      <c r="AH524" s="623">
        <v>2</v>
      </c>
      <c r="AI524" s="602" t="s">
        <v>629</v>
      </c>
      <c r="AJ524" s="623">
        <v>10</v>
      </c>
      <c r="AK524" s="623">
        <v>2</v>
      </c>
      <c r="AL524" s="602" t="s">
        <v>629</v>
      </c>
      <c r="AM524" s="623">
        <v>11</v>
      </c>
      <c r="AN524" s="623">
        <v>2</v>
      </c>
      <c r="AO524" s="602" t="s">
        <v>629</v>
      </c>
      <c r="AP524" s="623">
        <v>12</v>
      </c>
      <c r="AQ524" s="623">
        <v>2</v>
      </c>
    </row>
    <row r="525" spans="1:43" hidden="1" x14ac:dyDescent="0.3">
      <c r="A525" s="638"/>
      <c r="H525" s="602" t="s">
        <v>537</v>
      </c>
      <c r="I525" s="623" t="s">
        <v>538</v>
      </c>
      <c r="J525" s="626" t="s">
        <v>652</v>
      </c>
      <c r="K525" s="602" t="s">
        <v>537</v>
      </c>
      <c r="L525" s="623" t="s">
        <v>538</v>
      </c>
      <c r="M525" s="626" t="s">
        <v>652</v>
      </c>
      <c r="N525" s="602" t="s">
        <v>537</v>
      </c>
      <c r="O525" s="623" t="s">
        <v>538</v>
      </c>
      <c r="P525" s="626" t="s">
        <v>652</v>
      </c>
      <c r="Q525" s="602" t="s">
        <v>537</v>
      </c>
      <c r="R525" s="623" t="s">
        <v>538</v>
      </c>
      <c r="S525" s="626" t="s">
        <v>652</v>
      </c>
      <c r="T525" s="602" t="s">
        <v>537</v>
      </c>
      <c r="U525" s="623" t="s">
        <v>538</v>
      </c>
      <c r="V525" s="626" t="s">
        <v>652</v>
      </c>
      <c r="W525" s="602" t="s">
        <v>537</v>
      </c>
      <c r="X525" s="623" t="s">
        <v>538</v>
      </c>
      <c r="Y525" s="626" t="s">
        <v>652</v>
      </c>
      <c r="Z525" s="602" t="s">
        <v>537</v>
      </c>
      <c r="AA525" s="623" t="s">
        <v>538</v>
      </c>
      <c r="AB525" s="626" t="s">
        <v>652</v>
      </c>
      <c r="AC525" s="602" t="s">
        <v>537</v>
      </c>
      <c r="AD525" s="623" t="s">
        <v>538</v>
      </c>
      <c r="AE525" s="626" t="s">
        <v>652</v>
      </c>
      <c r="AF525" s="602" t="s">
        <v>537</v>
      </c>
      <c r="AG525" s="623" t="s">
        <v>538</v>
      </c>
      <c r="AH525" s="626" t="s">
        <v>652</v>
      </c>
      <c r="AI525" s="602" t="s">
        <v>537</v>
      </c>
      <c r="AJ525" s="623" t="s">
        <v>538</v>
      </c>
      <c r="AK525" s="626" t="s">
        <v>652</v>
      </c>
      <c r="AL525" s="602" t="s">
        <v>537</v>
      </c>
      <c r="AM525" s="623" t="s">
        <v>538</v>
      </c>
      <c r="AN525" s="626" t="s">
        <v>652</v>
      </c>
      <c r="AO525" s="602" t="s">
        <v>537</v>
      </c>
      <c r="AP525" s="623" t="s">
        <v>538</v>
      </c>
      <c r="AQ525" s="626" t="s">
        <v>652</v>
      </c>
    </row>
    <row r="526" spans="1:43" hidden="1" x14ac:dyDescent="0.3">
      <c r="A526" s="638"/>
      <c r="H526" s="602" t="s">
        <v>630</v>
      </c>
      <c r="I526" s="623">
        <v>1</v>
      </c>
      <c r="J526" s="623">
        <v>2</v>
      </c>
      <c r="K526" s="602" t="s">
        <v>630</v>
      </c>
      <c r="L526" s="623">
        <v>2</v>
      </c>
      <c r="M526" s="623">
        <v>2</v>
      </c>
      <c r="N526" s="602" t="s">
        <v>630</v>
      </c>
      <c r="O526" s="623">
        <v>3</v>
      </c>
      <c r="P526" s="623">
        <v>2</v>
      </c>
      <c r="Q526" s="602" t="s">
        <v>630</v>
      </c>
      <c r="R526" s="623">
        <v>4</v>
      </c>
      <c r="S526" s="623">
        <v>2</v>
      </c>
      <c r="T526" s="602" t="s">
        <v>630</v>
      </c>
      <c r="U526" s="623">
        <v>5</v>
      </c>
      <c r="V526" s="623">
        <v>2</v>
      </c>
      <c r="W526" s="602" t="s">
        <v>630</v>
      </c>
      <c r="X526" s="623">
        <v>6</v>
      </c>
      <c r="Y526" s="623">
        <v>2</v>
      </c>
      <c r="Z526" s="602" t="s">
        <v>630</v>
      </c>
      <c r="AA526" s="623">
        <v>7</v>
      </c>
      <c r="AB526" s="623">
        <v>2</v>
      </c>
      <c r="AC526" s="602" t="s">
        <v>630</v>
      </c>
      <c r="AD526" s="623">
        <v>8</v>
      </c>
      <c r="AE526" s="623">
        <v>2</v>
      </c>
      <c r="AF526" s="602" t="s">
        <v>630</v>
      </c>
      <c r="AG526" s="623">
        <v>9</v>
      </c>
      <c r="AH526" s="623">
        <v>2</v>
      </c>
      <c r="AI526" s="602" t="s">
        <v>630</v>
      </c>
      <c r="AJ526" s="623">
        <v>10</v>
      </c>
      <c r="AK526" s="623">
        <v>2</v>
      </c>
      <c r="AL526" s="602" t="s">
        <v>630</v>
      </c>
      <c r="AM526" s="623">
        <v>11</v>
      </c>
      <c r="AN526" s="623">
        <v>2</v>
      </c>
      <c r="AO526" s="602" t="s">
        <v>630</v>
      </c>
      <c r="AP526" s="623">
        <v>12</v>
      </c>
      <c r="AQ526" s="623">
        <v>2</v>
      </c>
    </row>
    <row r="527" spans="1:43" hidden="1" x14ac:dyDescent="0.3">
      <c r="A527" s="638"/>
      <c r="H527" s="602" t="s">
        <v>537</v>
      </c>
      <c r="I527" s="623" t="s">
        <v>538</v>
      </c>
      <c r="J527" s="626" t="s">
        <v>652</v>
      </c>
      <c r="K527" s="602" t="s">
        <v>537</v>
      </c>
      <c r="L527" s="623" t="s">
        <v>538</v>
      </c>
      <c r="M527" s="626" t="s">
        <v>652</v>
      </c>
      <c r="N527" s="602" t="s">
        <v>537</v>
      </c>
      <c r="O527" s="623" t="s">
        <v>538</v>
      </c>
      <c r="P527" s="626" t="s">
        <v>652</v>
      </c>
      <c r="Q527" s="602" t="s">
        <v>537</v>
      </c>
      <c r="R527" s="623" t="s">
        <v>538</v>
      </c>
      <c r="S527" s="626" t="s">
        <v>652</v>
      </c>
      <c r="T527" s="602" t="s">
        <v>537</v>
      </c>
      <c r="U527" s="623" t="s">
        <v>538</v>
      </c>
      <c r="V527" s="626" t="s">
        <v>652</v>
      </c>
      <c r="W527" s="602" t="s">
        <v>537</v>
      </c>
      <c r="X527" s="623" t="s">
        <v>538</v>
      </c>
      <c r="Y527" s="626" t="s">
        <v>652</v>
      </c>
      <c r="Z527" s="602" t="s">
        <v>537</v>
      </c>
      <c r="AA527" s="623" t="s">
        <v>538</v>
      </c>
      <c r="AB527" s="626" t="s">
        <v>652</v>
      </c>
      <c r="AC527" s="602" t="s">
        <v>537</v>
      </c>
      <c r="AD527" s="623" t="s">
        <v>538</v>
      </c>
      <c r="AE527" s="626" t="s">
        <v>652</v>
      </c>
      <c r="AF527" s="602" t="s">
        <v>537</v>
      </c>
      <c r="AG527" s="623" t="s">
        <v>538</v>
      </c>
      <c r="AH527" s="626" t="s">
        <v>652</v>
      </c>
      <c r="AI527" s="602" t="s">
        <v>537</v>
      </c>
      <c r="AJ527" s="623" t="s">
        <v>538</v>
      </c>
      <c r="AK527" s="626" t="s">
        <v>652</v>
      </c>
      <c r="AL527" s="602" t="s">
        <v>537</v>
      </c>
      <c r="AM527" s="623" t="s">
        <v>538</v>
      </c>
      <c r="AN527" s="626" t="s">
        <v>652</v>
      </c>
      <c r="AO527" s="602" t="s">
        <v>537</v>
      </c>
      <c r="AP527" s="623" t="s">
        <v>538</v>
      </c>
      <c r="AQ527" s="626" t="s">
        <v>652</v>
      </c>
    </row>
    <row r="528" spans="1:43" hidden="1" x14ac:dyDescent="0.3">
      <c r="A528" s="638"/>
      <c r="H528" s="602" t="s">
        <v>631</v>
      </c>
      <c r="I528" s="623">
        <v>1</v>
      </c>
      <c r="J528" s="623">
        <v>2</v>
      </c>
      <c r="K528" s="602" t="s">
        <v>631</v>
      </c>
      <c r="L528" s="623">
        <v>2</v>
      </c>
      <c r="M528" s="623">
        <v>2</v>
      </c>
      <c r="N528" s="602" t="s">
        <v>631</v>
      </c>
      <c r="O528" s="623">
        <v>3</v>
      </c>
      <c r="P528" s="623">
        <v>2</v>
      </c>
      <c r="Q528" s="602" t="s">
        <v>631</v>
      </c>
      <c r="R528" s="623">
        <v>4</v>
      </c>
      <c r="S528" s="623">
        <v>2</v>
      </c>
      <c r="T528" s="602" t="s">
        <v>631</v>
      </c>
      <c r="U528" s="623">
        <v>5</v>
      </c>
      <c r="V528" s="623">
        <v>2</v>
      </c>
      <c r="W528" s="602" t="s">
        <v>631</v>
      </c>
      <c r="X528" s="623">
        <v>6</v>
      </c>
      <c r="Y528" s="623">
        <v>2</v>
      </c>
      <c r="Z528" s="602" t="s">
        <v>631</v>
      </c>
      <c r="AA528" s="623">
        <v>7</v>
      </c>
      <c r="AB528" s="623">
        <v>2</v>
      </c>
      <c r="AC528" s="602" t="s">
        <v>631</v>
      </c>
      <c r="AD528" s="623">
        <v>8</v>
      </c>
      <c r="AE528" s="623">
        <v>2</v>
      </c>
      <c r="AF528" s="602" t="s">
        <v>631</v>
      </c>
      <c r="AG528" s="623">
        <v>9</v>
      </c>
      <c r="AH528" s="623">
        <v>2</v>
      </c>
      <c r="AI528" s="602" t="s">
        <v>631</v>
      </c>
      <c r="AJ528" s="623">
        <v>10</v>
      </c>
      <c r="AK528" s="623">
        <v>2</v>
      </c>
      <c r="AL528" s="602" t="s">
        <v>631</v>
      </c>
      <c r="AM528" s="623">
        <v>11</v>
      </c>
      <c r="AN528" s="623">
        <v>2</v>
      </c>
      <c r="AO528" s="602" t="s">
        <v>631</v>
      </c>
      <c r="AP528" s="623">
        <v>12</v>
      </c>
      <c r="AQ528" s="623">
        <v>2</v>
      </c>
    </row>
    <row r="529" spans="1:43" hidden="1" x14ac:dyDescent="0.3">
      <c r="A529" s="638"/>
      <c r="H529" s="602" t="s">
        <v>537</v>
      </c>
      <c r="I529" s="623" t="s">
        <v>538</v>
      </c>
      <c r="J529" s="626" t="s">
        <v>652</v>
      </c>
      <c r="K529" s="602" t="s">
        <v>537</v>
      </c>
      <c r="L529" s="623" t="s">
        <v>538</v>
      </c>
      <c r="M529" s="626" t="s">
        <v>652</v>
      </c>
      <c r="N529" s="602" t="s">
        <v>537</v>
      </c>
      <c r="O529" s="623" t="s">
        <v>538</v>
      </c>
      <c r="P529" s="626" t="s">
        <v>652</v>
      </c>
      <c r="Q529" s="602" t="s">
        <v>537</v>
      </c>
      <c r="R529" s="623" t="s">
        <v>538</v>
      </c>
      <c r="S529" s="626" t="s">
        <v>652</v>
      </c>
      <c r="T529" s="602" t="s">
        <v>537</v>
      </c>
      <c r="U529" s="623" t="s">
        <v>538</v>
      </c>
      <c r="V529" s="626" t="s">
        <v>652</v>
      </c>
      <c r="W529" s="602" t="s">
        <v>537</v>
      </c>
      <c r="X529" s="623" t="s">
        <v>538</v>
      </c>
      <c r="Y529" s="626" t="s">
        <v>652</v>
      </c>
      <c r="Z529" s="602" t="s">
        <v>537</v>
      </c>
      <c r="AA529" s="623" t="s">
        <v>538</v>
      </c>
      <c r="AB529" s="626" t="s">
        <v>652</v>
      </c>
      <c r="AC529" s="602" t="s">
        <v>537</v>
      </c>
      <c r="AD529" s="623" t="s">
        <v>538</v>
      </c>
      <c r="AE529" s="626" t="s">
        <v>652</v>
      </c>
      <c r="AF529" s="602" t="s">
        <v>537</v>
      </c>
      <c r="AG529" s="623" t="s">
        <v>538</v>
      </c>
      <c r="AH529" s="626" t="s">
        <v>652</v>
      </c>
      <c r="AI529" s="602" t="s">
        <v>537</v>
      </c>
      <c r="AJ529" s="623" t="s">
        <v>538</v>
      </c>
      <c r="AK529" s="626" t="s">
        <v>652</v>
      </c>
      <c r="AL529" s="602" t="s">
        <v>537</v>
      </c>
      <c r="AM529" s="623" t="s">
        <v>538</v>
      </c>
      <c r="AN529" s="626" t="s">
        <v>652</v>
      </c>
      <c r="AO529" s="602" t="s">
        <v>537</v>
      </c>
      <c r="AP529" s="623" t="s">
        <v>538</v>
      </c>
      <c r="AQ529" s="626" t="s">
        <v>652</v>
      </c>
    </row>
    <row r="530" spans="1:43" hidden="1" x14ac:dyDescent="0.3">
      <c r="A530" s="638"/>
      <c r="H530" s="602" t="s">
        <v>632</v>
      </c>
      <c r="I530" s="623">
        <v>1</v>
      </c>
      <c r="J530" s="623">
        <v>2</v>
      </c>
      <c r="K530" s="602" t="s">
        <v>632</v>
      </c>
      <c r="L530" s="623">
        <v>2</v>
      </c>
      <c r="M530" s="623">
        <v>2</v>
      </c>
      <c r="N530" s="602" t="s">
        <v>632</v>
      </c>
      <c r="O530" s="623">
        <v>3</v>
      </c>
      <c r="P530" s="623">
        <v>2</v>
      </c>
      <c r="Q530" s="602" t="s">
        <v>632</v>
      </c>
      <c r="R530" s="623">
        <v>4</v>
      </c>
      <c r="S530" s="623">
        <v>2</v>
      </c>
      <c r="T530" s="602" t="s">
        <v>632</v>
      </c>
      <c r="U530" s="623">
        <v>5</v>
      </c>
      <c r="V530" s="623">
        <v>2</v>
      </c>
      <c r="W530" s="602" t="s">
        <v>632</v>
      </c>
      <c r="X530" s="623">
        <v>6</v>
      </c>
      <c r="Y530" s="623">
        <v>2</v>
      </c>
      <c r="Z530" s="602" t="s">
        <v>632</v>
      </c>
      <c r="AA530" s="623">
        <v>7</v>
      </c>
      <c r="AB530" s="623">
        <v>2</v>
      </c>
      <c r="AC530" s="602" t="s">
        <v>632</v>
      </c>
      <c r="AD530" s="623">
        <v>8</v>
      </c>
      <c r="AE530" s="623">
        <v>2</v>
      </c>
      <c r="AF530" s="602" t="s">
        <v>632</v>
      </c>
      <c r="AG530" s="623">
        <v>9</v>
      </c>
      <c r="AH530" s="623">
        <v>2</v>
      </c>
      <c r="AI530" s="602" t="s">
        <v>632</v>
      </c>
      <c r="AJ530" s="623">
        <v>10</v>
      </c>
      <c r="AK530" s="623">
        <v>2</v>
      </c>
      <c r="AL530" s="602" t="s">
        <v>632</v>
      </c>
      <c r="AM530" s="623">
        <v>11</v>
      </c>
      <c r="AN530" s="623">
        <v>2</v>
      </c>
      <c r="AO530" s="602" t="s">
        <v>632</v>
      </c>
      <c r="AP530" s="623">
        <v>12</v>
      </c>
      <c r="AQ530" s="623">
        <v>2</v>
      </c>
    </row>
    <row r="531" spans="1:43" hidden="1" x14ac:dyDescent="0.3">
      <c r="A531" s="638"/>
      <c r="H531" s="602" t="s">
        <v>537</v>
      </c>
      <c r="I531" s="623" t="s">
        <v>538</v>
      </c>
      <c r="J531" s="626" t="s">
        <v>652</v>
      </c>
      <c r="K531" s="602" t="s">
        <v>537</v>
      </c>
      <c r="L531" s="623" t="s">
        <v>538</v>
      </c>
      <c r="M531" s="626" t="s">
        <v>652</v>
      </c>
      <c r="N531" s="602" t="s">
        <v>537</v>
      </c>
      <c r="O531" s="623" t="s">
        <v>538</v>
      </c>
      <c r="P531" s="626" t="s">
        <v>652</v>
      </c>
      <c r="Q531" s="602" t="s">
        <v>537</v>
      </c>
      <c r="R531" s="623" t="s">
        <v>538</v>
      </c>
      <c r="S531" s="626" t="s">
        <v>652</v>
      </c>
      <c r="T531" s="602" t="s">
        <v>537</v>
      </c>
      <c r="U531" s="623" t="s">
        <v>538</v>
      </c>
      <c r="V531" s="626" t="s">
        <v>652</v>
      </c>
      <c r="W531" s="602" t="s">
        <v>537</v>
      </c>
      <c r="X531" s="623" t="s">
        <v>538</v>
      </c>
      <c r="Y531" s="626" t="s">
        <v>652</v>
      </c>
      <c r="Z531" s="602" t="s">
        <v>537</v>
      </c>
      <c r="AA531" s="623" t="s">
        <v>538</v>
      </c>
      <c r="AB531" s="626" t="s">
        <v>652</v>
      </c>
      <c r="AC531" s="602" t="s">
        <v>537</v>
      </c>
      <c r="AD531" s="623" t="s">
        <v>538</v>
      </c>
      <c r="AE531" s="626" t="s">
        <v>652</v>
      </c>
      <c r="AF531" s="602" t="s">
        <v>537</v>
      </c>
      <c r="AG531" s="623" t="s">
        <v>538</v>
      </c>
      <c r="AH531" s="626" t="s">
        <v>652</v>
      </c>
      <c r="AI531" s="602" t="s">
        <v>537</v>
      </c>
      <c r="AJ531" s="623" t="s">
        <v>538</v>
      </c>
      <c r="AK531" s="626" t="s">
        <v>652</v>
      </c>
      <c r="AL531" s="602" t="s">
        <v>537</v>
      </c>
      <c r="AM531" s="623" t="s">
        <v>538</v>
      </c>
      <c r="AN531" s="626" t="s">
        <v>652</v>
      </c>
      <c r="AO531" s="602" t="s">
        <v>537</v>
      </c>
      <c r="AP531" s="623" t="s">
        <v>538</v>
      </c>
      <c r="AQ531" s="626" t="s">
        <v>652</v>
      </c>
    </row>
    <row r="532" spans="1:43" hidden="1" x14ac:dyDescent="0.3">
      <c r="A532" s="638"/>
      <c r="H532" s="602" t="s">
        <v>633</v>
      </c>
      <c r="I532" s="623">
        <v>1</v>
      </c>
      <c r="J532" s="623">
        <v>2</v>
      </c>
      <c r="K532" s="602" t="s">
        <v>633</v>
      </c>
      <c r="L532" s="623">
        <v>2</v>
      </c>
      <c r="M532" s="623">
        <v>2</v>
      </c>
      <c r="N532" s="602" t="s">
        <v>633</v>
      </c>
      <c r="O532" s="623">
        <v>3</v>
      </c>
      <c r="P532" s="623">
        <v>2</v>
      </c>
      <c r="Q532" s="602" t="s">
        <v>633</v>
      </c>
      <c r="R532" s="623">
        <v>4</v>
      </c>
      <c r="S532" s="623">
        <v>2</v>
      </c>
      <c r="T532" s="602" t="s">
        <v>633</v>
      </c>
      <c r="U532" s="623">
        <v>5</v>
      </c>
      <c r="V532" s="623">
        <v>2</v>
      </c>
      <c r="W532" s="602" t="s">
        <v>633</v>
      </c>
      <c r="X532" s="623">
        <v>6</v>
      </c>
      <c r="Y532" s="623">
        <v>2</v>
      </c>
      <c r="Z532" s="602" t="s">
        <v>633</v>
      </c>
      <c r="AA532" s="623">
        <v>7</v>
      </c>
      <c r="AB532" s="623">
        <v>2</v>
      </c>
      <c r="AC532" s="602" t="s">
        <v>633</v>
      </c>
      <c r="AD532" s="623">
        <v>8</v>
      </c>
      <c r="AE532" s="623">
        <v>2</v>
      </c>
      <c r="AF532" s="602" t="s">
        <v>633</v>
      </c>
      <c r="AG532" s="623">
        <v>9</v>
      </c>
      <c r="AH532" s="623">
        <v>2</v>
      </c>
      <c r="AI532" s="602" t="s">
        <v>633</v>
      </c>
      <c r="AJ532" s="623">
        <v>10</v>
      </c>
      <c r="AK532" s="623">
        <v>2</v>
      </c>
      <c r="AL532" s="602" t="s">
        <v>633</v>
      </c>
      <c r="AM532" s="623">
        <v>11</v>
      </c>
      <c r="AN532" s="623">
        <v>2</v>
      </c>
      <c r="AO532" s="602" t="s">
        <v>633</v>
      </c>
      <c r="AP532" s="623">
        <v>12</v>
      </c>
      <c r="AQ532" s="623">
        <v>2</v>
      </c>
    </row>
    <row r="533" spans="1:43" hidden="1" x14ac:dyDescent="0.3">
      <c r="A533" s="638"/>
      <c r="H533" s="607" t="s">
        <v>537</v>
      </c>
      <c r="I533" s="623" t="s">
        <v>538</v>
      </c>
      <c r="J533" s="626" t="s">
        <v>652</v>
      </c>
      <c r="K533" s="607" t="s">
        <v>537</v>
      </c>
      <c r="L533" s="623" t="s">
        <v>538</v>
      </c>
      <c r="M533" s="626" t="s">
        <v>652</v>
      </c>
      <c r="N533" s="607" t="s">
        <v>537</v>
      </c>
      <c r="O533" s="623" t="s">
        <v>538</v>
      </c>
      <c r="P533" s="626" t="s">
        <v>652</v>
      </c>
      <c r="Q533" s="607" t="s">
        <v>537</v>
      </c>
      <c r="R533" s="623" t="s">
        <v>538</v>
      </c>
      <c r="S533" s="626" t="s">
        <v>652</v>
      </c>
      <c r="T533" s="607" t="s">
        <v>537</v>
      </c>
      <c r="U533" s="623" t="s">
        <v>538</v>
      </c>
      <c r="V533" s="626" t="s">
        <v>652</v>
      </c>
      <c r="W533" s="607" t="s">
        <v>537</v>
      </c>
      <c r="X533" s="623" t="s">
        <v>538</v>
      </c>
      <c r="Y533" s="626" t="s">
        <v>652</v>
      </c>
      <c r="Z533" s="607" t="s">
        <v>537</v>
      </c>
      <c r="AA533" s="623" t="s">
        <v>538</v>
      </c>
      <c r="AB533" s="626" t="s">
        <v>652</v>
      </c>
      <c r="AC533" s="607" t="s">
        <v>537</v>
      </c>
      <c r="AD533" s="623" t="s">
        <v>538</v>
      </c>
      <c r="AE533" s="626" t="s">
        <v>652</v>
      </c>
      <c r="AF533" s="607" t="s">
        <v>537</v>
      </c>
      <c r="AG533" s="623" t="s">
        <v>538</v>
      </c>
      <c r="AH533" s="626" t="s">
        <v>652</v>
      </c>
      <c r="AI533" s="607" t="s">
        <v>537</v>
      </c>
      <c r="AJ533" s="623" t="s">
        <v>538</v>
      </c>
      <c r="AK533" s="626" t="s">
        <v>652</v>
      </c>
      <c r="AL533" s="607" t="s">
        <v>537</v>
      </c>
      <c r="AM533" s="623" t="s">
        <v>538</v>
      </c>
      <c r="AN533" s="626" t="s">
        <v>652</v>
      </c>
      <c r="AO533" s="607" t="s">
        <v>537</v>
      </c>
      <c r="AP533" s="623" t="s">
        <v>538</v>
      </c>
      <c r="AQ533" s="626" t="s">
        <v>652</v>
      </c>
    </row>
    <row r="534" spans="1:43" hidden="1" x14ac:dyDescent="0.3">
      <c r="A534" s="638"/>
      <c r="H534" s="607" t="s">
        <v>636</v>
      </c>
      <c r="I534" s="623">
        <v>1</v>
      </c>
      <c r="J534" s="623">
        <v>2</v>
      </c>
      <c r="K534" s="607" t="s">
        <v>636</v>
      </c>
      <c r="L534" s="623">
        <v>2</v>
      </c>
      <c r="M534" s="623">
        <v>2</v>
      </c>
      <c r="N534" s="607" t="s">
        <v>636</v>
      </c>
      <c r="O534" s="623">
        <v>3</v>
      </c>
      <c r="P534" s="623">
        <v>2</v>
      </c>
      <c r="Q534" s="607" t="s">
        <v>636</v>
      </c>
      <c r="R534" s="623">
        <v>4</v>
      </c>
      <c r="S534" s="623">
        <v>2</v>
      </c>
      <c r="T534" s="607" t="s">
        <v>636</v>
      </c>
      <c r="U534" s="623">
        <v>5</v>
      </c>
      <c r="V534" s="623">
        <v>2</v>
      </c>
      <c r="W534" s="607" t="s">
        <v>636</v>
      </c>
      <c r="X534" s="623">
        <v>6</v>
      </c>
      <c r="Y534" s="623">
        <v>2</v>
      </c>
      <c r="Z534" s="607" t="s">
        <v>636</v>
      </c>
      <c r="AA534" s="623">
        <v>7</v>
      </c>
      <c r="AB534" s="623">
        <v>2</v>
      </c>
      <c r="AC534" s="607" t="s">
        <v>636</v>
      </c>
      <c r="AD534" s="623">
        <v>8</v>
      </c>
      <c r="AE534" s="623">
        <v>2</v>
      </c>
      <c r="AF534" s="607" t="s">
        <v>636</v>
      </c>
      <c r="AG534" s="623">
        <v>9</v>
      </c>
      <c r="AH534" s="623">
        <v>2</v>
      </c>
      <c r="AI534" s="607" t="s">
        <v>636</v>
      </c>
      <c r="AJ534" s="623">
        <v>10</v>
      </c>
      <c r="AK534" s="623">
        <v>2</v>
      </c>
      <c r="AL534" s="607" t="s">
        <v>636</v>
      </c>
      <c r="AM534" s="623">
        <v>11</v>
      </c>
      <c r="AN534" s="623">
        <v>2</v>
      </c>
      <c r="AO534" s="607" t="s">
        <v>636</v>
      </c>
      <c r="AP534" s="623">
        <v>12</v>
      </c>
      <c r="AQ534" s="623">
        <v>2</v>
      </c>
    </row>
    <row r="535" spans="1:43" hidden="1" x14ac:dyDescent="0.3">
      <c r="A535" s="638"/>
      <c r="H535" s="602" t="s">
        <v>537</v>
      </c>
      <c r="I535" s="623" t="s">
        <v>538</v>
      </c>
      <c r="J535" s="626" t="s">
        <v>652</v>
      </c>
      <c r="K535" s="602" t="s">
        <v>537</v>
      </c>
      <c r="L535" s="623" t="s">
        <v>538</v>
      </c>
      <c r="M535" s="626" t="s">
        <v>652</v>
      </c>
      <c r="N535" s="602" t="s">
        <v>537</v>
      </c>
      <c r="O535" s="623" t="s">
        <v>538</v>
      </c>
      <c r="P535" s="626" t="s">
        <v>652</v>
      </c>
      <c r="Q535" s="602" t="s">
        <v>537</v>
      </c>
      <c r="R535" s="623" t="s">
        <v>538</v>
      </c>
      <c r="S535" s="626" t="s">
        <v>652</v>
      </c>
      <c r="T535" s="602" t="s">
        <v>537</v>
      </c>
      <c r="U535" s="623" t="s">
        <v>538</v>
      </c>
      <c r="V535" s="626" t="s">
        <v>652</v>
      </c>
      <c r="W535" s="602" t="s">
        <v>537</v>
      </c>
      <c r="X535" s="623" t="s">
        <v>538</v>
      </c>
      <c r="Y535" s="626" t="s">
        <v>652</v>
      </c>
      <c r="Z535" s="602" t="s">
        <v>537</v>
      </c>
      <c r="AA535" s="623" t="s">
        <v>538</v>
      </c>
      <c r="AB535" s="626" t="s">
        <v>652</v>
      </c>
      <c r="AC535" s="602" t="s">
        <v>537</v>
      </c>
      <c r="AD535" s="623" t="s">
        <v>538</v>
      </c>
      <c r="AE535" s="626" t="s">
        <v>652</v>
      </c>
      <c r="AF535" s="602" t="s">
        <v>537</v>
      </c>
      <c r="AG535" s="623" t="s">
        <v>538</v>
      </c>
      <c r="AH535" s="626" t="s">
        <v>652</v>
      </c>
      <c r="AI535" s="602" t="s">
        <v>537</v>
      </c>
      <c r="AJ535" s="623" t="s">
        <v>538</v>
      </c>
      <c r="AK535" s="626" t="s">
        <v>652</v>
      </c>
      <c r="AL535" s="602" t="s">
        <v>537</v>
      </c>
      <c r="AM535" s="623" t="s">
        <v>538</v>
      </c>
      <c r="AN535" s="626" t="s">
        <v>652</v>
      </c>
      <c r="AO535" s="602" t="s">
        <v>537</v>
      </c>
      <c r="AP535" s="623" t="s">
        <v>538</v>
      </c>
      <c r="AQ535" s="626" t="s">
        <v>652</v>
      </c>
    </row>
    <row r="536" spans="1:43" hidden="1" x14ac:dyDescent="0.3">
      <c r="A536" s="638"/>
      <c r="H536" s="602" t="s">
        <v>637</v>
      </c>
      <c r="I536" s="623">
        <v>1</v>
      </c>
      <c r="J536" s="623">
        <v>2</v>
      </c>
      <c r="K536" s="602" t="s">
        <v>637</v>
      </c>
      <c r="L536" s="623">
        <v>2</v>
      </c>
      <c r="M536" s="623">
        <v>2</v>
      </c>
      <c r="N536" s="602" t="s">
        <v>637</v>
      </c>
      <c r="O536" s="623">
        <v>3</v>
      </c>
      <c r="P536" s="623">
        <v>2</v>
      </c>
      <c r="Q536" s="602" t="s">
        <v>637</v>
      </c>
      <c r="R536" s="623">
        <v>4</v>
      </c>
      <c r="S536" s="623">
        <v>2</v>
      </c>
      <c r="T536" s="602" t="s">
        <v>637</v>
      </c>
      <c r="U536" s="623">
        <v>5</v>
      </c>
      <c r="V536" s="623">
        <v>2</v>
      </c>
      <c r="W536" s="602" t="s">
        <v>637</v>
      </c>
      <c r="X536" s="623">
        <v>6</v>
      </c>
      <c r="Y536" s="623">
        <v>2</v>
      </c>
      <c r="Z536" s="602" t="s">
        <v>637</v>
      </c>
      <c r="AA536" s="623">
        <v>7</v>
      </c>
      <c r="AB536" s="623">
        <v>2</v>
      </c>
      <c r="AC536" s="602" t="s">
        <v>637</v>
      </c>
      <c r="AD536" s="623">
        <v>8</v>
      </c>
      <c r="AE536" s="623">
        <v>2</v>
      </c>
      <c r="AF536" s="602" t="s">
        <v>637</v>
      </c>
      <c r="AG536" s="623">
        <v>9</v>
      </c>
      <c r="AH536" s="623">
        <v>2</v>
      </c>
      <c r="AI536" s="602" t="s">
        <v>637</v>
      </c>
      <c r="AJ536" s="623">
        <v>10</v>
      </c>
      <c r="AK536" s="623">
        <v>2</v>
      </c>
      <c r="AL536" s="602" t="s">
        <v>637</v>
      </c>
      <c r="AM536" s="623">
        <v>11</v>
      </c>
      <c r="AN536" s="623">
        <v>2</v>
      </c>
      <c r="AO536" s="602" t="s">
        <v>637</v>
      </c>
      <c r="AP536" s="623">
        <v>12</v>
      </c>
      <c r="AQ536" s="623">
        <v>2</v>
      </c>
    </row>
    <row r="537" spans="1:43" hidden="1" x14ac:dyDescent="0.3">
      <c r="A537" s="638"/>
      <c r="H537" s="602" t="s">
        <v>537</v>
      </c>
      <c r="I537" s="623" t="s">
        <v>538</v>
      </c>
      <c r="J537" s="626" t="s">
        <v>652</v>
      </c>
      <c r="K537" s="602" t="s">
        <v>537</v>
      </c>
      <c r="L537" s="623" t="s">
        <v>538</v>
      </c>
      <c r="M537" s="626" t="s">
        <v>652</v>
      </c>
      <c r="N537" s="602" t="s">
        <v>537</v>
      </c>
      <c r="O537" s="623" t="s">
        <v>538</v>
      </c>
      <c r="P537" s="626" t="s">
        <v>652</v>
      </c>
      <c r="Q537" s="602" t="s">
        <v>537</v>
      </c>
      <c r="R537" s="623" t="s">
        <v>538</v>
      </c>
      <c r="S537" s="626" t="s">
        <v>652</v>
      </c>
      <c r="T537" s="602" t="s">
        <v>537</v>
      </c>
      <c r="U537" s="623" t="s">
        <v>538</v>
      </c>
      <c r="V537" s="626" t="s">
        <v>652</v>
      </c>
      <c r="W537" s="602" t="s">
        <v>537</v>
      </c>
      <c r="X537" s="623" t="s">
        <v>538</v>
      </c>
      <c r="Y537" s="626" t="s">
        <v>652</v>
      </c>
      <c r="Z537" s="602" t="s">
        <v>537</v>
      </c>
      <c r="AA537" s="623" t="s">
        <v>538</v>
      </c>
      <c r="AB537" s="626" t="s">
        <v>652</v>
      </c>
      <c r="AC537" s="602" t="s">
        <v>537</v>
      </c>
      <c r="AD537" s="623" t="s">
        <v>538</v>
      </c>
      <c r="AE537" s="626" t="s">
        <v>652</v>
      </c>
      <c r="AF537" s="602" t="s">
        <v>537</v>
      </c>
      <c r="AG537" s="623" t="s">
        <v>538</v>
      </c>
      <c r="AH537" s="626" t="s">
        <v>652</v>
      </c>
      <c r="AI537" s="602" t="s">
        <v>537</v>
      </c>
      <c r="AJ537" s="623" t="s">
        <v>538</v>
      </c>
      <c r="AK537" s="626" t="s">
        <v>652</v>
      </c>
      <c r="AL537" s="602" t="s">
        <v>537</v>
      </c>
      <c r="AM537" s="623" t="s">
        <v>538</v>
      </c>
      <c r="AN537" s="626" t="s">
        <v>652</v>
      </c>
      <c r="AO537" s="602" t="s">
        <v>537</v>
      </c>
      <c r="AP537" s="623" t="s">
        <v>538</v>
      </c>
      <c r="AQ537" s="626" t="s">
        <v>652</v>
      </c>
    </row>
    <row r="538" spans="1:43" hidden="1" x14ac:dyDescent="0.3">
      <c r="A538" s="638"/>
      <c r="H538" s="602" t="s">
        <v>638</v>
      </c>
      <c r="I538" s="623">
        <v>1</v>
      </c>
      <c r="J538" s="623">
        <v>2</v>
      </c>
      <c r="K538" s="602" t="s">
        <v>638</v>
      </c>
      <c r="L538" s="623">
        <v>2</v>
      </c>
      <c r="M538" s="623">
        <v>2</v>
      </c>
      <c r="N538" s="602" t="s">
        <v>638</v>
      </c>
      <c r="O538" s="623">
        <v>3</v>
      </c>
      <c r="P538" s="623">
        <v>2</v>
      </c>
      <c r="Q538" s="602" t="s">
        <v>638</v>
      </c>
      <c r="R538" s="623">
        <v>4</v>
      </c>
      <c r="S538" s="623">
        <v>2</v>
      </c>
      <c r="T538" s="602" t="s">
        <v>638</v>
      </c>
      <c r="U538" s="623">
        <v>5</v>
      </c>
      <c r="V538" s="623">
        <v>2</v>
      </c>
      <c r="W538" s="602" t="s">
        <v>638</v>
      </c>
      <c r="X538" s="623">
        <v>6</v>
      </c>
      <c r="Y538" s="623">
        <v>2</v>
      </c>
      <c r="Z538" s="602" t="s">
        <v>638</v>
      </c>
      <c r="AA538" s="623">
        <v>7</v>
      </c>
      <c r="AB538" s="623">
        <v>2</v>
      </c>
      <c r="AC538" s="602" t="s">
        <v>638</v>
      </c>
      <c r="AD538" s="623">
        <v>8</v>
      </c>
      <c r="AE538" s="623">
        <v>2</v>
      </c>
      <c r="AF538" s="602" t="s">
        <v>638</v>
      </c>
      <c r="AG538" s="623">
        <v>9</v>
      </c>
      <c r="AH538" s="623">
        <v>2</v>
      </c>
      <c r="AI538" s="602" t="s">
        <v>638</v>
      </c>
      <c r="AJ538" s="623">
        <v>10</v>
      </c>
      <c r="AK538" s="623">
        <v>2</v>
      </c>
      <c r="AL538" s="602" t="s">
        <v>638</v>
      </c>
      <c r="AM538" s="623">
        <v>11</v>
      </c>
      <c r="AN538" s="623">
        <v>2</v>
      </c>
      <c r="AO538" s="602" t="s">
        <v>638</v>
      </c>
      <c r="AP538" s="623">
        <v>12</v>
      </c>
      <c r="AQ538" s="623">
        <v>2</v>
      </c>
    </row>
    <row r="539" spans="1:43" hidden="1" x14ac:dyDescent="0.3">
      <c r="A539" s="638"/>
      <c r="H539" s="602" t="s">
        <v>537</v>
      </c>
      <c r="I539" s="623" t="s">
        <v>538</v>
      </c>
      <c r="J539" s="626" t="s">
        <v>652</v>
      </c>
      <c r="K539" s="602" t="s">
        <v>537</v>
      </c>
      <c r="L539" s="623" t="s">
        <v>538</v>
      </c>
      <c r="M539" s="626" t="s">
        <v>652</v>
      </c>
      <c r="N539" s="602" t="s">
        <v>537</v>
      </c>
      <c r="O539" s="623" t="s">
        <v>538</v>
      </c>
      <c r="P539" s="626" t="s">
        <v>652</v>
      </c>
      <c r="Q539" s="602" t="s">
        <v>537</v>
      </c>
      <c r="R539" s="623" t="s">
        <v>538</v>
      </c>
      <c r="S539" s="626" t="s">
        <v>652</v>
      </c>
      <c r="T539" s="602" t="s">
        <v>537</v>
      </c>
      <c r="U539" s="623" t="s">
        <v>538</v>
      </c>
      <c r="V539" s="626" t="s">
        <v>652</v>
      </c>
      <c r="W539" s="602" t="s">
        <v>537</v>
      </c>
      <c r="X539" s="623" t="s">
        <v>538</v>
      </c>
      <c r="Y539" s="626" t="s">
        <v>652</v>
      </c>
      <c r="Z539" s="602" t="s">
        <v>537</v>
      </c>
      <c r="AA539" s="623" t="s">
        <v>538</v>
      </c>
      <c r="AB539" s="626" t="s">
        <v>652</v>
      </c>
      <c r="AC539" s="602" t="s">
        <v>537</v>
      </c>
      <c r="AD539" s="623" t="s">
        <v>538</v>
      </c>
      <c r="AE539" s="626" t="s">
        <v>652</v>
      </c>
      <c r="AF539" s="602" t="s">
        <v>537</v>
      </c>
      <c r="AG539" s="623" t="s">
        <v>538</v>
      </c>
      <c r="AH539" s="626" t="s">
        <v>652</v>
      </c>
      <c r="AI539" s="602" t="s">
        <v>537</v>
      </c>
      <c r="AJ539" s="623" t="s">
        <v>538</v>
      </c>
      <c r="AK539" s="626" t="s">
        <v>652</v>
      </c>
      <c r="AL539" s="602" t="s">
        <v>537</v>
      </c>
      <c r="AM539" s="623" t="s">
        <v>538</v>
      </c>
      <c r="AN539" s="626" t="s">
        <v>652</v>
      </c>
      <c r="AO539" s="602" t="s">
        <v>537</v>
      </c>
      <c r="AP539" s="623" t="s">
        <v>538</v>
      </c>
      <c r="AQ539" s="626" t="s">
        <v>652</v>
      </c>
    </row>
    <row r="540" spans="1:43" hidden="1" x14ac:dyDescent="0.3">
      <c r="A540" s="638"/>
      <c r="H540" s="602" t="s">
        <v>639</v>
      </c>
      <c r="I540" s="623">
        <v>1</v>
      </c>
      <c r="J540" s="623">
        <v>2</v>
      </c>
      <c r="K540" s="602" t="s">
        <v>639</v>
      </c>
      <c r="L540" s="623">
        <v>2</v>
      </c>
      <c r="M540" s="623">
        <v>2</v>
      </c>
      <c r="N540" s="602" t="s">
        <v>639</v>
      </c>
      <c r="O540" s="623">
        <v>3</v>
      </c>
      <c r="P540" s="623">
        <v>2</v>
      </c>
      <c r="Q540" s="602" t="s">
        <v>639</v>
      </c>
      <c r="R540" s="623">
        <v>4</v>
      </c>
      <c r="S540" s="623">
        <v>2</v>
      </c>
      <c r="T540" s="602" t="s">
        <v>639</v>
      </c>
      <c r="U540" s="623">
        <v>5</v>
      </c>
      <c r="V540" s="623">
        <v>2</v>
      </c>
      <c r="W540" s="602" t="s">
        <v>639</v>
      </c>
      <c r="X540" s="623">
        <v>6</v>
      </c>
      <c r="Y540" s="623">
        <v>2</v>
      </c>
      <c r="Z540" s="602" t="s">
        <v>639</v>
      </c>
      <c r="AA540" s="623">
        <v>7</v>
      </c>
      <c r="AB540" s="623">
        <v>2</v>
      </c>
      <c r="AC540" s="602" t="s">
        <v>639</v>
      </c>
      <c r="AD540" s="623">
        <v>8</v>
      </c>
      <c r="AE540" s="623">
        <v>2</v>
      </c>
      <c r="AF540" s="602" t="s">
        <v>639</v>
      </c>
      <c r="AG540" s="623">
        <v>9</v>
      </c>
      <c r="AH540" s="623">
        <v>2</v>
      </c>
      <c r="AI540" s="602" t="s">
        <v>639</v>
      </c>
      <c r="AJ540" s="623">
        <v>10</v>
      </c>
      <c r="AK540" s="623">
        <v>2</v>
      </c>
      <c r="AL540" s="602" t="s">
        <v>639</v>
      </c>
      <c r="AM540" s="623">
        <v>11</v>
      </c>
      <c r="AN540" s="623">
        <v>2</v>
      </c>
      <c r="AO540" s="602" t="s">
        <v>639</v>
      </c>
      <c r="AP540" s="623">
        <v>12</v>
      </c>
      <c r="AQ540" s="623">
        <v>2</v>
      </c>
    </row>
    <row r="541" spans="1:43" hidden="1" x14ac:dyDescent="0.3">
      <c r="A541" s="638"/>
      <c r="H541" s="602" t="s">
        <v>537</v>
      </c>
      <c r="I541" s="623" t="s">
        <v>538</v>
      </c>
      <c r="J541" s="626" t="s">
        <v>652</v>
      </c>
      <c r="K541" s="602" t="s">
        <v>537</v>
      </c>
      <c r="L541" s="623" t="s">
        <v>538</v>
      </c>
      <c r="M541" s="626" t="s">
        <v>652</v>
      </c>
      <c r="N541" s="602" t="s">
        <v>537</v>
      </c>
      <c r="O541" s="623" t="s">
        <v>538</v>
      </c>
      <c r="P541" s="626" t="s">
        <v>652</v>
      </c>
      <c r="Q541" s="602" t="s">
        <v>537</v>
      </c>
      <c r="R541" s="623" t="s">
        <v>538</v>
      </c>
      <c r="S541" s="626" t="s">
        <v>652</v>
      </c>
      <c r="T541" s="602" t="s">
        <v>537</v>
      </c>
      <c r="U541" s="623" t="s">
        <v>538</v>
      </c>
      <c r="V541" s="626" t="s">
        <v>652</v>
      </c>
      <c r="W541" s="602" t="s">
        <v>537</v>
      </c>
      <c r="X541" s="623" t="s">
        <v>538</v>
      </c>
      <c r="Y541" s="626" t="s">
        <v>652</v>
      </c>
      <c r="Z541" s="602" t="s">
        <v>537</v>
      </c>
      <c r="AA541" s="623" t="s">
        <v>538</v>
      </c>
      <c r="AB541" s="626" t="s">
        <v>652</v>
      </c>
      <c r="AC541" s="602" t="s">
        <v>537</v>
      </c>
      <c r="AD541" s="623" t="s">
        <v>538</v>
      </c>
      <c r="AE541" s="626" t="s">
        <v>652</v>
      </c>
      <c r="AF541" s="602" t="s">
        <v>537</v>
      </c>
      <c r="AG541" s="623" t="s">
        <v>538</v>
      </c>
      <c r="AH541" s="626" t="s">
        <v>652</v>
      </c>
      <c r="AI541" s="602" t="s">
        <v>537</v>
      </c>
      <c r="AJ541" s="623" t="s">
        <v>538</v>
      </c>
      <c r="AK541" s="626" t="s">
        <v>652</v>
      </c>
      <c r="AL541" s="602" t="s">
        <v>537</v>
      </c>
      <c r="AM541" s="623" t="s">
        <v>538</v>
      </c>
      <c r="AN541" s="626" t="s">
        <v>652</v>
      </c>
      <c r="AO541" s="602" t="s">
        <v>537</v>
      </c>
      <c r="AP541" s="623" t="s">
        <v>538</v>
      </c>
      <c r="AQ541" s="626" t="s">
        <v>652</v>
      </c>
    </row>
    <row r="542" spans="1:43" ht="15" hidden="1" thickBot="1" x14ac:dyDescent="0.35">
      <c r="A542" s="638"/>
      <c r="H542" s="618" t="s">
        <v>640</v>
      </c>
      <c r="I542" s="629">
        <v>1</v>
      </c>
      <c r="J542" s="629">
        <v>2</v>
      </c>
      <c r="K542" s="618" t="s">
        <v>640</v>
      </c>
      <c r="L542" s="629">
        <v>2</v>
      </c>
      <c r="M542" s="629">
        <v>2</v>
      </c>
      <c r="N542" s="618" t="s">
        <v>640</v>
      </c>
      <c r="O542" s="629">
        <v>3</v>
      </c>
      <c r="P542" s="629">
        <v>2</v>
      </c>
      <c r="Q542" s="618" t="s">
        <v>640</v>
      </c>
      <c r="R542" s="629">
        <v>4</v>
      </c>
      <c r="S542" s="629">
        <v>2</v>
      </c>
      <c r="T542" s="618" t="s">
        <v>640</v>
      </c>
      <c r="U542" s="629">
        <v>5</v>
      </c>
      <c r="V542" s="629">
        <v>2</v>
      </c>
      <c r="W542" s="618" t="s">
        <v>640</v>
      </c>
      <c r="X542" s="629">
        <v>6</v>
      </c>
      <c r="Y542" s="629">
        <v>2</v>
      </c>
      <c r="Z542" s="618" t="s">
        <v>640</v>
      </c>
      <c r="AA542" s="629">
        <v>7</v>
      </c>
      <c r="AB542" s="629">
        <v>2</v>
      </c>
      <c r="AC542" s="618" t="s">
        <v>640</v>
      </c>
      <c r="AD542" s="629">
        <v>8</v>
      </c>
      <c r="AE542" s="629">
        <v>2</v>
      </c>
      <c r="AF542" s="618" t="s">
        <v>640</v>
      </c>
      <c r="AG542" s="629">
        <v>9</v>
      </c>
      <c r="AH542" s="629">
        <v>2</v>
      </c>
      <c r="AI542" s="618" t="s">
        <v>640</v>
      </c>
      <c r="AJ542" s="629">
        <v>10</v>
      </c>
      <c r="AK542" s="629">
        <v>2</v>
      </c>
      <c r="AL542" s="618" t="s">
        <v>640</v>
      </c>
      <c r="AM542" s="629">
        <v>11</v>
      </c>
      <c r="AN542" s="629">
        <v>2</v>
      </c>
      <c r="AO542" s="618" t="s">
        <v>640</v>
      </c>
      <c r="AP542" s="629">
        <v>12</v>
      </c>
      <c r="AQ542" s="629">
        <v>2</v>
      </c>
    </row>
    <row r="543" spans="1:43" hidden="1" x14ac:dyDescent="0.3">
      <c r="A543" s="638"/>
      <c r="H543" s="596" t="s">
        <v>537</v>
      </c>
      <c r="I543" s="620" t="s">
        <v>538</v>
      </c>
      <c r="J543" s="621" t="s">
        <v>652</v>
      </c>
      <c r="K543" s="596" t="s">
        <v>537</v>
      </c>
      <c r="L543" s="620" t="s">
        <v>538</v>
      </c>
      <c r="M543" s="621" t="s">
        <v>652</v>
      </c>
      <c r="N543" s="596" t="s">
        <v>537</v>
      </c>
      <c r="O543" s="620" t="s">
        <v>538</v>
      </c>
      <c r="P543" s="621" t="s">
        <v>652</v>
      </c>
      <c r="Q543" s="596" t="s">
        <v>537</v>
      </c>
      <c r="R543" s="620" t="s">
        <v>538</v>
      </c>
      <c r="S543" s="621" t="s">
        <v>652</v>
      </c>
      <c r="T543" s="596" t="s">
        <v>537</v>
      </c>
      <c r="U543" s="620" t="s">
        <v>538</v>
      </c>
      <c r="V543" s="621" t="s">
        <v>652</v>
      </c>
      <c r="W543" s="596" t="s">
        <v>537</v>
      </c>
      <c r="X543" s="620" t="s">
        <v>538</v>
      </c>
      <c r="Y543" s="621" t="s">
        <v>652</v>
      </c>
      <c r="Z543" s="596" t="s">
        <v>537</v>
      </c>
      <c r="AA543" s="620" t="s">
        <v>538</v>
      </c>
      <c r="AB543" s="621" t="s">
        <v>652</v>
      </c>
      <c r="AC543" s="596" t="s">
        <v>537</v>
      </c>
      <c r="AD543" s="620" t="s">
        <v>538</v>
      </c>
      <c r="AE543" s="621" t="s">
        <v>652</v>
      </c>
      <c r="AF543" s="596" t="s">
        <v>537</v>
      </c>
      <c r="AG543" s="620" t="s">
        <v>538</v>
      </c>
      <c r="AH543" s="621" t="s">
        <v>652</v>
      </c>
      <c r="AI543" s="596" t="s">
        <v>537</v>
      </c>
      <c r="AJ543" s="620" t="s">
        <v>538</v>
      </c>
      <c r="AK543" s="621" t="s">
        <v>652</v>
      </c>
      <c r="AL543" s="596" t="s">
        <v>537</v>
      </c>
      <c r="AM543" s="620" t="s">
        <v>538</v>
      </c>
      <c r="AN543" s="621" t="s">
        <v>652</v>
      </c>
      <c r="AO543" s="596" t="s">
        <v>537</v>
      </c>
      <c r="AP543" s="620" t="s">
        <v>538</v>
      </c>
      <c r="AQ543" s="621" t="s">
        <v>652</v>
      </c>
    </row>
    <row r="544" spans="1:43" hidden="1" x14ac:dyDescent="0.3">
      <c r="A544" s="638"/>
      <c r="H544" s="602" t="s">
        <v>641</v>
      </c>
      <c r="I544" s="623">
        <v>1</v>
      </c>
      <c r="J544" s="623">
        <v>2</v>
      </c>
      <c r="K544" s="602" t="s">
        <v>641</v>
      </c>
      <c r="L544" s="623">
        <v>2</v>
      </c>
      <c r="M544" s="623">
        <v>2</v>
      </c>
      <c r="N544" s="602" t="s">
        <v>641</v>
      </c>
      <c r="O544" s="623">
        <v>3</v>
      </c>
      <c r="P544" s="623">
        <v>2</v>
      </c>
      <c r="Q544" s="602" t="s">
        <v>641</v>
      </c>
      <c r="R544" s="623">
        <v>4</v>
      </c>
      <c r="S544" s="623">
        <v>2</v>
      </c>
      <c r="T544" s="602" t="s">
        <v>641</v>
      </c>
      <c r="U544" s="623">
        <v>5</v>
      </c>
      <c r="V544" s="623">
        <v>2</v>
      </c>
      <c r="W544" s="602" t="s">
        <v>641</v>
      </c>
      <c r="X544" s="623">
        <v>6</v>
      </c>
      <c r="Y544" s="623">
        <v>2</v>
      </c>
      <c r="Z544" s="602" t="s">
        <v>641</v>
      </c>
      <c r="AA544" s="623">
        <v>7</v>
      </c>
      <c r="AB544" s="623">
        <v>2</v>
      </c>
      <c r="AC544" s="602" t="s">
        <v>641</v>
      </c>
      <c r="AD544" s="623">
        <v>8</v>
      </c>
      <c r="AE544" s="623">
        <v>2</v>
      </c>
      <c r="AF544" s="602" t="s">
        <v>641</v>
      </c>
      <c r="AG544" s="623">
        <v>9</v>
      </c>
      <c r="AH544" s="623">
        <v>2</v>
      </c>
      <c r="AI544" s="602" t="s">
        <v>641</v>
      </c>
      <c r="AJ544" s="623">
        <v>10</v>
      </c>
      <c r="AK544" s="623">
        <v>2</v>
      </c>
      <c r="AL544" s="602" t="s">
        <v>641</v>
      </c>
      <c r="AM544" s="623">
        <v>11</v>
      </c>
      <c r="AN544" s="623">
        <v>2</v>
      </c>
      <c r="AO544" s="602" t="s">
        <v>641</v>
      </c>
      <c r="AP544" s="623">
        <v>12</v>
      </c>
      <c r="AQ544" s="623">
        <v>2</v>
      </c>
    </row>
    <row r="545" spans="1:43" hidden="1" x14ac:dyDescent="0.3">
      <c r="A545" s="638"/>
      <c r="H545" s="607" t="s">
        <v>537</v>
      </c>
      <c r="I545" s="623" t="s">
        <v>538</v>
      </c>
      <c r="J545" s="626" t="s">
        <v>652</v>
      </c>
      <c r="K545" s="607" t="s">
        <v>537</v>
      </c>
      <c r="L545" s="623" t="s">
        <v>538</v>
      </c>
      <c r="M545" s="626" t="s">
        <v>652</v>
      </c>
      <c r="N545" s="607" t="s">
        <v>537</v>
      </c>
      <c r="O545" s="623" t="s">
        <v>538</v>
      </c>
      <c r="P545" s="626" t="s">
        <v>652</v>
      </c>
      <c r="Q545" s="607" t="s">
        <v>537</v>
      </c>
      <c r="R545" s="623" t="s">
        <v>538</v>
      </c>
      <c r="S545" s="626" t="s">
        <v>652</v>
      </c>
      <c r="T545" s="607" t="s">
        <v>537</v>
      </c>
      <c r="U545" s="623" t="s">
        <v>538</v>
      </c>
      <c r="V545" s="626" t="s">
        <v>652</v>
      </c>
      <c r="W545" s="607" t="s">
        <v>537</v>
      </c>
      <c r="X545" s="623" t="s">
        <v>538</v>
      </c>
      <c r="Y545" s="626" t="s">
        <v>652</v>
      </c>
      <c r="Z545" s="607" t="s">
        <v>537</v>
      </c>
      <c r="AA545" s="623" t="s">
        <v>538</v>
      </c>
      <c r="AB545" s="626" t="s">
        <v>652</v>
      </c>
      <c r="AC545" s="607" t="s">
        <v>537</v>
      </c>
      <c r="AD545" s="623" t="s">
        <v>538</v>
      </c>
      <c r="AE545" s="626" t="s">
        <v>652</v>
      </c>
      <c r="AF545" s="607" t="s">
        <v>537</v>
      </c>
      <c r="AG545" s="623" t="s">
        <v>538</v>
      </c>
      <c r="AH545" s="626" t="s">
        <v>652</v>
      </c>
      <c r="AI545" s="607" t="s">
        <v>537</v>
      </c>
      <c r="AJ545" s="623" t="s">
        <v>538</v>
      </c>
      <c r="AK545" s="626" t="s">
        <v>652</v>
      </c>
      <c r="AL545" s="607" t="s">
        <v>537</v>
      </c>
      <c r="AM545" s="623" t="s">
        <v>538</v>
      </c>
      <c r="AN545" s="626" t="s">
        <v>652</v>
      </c>
      <c r="AO545" s="607" t="s">
        <v>537</v>
      </c>
      <c r="AP545" s="623" t="s">
        <v>538</v>
      </c>
      <c r="AQ545" s="626" t="s">
        <v>652</v>
      </c>
    </row>
    <row r="546" spans="1:43" hidden="1" x14ac:dyDescent="0.3">
      <c r="A546" s="638"/>
      <c r="H546" s="607" t="s">
        <v>642</v>
      </c>
      <c r="I546" s="623">
        <v>1</v>
      </c>
      <c r="J546" s="623">
        <v>2</v>
      </c>
      <c r="K546" s="607" t="s">
        <v>642</v>
      </c>
      <c r="L546" s="623">
        <v>2</v>
      </c>
      <c r="M546" s="623">
        <v>2</v>
      </c>
      <c r="N546" s="607" t="s">
        <v>642</v>
      </c>
      <c r="O546" s="623">
        <v>3</v>
      </c>
      <c r="P546" s="623">
        <v>2</v>
      </c>
      <c r="Q546" s="607" t="s">
        <v>642</v>
      </c>
      <c r="R546" s="623">
        <v>4</v>
      </c>
      <c r="S546" s="623">
        <v>2</v>
      </c>
      <c r="T546" s="607" t="s">
        <v>642</v>
      </c>
      <c r="U546" s="623">
        <v>5</v>
      </c>
      <c r="V546" s="623">
        <v>2</v>
      </c>
      <c r="W546" s="607" t="s">
        <v>642</v>
      </c>
      <c r="X546" s="623">
        <v>6</v>
      </c>
      <c r="Y546" s="623">
        <v>2</v>
      </c>
      <c r="Z546" s="607" t="s">
        <v>642</v>
      </c>
      <c r="AA546" s="623">
        <v>7</v>
      </c>
      <c r="AB546" s="623">
        <v>2</v>
      </c>
      <c r="AC546" s="607" t="s">
        <v>642</v>
      </c>
      <c r="AD546" s="623">
        <v>8</v>
      </c>
      <c r="AE546" s="623">
        <v>2</v>
      </c>
      <c r="AF546" s="607" t="s">
        <v>642</v>
      </c>
      <c r="AG546" s="623">
        <v>9</v>
      </c>
      <c r="AH546" s="623">
        <v>2</v>
      </c>
      <c r="AI546" s="607" t="s">
        <v>642</v>
      </c>
      <c r="AJ546" s="623">
        <v>10</v>
      </c>
      <c r="AK546" s="623">
        <v>2</v>
      </c>
      <c r="AL546" s="607" t="s">
        <v>642</v>
      </c>
      <c r="AM546" s="623">
        <v>11</v>
      </c>
      <c r="AN546" s="623">
        <v>2</v>
      </c>
      <c r="AO546" s="607" t="s">
        <v>642</v>
      </c>
      <c r="AP546" s="623">
        <v>12</v>
      </c>
      <c r="AQ546" s="623">
        <v>2</v>
      </c>
    </row>
    <row r="547" spans="1:43" hidden="1" x14ac:dyDescent="0.3">
      <c r="A547" s="638"/>
      <c r="H547" s="602" t="s">
        <v>537</v>
      </c>
      <c r="I547" s="623" t="s">
        <v>538</v>
      </c>
      <c r="J547" s="626" t="s">
        <v>652</v>
      </c>
      <c r="K547" s="602" t="s">
        <v>537</v>
      </c>
      <c r="L547" s="623" t="s">
        <v>538</v>
      </c>
      <c r="M547" s="626" t="s">
        <v>652</v>
      </c>
      <c r="N547" s="602" t="s">
        <v>537</v>
      </c>
      <c r="O547" s="623" t="s">
        <v>538</v>
      </c>
      <c r="P547" s="626" t="s">
        <v>652</v>
      </c>
      <c r="Q547" s="602" t="s">
        <v>537</v>
      </c>
      <c r="R547" s="623" t="s">
        <v>538</v>
      </c>
      <c r="S547" s="626" t="s">
        <v>652</v>
      </c>
      <c r="T547" s="602" t="s">
        <v>537</v>
      </c>
      <c r="U547" s="623" t="s">
        <v>538</v>
      </c>
      <c r="V547" s="626" t="s">
        <v>652</v>
      </c>
      <c r="W547" s="602" t="s">
        <v>537</v>
      </c>
      <c r="X547" s="623" t="s">
        <v>538</v>
      </c>
      <c r="Y547" s="626" t="s">
        <v>652</v>
      </c>
      <c r="Z547" s="602" t="s">
        <v>537</v>
      </c>
      <c r="AA547" s="623" t="s">
        <v>538</v>
      </c>
      <c r="AB547" s="626" t="s">
        <v>652</v>
      </c>
      <c r="AC547" s="602" t="s">
        <v>537</v>
      </c>
      <c r="AD547" s="623" t="s">
        <v>538</v>
      </c>
      <c r="AE547" s="626" t="s">
        <v>652</v>
      </c>
      <c r="AF547" s="602" t="s">
        <v>537</v>
      </c>
      <c r="AG547" s="623" t="s">
        <v>538</v>
      </c>
      <c r="AH547" s="626" t="s">
        <v>652</v>
      </c>
      <c r="AI547" s="602" t="s">
        <v>537</v>
      </c>
      <c r="AJ547" s="623" t="s">
        <v>538</v>
      </c>
      <c r="AK547" s="626" t="s">
        <v>652</v>
      </c>
      <c r="AL547" s="602" t="s">
        <v>537</v>
      </c>
      <c r="AM547" s="623" t="s">
        <v>538</v>
      </c>
      <c r="AN547" s="626" t="s">
        <v>652</v>
      </c>
      <c r="AO547" s="602" t="s">
        <v>537</v>
      </c>
      <c r="AP547" s="623" t="s">
        <v>538</v>
      </c>
      <c r="AQ547" s="626" t="s">
        <v>652</v>
      </c>
    </row>
    <row r="548" spans="1:43" ht="15" hidden="1" thickBot="1" x14ac:dyDescent="0.35">
      <c r="A548" s="638"/>
      <c r="H548" s="618" t="s">
        <v>643</v>
      </c>
      <c r="I548" s="629">
        <v>1</v>
      </c>
      <c r="J548" s="629">
        <v>2</v>
      </c>
      <c r="K548" s="618" t="s">
        <v>643</v>
      </c>
      <c r="L548" s="629">
        <v>2</v>
      </c>
      <c r="M548" s="629">
        <v>2</v>
      </c>
      <c r="N548" s="618" t="s">
        <v>643</v>
      </c>
      <c r="O548" s="629">
        <v>3</v>
      </c>
      <c r="P548" s="629">
        <v>2</v>
      </c>
      <c r="Q548" s="618" t="s">
        <v>643</v>
      </c>
      <c r="R548" s="629">
        <v>4</v>
      </c>
      <c r="S548" s="629">
        <v>2</v>
      </c>
      <c r="T548" s="618" t="s">
        <v>643</v>
      </c>
      <c r="U548" s="629">
        <v>5</v>
      </c>
      <c r="V548" s="629">
        <v>2</v>
      </c>
      <c r="W548" s="618" t="s">
        <v>643</v>
      </c>
      <c r="X548" s="629">
        <v>6</v>
      </c>
      <c r="Y548" s="629">
        <v>2</v>
      </c>
      <c r="Z548" s="618" t="s">
        <v>643</v>
      </c>
      <c r="AA548" s="629">
        <v>7</v>
      </c>
      <c r="AB548" s="629">
        <v>2</v>
      </c>
      <c r="AC548" s="618" t="s">
        <v>643</v>
      </c>
      <c r="AD548" s="629">
        <v>8</v>
      </c>
      <c r="AE548" s="629">
        <v>2</v>
      </c>
      <c r="AF548" s="618" t="s">
        <v>643</v>
      </c>
      <c r="AG548" s="629">
        <v>9</v>
      </c>
      <c r="AH548" s="629">
        <v>2</v>
      </c>
      <c r="AI548" s="618" t="s">
        <v>643</v>
      </c>
      <c r="AJ548" s="629">
        <v>10</v>
      </c>
      <c r="AK548" s="629">
        <v>2</v>
      </c>
      <c r="AL548" s="618" t="s">
        <v>643</v>
      </c>
      <c r="AM548" s="629">
        <v>11</v>
      </c>
      <c r="AN548" s="629">
        <v>2</v>
      </c>
      <c r="AO548" s="618" t="s">
        <v>643</v>
      </c>
      <c r="AP548" s="629">
        <v>12</v>
      </c>
      <c r="AQ548" s="629">
        <v>2</v>
      </c>
    </row>
    <row r="549" spans="1:43" hidden="1" x14ac:dyDescent="0.3">
      <c r="A549" s="638"/>
      <c r="H549" s="619" t="s">
        <v>537</v>
      </c>
      <c r="I549" s="620" t="s">
        <v>538</v>
      </c>
      <c r="J549" s="621" t="s">
        <v>652</v>
      </c>
      <c r="K549" s="619" t="s">
        <v>537</v>
      </c>
      <c r="L549" s="620" t="s">
        <v>538</v>
      </c>
      <c r="M549" s="621" t="s">
        <v>652</v>
      </c>
      <c r="N549" s="619" t="s">
        <v>537</v>
      </c>
      <c r="O549" s="620" t="s">
        <v>538</v>
      </c>
      <c r="P549" s="621" t="s">
        <v>652</v>
      </c>
      <c r="Q549" s="619" t="s">
        <v>537</v>
      </c>
      <c r="R549" s="620" t="s">
        <v>538</v>
      </c>
      <c r="S549" s="621" t="s">
        <v>652</v>
      </c>
      <c r="T549" s="619" t="s">
        <v>537</v>
      </c>
      <c r="U549" s="620" t="s">
        <v>538</v>
      </c>
      <c r="V549" s="621" t="s">
        <v>652</v>
      </c>
      <c r="W549" s="619" t="s">
        <v>537</v>
      </c>
      <c r="X549" s="620" t="s">
        <v>538</v>
      </c>
      <c r="Y549" s="621" t="s">
        <v>652</v>
      </c>
      <c r="Z549" s="619" t="s">
        <v>537</v>
      </c>
      <c r="AA549" s="620" t="s">
        <v>538</v>
      </c>
      <c r="AB549" s="621" t="s">
        <v>652</v>
      </c>
      <c r="AC549" s="619" t="s">
        <v>537</v>
      </c>
      <c r="AD549" s="620" t="s">
        <v>538</v>
      </c>
      <c r="AE549" s="621" t="s">
        <v>652</v>
      </c>
      <c r="AF549" s="619" t="s">
        <v>537</v>
      </c>
      <c r="AG549" s="620" t="s">
        <v>538</v>
      </c>
      <c r="AH549" s="621" t="s">
        <v>652</v>
      </c>
      <c r="AI549" s="619" t="s">
        <v>537</v>
      </c>
      <c r="AJ549" s="620" t="s">
        <v>538</v>
      </c>
      <c r="AK549" s="621" t="s">
        <v>652</v>
      </c>
      <c r="AL549" s="619" t="s">
        <v>537</v>
      </c>
      <c r="AM549" s="620" t="s">
        <v>538</v>
      </c>
      <c r="AN549" s="621" t="s">
        <v>652</v>
      </c>
      <c r="AO549" s="619" t="s">
        <v>537</v>
      </c>
      <c r="AP549" s="620" t="s">
        <v>538</v>
      </c>
      <c r="AQ549" s="621" t="s">
        <v>652</v>
      </c>
    </row>
    <row r="550" spans="1:43" hidden="1" x14ac:dyDescent="0.3">
      <c r="A550" s="638"/>
      <c r="H550" s="607" t="s">
        <v>644</v>
      </c>
      <c r="I550" s="623">
        <v>1</v>
      </c>
      <c r="J550" s="623">
        <v>2</v>
      </c>
      <c r="K550" s="607" t="s">
        <v>644</v>
      </c>
      <c r="L550" s="623">
        <v>2</v>
      </c>
      <c r="M550" s="623">
        <v>2</v>
      </c>
      <c r="N550" s="607" t="s">
        <v>644</v>
      </c>
      <c r="O550" s="623">
        <v>3</v>
      </c>
      <c r="P550" s="623">
        <v>2</v>
      </c>
      <c r="Q550" s="607" t="s">
        <v>644</v>
      </c>
      <c r="R550" s="623">
        <v>4</v>
      </c>
      <c r="S550" s="623">
        <v>2</v>
      </c>
      <c r="T550" s="607" t="s">
        <v>644</v>
      </c>
      <c r="U550" s="623">
        <v>5</v>
      </c>
      <c r="V550" s="623">
        <v>2</v>
      </c>
      <c r="W550" s="607" t="s">
        <v>644</v>
      </c>
      <c r="X550" s="623">
        <v>6</v>
      </c>
      <c r="Y550" s="623">
        <v>2</v>
      </c>
      <c r="Z550" s="607" t="s">
        <v>644</v>
      </c>
      <c r="AA550" s="623">
        <v>7</v>
      </c>
      <c r="AB550" s="623">
        <v>2</v>
      </c>
      <c r="AC550" s="607" t="s">
        <v>644</v>
      </c>
      <c r="AD550" s="623">
        <v>8</v>
      </c>
      <c r="AE550" s="623">
        <v>2</v>
      </c>
      <c r="AF550" s="607" t="s">
        <v>644</v>
      </c>
      <c r="AG550" s="623">
        <v>9</v>
      </c>
      <c r="AH550" s="623">
        <v>2</v>
      </c>
      <c r="AI550" s="607" t="s">
        <v>644</v>
      </c>
      <c r="AJ550" s="623">
        <v>10</v>
      </c>
      <c r="AK550" s="623">
        <v>2</v>
      </c>
      <c r="AL550" s="607" t="s">
        <v>644</v>
      </c>
      <c r="AM550" s="623">
        <v>11</v>
      </c>
      <c r="AN550" s="623">
        <v>2</v>
      </c>
      <c r="AO550" s="607" t="s">
        <v>644</v>
      </c>
      <c r="AP550" s="623">
        <v>12</v>
      </c>
      <c r="AQ550" s="623">
        <v>2</v>
      </c>
    </row>
    <row r="551" spans="1:43" hidden="1" x14ac:dyDescent="0.3">
      <c r="A551" s="638"/>
      <c r="H551" s="607" t="s">
        <v>537</v>
      </c>
      <c r="I551" s="623" t="s">
        <v>538</v>
      </c>
      <c r="J551" s="626" t="s">
        <v>652</v>
      </c>
      <c r="K551" s="607" t="s">
        <v>537</v>
      </c>
      <c r="L551" s="623" t="s">
        <v>538</v>
      </c>
      <c r="M551" s="626" t="s">
        <v>652</v>
      </c>
      <c r="N551" s="607" t="s">
        <v>537</v>
      </c>
      <c r="O551" s="623" t="s">
        <v>538</v>
      </c>
      <c r="P551" s="626" t="s">
        <v>652</v>
      </c>
      <c r="Q551" s="607" t="s">
        <v>537</v>
      </c>
      <c r="R551" s="623" t="s">
        <v>538</v>
      </c>
      <c r="S551" s="626" t="s">
        <v>652</v>
      </c>
      <c r="T551" s="607" t="s">
        <v>537</v>
      </c>
      <c r="U551" s="623" t="s">
        <v>538</v>
      </c>
      <c r="V551" s="626" t="s">
        <v>652</v>
      </c>
      <c r="W551" s="607" t="s">
        <v>537</v>
      </c>
      <c r="X551" s="623" t="s">
        <v>538</v>
      </c>
      <c r="Y551" s="626" t="s">
        <v>652</v>
      </c>
      <c r="Z551" s="607" t="s">
        <v>537</v>
      </c>
      <c r="AA551" s="623" t="s">
        <v>538</v>
      </c>
      <c r="AB551" s="626" t="s">
        <v>652</v>
      </c>
      <c r="AC551" s="607" t="s">
        <v>537</v>
      </c>
      <c r="AD551" s="623" t="s">
        <v>538</v>
      </c>
      <c r="AE551" s="626" t="s">
        <v>652</v>
      </c>
      <c r="AF551" s="607" t="s">
        <v>537</v>
      </c>
      <c r="AG551" s="623" t="s">
        <v>538</v>
      </c>
      <c r="AH551" s="626" t="s">
        <v>652</v>
      </c>
      <c r="AI551" s="607" t="s">
        <v>537</v>
      </c>
      <c r="AJ551" s="623" t="s">
        <v>538</v>
      </c>
      <c r="AK551" s="626" t="s">
        <v>652</v>
      </c>
      <c r="AL551" s="607" t="s">
        <v>537</v>
      </c>
      <c r="AM551" s="623" t="s">
        <v>538</v>
      </c>
      <c r="AN551" s="626" t="s">
        <v>652</v>
      </c>
      <c r="AO551" s="607" t="s">
        <v>537</v>
      </c>
      <c r="AP551" s="623" t="s">
        <v>538</v>
      </c>
      <c r="AQ551" s="626" t="s">
        <v>652</v>
      </c>
    </row>
    <row r="552" spans="1:43" hidden="1" x14ac:dyDescent="0.3">
      <c r="A552" s="638"/>
      <c r="H552" s="607" t="s">
        <v>645</v>
      </c>
      <c r="I552" s="623">
        <v>1</v>
      </c>
      <c r="J552" s="623">
        <v>2</v>
      </c>
      <c r="K552" s="607" t="s">
        <v>645</v>
      </c>
      <c r="L552" s="623">
        <v>2</v>
      </c>
      <c r="M552" s="623">
        <v>2</v>
      </c>
      <c r="N552" s="607" t="s">
        <v>645</v>
      </c>
      <c r="O552" s="623">
        <v>3</v>
      </c>
      <c r="P552" s="623">
        <v>2</v>
      </c>
      <c r="Q552" s="607" t="s">
        <v>645</v>
      </c>
      <c r="R552" s="623">
        <v>4</v>
      </c>
      <c r="S552" s="623">
        <v>2</v>
      </c>
      <c r="T552" s="607" t="s">
        <v>645</v>
      </c>
      <c r="U552" s="623">
        <v>5</v>
      </c>
      <c r="V552" s="623">
        <v>2</v>
      </c>
      <c r="W552" s="607" t="s">
        <v>645</v>
      </c>
      <c r="X552" s="623">
        <v>6</v>
      </c>
      <c r="Y552" s="623">
        <v>2</v>
      </c>
      <c r="Z552" s="607" t="s">
        <v>645</v>
      </c>
      <c r="AA552" s="623">
        <v>7</v>
      </c>
      <c r="AB552" s="623">
        <v>2</v>
      </c>
      <c r="AC552" s="607" t="s">
        <v>645</v>
      </c>
      <c r="AD552" s="623">
        <v>8</v>
      </c>
      <c r="AE552" s="623">
        <v>2</v>
      </c>
      <c r="AF552" s="607" t="s">
        <v>645</v>
      </c>
      <c r="AG552" s="623">
        <v>9</v>
      </c>
      <c r="AH552" s="623">
        <v>2</v>
      </c>
      <c r="AI552" s="607" t="s">
        <v>645</v>
      </c>
      <c r="AJ552" s="623">
        <v>10</v>
      </c>
      <c r="AK552" s="623">
        <v>2</v>
      </c>
      <c r="AL552" s="607" t="s">
        <v>645</v>
      </c>
      <c r="AM552" s="623">
        <v>11</v>
      </c>
      <c r="AN552" s="623">
        <v>2</v>
      </c>
      <c r="AO552" s="607" t="s">
        <v>645</v>
      </c>
      <c r="AP552" s="623">
        <v>12</v>
      </c>
      <c r="AQ552" s="623">
        <v>2</v>
      </c>
    </row>
    <row r="553" spans="1:43" hidden="1" x14ac:dyDescent="0.3">
      <c r="A553" s="638"/>
      <c r="H553" s="607" t="s">
        <v>537</v>
      </c>
      <c r="I553" s="623" t="s">
        <v>538</v>
      </c>
      <c r="J553" s="626" t="s">
        <v>652</v>
      </c>
      <c r="K553" s="607" t="s">
        <v>537</v>
      </c>
      <c r="L553" s="623" t="s">
        <v>538</v>
      </c>
      <c r="M553" s="626" t="s">
        <v>652</v>
      </c>
      <c r="N553" s="607" t="s">
        <v>537</v>
      </c>
      <c r="O553" s="623" t="s">
        <v>538</v>
      </c>
      <c r="P553" s="626" t="s">
        <v>652</v>
      </c>
      <c r="Q553" s="607" t="s">
        <v>537</v>
      </c>
      <c r="R553" s="623" t="s">
        <v>538</v>
      </c>
      <c r="S553" s="626" t="s">
        <v>652</v>
      </c>
      <c r="T553" s="607" t="s">
        <v>537</v>
      </c>
      <c r="U553" s="623" t="s">
        <v>538</v>
      </c>
      <c r="V553" s="626" t="s">
        <v>652</v>
      </c>
      <c r="W553" s="607" t="s">
        <v>537</v>
      </c>
      <c r="X553" s="623" t="s">
        <v>538</v>
      </c>
      <c r="Y553" s="626" t="s">
        <v>652</v>
      </c>
      <c r="Z553" s="607" t="s">
        <v>537</v>
      </c>
      <c r="AA553" s="623" t="s">
        <v>538</v>
      </c>
      <c r="AB553" s="626" t="s">
        <v>652</v>
      </c>
      <c r="AC553" s="607" t="s">
        <v>537</v>
      </c>
      <c r="AD553" s="623" t="s">
        <v>538</v>
      </c>
      <c r="AE553" s="626" t="s">
        <v>652</v>
      </c>
      <c r="AF553" s="607" t="s">
        <v>537</v>
      </c>
      <c r="AG553" s="623" t="s">
        <v>538</v>
      </c>
      <c r="AH553" s="626" t="s">
        <v>652</v>
      </c>
      <c r="AI553" s="607" t="s">
        <v>537</v>
      </c>
      <c r="AJ553" s="623" t="s">
        <v>538</v>
      </c>
      <c r="AK553" s="626" t="s">
        <v>652</v>
      </c>
      <c r="AL553" s="607" t="s">
        <v>537</v>
      </c>
      <c r="AM553" s="623" t="s">
        <v>538</v>
      </c>
      <c r="AN553" s="626" t="s">
        <v>652</v>
      </c>
      <c r="AO553" s="607" t="s">
        <v>537</v>
      </c>
      <c r="AP553" s="623" t="s">
        <v>538</v>
      </c>
      <c r="AQ553" s="626" t="s">
        <v>652</v>
      </c>
    </row>
    <row r="554" spans="1:43" hidden="1" x14ac:dyDescent="0.3">
      <c r="A554" s="638"/>
      <c r="H554" s="607" t="s">
        <v>646</v>
      </c>
      <c r="I554" s="623">
        <v>1</v>
      </c>
      <c r="J554" s="623">
        <v>2</v>
      </c>
      <c r="K554" s="607" t="s">
        <v>646</v>
      </c>
      <c r="L554" s="623">
        <v>2</v>
      </c>
      <c r="M554" s="623">
        <v>2</v>
      </c>
      <c r="N554" s="607" t="s">
        <v>646</v>
      </c>
      <c r="O554" s="623">
        <v>3</v>
      </c>
      <c r="P554" s="623">
        <v>2</v>
      </c>
      <c r="Q554" s="607" t="s">
        <v>646</v>
      </c>
      <c r="R554" s="623">
        <v>4</v>
      </c>
      <c r="S554" s="623">
        <v>2</v>
      </c>
      <c r="T554" s="607" t="s">
        <v>646</v>
      </c>
      <c r="U554" s="623">
        <v>5</v>
      </c>
      <c r="V554" s="623">
        <v>2</v>
      </c>
      <c r="W554" s="607" t="s">
        <v>646</v>
      </c>
      <c r="X554" s="623">
        <v>6</v>
      </c>
      <c r="Y554" s="623">
        <v>2</v>
      </c>
      <c r="Z554" s="607" t="s">
        <v>646</v>
      </c>
      <c r="AA554" s="623">
        <v>7</v>
      </c>
      <c r="AB554" s="623">
        <v>2</v>
      </c>
      <c r="AC554" s="607" t="s">
        <v>646</v>
      </c>
      <c r="AD554" s="623">
        <v>8</v>
      </c>
      <c r="AE554" s="623">
        <v>2</v>
      </c>
      <c r="AF554" s="607" t="s">
        <v>646</v>
      </c>
      <c r="AG554" s="623">
        <v>9</v>
      </c>
      <c r="AH554" s="623">
        <v>2</v>
      </c>
      <c r="AI554" s="607" t="s">
        <v>646</v>
      </c>
      <c r="AJ554" s="623">
        <v>10</v>
      </c>
      <c r="AK554" s="623">
        <v>2</v>
      </c>
      <c r="AL554" s="607" t="s">
        <v>646</v>
      </c>
      <c r="AM554" s="623">
        <v>11</v>
      </c>
      <c r="AN554" s="623">
        <v>2</v>
      </c>
      <c r="AO554" s="607" t="s">
        <v>646</v>
      </c>
      <c r="AP554" s="623">
        <v>12</v>
      </c>
      <c r="AQ554" s="623">
        <v>2</v>
      </c>
    </row>
    <row r="555" spans="1:43" hidden="1" x14ac:dyDescent="0.3">
      <c r="A555" s="638"/>
      <c r="H555" s="607" t="s">
        <v>537</v>
      </c>
      <c r="I555" s="623" t="s">
        <v>538</v>
      </c>
      <c r="J555" s="626" t="s">
        <v>652</v>
      </c>
      <c r="K555" s="607" t="s">
        <v>537</v>
      </c>
      <c r="L555" s="623" t="s">
        <v>538</v>
      </c>
      <c r="M555" s="626" t="s">
        <v>652</v>
      </c>
      <c r="N555" s="607" t="s">
        <v>537</v>
      </c>
      <c r="O555" s="623" t="s">
        <v>538</v>
      </c>
      <c r="P555" s="626" t="s">
        <v>652</v>
      </c>
      <c r="Q555" s="607" t="s">
        <v>537</v>
      </c>
      <c r="R555" s="623" t="s">
        <v>538</v>
      </c>
      <c r="S555" s="626" t="s">
        <v>652</v>
      </c>
      <c r="T555" s="607" t="s">
        <v>537</v>
      </c>
      <c r="U555" s="623" t="s">
        <v>538</v>
      </c>
      <c r="V555" s="626" t="s">
        <v>652</v>
      </c>
      <c r="W555" s="607" t="s">
        <v>537</v>
      </c>
      <c r="X555" s="623" t="s">
        <v>538</v>
      </c>
      <c r="Y555" s="626" t="s">
        <v>652</v>
      </c>
      <c r="Z555" s="607" t="s">
        <v>537</v>
      </c>
      <c r="AA555" s="623" t="s">
        <v>538</v>
      </c>
      <c r="AB555" s="626" t="s">
        <v>652</v>
      </c>
      <c r="AC555" s="607" t="s">
        <v>537</v>
      </c>
      <c r="AD555" s="623" t="s">
        <v>538</v>
      </c>
      <c r="AE555" s="626" t="s">
        <v>652</v>
      </c>
      <c r="AF555" s="607" t="s">
        <v>537</v>
      </c>
      <c r="AG555" s="623" t="s">
        <v>538</v>
      </c>
      <c r="AH555" s="626" t="s">
        <v>652</v>
      </c>
      <c r="AI555" s="607" t="s">
        <v>537</v>
      </c>
      <c r="AJ555" s="623" t="s">
        <v>538</v>
      </c>
      <c r="AK555" s="626" t="s">
        <v>652</v>
      </c>
      <c r="AL555" s="607" t="s">
        <v>537</v>
      </c>
      <c r="AM555" s="623" t="s">
        <v>538</v>
      </c>
      <c r="AN555" s="626" t="s">
        <v>652</v>
      </c>
      <c r="AO555" s="607" t="s">
        <v>537</v>
      </c>
      <c r="AP555" s="623" t="s">
        <v>538</v>
      </c>
      <c r="AQ555" s="626" t="s">
        <v>652</v>
      </c>
    </row>
    <row r="556" spans="1:43" ht="15" hidden="1" thickBot="1" x14ac:dyDescent="0.35">
      <c r="A556" s="638"/>
      <c r="H556" s="615" t="s">
        <v>647</v>
      </c>
      <c r="I556" s="629">
        <v>1</v>
      </c>
      <c r="J556" s="629">
        <v>2</v>
      </c>
      <c r="K556" s="615" t="s">
        <v>647</v>
      </c>
      <c r="L556" s="629">
        <v>2</v>
      </c>
      <c r="M556" s="629">
        <v>2</v>
      </c>
      <c r="N556" s="615" t="s">
        <v>647</v>
      </c>
      <c r="O556" s="629">
        <v>3</v>
      </c>
      <c r="P556" s="629">
        <v>2</v>
      </c>
      <c r="Q556" s="615" t="s">
        <v>647</v>
      </c>
      <c r="R556" s="629">
        <v>4</v>
      </c>
      <c r="S556" s="629">
        <v>2</v>
      </c>
      <c r="T556" s="615" t="s">
        <v>647</v>
      </c>
      <c r="U556" s="629">
        <v>5</v>
      </c>
      <c r="V556" s="629">
        <v>2</v>
      </c>
      <c r="W556" s="615" t="s">
        <v>647</v>
      </c>
      <c r="X556" s="629">
        <v>6</v>
      </c>
      <c r="Y556" s="629">
        <v>2</v>
      </c>
      <c r="Z556" s="615" t="s">
        <v>647</v>
      </c>
      <c r="AA556" s="629">
        <v>7</v>
      </c>
      <c r="AB556" s="629">
        <v>2</v>
      </c>
      <c r="AC556" s="615" t="s">
        <v>647</v>
      </c>
      <c r="AD556" s="629">
        <v>8</v>
      </c>
      <c r="AE556" s="629">
        <v>2</v>
      </c>
      <c r="AF556" s="615" t="s">
        <v>647</v>
      </c>
      <c r="AG556" s="629">
        <v>9</v>
      </c>
      <c r="AH556" s="629">
        <v>2</v>
      </c>
      <c r="AI556" s="615" t="s">
        <v>647</v>
      </c>
      <c r="AJ556" s="629">
        <v>10</v>
      </c>
      <c r="AK556" s="629">
        <v>2</v>
      </c>
      <c r="AL556" s="615" t="s">
        <v>647</v>
      </c>
      <c r="AM556" s="629">
        <v>11</v>
      </c>
      <c r="AN556" s="629">
        <v>2</v>
      </c>
      <c r="AO556" s="615" t="s">
        <v>647</v>
      </c>
      <c r="AP556" s="629">
        <v>12</v>
      </c>
      <c r="AQ556" s="629">
        <v>2</v>
      </c>
    </row>
    <row r="557" spans="1:43" hidden="1" x14ac:dyDescent="0.3">
      <c r="A557" s="638"/>
      <c r="H557" s="563"/>
      <c r="I557" s="298"/>
      <c r="J557" s="298"/>
      <c r="K557" s="563"/>
      <c r="L557" s="298"/>
      <c r="M557" s="298"/>
      <c r="N557" s="563"/>
      <c r="O557" s="298"/>
      <c r="P557" s="298"/>
      <c r="Q557" s="563"/>
      <c r="R557" s="298"/>
      <c r="S557" s="298"/>
      <c r="T557" s="563"/>
      <c r="U557" s="298"/>
      <c r="V557" s="298"/>
      <c r="W557" s="563"/>
      <c r="X557" s="298"/>
      <c r="Y557" s="298"/>
      <c r="Z557" s="563"/>
      <c r="AA557" s="298"/>
      <c r="AB557" s="298"/>
      <c r="AC557" s="563"/>
      <c r="AD557" s="298"/>
      <c r="AE557" s="298"/>
      <c r="AF557" s="563"/>
      <c r="AG557" s="298"/>
      <c r="AH557" s="298"/>
      <c r="AI557" s="563"/>
      <c r="AJ557" s="298"/>
      <c r="AK557" s="298"/>
      <c r="AL557" s="563"/>
      <c r="AM557" s="298"/>
      <c r="AN557" s="298"/>
      <c r="AO557" s="563"/>
      <c r="AP557" s="298"/>
      <c r="AQ557" s="298"/>
    </row>
    <row r="558" spans="1:43" hidden="1" x14ac:dyDescent="0.3">
      <c r="A558" s="638"/>
      <c r="H558" s="585" t="s">
        <v>537</v>
      </c>
      <c r="I558" s="588" t="s">
        <v>538</v>
      </c>
      <c r="J558" s="589" t="s">
        <v>652</v>
      </c>
      <c r="K558" s="585" t="s">
        <v>537</v>
      </c>
      <c r="L558" s="588" t="s">
        <v>538</v>
      </c>
      <c r="M558" s="589" t="s">
        <v>652</v>
      </c>
      <c r="N558" s="585" t="s">
        <v>537</v>
      </c>
      <c r="O558" s="588" t="s">
        <v>538</v>
      </c>
      <c r="P558" s="589" t="s">
        <v>652</v>
      </c>
      <c r="Q558" s="585" t="s">
        <v>537</v>
      </c>
      <c r="R558" s="588" t="s">
        <v>538</v>
      </c>
      <c r="S558" s="589" t="s">
        <v>652</v>
      </c>
      <c r="T558" s="585" t="s">
        <v>537</v>
      </c>
      <c r="U558" s="588" t="s">
        <v>538</v>
      </c>
      <c r="V558" s="589" t="s">
        <v>652</v>
      </c>
      <c r="W558" s="585" t="s">
        <v>537</v>
      </c>
      <c r="X558" s="588" t="s">
        <v>538</v>
      </c>
      <c r="Y558" s="589" t="s">
        <v>652</v>
      </c>
      <c r="Z558" s="585" t="s">
        <v>537</v>
      </c>
      <c r="AA558" s="588" t="s">
        <v>538</v>
      </c>
      <c r="AB558" s="589" t="s">
        <v>652</v>
      </c>
      <c r="AC558" s="585" t="s">
        <v>537</v>
      </c>
      <c r="AD558" s="588" t="s">
        <v>538</v>
      </c>
      <c r="AE558" s="589" t="s">
        <v>652</v>
      </c>
      <c r="AF558" s="585" t="s">
        <v>537</v>
      </c>
      <c r="AG558" s="588" t="s">
        <v>538</v>
      </c>
      <c r="AH558" s="589" t="s">
        <v>652</v>
      </c>
      <c r="AI558" s="585" t="s">
        <v>537</v>
      </c>
      <c r="AJ558" s="588" t="s">
        <v>538</v>
      </c>
      <c r="AK558" s="589" t="s">
        <v>652</v>
      </c>
      <c r="AL558" s="585" t="s">
        <v>537</v>
      </c>
      <c r="AM558" s="588" t="s">
        <v>538</v>
      </c>
      <c r="AN558" s="589" t="s">
        <v>652</v>
      </c>
      <c r="AO558" s="585" t="s">
        <v>537</v>
      </c>
      <c r="AP558" s="588" t="s">
        <v>538</v>
      </c>
      <c r="AQ558" s="589" t="s">
        <v>652</v>
      </c>
    </row>
    <row r="559" spans="1:43" ht="15" hidden="1" thickBot="1" x14ac:dyDescent="0.35">
      <c r="A559" s="638"/>
      <c r="H559" s="591" t="s">
        <v>541</v>
      </c>
      <c r="I559" s="594">
        <v>1</v>
      </c>
      <c r="J559" s="594">
        <v>3</v>
      </c>
      <c r="K559" s="591" t="s">
        <v>541</v>
      </c>
      <c r="L559" s="594">
        <v>2</v>
      </c>
      <c r="M559" s="594">
        <v>3</v>
      </c>
      <c r="N559" s="591" t="s">
        <v>541</v>
      </c>
      <c r="O559" s="594">
        <v>3</v>
      </c>
      <c r="P559" s="594">
        <v>3</v>
      </c>
      <c r="Q559" s="591" t="s">
        <v>541</v>
      </c>
      <c r="R559" s="594">
        <v>4</v>
      </c>
      <c r="S559" s="594">
        <v>3</v>
      </c>
      <c r="T559" s="591" t="s">
        <v>541</v>
      </c>
      <c r="U559" s="594">
        <v>5</v>
      </c>
      <c r="V559" s="594">
        <v>3</v>
      </c>
      <c r="W559" s="591" t="s">
        <v>541</v>
      </c>
      <c r="X559" s="594">
        <v>6</v>
      </c>
      <c r="Y559" s="594">
        <v>3</v>
      </c>
      <c r="Z559" s="591" t="s">
        <v>541</v>
      </c>
      <c r="AA559" s="594">
        <v>7</v>
      </c>
      <c r="AB559" s="594">
        <v>3</v>
      </c>
      <c r="AC559" s="591" t="s">
        <v>541</v>
      </c>
      <c r="AD559" s="594">
        <v>8</v>
      </c>
      <c r="AE559" s="594">
        <v>3</v>
      </c>
      <c r="AF559" s="591" t="s">
        <v>541</v>
      </c>
      <c r="AG559" s="594">
        <v>9</v>
      </c>
      <c r="AH559" s="594">
        <v>3</v>
      </c>
      <c r="AI559" s="591" t="s">
        <v>541</v>
      </c>
      <c r="AJ559" s="594">
        <v>10</v>
      </c>
      <c r="AK559" s="594">
        <v>3</v>
      </c>
      <c r="AL559" s="591" t="s">
        <v>541</v>
      </c>
      <c r="AM559" s="594">
        <v>11</v>
      </c>
      <c r="AN559" s="594">
        <v>3</v>
      </c>
      <c r="AO559" s="591" t="s">
        <v>541</v>
      </c>
      <c r="AP559" s="594">
        <v>12</v>
      </c>
      <c r="AQ559" s="594">
        <v>3</v>
      </c>
    </row>
    <row r="560" spans="1:43" hidden="1" x14ac:dyDescent="0.3">
      <c r="A560" s="638"/>
      <c r="H560" s="596" t="s">
        <v>537</v>
      </c>
      <c r="I560" s="599" t="s">
        <v>538</v>
      </c>
      <c r="J560" s="600" t="s">
        <v>652</v>
      </c>
      <c r="K560" s="596" t="s">
        <v>537</v>
      </c>
      <c r="L560" s="599" t="s">
        <v>538</v>
      </c>
      <c r="M560" s="600" t="s">
        <v>652</v>
      </c>
      <c r="N560" s="596" t="s">
        <v>537</v>
      </c>
      <c r="O560" s="599" t="s">
        <v>538</v>
      </c>
      <c r="P560" s="600" t="s">
        <v>652</v>
      </c>
      <c r="Q560" s="596" t="s">
        <v>537</v>
      </c>
      <c r="R560" s="599" t="s">
        <v>538</v>
      </c>
      <c r="S560" s="600" t="s">
        <v>652</v>
      </c>
      <c r="T560" s="596" t="s">
        <v>537</v>
      </c>
      <c r="U560" s="599" t="s">
        <v>538</v>
      </c>
      <c r="V560" s="600" t="s">
        <v>652</v>
      </c>
      <c r="W560" s="596" t="s">
        <v>537</v>
      </c>
      <c r="X560" s="599" t="s">
        <v>538</v>
      </c>
      <c r="Y560" s="600" t="s">
        <v>652</v>
      </c>
      <c r="Z560" s="596" t="s">
        <v>537</v>
      </c>
      <c r="AA560" s="599" t="s">
        <v>538</v>
      </c>
      <c r="AB560" s="600" t="s">
        <v>652</v>
      </c>
      <c r="AC560" s="596" t="s">
        <v>537</v>
      </c>
      <c r="AD560" s="599" t="s">
        <v>538</v>
      </c>
      <c r="AE560" s="600" t="s">
        <v>652</v>
      </c>
      <c r="AF560" s="596" t="s">
        <v>537</v>
      </c>
      <c r="AG560" s="599" t="s">
        <v>538</v>
      </c>
      <c r="AH560" s="600" t="s">
        <v>652</v>
      </c>
      <c r="AI560" s="596" t="s">
        <v>537</v>
      </c>
      <c r="AJ560" s="599" t="s">
        <v>538</v>
      </c>
      <c r="AK560" s="600" t="s">
        <v>652</v>
      </c>
      <c r="AL560" s="596" t="s">
        <v>537</v>
      </c>
      <c r="AM560" s="599" t="s">
        <v>538</v>
      </c>
      <c r="AN560" s="600" t="s">
        <v>652</v>
      </c>
      <c r="AO560" s="596" t="s">
        <v>537</v>
      </c>
      <c r="AP560" s="599" t="s">
        <v>538</v>
      </c>
      <c r="AQ560" s="600" t="s">
        <v>652</v>
      </c>
    </row>
    <row r="561" spans="1:43" hidden="1" x14ac:dyDescent="0.3">
      <c r="A561" s="638"/>
      <c r="H561" s="602" t="s">
        <v>542</v>
      </c>
      <c r="I561" s="605">
        <v>1</v>
      </c>
      <c r="J561" s="605">
        <v>3</v>
      </c>
      <c r="K561" s="602" t="s">
        <v>542</v>
      </c>
      <c r="L561" s="605">
        <v>2</v>
      </c>
      <c r="M561" s="605">
        <v>3</v>
      </c>
      <c r="N561" s="602" t="s">
        <v>542</v>
      </c>
      <c r="O561" s="605">
        <v>3</v>
      </c>
      <c r="P561" s="605">
        <v>3</v>
      </c>
      <c r="Q561" s="602" t="s">
        <v>542</v>
      </c>
      <c r="R561" s="605">
        <v>4</v>
      </c>
      <c r="S561" s="605">
        <v>3</v>
      </c>
      <c r="T561" s="602" t="s">
        <v>542</v>
      </c>
      <c r="U561" s="605">
        <v>5</v>
      </c>
      <c r="V561" s="605">
        <v>3</v>
      </c>
      <c r="W561" s="602" t="s">
        <v>542</v>
      </c>
      <c r="X561" s="605">
        <v>6</v>
      </c>
      <c r="Y561" s="605">
        <v>3</v>
      </c>
      <c r="Z561" s="602" t="s">
        <v>542</v>
      </c>
      <c r="AA561" s="605">
        <v>7</v>
      </c>
      <c r="AB561" s="605">
        <v>3</v>
      </c>
      <c r="AC561" s="602" t="s">
        <v>542</v>
      </c>
      <c r="AD561" s="605">
        <v>8</v>
      </c>
      <c r="AE561" s="605">
        <v>3</v>
      </c>
      <c r="AF561" s="602" t="s">
        <v>542</v>
      </c>
      <c r="AG561" s="605">
        <v>9</v>
      </c>
      <c r="AH561" s="605">
        <v>3</v>
      </c>
      <c r="AI561" s="602" t="s">
        <v>542</v>
      </c>
      <c r="AJ561" s="605">
        <v>10</v>
      </c>
      <c r="AK561" s="605">
        <v>3</v>
      </c>
      <c r="AL561" s="602" t="s">
        <v>542</v>
      </c>
      <c r="AM561" s="605">
        <v>11</v>
      </c>
      <c r="AN561" s="605">
        <v>3</v>
      </c>
      <c r="AO561" s="602" t="s">
        <v>542</v>
      </c>
      <c r="AP561" s="605">
        <v>12</v>
      </c>
      <c r="AQ561" s="605">
        <v>3</v>
      </c>
    </row>
    <row r="562" spans="1:43" hidden="1" x14ac:dyDescent="0.3">
      <c r="A562" s="638"/>
      <c r="H562" s="607" t="s">
        <v>537</v>
      </c>
      <c r="I562" s="605" t="s">
        <v>538</v>
      </c>
      <c r="J562" s="608" t="s">
        <v>652</v>
      </c>
      <c r="K562" s="607" t="s">
        <v>537</v>
      </c>
      <c r="L562" s="605" t="s">
        <v>538</v>
      </c>
      <c r="M562" s="608" t="s">
        <v>652</v>
      </c>
      <c r="N562" s="607" t="s">
        <v>537</v>
      </c>
      <c r="O562" s="605" t="s">
        <v>538</v>
      </c>
      <c r="P562" s="608" t="s">
        <v>652</v>
      </c>
      <c r="Q562" s="607" t="s">
        <v>537</v>
      </c>
      <c r="R562" s="605" t="s">
        <v>538</v>
      </c>
      <c r="S562" s="608" t="s">
        <v>652</v>
      </c>
      <c r="T562" s="607" t="s">
        <v>537</v>
      </c>
      <c r="U562" s="605" t="s">
        <v>538</v>
      </c>
      <c r="V562" s="608" t="s">
        <v>652</v>
      </c>
      <c r="W562" s="607" t="s">
        <v>537</v>
      </c>
      <c r="X562" s="605" t="s">
        <v>538</v>
      </c>
      <c r="Y562" s="608" t="s">
        <v>652</v>
      </c>
      <c r="Z562" s="607" t="s">
        <v>537</v>
      </c>
      <c r="AA562" s="605" t="s">
        <v>538</v>
      </c>
      <c r="AB562" s="608" t="s">
        <v>652</v>
      </c>
      <c r="AC562" s="607" t="s">
        <v>537</v>
      </c>
      <c r="AD562" s="605" t="s">
        <v>538</v>
      </c>
      <c r="AE562" s="608" t="s">
        <v>652</v>
      </c>
      <c r="AF562" s="607" t="s">
        <v>537</v>
      </c>
      <c r="AG562" s="605" t="s">
        <v>538</v>
      </c>
      <c r="AH562" s="608" t="s">
        <v>652</v>
      </c>
      <c r="AI562" s="607" t="s">
        <v>537</v>
      </c>
      <c r="AJ562" s="605" t="s">
        <v>538</v>
      </c>
      <c r="AK562" s="608" t="s">
        <v>652</v>
      </c>
      <c r="AL562" s="607" t="s">
        <v>537</v>
      </c>
      <c r="AM562" s="605" t="s">
        <v>538</v>
      </c>
      <c r="AN562" s="608" t="s">
        <v>652</v>
      </c>
      <c r="AO562" s="607" t="s">
        <v>537</v>
      </c>
      <c r="AP562" s="605" t="s">
        <v>538</v>
      </c>
      <c r="AQ562" s="608" t="s">
        <v>652</v>
      </c>
    </row>
    <row r="563" spans="1:43" hidden="1" x14ac:dyDescent="0.3">
      <c r="A563" s="638"/>
      <c r="H563" s="607" t="s">
        <v>543</v>
      </c>
      <c r="I563" s="605">
        <v>1</v>
      </c>
      <c r="J563" s="605">
        <v>3</v>
      </c>
      <c r="K563" s="607" t="s">
        <v>543</v>
      </c>
      <c r="L563" s="605">
        <v>2</v>
      </c>
      <c r="M563" s="605">
        <v>3</v>
      </c>
      <c r="N563" s="607" t="s">
        <v>543</v>
      </c>
      <c r="O563" s="605">
        <v>3</v>
      </c>
      <c r="P563" s="605">
        <v>3</v>
      </c>
      <c r="Q563" s="607" t="s">
        <v>543</v>
      </c>
      <c r="R563" s="605">
        <v>4</v>
      </c>
      <c r="S563" s="605">
        <v>3</v>
      </c>
      <c r="T563" s="607" t="s">
        <v>543</v>
      </c>
      <c r="U563" s="605">
        <v>5</v>
      </c>
      <c r="V563" s="605">
        <v>3</v>
      </c>
      <c r="W563" s="607" t="s">
        <v>543</v>
      </c>
      <c r="X563" s="605">
        <v>6</v>
      </c>
      <c r="Y563" s="605">
        <v>3</v>
      </c>
      <c r="Z563" s="607" t="s">
        <v>543</v>
      </c>
      <c r="AA563" s="605">
        <v>7</v>
      </c>
      <c r="AB563" s="605">
        <v>3</v>
      </c>
      <c r="AC563" s="607" t="s">
        <v>543</v>
      </c>
      <c r="AD563" s="605">
        <v>8</v>
      </c>
      <c r="AE563" s="605">
        <v>3</v>
      </c>
      <c r="AF563" s="607" t="s">
        <v>543</v>
      </c>
      <c r="AG563" s="605">
        <v>9</v>
      </c>
      <c r="AH563" s="605">
        <v>3</v>
      </c>
      <c r="AI563" s="607" t="s">
        <v>543</v>
      </c>
      <c r="AJ563" s="605">
        <v>10</v>
      </c>
      <c r="AK563" s="605">
        <v>3</v>
      </c>
      <c r="AL563" s="607" t="s">
        <v>543</v>
      </c>
      <c r="AM563" s="605">
        <v>11</v>
      </c>
      <c r="AN563" s="605">
        <v>3</v>
      </c>
      <c r="AO563" s="607" t="s">
        <v>543</v>
      </c>
      <c r="AP563" s="605">
        <v>12</v>
      </c>
      <c r="AQ563" s="605">
        <v>3</v>
      </c>
    </row>
    <row r="564" spans="1:43" hidden="1" x14ac:dyDescent="0.3">
      <c r="A564" s="638"/>
      <c r="H564" s="602" t="s">
        <v>537</v>
      </c>
      <c r="I564" s="605" t="s">
        <v>538</v>
      </c>
      <c r="J564" s="608" t="s">
        <v>652</v>
      </c>
      <c r="K564" s="602" t="s">
        <v>537</v>
      </c>
      <c r="L564" s="605" t="s">
        <v>538</v>
      </c>
      <c r="M564" s="608" t="s">
        <v>652</v>
      </c>
      <c r="N564" s="602" t="s">
        <v>537</v>
      </c>
      <c r="O564" s="605" t="s">
        <v>538</v>
      </c>
      <c r="P564" s="608" t="s">
        <v>652</v>
      </c>
      <c r="Q564" s="602" t="s">
        <v>537</v>
      </c>
      <c r="R564" s="605" t="s">
        <v>538</v>
      </c>
      <c r="S564" s="608" t="s">
        <v>652</v>
      </c>
      <c r="T564" s="602" t="s">
        <v>537</v>
      </c>
      <c r="U564" s="605" t="s">
        <v>538</v>
      </c>
      <c r="V564" s="608" t="s">
        <v>652</v>
      </c>
      <c r="W564" s="602" t="s">
        <v>537</v>
      </c>
      <c r="X564" s="605" t="s">
        <v>538</v>
      </c>
      <c r="Y564" s="608" t="s">
        <v>652</v>
      </c>
      <c r="Z564" s="602" t="s">
        <v>537</v>
      </c>
      <c r="AA564" s="605" t="s">
        <v>538</v>
      </c>
      <c r="AB564" s="608" t="s">
        <v>652</v>
      </c>
      <c r="AC564" s="602" t="s">
        <v>537</v>
      </c>
      <c r="AD564" s="605" t="s">
        <v>538</v>
      </c>
      <c r="AE564" s="608" t="s">
        <v>652</v>
      </c>
      <c r="AF564" s="602" t="s">
        <v>537</v>
      </c>
      <c r="AG564" s="605" t="s">
        <v>538</v>
      </c>
      <c r="AH564" s="608" t="s">
        <v>652</v>
      </c>
      <c r="AI564" s="602" t="s">
        <v>537</v>
      </c>
      <c r="AJ564" s="605" t="s">
        <v>538</v>
      </c>
      <c r="AK564" s="608" t="s">
        <v>652</v>
      </c>
      <c r="AL564" s="602" t="s">
        <v>537</v>
      </c>
      <c r="AM564" s="605" t="s">
        <v>538</v>
      </c>
      <c r="AN564" s="608" t="s">
        <v>652</v>
      </c>
      <c r="AO564" s="602" t="s">
        <v>537</v>
      </c>
      <c r="AP564" s="605" t="s">
        <v>538</v>
      </c>
      <c r="AQ564" s="608" t="s">
        <v>652</v>
      </c>
    </row>
    <row r="565" spans="1:43" hidden="1" x14ac:dyDescent="0.3">
      <c r="A565" s="638"/>
      <c r="H565" s="602" t="s">
        <v>544</v>
      </c>
      <c r="I565" s="605">
        <v>1</v>
      </c>
      <c r="J565" s="605">
        <v>3</v>
      </c>
      <c r="K565" s="602" t="s">
        <v>544</v>
      </c>
      <c r="L565" s="605">
        <v>2</v>
      </c>
      <c r="M565" s="605">
        <v>3</v>
      </c>
      <c r="N565" s="602" t="s">
        <v>544</v>
      </c>
      <c r="O565" s="605">
        <v>3</v>
      </c>
      <c r="P565" s="605">
        <v>3</v>
      </c>
      <c r="Q565" s="602" t="s">
        <v>544</v>
      </c>
      <c r="R565" s="605">
        <v>4</v>
      </c>
      <c r="S565" s="605">
        <v>3</v>
      </c>
      <c r="T565" s="602" t="s">
        <v>544</v>
      </c>
      <c r="U565" s="605">
        <v>5</v>
      </c>
      <c r="V565" s="605">
        <v>3</v>
      </c>
      <c r="W565" s="602" t="s">
        <v>544</v>
      </c>
      <c r="X565" s="605">
        <v>6</v>
      </c>
      <c r="Y565" s="605">
        <v>3</v>
      </c>
      <c r="Z565" s="602" t="s">
        <v>544</v>
      </c>
      <c r="AA565" s="605">
        <v>7</v>
      </c>
      <c r="AB565" s="605">
        <v>3</v>
      </c>
      <c r="AC565" s="602" t="s">
        <v>544</v>
      </c>
      <c r="AD565" s="605">
        <v>8</v>
      </c>
      <c r="AE565" s="605">
        <v>3</v>
      </c>
      <c r="AF565" s="602" t="s">
        <v>544</v>
      </c>
      <c r="AG565" s="605">
        <v>9</v>
      </c>
      <c r="AH565" s="605">
        <v>3</v>
      </c>
      <c r="AI565" s="602" t="s">
        <v>544</v>
      </c>
      <c r="AJ565" s="605">
        <v>10</v>
      </c>
      <c r="AK565" s="605">
        <v>3</v>
      </c>
      <c r="AL565" s="602" t="s">
        <v>544</v>
      </c>
      <c r="AM565" s="605">
        <v>11</v>
      </c>
      <c r="AN565" s="605">
        <v>3</v>
      </c>
      <c r="AO565" s="602" t="s">
        <v>544</v>
      </c>
      <c r="AP565" s="605">
        <v>12</v>
      </c>
      <c r="AQ565" s="605">
        <v>3</v>
      </c>
    </row>
    <row r="566" spans="1:43" hidden="1" x14ac:dyDescent="0.3">
      <c r="A566" s="638"/>
      <c r="H566" s="607" t="s">
        <v>537</v>
      </c>
      <c r="I566" s="605" t="s">
        <v>538</v>
      </c>
      <c r="J566" s="608" t="s">
        <v>652</v>
      </c>
      <c r="K566" s="607" t="s">
        <v>537</v>
      </c>
      <c r="L566" s="605" t="s">
        <v>538</v>
      </c>
      <c r="M566" s="608" t="s">
        <v>652</v>
      </c>
      <c r="N566" s="607" t="s">
        <v>537</v>
      </c>
      <c r="O566" s="605" t="s">
        <v>538</v>
      </c>
      <c r="P566" s="608" t="s">
        <v>652</v>
      </c>
      <c r="Q566" s="607" t="s">
        <v>537</v>
      </c>
      <c r="R566" s="605" t="s">
        <v>538</v>
      </c>
      <c r="S566" s="608" t="s">
        <v>652</v>
      </c>
      <c r="T566" s="607" t="s">
        <v>537</v>
      </c>
      <c r="U566" s="605" t="s">
        <v>538</v>
      </c>
      <c r="V566" s="608" t="s">
        <v>652</v>
      </c>
      <c r="W566" s="607" t="s">
        <v>537</v>
      </c>
      <c r="X566" s="605" t="s">
        <v>538</v>
      </c>
      <c r="Y566" s="608" t="s">
        <v>652</v>
      </c>
      <c r="Z566" s="607" t="s">
        <v>537</v>
      </c>
      <c r="AA566" s="605" t="s">
        <v>538</v>
      </c>
      <c r="AB566" s="608" t="s">
        <v>652</v>
      </c>
      <c r="AC566" s="607" t="s">
        <v>537</v>
      </c>
      <c r="AD566" s="605" t="s">
        <v>538</v>
      </c>
      <c r="AE566" s="608" t="s">
        <v>652</v>
      </c>
      <c r="AF566" s="607" t="s">
        <v>537</v>
      </c>
      <c r="AG566" s="605" t="s">
        <v>538</v>
      </c>
      <c r="AH566" s="608" t="s">
        <v>652</v>
      </c>
      <c r="AI566" s="607" t="s">
        <v>537</v>
      </c>
      <c r="AJ566" s="605" t="s">
        <v>538</v>
      </c>
      <c r="AK566" s="608" t="s">
        <v>652</v>
      </c>
      <c r="AL566" s="607" t="s">
        <v>537</v>
      </c>
      <c r="AM566" s="605" t="s">
        <v>538</v>
      </c>
      <c r="AN566" s="608" t="s">
        <v>652</v>
      </c>
      <c r="AO566" s="607" t="s">
        <v>537</v>
      </c>
      <c r="AP566" s="605" t="s">
        <v>538</v>
      </c>
      <c r="AQ566" s="608" t="s">
        <v>652</v>
      </c>
    </row>
    <row r="567" spans="1:43" hidden="1" x14ac:dyDescent="0.3">
      <c r="A567" s="638"/>
      <c r="H567" s="607" t="s">
        <v>545</v>
      </c>
      <c r="I567" s="605">
        <v>1</v>
      </c>
      <c r="J567" s="605">
        <v>3</v>
      </c>
      <c r="K567" s="607" t="s">
        <v>545</v>
      </c>
      <c r="L567" s="605">
        <v>2</v>
      </c>
      <c r="M567" s="605">
        <v>3</v>
      </c>
      <c r="N567" s="607" t="s">
        <v>545</v>
      </c>
      <c r="O567" s="605">
        <v>3</v>
      </c>
      <c r="P567" s="605">
        <v>3</v>
      </c>
      <c r="Q567" s="607" t="s">
        <v>545</v>
      </c>
      <c r="R567" s="605">
        <v>4</v>
      </c>
      <c r="S567" s="605">
        <v>3</v>
      </c>
      <c r="T567" s="607" t="s">
        <v>545</v>
      </c>
      <c r="U567" s="605">
        <v>5</v>
      </c>
      <c r="V567" s="605">
        <v>3</v>
      </c>
      <c r="W567" s="607" t="s">
        <v>545</v>
      </c>
      <c r="X567" s="605">
        <v>6</v>
      </c>
      <c r="Y567" s="605">
        <v>3</v>
      </c>
      <c r="Z567" s="607" t="s">
        <v>545</v>
      </c>
      <c r="AA567" s="605">
        <v>7</v>
      </c>
      <c r="AB567" s="605">
        <v>3</v>
      </c>
      <c r="AC567" s="607" t="s">
        <v>545</v>
      </c>
      <c r="AD567" s="605">
        <v>8</v>
      </c>
      <c r="AE567" s="605">
        <v>3</v>
      </c>
      <c r="AF567" s="607" t="s">
        <v>545</v>
      </c>
      <c r="AG567" s="605">
        <v>9</v>
      </c>
      <c r="AH567" s="605">
        <v>3</v>
      </c>
      <c r="AI567" s="607" t="s">
        <v>545</v>
      </c>
      <c r="AJ567" s="605">
        <v>10</v>
      </c>
      <c r="AK567" s="605">
        <v>3</v>
      </c>
      <c r="AL567" s="607" t="s">
        <v>545</v>
      </c>
      <c r="AM567" s="605">
        <v>11</v>
      </c>
      <c r="AN567" s="605">
        <v>3</v>
      </c>
      <c r="AO567" s="607" t="s">
        <v>545</v>
      </c>
      <c r="AP567" s="605">
        <v>12</v>
      </c>
      <c r="AQ567" s="605">
        <v>3</v>
      </c>
    </row>
    <row r="568" spans="1:43" hidden="1" x14ac:dyDescent="0.3">
      <c r="A568" s="638"/>
      <c r="H568" s="607" t="s">
        <v>537</v>
      </c>
      <c r="I568" s="605" t="s">
        <v>538</v>
      </c>
      <c r="J568" s="608" t="s">
        <v>652</v>
      </c>
      <c r="K568" s="607" t="s">
        <v>537</v>
      </c>
      <c r="L568" s="605" t="s">
        <v>538</v>
      </c>
      <c r="M568" s="608" t="s">
        <v>652</v>
      </c>
      <c r="N568" s="607" t="s">
        <v>537</v>
      </c>
      <c r="O568" s="605" t="s">
        <v>538</v>
      </c>
      <c r="P568" s="608" t="s">
        <v>652</v>
      </c>
      <c r="Q568" s="607" t="s">
        <v>537</v>
      </c>
      <c r="R568" s="605" t="s">
        <v>538</v>
      </c>
      <c r="S568" s="608" t="s">
        <v>652</v>
      </c>
      <c r="T568" s="607" t="s">
        <v>537</v>
      </c>
      <c r="U568" s="605" t="s">
        <v>538</v>
      </c>
      <c r="V568" s="608" t="s">
        <v>652</v>
      </c>
      <c r="W568" s="607" t="s">
        <v>537</v>
      </c>
      <c r="X568" s="605" t="s">
        <v>538</v>
      </c>
      <c r="Y568" s="608" t="s">
        <v>652</v>
      </c>
      <c r="Z568" s="607" t="s">
        <v>537</v>
      </c>
      <c r="AA568" s="605" t="s">
        <v>538</v>
      </c>
      <c r="AB568" s="608" t="s">
        <v>652</v>
      </c>
      <c r="AC568" s="607" t="s">
        <v>537</v>
      </c>
      <c r="AD568" s="605" t="s">
        <v>538</v>
      </c>
      <c r="AE568" s="608" t="s">
        <v>652</v>
      </c>
      <c r="AF568" s="607" t="s">
        <v>537</v>
      </c>
      <c r="AG568" s="605" t="s">
        <v>538</v>
      </c>
      <c r="AH568" s="608" t="s">
        <v>652</v>
      </c>
      <c r="AI568" s="607" t="s">
        <v>537</v>
      </c>
      <c r="AJ568" s="605" t="s">
        <v>538</v>
      </c>
      <c r="AK568" s="608" t="s">
        <v>652</v>
      </c>
      <c r="AL568" s="607" t="s">
        <v>537</v>
      </c>
      <c r="AM568" s="605" t="s">
        <v>538</v>
      </c>
      <c r="AN568" s="608" t="s">
        <v>652</v>
      </c>
      <c r="AO568" s="607" t="s">
        <v>537</v>
      </c>
      <c r="AP568" s="605" t="s">
        <v>538</v>
      </c>
      <c r="AQ568" s="608" t="s">
        <v>652</v>
      </c>
    </row>
    <row r="569" spans="1:43" ht="15" hidden="1" thickBot="1" x14ac:dyDescent="0.35">
      <c r="A569" s="638"/>
      <c r="H569" s="615" t="s">
        <v>546</v>
      </c>
      <c r="I569" s="616">
        <v>1</v>
      </c>
      <c r="J569" s="616">
        <v>3</v>
      </c>
      <c r="K569" s="615" t="s">
        <v>546</v>
      </c>
      <c r="L569" s="616">
        <v>2</v>
      </c>
      <c r="M569" s="616">
        <v>3</v>
      </c>
      <c r="N569" s="615" t="s">
        <v>546</v>
      </c>
      <c r="O569" s="616">
        <v>3</v>
      </c>
      <c r="P569" s="616">
        <v>3</v>
      </c>
      <c r="Q569" s="615" t="s">
        <v>546</v>
      </c>
      <c r="R569" s="616">
        <v>4</v>
      </c>
      <c r="S569" s="616">
        <v>3</v>
      </c>
      <c r="T569" s="615" t="s">
        <v>546</v>
      </c>
      <c r="U569" s="616">
        <v>5</v>
      </c>
      <c r="V569" s="616">
        <v>3</v>
      </c>
      <c r="W569" s="615" t="s">
        <v>546</v>
      </c>
      <c r="X569" s="616">
        <v>6</v>
      </c>
      <c r="Y569" s="616">
        <v>3</v>
      </c>
      <c r="Z569" s="615" t="s">
        <v>546</v>
      </c>
      <c r="AA569" s="616">
        <v>7</v>
      </c>
      <c r="AB569" s="616">
        <v>3</v>
      </c>
      <c r="AC569" s="615" t="s">
        <v>546</v>
      </c>
      <c r="AD569" s="616">
        <v>8</v>
      </c>
      <c r="AE569" s="616">
        <v>3</v>
      </c>
      <c r="AF569" s="615" t="s">
        <v>546</v>
      </c>
      <c r="AG569" s="616">
        <v>9</v>
      </c>
      <c r="AH569" s="616">
        <v>3</v>
      </c>
      <c r="AI569" s="615" t="s">
        <v>546</v>
      </c>
      <c r="AJ569" s="616">
        <v>10</v>
      </c>
      <c r="AK569" s="616">
        <v>3</v>
      </c>
      <c r="AL569" s="615" t="s">
        <v>546</v>
      </c>
      <c r="AM569" s="616">
        <v>11</v>
      </c>
      <c r="AN569" s="616">
        <v>3</v>
      </c>
      <c r="AO569" s="615" t="s">
        <v>546</v>
      </c>
      <c r="AP569" s="616">
        <v>12</v>
      </c>
      <c r="AQ569" s="616">
        <v>3</v>
      </c>
    </row>
    <row r="570" spans="1:43" hidden="1" x14ac:dyDescent="0.3">
      <c r="A570" s="638"/>
      <c r="H570" s="596" t="s">
        <v>537</v>
      </c>
      <c r="I570" s="588" t="s">
        <v>538</v>
      </c>
      <c r="J570" s="589" t="s">
        <v>652</v>
      </c>
      <c r="K570" s="596" t="s">
        <v>537</v>
      </c>
      <c r="L570" s="588" t="s">
        <v>538</v>
      </c>
      <c r="M570" s="589" t="s">
        <v>652</v>
      </c>
      <c r="N570" s="596" t="s">
        <v>537</v>
      </c>
      <c r="O570" s="588" t="s">
        <v>538</v>
      </c>
      <c r="P570" s="589" t="s">
        <v>652</v>
      </c>
      <c r="Q570" s="596" t="s">
        <v>537</v>
      </c>
      <c r="R570" s="588" t="s">
        <v>538</v>
      </c>
      <c r="S570" s="589" t="s">
        <v>652</v>
      </c>
      <c r="T570" s="596" t="s">
        <v>537</v>
      </c>
      <c r="U570" s="588" t="s">
        <v>538</v>
      </c>
      <c r="V570" s="589" t="s">
        <v>652</v>
      </c>
      <c r="W570" s="596" t="s">
        <v>537</v>
      </c>
      <c r="X570" s="588" t="s">
        <v>538</v>
      </c>
      <c r="Y570" s="589" t="s">
        <v>652</v>
      </c>
      <c r="Z570" s="596" t="s">
        <v>537</v>
      </c>
      <c r="AA570" s="588" t="s">
        <v>538</v>
      </c>
      <c r="AB570" s="589" t="s">
        <v>652</v>
      </c>
      <c r="AC570" s="596" t="s">
        <v>537</v>
      </c>
      <c r="AD570" s="588" t="s">
        <v>538</v>
      </c>
      <c r="AE570" s="589" t="s">
        <v>652</v>
      </c>
      <c r="AF570" s="596" t="s">
        <v>537</v>
      </c>
      <c r="AG570" s="588" t="s">
        <v>538</v>
      </c>
      <c r="AH570" s="589" t="s">
        <v>652</v>
      </c>
      <c r="AI570" s="596" t="s">
        <v>537</v>
      </c>
      <c r="AJ570" s="588" t="s">
        <v>538</v>
      </c>
      <c r="AK570" s="589" t="s">
        <v>652</v>
      </c>
      <c r="AL570" s="596" t="s">
        <v>537</v>
      </c>
      <c r="AM570" s="588" t="s">
        <v>538</v>
      </c>
      <c r="AN570" s="589" t="s">
        <v>652</v>
      </c>
      <c r="AO570" s="596" t="s">
        <v>537</v>
      </c>
      <c r="AP570" s="588" t="s">
        <v>538</v>
      </c>
      <c r="AQ570" s="589" t="s">
        <v>652</v>
      </c>
    </row>
    <row r="571" spans="1:43" ht="15" hidden="1" thickBot="1" x14ac:dyDescent="0.35">
      <c r="A571" s="638"/>
      <c r="H571" s="618" t="s">
        <v>547</v>
      </c>
      <c r="I571" s="594">
        <v>1</v>
      </c>
      <c r="J571" s="594">
        <v>3</v>
      </c>
      <c r="K571" s="618" t="s">
        <v>547</v>
      </c>
      <c r="L571" s="594">
        <v>2</v>
      </c>
      <c r="M571" s="594">
        <v>3</v>
      </c>
      <c r="N571" s="618" t="s">
        <v>547</v>
      </c>
      <c r="O571" s="594">
        <v>3</v>
      </c>
      <c r="P571" s="594">
        <v>3</v>
      </c>
      <c r="Q571" s="618" t="s">
        <v>547</v>
      </c>
      <c r="R571" s="594">
        <v>4</v>
      </c>
      <c r="S571" s="594">
        <v>3</v>
      </c>
      <c r="T571" s="618" t="s">
        <v>547</v>
      </c>
      <c r="U571" s="594">
        <v>5</v>
      </c>
      <c r="V571" s="594">
        <v>3</v>
      </c>
      <c r="W571" s="618" t="s">
        <v>547</v>
      </c>
      <c r="X571" s="594">
        <v>6</v>
      </c>
      <c r="Y571" s="594">
        <v>3</v>
      </c>
      <c r="Z571" s="618" t="s">
        <v>547</v>
      </c>
      <c r="AA571" s="594">
        <v>7</v>
      </c>
      <c r="AB571" s="594">
        <v>3</v>
      </c>
      <c r="AC571" s="618" t="s">
        <v>547</v>
      </c>
      <c r="AD571" s="594">
        <v>8</v>
      </c>
      <c r="AE571" s="594">
        <v>3</v>
      </c>
      <c r="AF571" s="618" t="s">
        <v>547</v>
      </c>
      <c r="AG571" s="594">
        <v>9</v>
      </c>
      <c r="AH571" s="594">
        <v>3</v>
      </c>
      <c r="AI571" s="618" t="s">
        <v>547</v>
      </c>
      <c r="AJ571" s="594">
        <v>10</v>
      </c>
      <c r="AK571" s="594">
        <v>3</v>
      </c>
      <c r="AL571" s="618" t="s">
        <v>547</v>
      </c>
      <c r="AM571" s="594">
        <v>11</v>
      </c>
      <c r="AN571" s="594">
        <v>3</v>
      </c>
      <c r="AO571" s="618" t="s">
        <v>547</v>
      </c>
      <c r="AP571" s="594">
        <v>12</v>
      </c>
      <c r="AQ571" s="594">
        <v>3</v>
      </c>
    </row>
    <row r="572" spans="1:43" hidden="1" x14ac:dyDescent="0.3">
      <c r="A572" s="638"/>
      <c r="H572" s="619" t="s">
        <v>537</v>
      </c>
      <c r="I572" s="620" t="s">
        <v>538</v>
      </c>
      <c r="J572" s="621" t="s">
        <v>652</v>
      </c>
      <c r="K572" s="619" t="s">
        <v>537</v>
      </c>
      <c r="L572" s="620" t="s">
        <v>538</v>
      </c>
      <c r="M572" s="621" t="s">
        <v>652</v>
      </c>
      <c r="N572" s="619" t="s">
        <v>537</v>
      </c>
      <c r="O572" s="620" t="s">
        <v>538</v>
      </c>
      <c r="P572" s="621" t="s">
        <v>652</v>
      </c>
      <c r="Q572" s="619" t="s">
        <v>537</v>
      </c>
      <c r="R572" s="620" t="s">
        <v>538</v>
      </c>
      <c r="S572" s="621" t="s">
        <v>652</v>
      </c>
      <c r="T572" s="619" t="s">
        <v>537</v>
      </c>
      <c r="U572" s="620" t="s">
        <v>538</v>
      </c>
      <c r="V572" s="621" t="s">
        <v>652</v>
      </c>
      <c r="W572" s="619" t="s">
        <v>537</v>
      </c>
      <c r="X572" s="620" t="s">
        <v>538</v>
      </c>
      <c r="Y572" s="621" t="s">
        <v>652</v>
      </c>
      <c r="Z572" s="619" t="s">
        <v>537</v>
      </c>
      <c r="AA572" s="620" t="s">
        <v>538</v>
      </c>
      <c r="AB572" s="621" t="s">
        <v>652</v>
      </c>
      <c r="AC572" s="619" t="s">
        <v>537</v>
      </c>
      <c r="AD572" s="620" t="s">
        <v>538</v>
      </c>
      <c r="AE572" s="621" t="s">
        <v>652</v>
      </c>
      <c r="AF572" s="619" t="s">
        <v>537</v>
      </c>
      <c r="AG572" s="620" t="s">
        <v>538</v>
      </c>
      <c r="AH572" s="621" t="s">
        <v>652</v>
      </c>
      <c r="AI572" s="619" t="s">
        <v>537</v>
      </c>
      <c r="AJ572" s="620" t="s">
        <v>538</v>
      </c>
      <c r="AK572" s="621" t="s">
        <v>652</v>
      </c>
      <c r="AL572" s="619" t="s">
        <v>537</v>
      </c>
      <c r="AM572" s="620" t="s">
        <v>538</v>
      </c>
      <c r="AN572" s="621" t="s">
        <v>652</v>
      </c>
      <c r="AO572" s="619" t="s">
        <v>537</v>
      </c>
      <c r="AP572" s="620" t="s">
        <v>538</v>
      </c>
      <c r="AQ572" s="621" t="s">
        <v>652</v>
      </c>
    </row>
    <row r="573" spans="1:43" hidden="1" x14ac:dyDescent="0.3">
      <c r="A573" s="638"/>
      <c r="H573" s="607" t="s">
        <v>548</v>
      </c>
      <c r="I573" s="623">
        <v>1</v>
      </c>
      <c r="J573" s="623">
        <v>3</v>
      </c>
      <c r="K573" s="607" t="s">
        <v>548</v>
      </c>
      <c r="L573" s="623">
        <v>2</v>
      </c>
      <c r="M573" s="623">
        <v>3</v>
      </c>
      <c r="N573" s="607" t="s">
        <v>548</v>
      </c>
      <c r="O573" s="623">
        <v>3</v>
      </c>
      <c r="P573" s="623">
        <v>3</v>
      </c>
      <c r="Q573" s="607" t="s">
        <v>548</v>
      </c>
      <c r="R573" s="623">
        <v>4</v>
      </c>
      <c r="S573" s="623">
        <v>3</v>
      </c>
      <c r="T573" s="607" t="s">
        <v>548</v>
      </c>
      <c r="U573" s="623">
        <v>5</v>
      </c>
      <c r="V573" s="623">
        <v>3</v>
      </c>
      <c r="W573" s="607" t="s">
        <v>548</v>
      </c>
      <c r="X573" s="623">
        <v>6</v>
      </c>
      <c r="Y573" s="623">
        <v>3</v>
      </c>
      <c r="Z573" s="607" t="s">
        <v>548</v>
      </c>
      <c r="AA573" s="623">
        <v>7</v>
      </c>
      <c r="AB573" s="623">
        <v>3</v>
      </c>
      <c r="AC573" s="607" t="s">
        <v>548</v>
      </c>
      <c r="AD573" s="623">
        <v>8</v>
      </c>
      <c r="AE573" s="623">
        <v>3</v>
      </c>
      <c r="AF573" s="607" t="s">
        <v>548</v>
      </c>
      <c r="AG573" s="623">
        <v>9</v>
      </c>
      <c r="AH573" s="623">
        <v>3</v>
      </c>
      <c r="AI573" s="607" t="s">
        <v>548</v>
      </c>
      <c r="AJ573" s="623">
        <v>10</v>
      </c>
      <c r="AK573" s="623">
        <v>3</v>
      </c>
      <c r="AL573" s="607" t="s">
        <v>548</v>
      </c>
      <c r="AM573" s="623">
        <v>11</v>
      </c>
      <c r="AN573" s="623">
        <v>3</v>
      </c>
      <c r="AO573" s="607" t="s">
        <v>548</v>
      </c>
      <c r="AP573" s="623">
        <v>12</v>
      </c>
      <c r="AQ573" s="623">
        <v>3</v>
      </c>
    </row>
    <row r="574" spans="1:43" hidden="1" x14ac:dyDescent="0.3">
      <c r="A574" s="638"/>
      <c r="H574" s="607" t="s">
        <v>537</v>
      </c>
      <c r="I574" s="623" t="s">
        <v>538</v>
      </c>
      <c r="J574" s="626" t="s">
        <v>652</v>
      </c>
      <c r="K574" s="607" t="s">
        <v>537</v>
      </c>
      <c r="L574" s="623" t="s">
        <v>538</v>
      </c>
      <c r="M574" s="626" t="s">
        <v>652</v>
      </c>
      <c r="N574" s="607" t="s">
        <v>537</v>
      </c>
      <c r="O574" s="623" t="s">
        <v>538</v>
      </c>
      <c r="P574" s="626" t="s">
        <v>652</v>
      </c>
      <c r="Q574" s="607" t="s">
        <v>537</v>
      </c>
      <c r="R574" s="623" t="s">
        <v>538</v>
      </c>
      <c r="S574" s="626" t="s">
        <v>652</v>
      </c>
      <c r="T574" s="607" t="s">
        <v>537</v>
      </c>
      <c r="U574" s="623" t="s">
        <v>538</v>
      </c>
      <c r="V574" s="626" t="s">
        <v>652</v>
      </c>
      <c r="W574" s="607" t="s">
        <v>537</v>
      </c>
      <c r="X574" s="623" t="s">
        <v>538</v>
      </c>
      <c r="Y574" s="626" t="s">
        <v>652</v>
      </c>
      <c r="Z574" s="607" t="s">
        <v>537</v>
      </c>
      <c r="AA574" s="623" t="s">
        <v>538</v>
      </c>
      <c r="AB574" s="626" t="s">
        <v>652</v>
      </c>
      <c r="AC574" s="607" t="s">
        <v>537</v>
      </c>
      <c r="AD574" s="623" t="s">
        <v>538</v>
      </c>
      <c r="AE574" s="626" t="s">
        <v>652</v>
      </c>
      <c r="AF574" s="607" t="s">
        <v>537</v>
      </c>
      <c r="AG574" s="623" t="s">
        <v>538</v>
      </c>
      <c r="AH574" s="626" t="s">
        <v>652</v>
      </c>
      <c r="AI574" s="607" t="s">
        <v>537</v>
      </c>
      <c r="AJ574" s="623" t="s">
        <v>538</v>
      </c>
      <c r="AK574" s="626" t="s">
        <v>652</v>
      </c>
      <c r="AL574" s="607" t="s">
        <v>537</v>
      </c>
      <c r="AM574" s="623" t="s">
        <v>538</v>
      </c>
      <c r="AN574" s="626" t="s">
        <v>652</v>
      </c>
      <c r="AO574" s="607" t="s">
        <v>537</v>
      </c>
      <c r="AP574" s="623" t="s">
        <v>538</v>
      </c>
      <c r="AQ574" s="626" t="s">
        <v>652</v>
      </c>
    </row>
    <row r="575" spans="1:43" hidden="1" x14ac:dyDescent="0.3">
      <c r="A575" s="638"/>
      <c r="H575" s="607" t="s">
        <v>549</v>
      </c>
      <c r="I575" s="623">
        <v>1</v>
      </c>
      <c r="J575" s="623">
        <v>3</v>
      </c>
      <c r="K575" s="607" t="s">
        <v>549</v>
      </c>
      <c r="L575" s="623">
        <v>2</v>
      </c>
      <c r="M575" s="623">
        <v>3</v>
      </c>
      <c r="N575" s="607" t="s">
        <v>549</v>
      </c>
      <c r="O575" s="623">
        <v>3</v>
      </c>
      <c r="P575" s="623">
        <v>3</v>
      </c>
      <c r="Q575" s="607" t="s">
        <v>549</v>
      </c>
      <c r="R575" s="623">
        <v>4</v>
      </c>
      <c r="S575" s="623">
        <v>3</v>
      </c>
      <c r="T575" s="607" t="s">
        <v>549</v>
      </c>
      <c r="U575" s="623">
        <v>5</v>
      </c>
      <c r="V575" s="623">
        <v>3</v>
      </c>
      <c r="W575" s="607" t="s">
        <v>549</v>
      </c>
      <c r="X575" s="623">
        <v>6</v>
      </c>
      <c r="Y575" s="623">
        <v>3</v>
      </c>
      <c r="Z575" s="607" t="s">
        <v>549</v>
      </c>
      <c r="AA575" s="623">
        <v>7</v>
      </c>
      <c r="AB575" s="623">
        <v>3</v>
      </c>
      <c r="AC575" s="607" t="s">
        <v>549</v>
      </c>
      <c r="AD575" s="623">
        <v>8</v>
      </c>
      <c r="AE575" s="623">
        <v>3</v>
      </c>
      <c r="AF575" s="607" t="s">
        <v>549</v>
      </c>
      <c r="AG575" s="623">
        <v>9</v>
      </c>
      <c r="AH575" s="623">
        <v>3</v>
      </c>
      <c r="AI575" s="607" t="s">
        <v>549</v>
      </c>
      <c r="AJ575" s="623">
        <v>10</v>
      </c>
      <c r="AK575" s="623">
        <v>3</v>
      </c>
      <c r="AL575" s="607" t="s">
        <v>549</v>
      </c>
      <c r="AM575" s="623">
        <v>11</v>
      </c>
      <c r="AN575" s="623">
        <v>3</v>
      </c>
      <c r="AO575" s="607" t="s">
        <v>549</v>
      </c>
      <c r="AP575" s="623">
        <v>12</v>
      </c>
      <c r="AQ575" s="623">
        <v>3</v>
      </c>
    </row>
    <row r="576" spans="1:43" hidden="1" x14ac:dyDescent="0.3">
      <c r="A576" s="638"/>
      <c r="H576" s="607" t="s">
        <v>537</v>
      </c>
      <c r="I576" s="623" t="s">
        <v>538</v>
      </c>
      <c r="J576" s="626" t="s">
        <v>652</v>
      </c>
      <c r="K576" s="607" t="s">
        <v>537</v>
      </c>
      <c r="L576" s="623" t="s">
        <v>538</v>
      </c>
      <c r="M576" s="626" t="s">
        <v>652</v>
      </c>
      <c r="N576" s="607" t="s">
        <v>537</v>
      </c>
      <c r="O576" s="623" t="s">
        <v>538</v>
      </c>
      <c r="P576" s="626" t="s">
        <v>652</v>
      </c>
      <c r="Q576" s="607" t="s">
        <v>537</v>
      </c>
      <c r="R576" s="623" t="s">
        <v>538</v>
      </c>
      <c r="S576" s="626" t="s">
        <v>652</v>
      </c>
      <c r="T576" s="607" t="s">
        <v>537</v>
      </c>
      <c r="U576" s="623" t="s">
        <v>538</v>
      </c>
      <c r="V576" s="626" t="s">
        <v>652</v>
      </c>
      <c r="W576" s="607" t="s">
        <v>537</v>
      </c>
      <c r="X576" s="623" t="s">
        <v>538</v>
      </c>
      <c r="Y576" s="626" t="s">
        <v>652</v>
      </c>
      <c r="Z576" s="607" t="s">
        <v>537</v>
      </c>
      <c r="AA576" s="623" t="s">
        <v>538</v>
      </c>
      <c r="AB576" s="626" t="s">
        <v>652</v>
      </c>
      <c r="AC576" s="607" t="s">
        <v>537</v>
      </c>
      <c r="AD576" s="623" t="s">
        <v>538</v>
      </c>
      <c r="AE576" s="626" t="s">
        <v>652</v>
      </c>
      <c r="AF576" s="607" t="s">
        <v>537</v>
      </c>
      <c r="AG576" s="623" t="s">
        <v>538</v>
      </c>
      <c r="AH576" s="626" t="s">
        <v>652</v>
      </c>
      <c r="AI576" s="607" t="s">
        <v>537</v>
      </c>
      <c r="AJ576" s="623" t="s">
        <v>538</v>
      </c>
      <c r="AK576" s="626" t="s">
        <v>652</v>
      </c>
      <c r="AL576" s="607" t="s">
        <v>537</v>
      </c>
      <c r="AM576" s="623" t="s">
        <v>538</v>
      </c>
      <c r="AN576" s="626" t="s">
        <v>652</v>
      </c>
      <c r="AO576" s="607" t="s">
        <v>537</v>
      </c>
      <c r="AP576" s="623" t="s">
        <v>538</v>
      </c>
      <c r="AQ576" s="626" t="s">
        <v>652</v>
      </c>
    </row>
    <row r="577" spans="1:43" ht="15" hidden="1" thickBot="1" x14ac:dyDescent="0.35">
      <c r="A577" s="638"/>
      <c r="H577" s="615" t="s">
        <v>550</v>
      </c>
      <c r="I577" s="629">
        <v>1</v>
      </c>
      <c r="J577" s="629">
        <v>3</v>
      </c>
      <c r="K577" s="615" t="s">
        <v>550</v>
      </c>
      <c r="L577" s="629">
        <v>2</v>
      </c>
      <c r="M577" s="629">
        <v>3</v>
      </c>
      <c r="N577" s="615" t="s">
        <v>550</v>
      </c>
      <c r="O577" s="629">
        <v>3</v>
      </c>
      <c r="P577" s="629">
        <v>3</v>
      </c>
      <c r="Q577" s="615" t="s">
        <v>550</v>
      </c>
      <c r="R577" s="629">
        <v>4</v>
      </c>
      <c r="S577" s="629">
        <v>3</v>
      </c>
      <c r="T577" s="615" t="s">
        <v>550</v>
      </c>
      <c r="U577" s="629">
        <v>5</v>
      </c>
      <c r="V577" s="629">
        <v>3</v>
      </c>
      <c r="W577" s="615" t="s">
        <v>550</v>
      </c>
      <c r="X577" s="629">
        <v>6</v>
      </c>
      <c r="Y577" s="629">
        <v>3</v>
      </c>
      <c r="Z577" s="615" t="s">
        <v>550</v>
      </c>
      <c r="AA577" s="629">
        <v>7</v>
      </c>
      <c r="AB577" s="629">
        <v>3</v>
      </c>
      <c r="AC577" s="615" t="s">
        <v>550</v>
      </c>
      <c r="AD577" s="629">
        <v>8</v>
      </c>
      <c r="AE577" s="629">
        <v>3</v>
      </c>
      <c r="AF577" s="615" t="s">
        <v>550</v>
      </c>
      <c r="AG577" s="629">
        <v>9</v>
      </c>
      <c r="AH577" s="629">
        <v>3</v>
      </c>
      <c r="AI577" s="615" t="s">
        <v>550</v>
      </c>
      <c r="AJ577" s="629">
        <v>10</v>
      </c>
      <c r="AK577" s="629">
        <v>3</v>
      </c>
      <c r="AL577" s="615" t="s">
        <v>550</v>
      </c>
      <c r="AM577" s="629">
        <v>11</v>
      </c>
      <c r="AN577" s="629">
        <v>3</v>
      </c>
      <c r="AO577" s="615" t="s">
        <v>550</v>
      </c>
      <c r="AP577" s="629">
        <v>12</v>
      </c>
      <c r="AQ577" s="629">
        <v>3</v>
      </c>
    </row>
    <row r="578" spans="1:43" hidden="1" x14ac:dyDescent="0.3">
      <c r="A578" s="638"/>
      <c r="H578" s="619" t="s">
        <v>537</v>
      </c>
      <c r="I578" s="620" t="s">
        <v>538</v>
      </c>
      <c r="J578" s="621" t="s">
        <v>652</v>
      </c>
      <c r="K578" s="619" t="s">
        <v>537</v>
      </c>
      <c r="L578" s="620" t="s">
        <v>538</v>
      </c>
      <c r="M578" s="621" t="s">
        <v>652</v>
      </c>
      <c r="N578" s="619" t="s">
        <v>537</v>
      </c>
      <c r="O578" s="620" t="s">
        <v>538</v>
      </c>
      <c r="P578" s="621" t="s">
        <v>652</v>
      </c>
      <c r="Q578" s="619" t="s">
        <v>537</v>
      </c>
      <c r="R578" s="620" t="s">
        <v>538</v>
      </c>
      <c r="S578" s="621" t="s">
        <v>652</v>
      </c>
      <c r="T578" s="619" t="s">
        <v>537</v>
      </c>
      <c r="U578" s="620" t="s">
        <v>538</v>
      </c>
      <c r="V578" s="621" t="s">
        <v>652</v>
      </c>
      <c r="W578" s="619" t="s">
        <v>537</v>
      </c>
      <c r="X578" s="620" t="s">
        <v>538</v>
      </c>
      <c r="Y578" s="621" t="s">
        <v>652</v>
      </c>
      <c r="Z578" s="619" t="s">
        <v>537</v>
      </c>
      <c r="AA578" s="620" t="s">
        <v>538</v>
      </c>
      <c r="AB578" s="621" t="s">
        <v>652</v>
      </c>
      <c r="AC578" s="619" t="s">
        <v>537</v>
      </c>
      <c r="AD578" s="620" t="s">
        <v>538</v>
      </c>
      <c r="AE578" s="621" t="s">
        <v>652</v>
      </c>
      <c r="AF578" s="619" t="s">
        <v>537</v>
      </c>
      <c r="AG578" s="620" t="s">
        <v>538</v>
      </c>
      <c r="AH578" s="621" t="s">
        <v>652</v>
      </c>
      <c r="AI578" s="619" t="s">
        <v>537</v>
      </c>
      <c r="AJ578" s="620" t="s">
        <v>538</v>
      </c>
      <c r="AK578" s="621" t="s">
        <v>652</v>
      </c>
      <c r="AL578" s="619" t="s">
        <v>537</v>
      </c>
      <c r="AM578" s="620" t="s">
        <v>538</v>
      </c>
      <c r="AN578" s="621" t="s">
        <v>652</v>
      </c>
      <c r="AO578" s="619" t="s">
        <v>537</v>
      </c>
      <c r="AP578" s="620" t="s">
        <v>538</v>
      </c>
      <c r="AQ578" s="621" t="s">
        <v>652</v>
      </c>
    </row>
    <row r="579" spans="1:43" hidden="1" x14ac:dyDescent="0.3">
      <c r="A579" s="638"/>
      <c r="H579" s="607" t="s">
        <v>566</v>
      </c>
      <c r="I579" s="623">
        <v>1</v>
      </c>
      <c r="J579" s="623">
        <v>3</v>
      </c>
      <c r="K579" s="607" t="s">
        <v>566</v>
      </c>
      <c r="L579" s="623">
        <v>2</v>
      </c>
      <c r="M579" s="623">
        <v>3</v>
      </c>
      <c r="N579" s="607" t="s">
        <v>566</v>
      </c>
      <c r="O579" s="623">
        <v>3</v>
      </c>
      <c r="P579" s="623">
        <v>3</v>
      </c>
      <c r="Q579" s="607" t="s">
        <v>566</v>
      </c>
      <c r="R579" s="623">
        <v>4</v>
      </c>
      <c r="S579" s="623">
        <v>3</v>
      </c>
      <c r="T579" s="607" t="s">
        <v>566</v>
      </c>
      <c r="U579" s="623">
        <v>5</v>
      </c>
      <c r="V579" s="623">
        <v>3</v>
      </c>
      <c r="W579" s="607" t="s">
        <v>566</v>
      </c>
      <c r="X579" s="623">
        <v>6</v>
      </c>
      <c r="Y579" s="623">
        <v>3</v>
      </c>
      <c r="Z579" s="607" t="s">
        <v>566</v>
      </c>
      <c r="AA579" s="623">
        <v>7</v>
      </c>
      <c r="AB579" s="623">
        <v>3</v>
      </c>
      <c r="AC579" s="607" t="s">
        <v>566</v>
      </c>
      <c r="AD579" s="623">
        <v>8</v>
      </c>
      <c r="AE579" s="623">
        <v>3</v>
      </c>
      <c r="AF579" s="607" t="s">
        <v>566</v>
      </c>
      <c r="AG579" s="623">
        <v>9</v>
      </c>
      <c r="AH579" s="623">
        <v>3</v>
      </c>
      <c r="AI579" s="607" t="s">
        <v>566</v>
      </c>
      <c r="AJ579" s="623">
        <v>10</v>
      </c>
      <c r="AK579" s="623">
        <v>3</v>
      </c>
      <c r="AL579" s="607" t="s">
        <v>566</v>
      </c>
      <c r="AM579" s="623">
        <v>11</v>
      </c>
      <c r="AN579" s="623">
        <v>3</v>
      </c>
      <c r="AO579" s="607" t="s">
        <v>566</v>
      </c>
      <c r="AP579" s="623">
        <v>12</v>
      </c>
      <c r="AQ579" s="623">
        <v>3</v>
      </c>
    </row>
    <row r="580" spans="1:43" hidden="1" x14ac:dyDescent="0.3">
      <c r="A580" s="638"/>
      <c r="H580" s="607" t="s">
        <v>537</v>
      </c>
      <c r="I580" s="623" t="s">
        <v>538</v>
      </c>
      <c r="J580" s="626" t="s">
        <v>652</v>
      </c>
      <c r="K580" s="607" t="s">
        <v>537</v>
      </c>
      <c r="L580" s="623" t="s">
        <v>538</v>
      </c>
      <c r="M580" s="626" t="s">
        <v>652</v>
      </c>
      <c r="N580" s="607" t="s">
        <v>537</v>
      </c>
      <c r="O580" s="623" t="s">
        <v>538</v>
      </c>
      <c r="P580" s="626" t="s">
        <v>652</v>
      </c>
      <c r="Q580" s="607" t="s">
        <v>537</v>
      </c>
      <c r="R580" s="623" t="s">
        <v>538</v>
      </c>
      <c r="S580" s="626" t="s">
        <v>652</v>
      </c>
      <c r="T580" s="607" t="s">
        <v>537</v>
      </c>
      <c r="U580" s="623" t="s">
        <v>538</v>
      </c>
      <c r="V580" s="626" t="s">
        <v>652</v>
      </c>
      <c r="W580" s="607" t="s">
        <v>537</v>
      </c>
      <c r="X580" s="623" t="s">
        <v>538</v>
      </c>
      <c r="Y580" s="626" t="s">
        <v>652</v>
      </c>
      <c r="Z580" s="607" t="s">
        <v>537</v>
      </c>
      <c r="AA580" s="623" t="s">
        <v>538</v>
      </c>
      <c r="AB580" s="626" t="s">
        <v>652</v>
      </c>
      <c r="AC580" s="607" t="s">
        <v>537</v>
      </c>
      <c r="AD580" s="623" t="s">
        <v>538</v>
      </c>
      <c r="AE580" s="626" t="s">
        <v>652</v>
      </c>
      <c r="AF580" s="607" t="s">
        <v>537</v>
      </c>
      <c r="AG580" s="623" t="s">
        <v>538</v>
      </c>
      <c r="AH580" s="626" t="s">
        <v>652</v>
      </c>
      <c r="AI580" s="607" t="s">
        <v>537</v>
      </c>
      <c r="AJ580" s="623" t="s">
        <v>538</v>
      </c>
      <c r="AK580" s="626" t="s">
        <v>652</v>
      </c>
      <c r="AL580" s="607" t="s">
        <v>537</v>
      </c>
      <c r="AM580" s="623" t="s">
        <v>538</v>
      </c>
      <c r="AN580" s="626" t="s">
        <v>652</v>
      </c>
      <c r="AO580" s="607" t="s">
        <v>537</v>
      </c>
      <c r="AP580" s="623" t="s">
        <v>538</v>
      </c>
      <c r="AQ580" s="626" t="s">
        <v>652</v>
      </c>
    </row>
    <row r="581" spans="1:43" hidden="1" x14ac:dyDescent="0.3">
      <c r="A581" s="638"/>
      <c r="H581" s="607" t="s">
        <v>567</v>
      </c>
      <c r="I581" s="623">
        <v>1</v>
      </c>
      <c r="J581" s="623">
        <v>3</v>
      </c>
      <c r="K581" s="607" t="s">
        <v>567</v>
      </c>
      <c r="L581" s="623">
        <v>2</v>
      </c>
      <c r="M581" s="623">
        <v>3</v>
      </c>
      <c r="N581" s="607" t="s">
        <v>567</v>
      </c>
      <c r="O581" s="623">
        <v>3</v>
      </c>
      <c r="P581" s="623">
        <v>3</v>
      </c>
      <c r="Q581" s="607" t="s">
        <v>567</v>
      </c>
      <c r="R581" s="623">
        <v>4</v>
      </c>
      <c r="S581" s="623">
        <v>3</v>
      </c>
      <c r="T581" s="607" t="s">
        <v>567</v>
      </c>
      <c r="U581" s="623">
        <v>5</v>
      </c>
      <c r="V581" s="623">
        <v>3</v>
      </c>
      <c r="W581" s="607" t="s">
        <v>567</v>
      </c>
      <c r="X581" s="623">
        <v>6</v>
      </c>
      <c r="Y581" s="623">
        <v>3</v>
      </c>
      <c r="Z581" s="607" t="s">
        <v>567</v>
      </c>
      <c r="AA581" s="623">
        <v>7</v>
      </c>
      <c r="AB581" s="623">
        <v>3</v>
      </c>
      <c r="AC581" s="607" t="s">
        <v>567</v>
      </c>
      <c r="AD581" s="623">
        <v>8</v>
      </c>
      <c r="AE581" s="623">
        <v>3</v>
      </c>
      <c r="AF581" s="607" t="s">
        <v>567</v>
      </c>
      <c r="AG581" s="623">
        <v>9</v>
      </c>
      <c r="AH581" s="623">
        <v>3</v>
      </c>
      <c r="AI581" s="607" t="s">
        <v>567</v>
      </c>
      <c r="AJ581" s="623">
        <v>10</v>
      </c>
      <c r="AK581" s="623">
        <v>3</v>
      </c>
      <c r="AL581" s="607" t="s">
        <v>567</v>
      </c>
      <c r="AM581" s="623">
        <v>11</v>
      </c>
      <c r="AN581" s="623">
        <v>3</v>
      </c>
      <c r="AO581" s="607" t="s">
        <v>567</v>
      </c>
      <c r="AP581" s="623">
        <v>12</v>
      </c>
      <c r="AQ581" s="623">
        <v>3</v>
      </c>
    </row>
    <row r="582" spans="1:43" hidden="1" x14ac:dyDescent="0.3">
      <c r="A582" s="638"/>
      <c r="H582" s="607" t="s">
        <v>537</v>
      </c>
      <c r="I582" s="623" t="s">
        <v>538</v>
      </c>
      <c r="J582" s="626" t="s">
        <v>652</v>
      </c>
      <c r="K582" s="607" t="s">
        <v>537</v>
      </c>
      <c r="L582" s="623" t="s">
        <v>538</v>
      </c>
      <c r="M582" s="626" t="s">
        <v>652</v>
      </c>
      <c r="N582" s="607" t="s">
        <v>537</v>
      </c>
      <c r="O582" s="623" t="s">
        <v>538</v>
      </c>
      <c r="P582" s="626" t="s">
        <v>652</v>
      </c>
      <c r="Q582" s="607" t="s">
        <v>537</v>
      </c>
      <c r="R582" s="623" t="s">
        <v>538</v>
      </c>
      <c r="S582" s="626" t="s">
        <v>652</v>
      </c>
      <c r="T582" s="607" t="s">
        <v>537</v>
      </c>
      <c r="U582" s="623" t="s">
        <v>538</v>
      </c>
      <c r="V582" s="626" t="s">
        <v>652</v>
      </c>
      <c r="W582" s="607" t="s">
        <v>537</v>
      </c>
      <c r="X582" s="623" t="s">
        <v>538</v>
      </c>
      <c r="Y582" s="626" t="s">
        <v>652</v>
      </c>
      <c r="Z582" s="607" t="s">
        <v>537</v>
      </c>
      <c r="AA582" s="623" t="s">
        <v>538</v>
      </c>
      <c r="AB582" s="626" t="s">
        <v>652</v>
      </c>
      <c r="AC582" s="607" t="s">
        <v>537</v>
      </c>
      <c r="AD582" s="623" t="s">
        <v>538</v>
      </c>
      <c r="AE582" s="626" t="s">
        <v>652</v>
      </c>
      <c r="AF582" s="607" t="s">
        <v>537</v>
      </c>
      <c r="AG582" s="623" t="s">
        <v>538</v>
      </c>
      <c r="AH582" s="626" t="s">
        <v>652</v>
      </c>
      <c r="AI582" s="607" t="s">
        <v>537</v>
      </c>
      <c r="AJ582" s="623" t="s">
        <v>538</v>
      </c>
      <c r="AK582" s="626" t="s">
        <v>652</v>
      </c>
      <c r="AL582" s="607" t="s">
        <v>537</v>
      </c>
      <c r="AM582" s="623" t="s">
        <v>538</v>
      </c>
      <c r="AN582" s="626" t="s">
        <v>652</v>
      </c>
      <c r="AO582" s="607" t="s">
        <v>537</v>
      </c>
      <c r="AP582" s="623" t="s">
        <v>538</v>
      </c>
      <c r="AQ582" s="626" t="s">
        <v>652</v>
      </c>
    </row>
    <row r="583" spans="1:43" hidden="1" x14ac:dyDescent="0.3">
      <c r="A583" s="638"/>
      <c r="H583" s="607" t="s">
        <v>568</v>
      </c>
      <c r="I583" s="623">
        <v>1</v>
      </c>
      <c r="J583" s="623">
        <v>3</v>
      </c>
      <c r="K583" s="607" t="s">
        <v>568</v>
      </c>
      <c r="L583" s="623">
        <v>2</v>
      </c>
      <c r="M583" s="623">
        <v>3</v>
      </c>
      <c r="N583" s="607" t="s">
        <v>568</v>
      </c>
      <c r="O583" s="623">
        <v>3</v>
      </c>
      <c r="P583" s="623">
        <v>3</v>
      </c>
      <c r="Q583" s="607" t="s">
        <v>568</v>
      </c>
      <c r="R583" s="623">
        <v>4</v>
      </c>
      <c r="S583" s="623">
        <v>3</v>
      </c>
      <c r="T583" s="607" t="s">
        <v>568</v>
      </c>
      <c r="U583" s="623">
        <v>5</v>
      </c>
      <c r="V583" s="623">
        <v>3</v>
      </c>
      <c r="W583" s="607" t="s">
        <v>568</v>
      </c>
      <c r="X583" s="623">
        <v>6</v>
      </c>
      <c r="Y583" s="623">
        <v>3</v>
      </c>
      <c r="Z583" s="607" t="s">
        <v>568</v>
      </c>
      <c r="AA583" s="623">
        <v>7</v>
      </c>
      <c r="AB583" s="623">
        <v>3</v>
      </c>
      <c r="AC583" s="607" t="s">
        <v>568</v>
      </c>
      <c r="AD583" s="623">
        <v>8</v>
      </c>
      <c r="AE583" s="623">
        <v>3</v>
      </c>
      <c r="AF583" s="607" t="s">
        <v>568</v>
      </c>
      <c r="AG583" s="623">
        <v>9</v>
      </c>
      <c r="AH583" s="623">
        <v>3</v>
      </c>
      <c r="AI583" s="607" t="s">
        <v>568</v>
      </c>
      <c r="AJ583" s="623">
        <v>10</v>
      </c>
      <c r="AK583" s="623">
        <v>3</v>
      </c>
      <c r="AL583" s="607" t="s">
        <v>568</v>
      </c>
      <c r="AM583" s="623">
        <v>11</v>
      </c>
      <c r="AN583" s="623">
        <v>3</v>
      </c>
      <c r="AO583" s="607" t="s">
        <v>568</v>
      </c>
      <c r="AP583" s="623">
        <v>12</v>
      </c>
      <c r="AQ583" s="623">
        <v>3</v>
      </c>
    </row>
    <row r="584" spans="1:43" hidden="1" x14ac:dyDescent="0.3">
      <c r="A584" s="638"/>
      <c r="H584" s="607" t="s">
        <v>537</v>
      </c>
      <c r="I584" s="623" t="s">
        <v>538</v>
      </c>
      <c r="J584" s="626" t="s">
        <v>652</v>
      </c>
      <c r="K584" s="607" t="s">
        <v>537</v>
      </c>
      <c r="L584" s="623" t="s">
        <v>538</v>
      </c>
      <c r="M584" s="626" t="s">
        <v>652</v>
      </c>
      <c r="N584" s="607" t="s">
        <v>537</v>
      </c>
      <c r="O584" s="623" t="s">
        <v>538</v>
      </c>
      <c r="P584" s="626" t="s">
        <v>652</v>
      </c>
      <c r="Q584" s="607" t="s">
        <v>537</v>
      </c>
      <c r="R584" s="623" t="s">
        <v>538</v>
      </c>
      <c r="S584" s="626" t="s">
        <v>652</v>
      </c>
      <c r="T584" s="607" t="s">
        <v>537</v>
      </c>
      <c r="U584" s="623" t="s">
        <v>538</v>
      </c>
      <c r="V584" s="626" t="s">
        <v>652</v>
      </c>
      <c r="W584" s="607" t="s">
        <v>537</v>
      </c>
      <c r="X584" s="623" t="s">
        <v>538</v>
      </c>
      <c r="Y584" s="626" t="s">
        <v>652</v>
      </c>
      <c r="Z584" s="607" t="s">
        <v>537</v>
      </c>
      <c r="AA584" s="623" t="s">
        <v>538</v>
      </c>
      <c r="AB584" s="626" t="s">
        <v>652</v>
      </c>
      <c r="AC584" s="607" t="s">
        <v>537</v>
      </c>
      <c r="AD584" s="623" t="s">
        <v>538</v>
      </c>
      <c r="AE584" s="626" t="s">
        <v>652</v>
      </c>
      <c r="AF584" s="607" t="s">
        <v>537</v>
      </c>
      <c r="AG584" s="623" t="s">
        <v>538</v>
      </c>
      <c r="AH584" s="626" t="s">
        <v>652</v>
      </c>
      <c r="AI584" s="607" t="s">
        <v>537</v>
      </c>
      <c r="AJ584" s="623" t="s">
        <v>538</v>
      </c>
      <c r="AK584" s="626" t="s">
        <v>652</v>
      </c>
      <c r="AL584" s="607" t="s">
        <v>537</v>
      </c>
      <c r="AM584" s="623" t="s">
        <v>538</v>
      </c>
      <c r="AN584" s="626" t="s">
        <v>652</v>
      </c>
      <c r="AO584" s="607" t="s">
        <v>537</v>
      </c>
      <c r="AP584" s="623" t="s">
        <v>538</v>
      </c>
      <c r="AQ584" s="626" t="s">
        <v>652</v>
      </c>
    </row>
    <row r="585" spans="1:43" hidden="1" x14ac:dyDescent="0.3">
      <c r="A585" s="638"/>
      <c r="H585" s="607" t="s">
        <v>569</v>
      </c>
      <c r="I585" s="623">
        <v>1</v>
      </c>
      <c r="J585" s="623">
        <v>3</v>
      </c>
      <c r="K585" s="607" t="s">
        <v>569</v>
      </c>
      <c r="L585" s="623">
        <v>2</v>
      </c>
      <c r="M585" s="623">
        <v>3</v>
      </c>
      <c r="N585" s="607" t="s">
        <v>569</v>
      </c>
      <c r="O585" s="623">
        <v>3</v>
      </c>
      <c r="P585" s="623">
        <v>3</v>
      </c>
      <c r="Q585" s="607" t="s">
        <v>569</v>
      </c>
      <c r="R585" s="623">
        <v>4</v>
      </c>
      <c r="S585" s="623">
        <v>3</v>
      </c>
      <c r="T585" s="607" t="s">
        <v>569</v>
      </c>
      <c r="U585" s="623">
        <v>5</v>
      </c>
      <c r="V585" s="623">
        <v>3</v>
      </c>
      <c r="W585" s="607" t="s">
        <v>569</v>
      </c>
      <c r="X585" s="623">
        <v>6</v>
      </c>
      <c r="Y585" s="623">
        <v>3</v>
      </c>
      <c r="Z585" s="607" t="s">
        <v>569</v>
      </c>
      <c r="AA585" s="623">
        <v>7</v>
      </c>
      <c r="AB585" s="623">
        <v>3</v>
      </c>
      <c r="AC585" s="607" t="s">
        <v>569</v>
      </c>
      <c r="AD585" s="623">
        <v>8</v>
      </c>
      <c r="AE585" s="623">
        <v>3</v>
      </c>
      <c r="AF585" s="607" t="s">
        <v>569</v>
      </c>
      <c r="AG585" s="623">
        <v>9</v>
      </c>
      <c r="AH585" s="623">
        <v>3</v>
      </c>
      <c r="AI585" s="607" t="s">
        <v>569</v>
      </c>
      <c r="AJ585" s="623">
        <v>10</v>
      </c>
      <c r="AK585" s="623">
        <v>3</v>
      </c>
      <c r="AL585" s="607" t="s">
        <v>569</v>
      </c>
      <c r="AM585" s="623">
        <v>11</v>
      </c>
      <c r="AN585" s="623">
        <v>3</v>
      </c>
      <c r="AO585" s="607" t="s">
        <v>569</v>
      </c>
      <c r="AP585" s="623">
        <v>12</v>
      </c>
      <c r="AQ585" s="623">
        <v>3</v>
      </c>
    </row>
    <row r="586" spans="1:43" hidden="1" x14ac:dyDescent="0.3">
      <c r="A586" s="638"/>
      <c r="H586" s="607" t="s">
        <v>537</v>
      </c>
      <c r="I586" s="623" t="s">
        <v>538</v>
      </c>
      <c r="J586" s="626" t="s">
        <v>652</v>
      </c>
      <c r="K586" s="607" t="s">
        <v>537</v>
      </c>
      <c r="L586" s="623" t="s">
        <v>538</v>
      </c>
      <c r="M586" s="626" t="s">
        <v>652</v>
      </c>
      <c r="N586" s="607" t="s">
        <v>537</v>
      </c>
      <c r="O586" s="623" t="s">
        <v>538</v>
      </c>
      <c r="P586" s="626" t="s">
        <v>652</v>
      </c>
      <c r="Q586" s="607" t="s">
        <v>537</v>
      </c>
      <c r="R586" s="623" t="s">
        <v>538</v>
      </c>
      <c r="S586" s="626" t="s">
        <v>652</v>
      </c>
      <c r="T586" s="607" t="s">
        <v>537</v>
      </c>
      <c r="U586" s="623" t="s">
        <v>538</v>
      </c>
      <c r="V586" s="626" t="s">
        <v>652</v>
      </c>
      <c r="W586" s="607" t="s">
        <v>537</v>
      </c>
      <c r="X586" s="623" t="s">
        <v>538</v>
      </c>
      <c r="Y586" s="626" t="s">
        <v>652</v>
      </c>
      <c r="Z586" s="607" t="s">
        <v>537</v>
      </c>
      <c r="AA586" s="623" t="s">
        <v>538</v>
      </c>
      <c r="AB586" s="626" t="s">
        <v>652</v>
      </c>
      <c r="AC586" s="607" t="s">
        <v>537</v>
      </c>
      <c r="AD586" s="623" t="s">
        <v>538</v>
      </c>
      <c r="AE586" s="626" t="s">
        <v>652</v>
      </c>
      <c r="AF586" s="607" t="s">
        <v>537</v>
      </c>
      <c r="AG586" s="623" t="s">
        <v>538</v>
      </c>
      <c r="AH586" s="626" t="s">
        <v>652</v>
      </c>
      <c r="AI586" s="607" t="s">
        <v>537</v>
      </c>
      <c r="AJ586" s="623" t="s">
        <v>538</v>
      </c>
      <c r="AK586" s="626" t="s">
        <v>652</v>
      </c>
      <c r="AL586" s="607" t="s">
        <v>537</v>
      </c>
      <c r="AM586" s="623" t="s">
        <v>538</v>
      </c>
      <c r="AN586" s="626" t="s">
        <v>652</v>
      </c>
      <c r="AO586" s="607" t="s">
        <v>537</v>
      </c>
      <c r="AP586" s="623" t="s">
        <v>538</v>
      </c>
      <c r="AQ586" s="626" t="s">
        <v>652</v>
      </c>
    </row>
    <row r="587" spans="1:43" hidden="1" x14ac:dyDescent="0.3">
      <c r="A587" s="638"/>
      <c r="H587" s="607" t="s">
        <v>570</v>
      </c>
      <c r="I587" s="623">
        <v>1</v>
      </c>
      <c r="J587" s="623">
        <v>3</v>
      </c>
      <c r="K587" s="607" t="s">
        <v>570</v>
      </c>
      <c r="L587" s="623">
        <v>2</v>
      </c>
      <c r="M587" s="623">
        <v>3</v>
      </c>
      <c r="N587" s="607" t="s">
        <v>570</v>
      </c>
      <c r="O587" s="623">
        <v>3</v>
      </c>
      <c r="P587" s="623">
        <v>3</v>
      </c>
      <c r="Q587" s="607" t="s">
        <v>570</v>
      </c>
      <c r="R587" s="623">
        <v>4</v>
      </c>
      <c r="S587" s="623">
        <v>3</v>
      </c>
      <c r="T587" s="607" t="s">
        <v>570</v>
      </c>
      <c r="U587" s="623">
        <v>5</v>
      </c>
      <c r="V587" s="623">
        <v>3</v>
      </c>
      <c r="W587" s="607" t="s">
        <v>570</v>
      </c>
      <c r="X587" s="623">
        <v>6</v>
      </c>
      <c r="Y587" s="623">
        <v>3</v>
      </c>
      <c r="Z587" s="607" t="s">
        <v>570</v>
      </c>
      <c r="AA587" s="623">
        <v>7</v>
      </c>
      <c r="AB587" s="623">
        <v>3</v>
      </c>
      <c r="AC587" s="607" t="s">
        <v>570</v>
      </c>
      <c r="AD587" s="623">
        <v>8</v>
      </c>
      <c r="AE587" s="623">
        <v>3</v>
      </c>
      <c r="AF587" s="607" t="s">
        <v>570</v>
      </c>
      <c r="AG587" s="623">
        <v>9</v>
      </c>
      <c r="AH587" s="623">
        <v>3</v>
      </c>
      <c r="AI587" s="607" t="s">
        <v>570</v>
      </c>
      <c r="AJ587" s="623">
        <v>10</v>
      </c>
      <c r="AK587" s="623">
        <v>3</v>
      </c>
      <c r="AL587" s="607" t="s">
        <v>570</v>
      </c>
      <c r="AM587" s="623">
        <v>11</v>
      </c>
      <c r="AN587" s="623">
        <v>3</v>
      </c>
      <c r="AO587" s="607" t="s">
        <v>570</v>
      </c>
      <c r="AP587" s="623">
        <v>12</v>
      </c>
      <c r="AQ587" s="623">
        <v>3</v>
      </c>
    </row>
    <row r="588" spans="1:43" hidden="1" x14ac:dyDescent="0.3">
      <c r="A588" s="638"/>
      <c r="H588" s="607" t="s">
        <v>537</v>
      </c>
      <c r="I588" s="623" t="s">
        <v>538</v>
      </c>
      <c r="J588" s="626" t="s">
        <v>652</v>
      </c>
      <c r="K588" s="607" t="s">
        <v>537</v>
      </c>
      <c r="L588" s="623" t="s">
        <v>538</v>
      </c>
      <c r="M588" s="626" t="s">
        <v>652</v>
      </c>
      <c r="N588" s="607" t="s">
        <v>537</v>
      </c>
      <c r="O588" s="623" t="s">
        <v>538</v>
      </c>
      <c r="P588" s="626" t="s">
        <v>652</v>
      </c>
      <c r="Q588" s="607" t="s">
        <v>537</v>
      </c>
      <c r="R588" s="623" t="s">
        <v>538</v>
      </c>
      <c r="S588" s="626" t="s">
        <v>652</v>
      </c>
      <c r="T588" s="607" t="s">
        <v>537</v>
      </c>
      <c r="U588" s="623" t="s">
        <v>538</v>
      </c>
      <c r="V588" s="626" t="s">
        <v>652</v>
      </c>
      <c r="W588" s="607" t="s">
        <v>537</v>
      </c>
      <c r="X588" s="623" t="s">
        <v>538</v>
      </c>
      <c r="Y588" s="626" t="s">
        <v>652</v>
      </c>
      <c r="Z588" s="607" t="s">
        <v>537</v>
      </c>
      <c r="AA588" s="623" t="s">
        <v>538</v>
      </c>
      <c r="AB588" s="626" t="s">
        <v>652</v>
      </c>
      <c r="AC588" s="607" t="s">
        <v>537</v>
      </c>
      <c r="AD588" s="623" t="s">
        <v>538</v>
      </c>
      <c r="AE588" s="626" t="s">
        <v>652</v>
      </c>
      <c r="AF588" s="607" t="s">
        <v>537</v>
      </c>
      <c r="AG588" s="623" t="s">
        <v>538</v>
      </c>
      <c r="AH588" s="626" t="s">
        <v>652</v>
      </c>
      <c r="AI588" s="607" t="s">
        <v>537</v>
      </c>
      <c r="AJ588" s="623" t="s">
        <v>538</v>
      </c>
      <c r="AK588" s="626" t="s">
        <v>652</v>
      </c>
      <c r="AL588" s="607" t="s">
        <v>537</v>
      </c>
      <c r="AM588" s="623" t="s">
        <v>538</v>
      </c>
      <c r="AN588" s="626" t="s">
        <v>652</v>
      </c>
      <c r="AO588" s="607" t="s">
        <v>537</v>
      </c>
      <c r="AP588" s="623" t="s">
        <v>538</v>
      </c>
      <c r="AQ588" s="626" t="s">
        <v>652</v>
      </c>
    </row>
    <row r="589" spans="1:43" hidden="1" x14ac:dyDescent="0.3">
      <c r="A589" s="638"/>
      <c r="H589" s="607" t="s">
        <v>571</v>
      </c>
      <c r="I589" s="623">
        <v>1</v>
      </c>
      <c r="J589" s="623">
        <v>3</v>
      </c>
      <c r="K589" s="607" t="s">
        <v>571</v>
      </c>
      <c r="L589" s="623">
        <v>2</v>
      </c>
      <c r="M589" s="623">
        <v>3</v>
      </c>
      <c r="N589" s="607" t="s">
        <v>571</v>
      </c>
      <c r="O589" s="623">
        <v>3</v>
      </c>
      <c r="P589" s="623">
        <v>3</v>
      </c>
      <c r="Q589" s="607" t="s">
        <v>571</v>
      </c>
      <c r="R589" s="623">
        <v>4</v>
      </c>
      <c r="S589" s="623">
        <v>3</v>
      </c>
      <c r="T589" s="607" t="s">
        <v>571</v>
      </c>
      <c r="U589" s="623">
        <v>5</v>
      </c>
      <c r="V589" s="623">
        <v>3</v>
      </c>
      <c r="W589" s="607" t="s">
        <v>571</v>
      </c>
      <c r="X589" s="623">
        <v>6</v>
      </c>
      <c r="Y589" s="623">
        <v>3</v>
      </c>
      <c r="Z589" s="607" t="s">
        <v>571</v>
      </c>
      <c r="AA589" s="623">
        <v>7</v>
      </c>
      <c r="AB589" s="623">
        <v>3</v>
      </c>
      <c r="AC589" s="607" t="s">
        <v>571</v>
      </c>
      <c r="AD589" s="623">
        <v>8</v>
      </c>
      <c r="AE589" s="623">
        <v>3</v>
      </c>
      <c r="AF589" s="607" t="s">
        <v>571</v>
      </c>
      <c r="AG589" s="623">
        <v>9</v>
      </c>
      <c r="AH589" s="623">
        <v>3</v>
      </c>
      <c r="AI589" s="607" t="s">
        <v>571</v>
      </c>
      <c r="AJ589" s="623">
        <v>10</v>
      </c>
      <c r="AK589" s="623">
        <v>3</v>
      </c>
      <c r="AL589" s="607" t="s">
        <v>571</v>
      </c>
      <c r="AM589" s="623">
        <v>11</v>
      </c>
      <c r="AN589" s="623">
        <v>3</v>
      </c>
      <c r="AO589" s="607" t="s">
        <v>571</v>
      </c>
      <c r="AP589" s="623">
        <v>12</v>
      </c>
      <c r="AQ589" s="623">
        <v>3</v>
      </c>
    </row>
    <row r="590" spans="1:43" hidden="1" x14ac:dyDescent="0.3">
      <c r="A590" s="638"/>
      <c r="H590" s="607" t="s">
        <v>537</v>
      </c>
      <c r="I590" s="623" t="s">
        <v>538</v>
      </c>
      <c r="J590" s="626" t="s">
        <v>652</v>
      </c>
      <c r="K590" s="607" t="s">
        <v>537</v>
      </c>
      <c r="L590" s="623" t="s">
        <v>538</v>
      </c>
      <c r="M590" s="626" t="s">
        <v>652</v>
      </c>
      <c r="N590" s="607" t="s">
        <v>537</v>
      </c>
      <c r="O590" s="623" t="s">
        <v>538</v>
      </c>
      <c r="P590" s="626" t="s">
        <v>652</v>
      </c>
      <c r="Q590" s="607" t="s">
        <v>537</v>
      </c>
      <c r="R590" s="623" t="s">
        <v>538</v>
      </c>
      <c r="S590" s="626" t="s">
        <v>652</v>
      </c>
      <c r="T590" s="607" t="s">
        <v>537</v>
      </c>
      <c r="U590" s="623" t="s">
        <v>538</v>
      </c>
      <c r="V590" s="626" t="s">
        <v>652</v>
      </c>
      <c r="W590" s="607" t="s">
        <v>537</v>
      </c>
      <c r="X590" s="623" t="s">
        <v>538</v>
      </c>
      <c r="Y590" s="626" t="s">
        <v>652</v>
      </c>
      <c r="Z590" s="607" t="s">
        <v>537</v>
      </c>
      <c r="AA590" s="623" t="s">
        <v>538</v>
      </c>
      <c r="AB590" s="626" t="s">
        <v>652</v>
      </c>
      <c r="AC590" s="607" t="s">
        <v>537</v>
      </c>
      <c r="AD590" s="623" t="s">
        <v>538</v>
      </c>
      <c r="AE590" s="626" t="s">
        <v>652</v>
      </c>
      <c r="AF590" s="607" t="s">
        <v>537</v>
      </c>
      <c r="AG590" s="623" t="s">
        <v>538</v>
      </c>
      <c r="AH590" s="626" t="s">
        <v>652</v>
      </c>
      <c r="AI590" s="607" t="s">
        <v>537</v>
      </c>
      <c r="AJ590" s="623" t="s">
        <v>538</v>
      </c>
      <c r="AK590" s="626" t="s">
        <v>652</v>
      </c>
      <c r="AL590" s="607" t="s">
        <v>537</v>
      </c>
      <c r="AM590" s="623" t="s">
        <v>538</v>
      </c>
      <c r="AN590" s="626" t="s">
        <v>652</v>
      </c>
      <c r="AO590" s="607" t="s">
        <v>537</v>
      </c>
      <c r="AP590" s="623" t="s">
        <v>538</v>
      </c>
      <c r="AQ590" s="626" t="s">
        <v>652</v>
      </c>
    </row>
    <row r="591" spans="1:43" hidden="1" x14ac:dyDescent="0.3">
      <c r="A591" s="638"/>
      <c r="H591" s="607" t="s">
        <v>572</v>
      </c>
      <c r="I591" s="623">
        <v>1</v>
      </c>
      <c r="J591" s="623">
        <v>3</v>
      </c>
      <c r="K591" s="607" t="s">
        <v>572</v>
      </c>
      <c r="L591" s="623">
        <v>2</v>
      </c>
      <c r="M591" s="623">
        <v>3</v>
      </c>
      <c r="N591" s="607" t="s">
        <v>572</v>
      </c>
      <c r="O591" s="623">
        <v>3</v>
      </c>
      <c r="P591" s="623">
        <v>3</v>
      </c>
      <c r="Q591" s="607" t="s">
        <v>572</v>
      </c>
      <c r="R591" s="623">
        <v>4</v>
      </c>
      <c r="S591" s="623">
        <v>3</v>
      </c>
      <c r="T591" s="607" t="s">
        <v>572</v>
      </c>
      <c r="U591" s="623">
        <v>5</v>
      </c>
      <c r="V591" s="623">
        <v>3</v>
      </c>
      <c r="W591" s="607" t="s">
        <v>572</v>
      </c>
      <c r="X591" s="623">
        <v>6</v>
      </c>
      <c r="Y591" s="623">
        <v>3</v>
      </c>
      <c r="Z591" s="607" t="s">
        <v>572</v>
      </c>
      <c r="AA591" s="623">
        <v>7</v>
      </c>
      <c r="AB591" s="623">
        <v>3</v>
      </c>
      <c r="AC591" s="607" t="s">
        <v>572</v>
      </c>
      <c r="AD591" s="623">
        <v>8</v>
      </c>
      <c r="AE591" s="623">
        <v>3</v>
      </c>
      <c r="AF591" s="607" t="s">
        <v>572</v>
      </c>
      <c r="AG591" s="623">
        <v>9</v>
      </c>
      <c r="AH591" s="623">
        <v>3</v>
      </c>
      <c r="AI591" s="607" t="s">
        <v>572</v>
      </c>
      <c r="AJ591" s="623">
        <v>10</v>
      </c>
      <c r="AK591" s="623">
        <v>3</v>
      </c>
      <c r="AL591" s="607" t="s">
        <v>572</v>
      </c>
      <c r="AM591" s="623">
        <v>11</v>
      </c>
      <c r="AN591" s="623">
        <v>3</v>
      </c>
      <c r="AO591" s="607" t="s">
        <v>572</v>
      </c>
      <c r="AP591" s="623">
        <v>12</v>
      </c>
      <c r="AQ591" s="623">
        <v>3</v>
      </c>
    </row>
    <row r="592" spans="1:43" hidden="1" x14ac:dyDescent="0.3">
      <c r="A592" s="638"/>
      <c r="H592" s="607" t="s">
        <v>537</v>
      </c>
      <c r="I592" s="623" t="s">
        <v>538</v>
      </c>
      <c r="J592" s="626" t="s">
        <v>652</v>
      </c>
      <c r="K592" s="607" t="s">
        <v>537</v>
      </c>
      <c r="L592" s="623" t="s">
        <v>538</v>
      </c>
      <c r="M592" s="626" t="s">
        <v>652</v>
      </c>
      <c r="N592" s="607" t="s">
        <v>537</v>
      </c>
      <c r="O592" s="623" t="s">
        <v>538</v>
      </c>
      <c r="P592" s="626" t="s">
        <v>652</v>
      </c>
      <c r="Q592" s="607" t="s">
        <v>537</v>
      </c>
      <c r="R592" s="623" t="s">
        <v>538</v>
      </c>
      <c r="S592" s="626" t="s">
        <v>652</v>
      </c>
      <c r="T592" s="607" t="s">
        <v>537</v>
      </c>
      <c r="U592" s="623" t="s">
        <v>538</v>
      </c>
      <c r="V592" s="626" t="s">
        <v>652</v>
      </c>
      <c r="W592" s="607" t="s">
        <v>537</v>
      </c>
      <c r="X592" s="623" t="s">
        <v>538</v>
      </c>
      <c r="Y592" s="626" t="s">
        <v>652</v>
      </c>
      <c r="Z592" s="607" t="s">
        <v>537</v>
      </c>
      <c r="AA592" s="623" t="s">
        <v>538</v>
      </c>
      <c r="AB592" s="626" t="s">
        <v>652</v>
      </c>
      <c r="AC592" s="607" t="s">
        <v>537</v>
      </c>
      <c r="AD592" s="623" t="s">
        <v>538</v>
      </c>
      <c r="AE592" s="626" t="s">
        <v>652</v>
      </c>
      <c r="AF592" s="607" t="s">
        <v>537</v>
      </c>
      <c r="AG592" s="623" t="s">
        <v>538</v>
      </c>
      <c r="AH592" s="626" t="s">
        <v>652</v>
      </c>
      <c r="AI592" s="607" t="s">
        <v>537</v>
      </c>
      <c r="AJ592" s="623" t="s">
        <v>538</v>
      </c>
      <c r="AK592" s="626" t="s">
        <v>652</v>
      </c>
      <c r="AL592" s="607" t="s">
        <v>537</v>
      </c>
      <c r="AM592" s="623" t="s">
        <v>538</v>
      </c>
      <c r="AN592" s="626" t="s">
        <v>652</v>
      </c>
      <c r="AO592" s="607" t="s">
        <v>537</v>
      </c>
      <c r="AP592" s="623" t="s">
        <v>538</v>
      </c>
      <c r="AQ592" s="626" t="s">
        <v>652</v>
      </c>
    </row>
    <row r="593" spans="1:43" hidden="1" x14ac:dyDescent="0.3">
      <c r="A593" s="638"/>
      <c r="H593" s="607" t="s">
        <v>573</v>
      </c>
      <c r="I593" s="623">
        <v>1</v>
      </c>
      <c r="J593" s="623">
        <v>3</v>
      </c>
      <c r="K593" s="607" t="s">
        <v>573</v>
      </c>
      <c r="L593" s="623">
        <v>2</v>
      </c>
      <c r="M593" s="623">
        <v>3</v>
      </c>
      <c r="N593" s="607" t="s">
        <v>573</v>
      </c>
      <c r="O593" s="623">
        <v>3</v>
      </c>
      <c r="P593" s="623">
        <v>3</v>
      </c>
      <c r="Q593" s="607" t="s">
        <v>573</v>
      </c>
      <c r="R593" s="623">
        <v>4</v>
      </c>
      <c r="S593" s="623">
        <v>3</v>
      </c>
      <c r="T593" s="607" t="s">
        <v>573</v>
      </c>
      <c r="U593" s="623">
        <v>5</v>
      </c>
      <c r="V593" s="623">
        <v>3</v>
      </c>
      <c r="W593" s="607" t="s">
        <v>573</v>
      </c>
      <c r="X593" s="623">
        <v>6</v>
      </c>
      <c r="Y593" s="623">
        <v>3</v>
      </c>
      <c r="Z593" s="607" t="s">
        <v>573</v>
      </c>
      <c r="AA593" s="623">
        <v>7</v>
      </c>
      <c r="AB593" s="623">
        <v>3</v>
      </c>
      <c r="AC593" s="607" t="s">
        <v>573</v>
      </c>
      <c r="AD593" s="623">
        <v>8</v>
      </c>
      <c r="AE593" s="623">
        <v>3</v>
      </c>
      <c r="AF593" s="607" t="s">
        <v>573</v>
      </c>
      <c r="AG593" s="623">
        <v>9</v>
      </c>
      <c r="AH593" s="623">
        <v>3</v>
      </c>
      <c r="AI593" s="607" t="s">
        <v>573</v>
      </c>
      <c r="AJ593" s="623">
        <v>10</v>
      </c>
      <c r="AK593" s="623">
        <v>3</v>
      </c>
      <c r="AL593" s="607" t="s">
        <v>573</v>
      </c>
      <c r="AM593" s="623">
        <v>11</v>
      </c>
      <c r="AN593" s="623">
        <v>3</v>
      </c>
      <c r="AO593" s="607" t="s">
        <v>573</v>
      </c>
      <c r="AP593" s="623">
        <v>12</v>
      </c>
      <c r="AQ593" s="623">
        <v>3</v>
      </c>
    </row>
    <row r="594" spans="1:43" hidden="1" x14ac:dyDescent="0.3">
      <c r="A594" s="638"/>
      <c r="H594" s="607" t="s">
        <v>537</v>
      </c>
      <c r="I594" s="623" t="s">
        <v>538</v>
      </c>
      <c r="J594" s="626" t="s">
        <v>652</v>
      </c>
      <c r="K594" s="607" t="s">
        <v>537</v>
      </c>
      <c r="L594" s="623" t="s">
        <v>538</v>
      </c>
      <c r="M594" s="626" t="s">
        <v>652</v>
      </c>
      <c r="N594" s="607" t="s">
        <v>537</v>
      </c>
      <c r="O594" s="623" t="s">
        <v>538</v>
      </c>
      <c r="P594" s="626" t="s">
        <v>652</v>
      </c>
      <c r="Q594" s="607" t="s">
        <v>537</v>
      </c>
      <c r="R594" s="623" t="s">
        <v>538</v>
      </c>
      <c r="S594" s="626" t="s">
        <v>652</v>
      </c>
      <c r="T594" s="607" t="s">
        <v>537</v>
      </c>
      <c r="U594" s="623" t="s">
        <v>538</v>
      </c>
      <c r="V594" s="626" t="s">
        <v>652</v>
      </c>
      <c r="W594" s="607" t="s">
        <v>537</v>
      </c>
      <c r="X594" s="623" t="s">
        <v>538</v>
      </c>
      <c r="Y594" s="626" t="s">
        <v>652</v>
      </c>
      <c r="Z594" s="607" t="s">
        <v>537</v>
      </c>
      <c r="AA594" s="623" t="s">
        <v>538</v>
      </c>
      <c r="AB594" s="626" t="s">
        <v>652</v>
      </c>
      <c r="AC594" s="607" t="s">
        <v>537</v>
      </c>
      <c r="AD594" s="623" t="s">
        <v>538</v>
      </c>
      <c r="AE594" s="626" t="s">
        <v>652</v>
      </c>
      <c r="AF594" s="607" t="s">
        <v>537</v>
      </c>
      <c r="AG594" s="623" t="s">
        <v>538</v>
      </c>
      <c r="AH594" s="626" t="s">
        <v>652</v>
      </c>
      <c r="AI594" s="607" t="s">
        <v>537</v>
      </c>
      <c r="AJ594" s="623" t="s">
        <v>538</v>
      </c>
      <c r="AK594" s="626" t="s">
        <v>652</v>
      </c>
      <c r="AL594" s="607" t="s">
        <v>537</v>
      </c>
      <c r="AM594" s="623" t="s">
        <v>538</v>
      </c>
      <c r="AN594" s="626" t="s">
        <v>652</v>
      </c>
      <c r="AO594" s="607" t="s">
        <v>537</v>
      </c>
      <c r="AP594" s="623" t="s">
        <v>538</v>
      </c>
      <c r="AQ594" s="626" t="s">
        <v>652</v>
      </c>
    </row>
    <row r="595" spans="1:43" hidden="1" x14ac:dyDescent="0.3">
      <c r="A595" s="638"/>
      <c r="H595" s="607" t="s">
        <v>574</v>
      </c>
      <c r="I595" s="623">
        <v>1</v>
      </c>
      <c r="J595" s="623">
        <v>3</v>
      </c>
      <c r="K595" s="607" t="s">
        <v>574</v>
      </c>
      <c r="L595" s="623">
        <v>2</v>
      </c>
      <c r="M595" s="623">
        <v>3</v>
      </c>
      <c r="N595" s="607" t="s">
        <v>574</v>
      </c>
      <c r="O595" s="623">
        <v>3</v>
      </c>
      <c r="P595" s="623">
        <v>3</v>
      </c>
      <c r="Q595" s="607" t="s">
        <v>574</v>
      </c>
      <c r="R595" s="623">
        <v>4</v>
      </c>
      <c r="S595" s="623">
        <v>3</v>
      </c>
      <c r="T595" s="607" t="s">
        <v>574</v>
      </c>
      <c r="U595" s="623">
        <v>5</v>
      </c>
      <c r="V595" s="623">
        <v>3</v>
      </c>
      <c r="W595" s="607" t="s">
        <v>574</v>
      </c>
      <c r="X595" s="623">
        <v>6</v>
      </c>
      <c r="Y595" s="623">
        <v>3</v>
      </c>
      <c r="Z595" s="607" t="s">
        <v>574</v>
      </c>
      <c r="AA595" s="623">
        <v>7</v>
      </c>
      <c r="AB595" s="623">
        <v>3</v>
      </c>
      <c r="AC595" s="607" t="s">
        <v>574</v>
      </c>
      <c r="AD595" s="623">
        <v>8</v>
      </c>
      <c r="AE595" s="623">
        <v>3</v>
      </c>
      <c r="AF595" s="607" t="s">
        <v>574</v>
      </c>
      <c r="AG595" s="623">
        <v>9</v>
      </c>
      <c r="AH595" s="623">
        <v>3</v>
      </c>
      <c r="AI595" s="607" t="s">
        <v>574</v>
      </c>
      <c r="AJ595" s="623">
        <v>10</v>
      </c>
      <c r="AK595" s="623">
        <v>3</v>
      </c>
      <c r="AL595" s="607" t="s">
        <v>574</v>
      </c>
      <c r="AM595" s="623">
        <v>11</v>
      </c>
      <c r="AN595" s="623">
        <v>3</v>
      </c>
      <c r="AO595" s="607" t="s">
        <v>574</v>
      </c>
      <c r="AP595" s="623">
        <v>12</v>
      </c>
      <c r="AQ595" s="623">
        <v>3</v>
      </c>
    </row>
    <row r="596" spans="1:43" hidden="1" x14ac:dyDescent="0.3">
      <c r="A596" s="638"/>
      <c r="H596" s="607" t="s">
        <v>537</v>
      </c>
      <c r="I596" s="623" t="s">
        <v>538</v>
      </c>
      <c r="J596" s="626" t="s">
        <v>652</v>
      </c>
      <c r="K596" s="607" t="s">
        <v>537</v>
      </c>
      <c r="L596" s="623" t="s">
        <v>538</v>
      </c>
      <c r="M596" s="626" t="s">
        <v>652</v>
      </c>
      <c r="N596" s="607" t="s">
        <v>537</v>
      </c>
      <c r="O596" s="623" t="s">
        <v>538</v>
      </c>
      <c r="P596" s="626" t="s">
        <v>652</v>
      </c>
      <c r="Q596" s="607" t="s">
        <v>537</v>
      </c>
      <c r="R596" s="623" t="s">
        <v>538</v>
      </c>
      <c r="S596" s="626" t="s">
        <v>652</v>
      </c>
      <c r="T596" s="607" t="s">
        <v>537</v>
      </c>
      <c r="U596" s="623" t="s">
        <v>538</v>
      </c>
      <c r="V596" s="626" t="s">
        <v>652</v>
      </c>
      <c r="W596" s="607" t="s">
        <v>537</v>
      </c>
      <c r="X596" s="623" t="s">
        <v>538</v>
      </c>
      <c r="Y596" s="626" t="s">
        <v>652</v>
      </c>
      <c r="Z596" s="607" t="s">
        <v>537</v>
      </c>
      <c r="AA596" s="623" t="s">
        <v>538</v>
      </c>
      <c r="AB596" s="626" t="s">
        <v>652</v>
      </c>
      <c r="AC596" s="607" t="s">
        <v>537</v>
      </c>
      <c r="AD596" s="623" t="s">
        <v>538</v>
      </c>
      <c r="AE596" s="626" t="s">
        <v>652</v>
      </c>
      <c r="AF596" s="607" t="s">
        <v>537</v>
      </c>
      <c r="AG596" s="623" t="s">
        <v>538</v>
      </c>
      <c r="AH596" s="626" t="s">
        <v>652</v>
      </c>
      <c r="AI596" s="607" t="s">
        <v>537</v>
      </c>
      <c r="AJ596" s="623" t="s">
        <v>538</v>
      </c>
      <c r="AK596" s="626" t="s">
        <v>652</v>
      </c>
      <c r="AL596" s="607" t="s">
        <v>537</v>
      </c>
      <c r="AM596" s="623" t="s">
        <v>538</v>
      </c>
      <c r="AN596" s="626" t="s">
        <v>652</v>
      </c>
      <c r="AO596" s="607" t="s">
        <v>537</v>
      </c>
      <c r="AP596" s="623" t="s">
        <v>538</v>
      </c>
      <c r="AQ596" s="626" t="s">
        <v>652</v>
      </c>
    </row>
    <row r="597" spans="1:43" hidden="1" x14ac:dyDescent="0.3">
      <c r="A597" s="638"/>
      <c r="H597" s="607" t="s">
        <v>575</v>
      </c>
      <c r="I597" s="623">
        <v>1</v>
      </c>
      <c r="J597" s="623">
        <v>3</v>
      </c>
      <c r="K597" s="607" t="s">
        <v>575</v>
      </c>
      <c r="L597" s="623">
        <v>2</v>
      </c>
      <c r="M597" s="623">
        <v>3</v>
      </c>
      <c r="N597" s="607" t="s">
        <v>575</v>
      </c>
      <c r="O597" s="623">
        <v>3</v>
      </c>
      <c r="P597" s="623">
        <v>3</v>
      </c>
      <c r="Q597" s="607" t="s">
        <v>575</v>
      </c>
      <c r="R597" s="623">
        <v>4</v>
      </c>
      <c r="S597" s="623">
        <v>3</v>
      </c>
      <c r="T597" s="607" t="s">
        <v>575</v>
      </c>
      <c r="U597" s="623">
        <v>5</v>
      </c>
      <c r="V597" s="623">
        <v>3</v>
      </c>
      <c r="W597" s="607" t="s">
        <v>575</v>
      </c>
      <c r="X597" s="623">
        <v>6</v>
      </c>
      <c r="Y597" s="623">
        <v>3</v>
      </c>
      <c r="Z597" s="607" t="s">
        <v>575</v>
      </c>
      <c r="AA597" s="623">
        <v>7</v>
      </c>
      <c r="AB597" s="623">
        <v>3</v>
      </c>
      <c r="AC597" s="607" t="s">
        <v>575</v>
      </c>
      <c r="AD597" s="623">
        <v>8</v>
      </c>
      <c r="AE597" s="623">
        <v>3</v>
      </c>
      <c r="AF597" s="607" t="s">
        <v>575</v>
      </c>
      <c r="AG597" s="623">
        <v>9</v>
      </c>
      <c r="AH597" s="623">
        <v>3</v>
      </c>
      <c r="AI597" s="607" t="s">
        <v>575</v>
      </c>
      <c r="AJ597" s="623">
        <v>10</v>
      </c>
      <c r="AK597" s="623">
        <v>3</v>
      </c>
      <c r="AL597" s="607" t="s">
        <v>575</v>
      </c>
      <c r="AM597" s="623">
        <v>11</v>
      </c>
      <c r="AN597" s="623">
        <v>3</v>
      </c>
      <c r="AO597" s="607" t="s">
        <v>575</v>
      </c>
      <c r="AP597" s="623">
        <v>12</v>
      </c>
      <c r="AQ597" s="623">
        <v>3</v>
      </c>
    </row>
    <row r="598" spans="1:43" hidden="1" x14ac:dyDescent="0.3">
      <c r="A598" s="638"/>
      <c r="H598" s="607" t="s">
        <v>537</v>
      </c>
      <c r="I598" s="623" t="s">
        <v>538</v>
      </c>
      <c r="J598" s="626" t="s">
        <v>652</v>
      </c>
      <c r="K598" s="607" t="s">
        <v>537</v>
      </c>
      <c r="L598" s="623" t="s">
        <v>538</v>
      </c>
      <c r="M598" s="626" t="s">
        <v>652</v>
      </c>
      <c r="N598" s="607" t="s">
        <v>537</v>
      </c>
      <c r="O598" s="623" t="s">
        <v>538</v>
      </c>
      <c r="P598" s="626" t="s">
        <v>652</v>
      </c>
      <c r="Q598" s="607" t="s">
        <v>537</v>
      </c>
      <c r="R598" s="623" t="s">
        <v>538</v>
      </c>
      <c r="S598" s="626" t="s">
        <v>652</v>
      </c>
      <c r="T598" s="607" t="s">
        <v>537</v>
      </c>
      <c r="U598" s="623" t="s">
        <v>538</v>
      </c>
      <c r="V598" s="626" t="s">
        <v>652</v>
      </c>
      <c r="W598" s="607" t="s">
        <v>537</v>
      </c>
      <c r="X598" s="623" t="s">
        <v>538</v>
      </c>
      <c r="Y598" s="626" t="s">
        <v>652</v>
      </c>
      <c r="Z598" s="607" t="s">
        <v>537</v>
      </c>
      <c r="AA598" s="623" t="s">
        <v>538</v>
      </c>
      <c r="AB598" s="626" t="s">
        <v>652</v>
      </c>
      <c r="AC598" s="607" t="s">
        <v>537</v>
      </c>
      <c r="AD598" s="623" t="s">
        <v>538</v>
      </c>
      <c r="AE598" s="626" t="s">
        <v>652</v>
      </c>
      <c r="AF598" s="607" t="s">
        <v>537</v>
      </c>
      <c r="AG598" s="623" t="s">
        <v>538</v>
      </c>
      <c r="AH598" s="626" t="s">
        <v>652</v>
      </c>
      <c r="AI598" s="607" t="s">
        <v>537</v>
      </c>
      <c r="AJ598" s="623" t="s">
        <v>538</v>
      </c>
      <c r="AK598" s="626" t="s">
        <v>652</v>
      </c>
      <c r="AL598" s="607" t="s">
        <v>537</v>
      </c>
      <c r="AM598" s="623" t="s">
        <v>538</v>
      </c>
      <c r="AN598" s="626" t="s">
        <v>652</v>
      </c>
      <c r="AO598" s="607" t="s">
        <v>537</v>
      </c>
      <c r="AP598" s="623" t="s">
        <v>538</v>
      </c>
      <c r="AQ598" s="626" t="s">
        <v>652</v>
      </c>
    </row>
    <row r="599" spans="1:43" hidden="1" x14ac:dyDescent="0.3">
      <c r="A599" s="638"/>
      <c r="H599" s="607" t="s">
        <v>576</v>
      </c>
      <c r="I599" s="623">
        <v>1</v>
      </c>
      <c r="J599" s="623">
        <v>3</v>
      </c>
      <c r="K599" s="607" t="s">
        <v>576</v>
      </c>
      <c r="L599" s="623">
        <v>2</v>
      </c>
      <c r="M599" s="623">
        <v>3</v>
      </c>
      <c r="N599" s="607" t="s">
        <v>576</v>
      </c>
      <c r="O599" s="623">
        <v>3</v>
      </c>
      <c r="P599" s="623">
        <v>3</v>
      </c>
      <c r="Q599" s="607" t="s">
        <v>576</v>
      </c>
      <c r="R599" s="623">
        <v>4</v>
      </c>
      <c r="S599" s="623">
        <v>3</v>
      </c>
      <c r="T599" s="607" t="s">
        <v>576</v>
      </c>
      <c r="U599" s="623">
        <v>5</v>
      </c>
      <c r="V599" s="623">
        <v>3</v>
      </c>
      <c r="W599" s="607" t="s">
        <v>576</v>
      </c>
      <c r="X599" s="623">
        <v>6</v>
      </c>
      <c r="Y599" s="623">
        <v>3</v>
      </c>
      <c r="Z599" s="607" t="s">
        <v>576</v>
      </c>
      <c r="AA599" s="623">
        <v>7</v>
      </c>
      <c r="AB599" s="623">
        <v>3</v>
      </c>
      <c r="AC599" s="607" t="s">
        <v>576</v>
      </c>
      <c r="AD599" s="623">
        <v>8</v>
      </c>
      <c r="AE599" s="623">
        <v>3</v>
      </c>
      <c r="AF599" s="607" t="s">
        <v>576</v>
      </c>
      <c r="AG599" s="623">
        <v>9</v>
      </c>
      <c r="AH599" s="623">
        <v>3</v>
      </c>
      <c r="AI599" s="607" t="s">
        <v>576</v>
      </c>
      <c r="AJ599" s="623">
        <v>10</v>
      </c>
      <c r="AK599" s="623">
        <v>3</v>
      </c>
      <c r="AL599" s="607" t="s">
        <v>576</v>
      </c>
      <c r="AM599" s="623">
        <v>11</v>
      </c>
      <c r="AN599" s="623">
        <v>3</v>
      </c>
      <c r="AO599" s="607" t="s">
        <v>576</v>
      </c>
      <c r="AP599" s="623">
        <v>12</v>
      </c>
      <c r="AQ599" s="623">
        <v>3</v>
      </c>
    </row>
    <row r="600" spans="1:43" hidden="1" x14ac:dyDescent="0.3">
      <c r="A600" s="638"/>
      <c r="H600" s="607" t="s">
        <v>537</v>
      </c>
      <c r="I600" s="623" t="s">
        <v>538</v>
      </c>
      <c r="J600" s="626" t="s">
        <v>652</v>
      </c>
      <c r="K600" s="607" t="s">
        <v>537</v>
      </c>
      <c r="L600" s="623" t="s">
        <v>538</v>
      </c>
      <c r="M600" s="626" t="s">
        <v>652</v>
      </c>
      <c r="N600" s="607" t="s">
        <v>537</v>
      </c>
      <c r="O600" s="623" t="s">
        <v>538</v>
      </c>
      <c r="P600" s="626" t="s">
        <v>652</v>
      </c>
      <c r="Q600" s="607" t="s">
        <v>537</v>
      </c>
      <c r="R600" s="623" t="s">
        <v>538</v>
      </c>
      <c r="S600" s="626" t="s">
        <v>652</v>
      </c>
      <c r="T600" s="607" t="s">
        <v>537</v>
      </c>
      <c r="U600" s="623" t="s">
        <v>538</v>
      </c>
      <c r="V600" s="626" t="s">
        <v>652</v>
      </c>
      <c r="W600" s="607" t="s">
        <v>537</v>
      </c>
      <c r="X600" s="623" t="s">
        <v>538</v>
      </c>
      <c r="Y600" s="626" t="s">
        <v>652</v>
      </c>
      <c r="Z600" s="607" t="s">
        <v>537</v>
      </c>
      <c r="AA600" s="623" t="s">
        <v>538</v>
      </c>
      <c r="AB600" s="626" t="s">
        <v>652</v>
      </c>
      <c r="AC600" s="607" t="s">
        <v>537</v>
      </c>
      <c r="AD600" s="623" t="s">
        <v>538</v>
      </c>
      <c r="AE600" s="626" t="s">
        <v>652</v>
      </c>
      <c r="AF600" s="607" t="s">
        <v>537</v>
      </c>
      <c r="AG600" s="623" t="s">
        <v>538</v>
      </c>
      <c r="AH600" s="626" t="s">
        <v>652</v>
      </c>
      <c r="AI600" s="607" t="s">
        <v>537</v>
      </c>
      <c r="AJ600" s="623" t="s">
        <v>538</v>
      </c>
      <c r="AK600" s="626" t="s">
        <v>652</v>
      </c>
      <c r="AL600" s="607" t="s">
        <v>537</v>
      </c>
      <c r="AM600" s="623" t="s">
        <v>538</v>
      </c>
      <c r="AN600" s="626" t="s">
        <v>652</v>
      </c>
      <c r="AO600" s="607" t="s">
        <v>537</v>
      </c>
      <c r="AP600" s="623" t="s">
        <v>538</v>
      </c>
      <c r="AQ600" s="626" t="s">
        <v>652</v>
      </c>
    </row>
    <row r="601" spans="1:43" hidden="1" x14ac:dyDescent="0.3">
      <c r="A601" s="638"/>
      <c r="H601" s="607" t="s">
        <v>577</v>
      </c>
      <c r="I601" s="623">
        <v>1</v>
      </c>
      <c r="J601" s="623">
        <v>3</v>
      </c>
      <c r="K601" s="607" t="s">
        <v>577</v>
      </c>
      <c r="L601" s="623">
        <v>2</v>
      </c>
      <c r="M601" s="623">
        <v>3</v>
      </c>
      <c r="N601" s="607" t="s">
        <v>577</v>
      </c>
      <c r="O601" s="623">
        <v>3</v>
      </c>
      <c r="P601" s="623">
        <v>3</v>
      </c>
      <c r="Q601" s="607" t="s">
        <v>577</v>
      </c>
      <c r="R601" s="623">
        <v>4</v>
      </c>
      <c r="S601" s="623">
        <v>3</v>
      </c>
      <c r="T601" s="607" t="s">
        <v>577</v>
      </c>
      <c r="U601" s="623">
        <v>5</v>
      </c>
      <c r="V601" s="623">
        <v>3</v>
      </c>
      <c r="W601" s="607" t="s">
        <v>577</v>
      </c>
      <c r="X601" s="623">
        <v>6</v>
      </c>
      <c r="Y601" s="623">
        <v>3</v>
      </c>
      <c r="Z601" s="607" t="s">
        <v>577</v>
      </c>
      <c r="AA601" s="623">
        <v>7</v>
      </c>
      <c r="AB601" s="623">
        <v>3</v>
      </c>
      <c r="AC601" s="607" t="s">
        <v>577</v>
      </c>
      <c r="AD601" s="623">
        <v>8</v>
      </c>
      <c r="AE601" s="623">
        <v>3</v>
      </c>
      <c r="AF601" s="607" t="s">
        <v>577</v>
      </c>
      <c r="AG601" s="623">
        <v>9</v>
      </c>
      <c r="AH601" s="623">
        <v>3</v>
      </c>
      <c r="AI601" s="607" t="s">
        <v>577</v>
      </c>
      <c r="AJ601" s="623">
        <v>10</v>
      </c>
      <c r="AK601" s="623">
        <v>3</v>
      </c>
      <c r="AL601" s="607" t="s">
        <v>577</v>
      </c>
      <c r="AM601" s="623">
        <v>11</v>
      </c>
      <c r="AN601" s="623">
        <v>3</v>
      </c>
      <c r="AO601" s="607" t="s">
        <v>577</v>
      </c>
      <c r="AP601" s="623">
        <v>12</v>
      </c>
      <c r="AQ601" s="623">
        <v>3</v>
      </c>
    </row>
    <row r="602" spans="1:43" hidden="1" x14ac:dyDescent="0.3">
      <c r="A602" s="638"/>
      <c r="H602" s="607" t="s">
        <v>537</v>
      </c>
      <c r="I602" s="623" t="s">
        <v>538</v>
      </c>
      <c r="J602" s="626" t="s">
        <v>652</v>
      </c>
      <c r="K602" s="607" t="s">
        <v>537</v>
      </c>
      <c r="L602" s="623" t="s">
        <v>538</v>
      </c>
      <c r="M602" s="626" t="s">
        <v>652</v>
      </c>
      <c r="N602" s="607" t="s">
        <v>537</v>
      </c>
      <c r="O602" s="623" t="s">
        <v>538</v>
      </c>
      <c r="P602" s="626" t="s">
        <v>652</v>
      </c>
      <c r="Q602" s="607" t="s">
        <v>537</v>
      </c>
      <c r="R602" s="623" t="s">
        <v>538</v>
      </c>
      <c r="S602" s="626" t="s">
        <v>652</v>
      </c>
      <c r="T602" s="607" t="s">
        <v>537</v>
      </c>
      <c r="U602" s="623" t="s">
        <v>538</v>
      </c>
      <c r="V602" s="626" t="s">
        <v>652</v>
      </c>
      <c r="W602" s="607" t="s">
        <v>537</v>
      </c>
      <c r="X602" s="623" t="s">
        <v>538</v>
      </c>
      <c r="Y602" s="626" t="s">
        <v>652</v>
      </c>
      <c r="Z602" s="607" t="s">
        <v>537</v>
      </c>
      <c r="AA602" s="623" t="s">
        <v>538</v>
      </c>
      <c r="AB602" s="626" t="s">
        <v>652</v>
      </c>
      <c r="AC602" s="607" t="s">
        <v>537</v>
      </c>
      <c r="AD602" s="623" t="s">
        <v>538</v>
      </c>
      <c r="AE602" s="626" t="s">
        <v>652</v>
      </c>
      <c r="AF602" s="607" t="s">
        <v>537</v>
      </c>
      <c r="AG602" s="623" t="s">
        <v>538</v>
      </c>
      <c r="AH602" s="626" t="s">
        <v>652</v>
      </c>
      <c r="AI602" s="607" t="s">
        <v>537</v>
      </c>
      <c r="AJ602" s="623" t="s">
        <v>538</v>
      </c>
      <c r="AK602" s="626" t="s">
        <v>652</v>
      </c>
      <c r="AL602" s="607" t="s">
        <v>537</v>
      </c>
      <c r="AM602" s="623" t="s">
        <v>538</v>
      </c>
      <c r="AN602" s="626" t="s">
        <v>652</v>
      </c>
      <c r="AO602" s="607" t="s">
        <v>537</v>
      </c>
      <c r="AP602" s="623" t="s">
        <v>538</v>
      </c>
      <c r="AQ602" s="626" t="s">
        <v>652</v>
      </c>
    </row>
    <row r="603" spans="1:43" hidden="1" x14ac:dyDescent="0.3">
      <c r="A603" s="638"/>
      <c r="H603" s="607" t="s">
        <v>578</v>
      </c>
      <c r="I603" s="623">
        <v>1</v>
      </c>
      <c r="J603" s="623">
        <v>3</v>
      </c>
      <c r="K603" s="607" t="s">
        <v>578</v>
      </c>
      <c r="L603" s="623">
        <v>2</v>
      </c>
      <c r="M603" s="623">
        <v>3</v>
      </c>
      <c r="N603" s="607" t="s">
        <v>578</v>
      </c>
      <c r="O603" s="623">
        <v>3</v>
      </c>
      <c r="P603" s="623">
        <v>3</v>
      </c>
      <c r="Q603" s="607" t="s">
        <v>578</v>
      </c>
      <c r="R603" s="623">
        <v>4</v>
      </c>
      <c r="S603" s="623">
        <v>3</v>
      </c>
      <c r="T603" s="607" t="s">
        <v>578</v>
      </c>
      <c r="U603" s="623">
        <v>5</v>
      </c>
      <c r="V603" s="623">
        <v>3</v>
      </c>
      <c r="W603" s="607" t="s">
        <v>578</v>
      </c>
      <c r="X603" s="623">
        <v>6</v>
      </c>
      <c r="Y603" s="623">
        <v>3</v>
      </c>
      <c r="Z603" s="607" t="s">
        <v>578</v>
      </c>
      <c r="AA603" s="623">
        <v>7</v>
      </c>
      <c r="AB603" s="623">
        <v>3</v>
      </c>
      <c r="AC603" s="607" t="s">
        <v>578</v>
      </c>
      <c r="AD603" s="623">
        <v>8</v>
      </c>
      <c r="AE603" s="623">
        <v>3</v>
      </c>
      <c r="AF603" s="607" t="s">
        <v>578</v>
      </c>
      <c r="AG603" s="623">
        <v>9</v>
      </c>
      <c r="AH603" s="623">
        <v>3</v>
      </c>
      <c r="AI603" s="607" t="s">
        <v>578</v>
      </c>
      <c r="AJ603" s="623">
        <v>10</v>
      </c>
      <c r="AK603" s="623">
        <v>3</v>
      </c>
      <c r="AL603" s="607" t="s">
        <v>578</v>
      </c>
      <c r="AM603" s="623">
        <v>11</v>
      </c>
      <c r="AN603" s="623">
        <v>3</v>
      </c>
      <c r="AO603" s="607" t="s">
        <v>578</v>
      </c>
      <c r="AP603" s="623">
        <v>12</v>
      </c>
      <c r="AQ603" s="623">
        <v>3</v>
      </c>
    </row>
    <row r="604" spans="1:43" hidden="1" x14ac:dyDescent="0.3">
      <c r="A604" s="638"/>
      <c r="H604" s="607" t="s">
        <v>537</v>
      </c>
      <c r="I604" s="623" t="s">
        <v>538</v>
      </c>
      <c r="J604" s="626" t="s">
        <v>652</v>
      </c>
      <c r="K604" s="607" t="s">
        <v>537</v>
      </c>
      <c r="L604" s="623" t="s">
        <v>538</v>
      </c>
      <c r="M604" s="626" t="s">
        <v>652</v>
      </c>
      <c r="N604" s="607" t="s">
        <v>537</v>
      </c>
      <c r="O604" s="623" t="s">
        <v>538</v>
      </c>
      <c r="P604" s="626" t="s">
        <v>652</v>
      </c>
      <c r="Q604" s="607" t="s">
        <v>537</v>
      </c>
      <c r="R604" s="623" t="s">
        <v>538</v>
      </c>
      <c r="S604" s="626" t="s">
        <v>652</v>
      </c>
      <c r="T604" s="607" t="s">
        <v>537</v>
      </c>
      <c r="U604" s="623" t="s">
        <v>538</v>
      </c>
      <c r="V604" s="626" t="s">
        <v>652</v>
      </c>
      <c r="W604" s="607" t="s">
        <v>537</v>
      </c>
      <c r="X604" s="623" t="s">
        <v>538</v>
      </c>
      <c r="Y604" s="626" t="s">
        <v>652</v>
      </c>
      <c r="Z604" s="607" t="s">
        <v>537</v>
      </c>
      <c r="AA604" s="623" t="s">
        <v>538</v>
      </c>
      <c r="AB604" s="626" t="s">
        <v>652</v>
      </c>
      <c r="AC604" s="607" t="s">
        <v>537</v>
      </c>
      <c r="AD604" s="623" t="s">
        <v>538</v>
      </c>
      <c r="AE604" s="626" t="s">
        <v>652</v>
      </c>
      <c r="AF604" s="607" t="s">
        <v>537</v>
      </c>
      <c r="AG604" s="623" t="s">
        <v>538</v>
      </c>
      <c r="AH604" s="626" t="s">
        <v>652</v>
      </c>
      <c r="AI604" s="607" t="s">
        <v>537</v>
      </c>
      <c r="AJ604" s="623" t="s">
        <v>538</v>
      </c>
      <c r="AK604" s="626" t="s">
        <v>652</v>
      </c>
      <c r="AL604" s="607" t="s">
        <v>537</v>
      </c>
      <c r="AM604" s="623" t="s">
        <v>538</v>
      </c>
      <c r="AN604" s="626" t="s">
        <v>652</v>
      </c>
      <c r="AO604" s="607" t="s">
        <v>537</v>
      </c>
      <c r="AP604" s="623" t="s">
        <v>538</v>
      </c>
      <c r="AQ604" s="626" t="s">
        <v>652</v>
      </c>
    </row>
    <row r="605" spans="1:43" hidden="1" x14ac:dyDescent="0.3">
      <c r="A605" s="638"/>
      <c r="H605" s="607" t="s">
        <v>579</v>
      </c>
      <c r="I605" s="623">
        <v>1</v>
      </c>
      <c r="J605" s="623">
        <v>3</v>
      </c>
      <c r="K605" s="607" t="s">
        <v>579</v>
      </c>
      <c r="L605" s="623">
        <v>2</v>
      </c>
      <c r="M605" s="623">
        <v>3</v>
      </c>
      <c r="N605" s="607" t="s">
        <v>579</v>
      </c>
      <c r="O605" s="623">
        <v>3</v>
      </c>
      <c r="P605" s="623">
        <v>3</v>
      </c>
      <c r="Q605" s="607" t="s">
        <v>579</v>
      </c>
      <c r="R605" s="623">
        <v>4</v>
      </c>
      <c r="S605" s="623">
        <v>3</v>
      </c>
      <c r="T605" s="607" t="s">
        <v>579</v>
      </c>
      <c r="U605" s="623">
        <v>5</v>
      </c>
      <c r="V605" s="623">
        <v>3</v>
      </c>
      <c r="W605" s="607" t="s">
        <v>579</v>
      </c>
      <c r="X605" s="623">
        <v>6</v>
      </c>
      <c r="Y605" s="623">
        <v>3</v>
      </c>
      <c r="Z605" s="607" t="s">
        <v>579</v>
      </c>
      <c r="AA605" s="623">
        <v>7</v>
      </c>
      <c r="AB605" s="623">
        <v>3</v>
      </c>
      <c r="AC605" s="607" t="s">
        <v>579</v>
      </c>
      <c r="AD605" s="623">
        <v>8</v>
      </c>
      <c r="AE605" s="623">
        <v>3</v>
      </c>
      <c r="AF605" s="607" t="s">
        <v>579</v>
      </c>
      <c r="AG605" s="623">
        <v>9</v>
      </c>
      <c r="AH605" s="623">
        <v>3</v>
      </c>
      <c r="AI605" s="607" t="s">
        <v>579</v>
      </c>
      <c r="AJ605" s="623">
        <v>10</v>
      </c>
      <c r="AK605" s="623">
        <v>3</v>
      </c>
      <c r="AL605" s="607" t="s">
        <v>579</v>
      </c>
      <c r="AM605" s="623">
        <v>11</v>
      </c>
      <c r="AN605" s="623">
        <v>3</v>
      </c>
      <c r="AO605" s="607" t="s">
        <v>579</v>
      </c>
      <c r="AP605" s="623">
        <v>12</v>
      </c>
      <c r="AQ605" s="623">
        <v>3</v>
      </c>
    </row>
    <row r="606" spans="1:43" hidden="1" x14ac:dyDescent="0.3">
      <c r="A606" s="638"/>
      <c r="H606" s="607" t="s">
        <v>537</v>
      </c>
      <c r="I606" s="623" t="s">
        <v>538</v>
      </c>
      <c r="J606" s="626" t="s">
        <v>652</v>
      </c>
      <c r="K606" s="607" t="s">
        <v>537</v>
      </c>
      <c r="L606" s="623" t="s">
        <v>538</v>
      </c>
      <c r="M606" s="626" t="s">
        <v>652</v>
      </c>
      <c r="N606" s="607" t="s">
        <v>537</v>
      </c>
      <c r="O606" s="623" t="s">
        <v>538</v>
      </c>
      <c r="P606" s="626" t="s">
        <v>652</v>
      </c>
      <c r="Q606" s="607" t="s">
        <v>537</v>
      </c>
      <c r="R606" s="623" t="s">
        <v>538</v>
      </c>
      <c r="S606" s="626" t="s">
        <v>652</v>
      </c>
      <c r="T606" s="607" t="s">
        <v>537</v>
      </c>
      <c r="U606" s="623" t="s">
        <v>538</v>
      </c>
      <c r="V606" s="626" t="s">
        <v>652</v>
      </c>
      <c r="W606" s="607" t="s">
        <v>537</v>
      </c>
      <c r="X606" s="623" t="s">
        <v>538</v>
      </c>
      <c r="Y606" s="626" t="s">
        <v>652</v>
      </c>
      <c r="Z606" s="607" t="s">
        <v>537</v>
      </c>
      <c r="AA606" s="623" t="s">
        <v>538</v>
      </c>
      <c r="AB606" s="626" t="s">
        <v>652</v>
      </c>
      <c r="AC606" s="607" t="s">
        <v>537</v>
      </c>
      <c r="AD606" s="623" t="s">
        <v>538</v>
      </c>
      <c r="AE606" s="626" t="s">
        <v>652</v>
      </c>
      <c r="AF606" s="607" t="s">
        <v>537</v>
      </c>
      <c r="AG606" s="623" t="s">
        <v>538</v>
      </c>
      <c r="AH606" s="626" t="s">
        <v>652</v>
      </c>
      <c r="AI606" s="607" t="s">
        <v>537</v>
      </c>
      <c r="AJ606" s="623" t="s">
        <v>538</v>
      </c>
      <c r="AK606" s="626" t="s">
        <v>652</v>
      </c>
      <c r="AL606" s="607" t="s">
        <v>537</v>
      </c>
      <c r="AM606" s="623" t="s">
        <v>538</v>
      </c>
      <c r="AN606" s="626" t="s">
        <v>652</v>
      </c>
      <c r="AO606" s="607" t="s">
        <v>537</v>
      </c>
      <c r="AP606" s="623" t="s">
        <v>538</v>
      </c>
      <c r="AQ606" s="626" t="s">
        <v>652</v>
      </c>
    </row>
    <row r="607" spans="1:43" ht="15" hidden="1" thickBot="1" x14ac:dyDescent="0.35">
      <c r="A607" s="638"/>
      <c r="H607" s="615" t="s">
        <v>580</v>
      </c>
      <c r="I607" s="629">
        <v>1</v>
      </c>
      <c r="J607" s="629">
        <v>3</v>
      </c>
      <c r="K607" s="615" t="s">
        <v>580</v>
      </c>
      <c r="L607" s="629">
        <v>2</v>
      </c>
      <c r="M607" s="629">
        <v>3</v>
      </c>
      <c r="N607" s="615" t="s">
        <v>580</v>
      </c>
      <c r="O607" s="629">
        <v>3</v>
      </c>
      <c r="P607" s="629">
        <v>3</v>
      </c>
      <c r="Q607" s="615" t="s">
        <v>580</v>
      </c>
      <c r="R607" s="629">
        <v>4</v>
      </c>
      <c r="S607" s="629">
        <v>3</v>
      </c>
      <c r="T607" s="615" t="s">
        <v>580</v>
      </c>
      <c r="U607" s="629">
        <v>5</v>
      </c>
      <c r="V607" s="629">
        <v>3</v>
      </c>
      <c r="W607" s="615" t="s">
        <v>580</v>
      </c>
      <c r="X607" s="629">
        <v>6</v>
      </c>
      <c r="Y607" s="629">
        <v>3</v>
      </c>
      <c r="Z607" s="615" t="s">
        <v>580</v>
      </c>
      <c r="AA607" s="629">
        <v>7</v>
      </c>
      <c r="AB607" s="629">
        <v>3</v>
      </c>
      <c r="AC607" s="615" t="s">
        <v>580</v>
      </c>
      <c r="AD607" s="629">
        <v>8</v>
      </c>
      <c r="AE607" s="629">
        <v>3</v>
      </c>
      <c r="AF607" s="615" t="s">
        <v>580</v>
      </c>
      <c r="AG607" s="629">
        <v>9</v>
      </c>
      <c r="AH607" s="629">
        <v>3</v>
      </c>
      <c r="AI607" s="615" t="s">
        <v>580</v>
      </c>
      <c r="AJ607" s="629">
        <v>10</v>
      </c>
      <c r="AK607" s="629">
        <v>3</v>
      </c>
      <c r="AL607" s="615" t="s">
        <v>580</v>
      </c>
      <c r="AM607" s="629">
        <v>11</v>
      </c>
      <c r="AN607" s="629">
        <v>3</v>
      </c>
      <c r="AO607" s="615" t="s">
        <v>580</v>
      </c>
      <c r="AP607" s="629">
        <v>12</v>
      </c>
      <c r="AQ607" s="629">
        <v>3</v>
      </c>
    </row>
    <row r="608" spans="1:43" hidden="1" x14ac:dyDescent="0.3">
      <c r="A608" s="638"/>
      <c r="H608" s="596" t="s">
        <v>537</v>
      </c>
      <c r="I608" s="620" t="s">
        <v>538</v>
      </c>
      <c r="J608" s="621" t="s">
        <v>652</v>
      </c>
      <c r="K608" s="596" t="s">
        <v>537</v>
      </c>
      <c r="L608" s="620" t="s">
        <v>538</v>
      </c>
      <c r="M608" s="621" t="s">
        <v>652</v>
      </c>
      <c r="N608" s="596" t="s">
        <v>537</v>
      </c>
      <c r="O608" s="620" t="s">
        <v>538</v>
      </c>
      <c r="P608" s="621" t="s">
        <v>652</v>
      </c>
      <c r="Q608" s="596" t="s">
        <v>537</v>
      </c>
      <c r="R608" s="620" t="s">
        <v>538</v>
      </c>
      <c r="S608" s="621" t="s">
        <v>652</v>
      </c>
      <c r="T608" s="596" t="s">
        <v>537</v>
      </c>
      <c r="U608" s="620" t="s">
        <v>538</v>
      </c>
      <c r="V608" s="621" t="s">
        <v>652</v>
      </c>
      <c r="W608" s="596" t="s">
        <v>537</v>
      </c>
      <c r="X608" s="620" t="s">
        <v>538</v>
      </c>
      <c r="Y608" s="621" t="s">
        <v>652</v>
      </c>
      <c r="Z608" s="596" t="s">
        <v>537</v>
      </c>
      <c r="AA608" s="620" t="s">
        <v>538</v>
      </c>
      <c r="AB608" s="621" t="s">
        <v>652</v>
      </c>
      <c r="AC608" s="596" t="s">
        <v>537</v>
      </c>
      <c r="AD608" s="620" t="s">
        <v>538</v>
      </c>
      <c r="AE608" s="621" t="s">
        <v>652</v>
      </c>
      <c r="AF608" s="596" t="s">
        <v>537</v>
      </c>
      <c r="AG608" s="620" t="s">
        <v>538</v>
      </c>
      <c r="AH608" s="621" t="s">
        <v>652</v>
      </c>
      <c r="AI608" s="596" t="s">
        <v>537</v>
      </c>
      <c r="AJ608" s="620" t="s">
        <v>538</v>
      </c>
      <c r="AK608" s="621" t="s">
        <v>652</v>
      </c>
      <c r="AL608" s="596" t="s">
        <v>537</v>
      </c>
      <c r="AM608" s="620" t="s">
        <v>538</v>
      </c>
      <c r="AN608" s="621" t="s">
        <v>652</v>
      </c>
      <c r="AO608" s="596" t="s">
        <v>537</v>
      </c>
      <c r="AP608" s="620" t="s">
        <v>538</v>
      </c>
      <c r="AQ608" s="621" t="s">
        <v>652</v>
      </c>
    </row>
    <row r="609" spans="1:43" hidden="1" x14ac:dyDescent="0.3">
      <c r="A609" s="638"/>
      <c r="H609" s="602" t="s">
        <v>581</v>
      </c>
      <c r="I609" s="623">
        <v>1</v>
      </c>
      <c r="J609" s="623">
        <v>3</v>
      </c>
      <c r="K609" s="602" t="s">
        <v>581</v>
      </c>
      <c r="L609" s="623">
        <v>2</v>
      </c>
      <c r="M609" s="623">
        <v>3</v>
      </c>
      <c r="N609" s="602" t="s">
        <v>581</v>
      </c>
      <c r="O609" s="623">
        <v>3</v>
      </c>
      <c r="P609" s="623">
        <v>3</v>
      </c>
      <c r="Q609" s="602" t="s">
        <v>581</v>
      </c>
      <c r="R609" s="623">
        <v>4</v>
      </c>
      <c r="S609" s="623">
        <v>3</v>
      </c>
      <c r="T609" s="602" t="s">
        <v>581</v>
      </c>
      <c r="U609" s="623">
        <v>5</v>
      </c>
      <c r="V609" s="623">
        <v>3</v>
      </c>
      <c r="W609" s="602" t="s">
        <v>581</v>
      </c>
      <c r="X609" s="623">
        <v>6</v>
      </c>
      <c r="Y609" s="623">
        <v>3</v>
      </c>
      <c r="Z609" s="602" t="s">
        <v>581</v>
      </c>
      <c r="AA609" s="623">
        <v>7</v>
      </c>
      <c r="AB609" s="623">
        <v>3</v>
      </c>
      <c r="AC609" s="602" t="s">
        <v>581</v>
      </c>
      <c r="AD609" s="623">
        <v>8</v>
      </c>
      <c r="AE609" s="623">
        <v>3</v>
      </c>
      <c r="AF609" s="602" t="s">
        <v>581</v>
      </c>
      <c r="AG609" s="623">
        <v>9</v>
      </c>
      <c r="AH609" s="623">
        <v>3</v>
      </c>
      <c r="AI609" s="602" t="s">
        <v>581</v>
      </c>
      <c r="AJ609" s="623">
        <v>10</v>
      </c>
      <c r="AK609" s="623">
        <v>3</v>
      </c>
      <c r="AL609" s="602" t="s">
        <v>581</v>
      </c>
      <c r="AM609" s="623">
        <v>11</v>
      </c>
      <c r="AN609" s="623">
        <v>3</v>
      </c>
      <c r="AO609" s="602" t="s">
        <v>581</v>
      </c>
      <c r="AP609" s="623">
        <v>12</v>
      </c>
      <c r="AQ609" s="623">
        <v>3</v>
      </c>
    </row>
    <row r="610" spans="1:43" hidden="1" x14ac:dyDescent="0.3">
      <c r="A610" s="638"/>
      <c r="H610" s="602" t="s">
        <v>537</v>
      </c>
      <c r="I610" s="623" t="s">
        <v>538</v>
      </c>
      <c r="J610" s="626" t="s">
        <v>652</v>
      </c>
      <c r="K610" s="602" t="s">
        <v>537</v>
      </c>
      <c r="L610" s="623" t="s">
        <v>538</v>
      </c>
      <c r="M610" s="626" t="s">
        <v>652</v>
      </c>
      <c r="N610" s="602" t="s">
        <v>537</v>
      </c>
      <c r="O610" s="623" t="s">
        <v>538</v>
      </c>
      <c r="P610" s="626" t="s">
        <v>652</v>
      </c>
      <c r="Q610" s="602" t="s">
        <v>537</v>
      </c>
      <c r="R610" s="623" t="s">
        <v>538</v>
      </c>
      <c r="S610" s="626" t="s">
        <v>652</v>
      </c>
      <c r="T610" s="602" t="s">
        <v>537</v>
      </c>
      <c r="U610" s="623" t="s">
        <v>538</v>
      </c>
      <c r="V610" s="626" t="s">
        <v>652</v>
      </c>
      <c r="W610" s="602" t="s">
        <v>537</v>
      </c>
      <c r="X610" s="623" t="s">
        <v>538</v>
      </c>
      <c r="Y610" s="626" t="s">
        <v>652</v>
      </c>
      <c r="Z610" s="602" t="s">
        <v>537</v>
      </c>
      <c r="AA610" s="623" t="s">
        <v>538</v>
      </c>
      <c r="AB610" s="626" t="s">
        <v>652</v>
      </c>
      <c r="AC610" s="602" t="s">
        <v>537</v>
      </c>
      <c r="AD610" s="623" t="s">
        <v>538</v>
      </c>
      <c r="AE610" s="626" t="s">
        <v>652</v>
      </c>
      <c r="AF610" s="602" t="s">
        <v>537</v>
      </c>
      <c r="AG610" s="623" t="s">
        <v>538</v>
      </c>
      <c r="AH610" s="626" t="s">
        <v>652</v>
      </c>
      <c r="AI610" s="602" t="s">
        <v>537</v>
      </c>
      <c r="AJ610" s="623" t="s">
        <v>538</v>
      </c>
      <c r="AK610" s="626" t="s">
        <v>652</v>
      </c>
      <c r="AL610" s="602" t="s">
        <v>537</v>
      </c>
      <c r="AM610" s="623" t="s">
        <v>538</v>
      </c>
      <c r="AN610" s="626" t="s">
        <v>652</v>
      </c>
      <c r="AO610" s="602" t="s">
        <v>537</v>
      </c>
      <c r="AP610" s="623" t="s">
        <v>538</v>
      </c>
      <c r="AQ610" s="626" t="s">
        <v>652</v>
      </c>
    </row>
    <row r="611" spans="1:43" hidden="1" x14ac:dyDescent="0.3">
      <c r="A611" s="638"/>
      <c r="H611" s="602" t="s">
        <v>582</v>
      </c>
      <c r="I611" s="623">
        <v>1</v>
      </c>
      <c r="J611" s="623">
        <v>3</v>
      </c>
      <c r="K611" s="602" t="s">
        <v>582</v>
      </c>
      <c r="L611" s="623">
        <v>2</v>
      </c>
      <c r="M611" s="623">
        <v>3</v>
      </c>
      <c r="N611" s="602" t="s">
        <v>582</v>
      </c>
      <c r="O611" s="623">
        <v>3</v>
      </c>
      <c r="P611" s="623">
        <v>3</v>
      </c>
      <c r="Q611" s="602" t="s">
        <v>582</v>
      </c>
      <c r="R611" s="623">
        <v>4</v>
      </c>
      <c r="S611" s="623">
        <v>3</v>
      </c>
      <c r="T611" s="602" t="s">
        <v>582</v>
      </c>
      <c r="U611" s="623">
        <v>5</v>
      </c>
      <c r="V611" s="623">
        <v>3</v>
      </c>
      <c r="W611" s="602" t="s">
        <v>582</v>
      </c>
      <c r="X611" s="623">
        <v>6</v>
      </c>
      <c r="Y611" s="623">
        <v>3</v>
      </c>
      <c r="Z611" s="602" t="s">
        <v>582</v>
      </c>
      <c r="AA611" s="623">
        <v>7</v>
      </c>
      <c r="AB611" s="623">
        <v>3</v>
      </c>
      <c r="AC611" s="602" t="s">
        <v>582</v>
      </c>
      <c r="AD611" s="623">
        <v>8</v>
      </c>
      <c r="AE611" s="623">
        <v>3</v>
      </c>
      <c r="AF611" s="602" t="s">
        <v>582</v>
      </c>
      <c r="AG611" s="623">
        <v>9</v>
      </c>
      <c r="AH611" s="623">
        <v>3</v>
      </c>
      <c r="AI611" s="602" t="s">
        <v>582</v>
      </c>
      <c r="AJ611" s="623">
        <v>10</v>
      </c>
      <c r="AK611" s="623">
        <v>3</v>
      </c>
      <c r="AL611" s="602" t="s">
        <v>582</v>
      </c>
      <c r="AM611" s="623">
        <v>11</v>
      </c>
      <c r="AN611" s="623">
        <v>3</v>
      </c>
      <c r="AO611" s="602" t="s">
        <v>582</v>
      </c>
      <c r="AP611" s="623">
        <v>12</v>
      </c>
      <c r="AQ611" s="623">
        <v>3</v>
      </c>
    </row>
    <row r="612" spans="1:43" hidden="1" x14ac:dyDescent="0.3">
      <c r="A612" s="638"/>
      <c r="H612" s="602" t="s">
        <v>537</v>
      </c>
      <c r="I612" s="623" t="s">
        <v>538</v>
      </c>
      <c r="J612" s="626" t="s">
        <v>652</v>
      </c>
      <c r="K612" s="602" t="s">
        <v>537</v>
      </c>
      <c r="L612" s="623" t="s">
        <v>538</v>
      </c>
      <c r="M612" s="626" t="s">
        <v>652</v>
      </c>
      <c r="N612" s="602" t="s">
        <v>537</v>
      </c>
      <c r="O612" s="623" t="s">
        <v>538</v>
      </c>
      <c r="P612" s="626" t="s">
        <v>652</v>
      </c>
      <c r="Q612" s="602" t="s">
        <v>537</v>
      </c>
      <c r="R612" s="623" t="s">
        <v>538</v>
      </c>
      <c r="S612" s="626" t="s">
        <v>652</v>
      </c>
      <c r="T612" s="602" t="s">
        <v>537</v>
      </c>
      <c r="U612" s="623" t="s">
        <v>538</v>
      </c>
      <c r="V612" s="626" t="s">
        <v>652</v>
      </c>
      <c r="W612" s="602" t="s">
        <v>537</v>
      </c>
      <c r="X612" s="623" t="s">
        <v>538</v>
      </c>
      <c r="Y612" s="626" t="s">
        <v>652</v>
      </c>
      <c r="Z612" s="602" t="s">
        <v>537</v>
      </c>
      <c r="AA612" s="623" t="s">
        <v>538</v>
      </c>
      <c r="AB612" s="626" t="s">
        <v>652</v>
      </c>
      <c r="AC612" s="602" t="s">
        <v>537</v>
      </c>
      <c r="AD612" s="623" t="s">
        <v>538</v>
      </c>
      <c r="AE612" s="626" t="s">
        <v>652</v>
      </c>
      <c r="AF612" s="602" t="s">
        <v>537</v>
      </c>
      <c r="AG612" s="623" t="s">
        <v>538</v>
      </c>
      <c r="AH612" s="626" t="s">
        <v>652</v>
      </c>
      <c r="AI612" s="602" t="s">
        <v>537</v>
      </c>
      <c r="AJ612" s="623" t="s">
        <v>538</v>
      </c>
      <c r="AK612" s="626" t="s">
        <v>652</v>
      </c>
      <c r="AL612" s="602" t="s">
        <v>537</v>
      </c>
      <c r="AM612" s="623" t="s">
        <v>538</v>
      </c>
      <c r="AN612" s="626" t="s">
        <v>652</v>
      </c>
      <c r="AO612" s="602" t="s">
        <v>537</v>
      </c>
      <c r="AP612" s="623" t="s">
        <v>538</v>
      </c>
      <c r="AQ612" s="626" t="s">
        <v>652</v>
      </c>
    </row>
    <row r="613" spans="1:43" hidden="1" x14ac:dyDescent="0.3">
      <c r="A613" s="638"/>
      <c r="H613" s="602" t="s">
        <v>583</v>
      </c>
      <c r="I613" s="623">
        <v>1</v>
      </c>
      <c r="J613" s="623">
        <v>3</v>
      </c>
      <c r="K613" s="602" t="s">
        <v>583</v>
      </c>
      <c r="L613" s="623">
        <v>2</v>
      </c>
      <c r="M613" s="623">
        <v>3</v>
      </c>
      <c r="N613" s="602" t="s">
        <v>583</v>
      </c>
      <c r="O613" s="623">
        <v>3</v>
      </c>
      <c r="P613" s="623">
        <v>3</v>
      </c>
      <c r="Q613" s="602" t="s">
        <v>583</v>
      </c>
      <c r="R613" s="623">
        <v>4</v>
      </c>
      <c r="S613" s="623">
        <v>3</v>
      </c>
      <c r="T613" s="602" t="s">
        <v>583</v>
      </c>
      <c r="U613" s="623">
        <v>5</v>
      </c>
      <c r="V613" s="623">
        <v>3</v>
      </c>
      <c r="W613" s="602" t="s">
        <v>583</v>
      </c>
      <c r="X613" s="623">
        <v>6</v>
      </c>
      <c r="Y613" s="623">
        <v>3</v>
      </c>
      <c r="Z613" s="602" t="s">
        <v>583</v>
      </c>
      <c r="AA613" s="623">
        <v>7</v>
      </c>
      <c r="AB613" s="623">
        <v>3</v>
      </c>
      <c r="AC613" s="602" t="s">
        <v>583</v>
      </c>
      <c r="AD613" s="623">
        <v>8</v>
      </c>
      <c r="AE613" s="623">
        <v>3</v>
      </c>
      <c r="AF613" s="602" t="s">
        <v>583</v>
      </c>
      <c r="AG613" s="623">
        <v>9</v>
      </c>
      <c r="AH613" s="623">
        <v>3</v>
      </c>
      <c r="AI613" s="602" t="s">
        <v>583</v>
      </c>
      <c r="AJ613" s="623">
        <v>10</v>
      </c>
      <c r="AK613" s="623">
        <v>3</v>
      </c>
      <c r="AL613" s="602" t="s">
        <v>583</v>
      </c>
      <c r="AM613" s="623">
        <v>11</v>
      </c>
      <c r="AN613" s="623">
        <v>3</v>
      </c>
      <c r="AO613" s="602" t="s">
        <v>583</v>
      </c>
      <c r="AP613" s="623">
        <v>12</v>
      </c>
      <c r="AQ613" s="623">
        <v>3</v>
      </c>
    </row>
    <row r="614" spans="1:43" hidden="1" x14ac:dyDescent="0.3">
      <c r="A614" s="638"/>
      <c r="H614" s="602" t="s">
        <v>537</v>
      </c>
      <c r="I614" s="623" t="s">
        <v>538</v>
      </c>
      <c r="J614" s="626" t="s">
        <v>652</v>
      </c>
      <c r="K614" s="602" t="s">
        <v>537</v>
      </c>
      <c r="L614" s="623" t="s">
        <v>538</v>
      </c>
      <c r="M614" s="626" t="s">
        <v>652</v>
      </c>
      <c r="N614" s="602" t="s">
        <v>537</v>
      </c>
      <c r="O614" s="623" t="s">
        <v>538</v>
      </c>
      <c r="P614" s="626" t="s">
        <v>652</v>
      </c>
      <c r="Q614" s="602" t="s">
        <v>537</v>
      </c>
      <c r="R614" s="623" t="s">
        <v>538</v>
      </c>
      <c r="S614" s="626" t="s">
        <v>652</v>
      </c>
      <c r="T614" s="602" t="s">
        <v>537</v>
      </c>
      <c r="U614" s="623" t="s">
        <v>538</v>
      </c>
      <c r="V614" s="626" t="s">
        <v>652</v>
      </c>
      <c r="W614" s="602" t="s">
        <v>537</v>
      </c>
      <c r="X614" s="623" t="s">
        <v>538</v>
      </c>
      <c r="Y614" s="626" t="s">
        <v>652</v>
      </c>
      <c r="Z614" s="602" t="s">
        <v>537</v>
      </c>
      <c r="AA614" s="623" t="s">
        <v>538</v>
      </c>
      <c r="AB614" s="626" t="s">
        <v>652</v>
      </c>
      <c r="AC614" s="602" t="s">
        <v>537</v>
      </c>
      <c r="AD614" s="623" t="s">
        <v>538</v>
      </c>
      <c r="AE614" s="626" t="s">
        <v>652</v>
      </c>
      <c r="AF614" s="602" t="s">
        <v>537</v>
      </c>
      <c r="AG614" s="623" t="s">
        <v>538</v>
      </c>
      <c r="AH614" s="626" t="s">
        <v>652</v>
      </c>
      <c r="AI614" s="602" t="s">
        <v>537</v>
      </c>
      <c r="AJ614" s="623" t="s">
        <v>538</v>
      </c>
      <c r="AK614" s="626" t="s">
        <v>652</v>
      </c>
      <c r="AL614" s="602" t="s">
        <v>537</v>
      </c>
      <c r="AM614" s="623" t="s">
        <v>538</v>
      </c>
      <c r="AN614" s="626" t="s">
        <v>652</v>
      </c>
      <c r="AO614" s="602" t="s">
        <v>537</v>
      </c>
      <c r="AP614" s="623" t="s">
        <v>538</v>
      </c>
      <c r="AQ614" s="626" t="s">
        <v>652</v>
      </c>
    </row>
    <row r="615" spans="1:43" hidden="1" x14ac:dyDescent="0.3">
      <c r="A615" s="638"/>
      <c r="H615" s="602" t="s">
        <v>585</v>
      </c>
      <c r="I615" s="623">
        <v>1</v>
      </c>
      <c r="J615" s="623">
        <v>3</v>
      </c>
      <c r="K615" s="602" t="s">
        <v>585</v>
      </c>
      <c r="L615" s="623">
        <v>2</v>
      </c>
      <c r="M615" s="623">
        <v>3</v>
      </c>
      <c r="N615" s="602" t="s">
        <v>585</v>
      </c>
      <c r="O615" s="623">
        <v>3</v>
      </c>
      <c r="P615" s="623">
        <v>3</v>
      </c>
      <c r="Q615" s="602" t="s">
        <v>585</v>
      </c>
      <c r="R615" s="623">
        <v>4</v>
      </c>
      <c r="S615" s="623">
        <v>3</v>
      </c>
      <c r="T615" s="602" t="s">
        <v>585</v>
      </c>
      <c r="U615" s="623">
        <v>5</v>
      </c>
      <c r="V615" s="623">
        <v>3</v>
      </c>
      <c r="W615" s="602" t="s">
        <v>585</v>
      </c>
      <c r="X615" s="623">
        <v>6</v>
      </c>
      <c r="Y615" s="623">
        <v>3</v>
      </c>
      <c r="Z615" s="602" t="s">
        <v>585</v>
      </c>
      <c r="AA615" s="623">
        <v>7</v>
      </c>
      <c r="AB615" s="623">
        <v>3</v>
      </c>
      <c r="AC615" s="602" t="s">
        <v>585</v>
      </c>
      <c r="AD615" s="623">
        <v>8</v>
      </c>
      <c r="AE615" s="623">
        <v>3</v>
      </c>
      <c r="AF615" s="602" t="s">
        <v>585</v>
      </c>
      <c r="AG615" s="623">
        <v>9</v>
      </c>
      <c r="AH615" s="623">
        <v>3</v>
      </c>
      <c r="AI615" s="602" t="s">
        <v>585</v>
      </c>
      <c r="AJ615" s="623">
        <v>10</v>
      </c>
      <c r="AK615" s="623">
        <v>3</v>
      </c>
      <c r="AL615" s="602" t="s">
        <v>585</v>
      </c>
      <c r="AM615" s="623">
        <v>11</v>
      </c>
      <c r="AN615" s="623">
        <v>3</v>
      </c>
      <c r="AO615" s="602" t="s">
        <v>585</v>
      </c>
      <c r="AP615" s="623">
        <v>12</v>
      </c>
      <c r="AQ615" s="623">
        <v>3</v>
      </c>
    </row>
    <row r="616" spans="1:43" hidden="1" x14ac:dyDescent="0.3">
      <c r="A616" s="638"/>
      <c r="H616" s="602" t="s">
        <v>537</v>
      </c>
      <c r="I616" s="623" t="s">
        <v>538</v>
      </c>
      <c r="J616" s="626" t="s">
        <v>652</v>
      </c>
      <c r="K616" s="602" t="s">
        <v>537</v>
      </c>
      <c r="L616" s="623" t="s">
        <v>538</v>
      </c>
      <c r="M616" s="626" t="s">
        <v>652</v>
      </c>
      <c r="N616" s="602" t="s">
        <v>537</v>
      </c>
      <c r="O616" s="623" t="s">
        <v>538</v>
      </c>
      <c r="P616" s="626" t="s">
        <v>652</v>
      </c>
      <c r="Q616" s="602" t="s">
        <v>537</v>
      </c>
      <c r="R616" s="623" t="s">
        <v>538</v>
      </c>
      <c r="S616" s="626" t="s">
        <v>652</v>
      </c>
      <c r="T616" s="602" t="s">
        <v>537</v>
      </c>
      <c r="U616" s="623" t="s">
        <v>538</v>
      </c>
      <c r="V616" s="626" t="s">
        <v>652</v>
      </c>
      <c r="W616" s="602" t="s">
        <v>537</v>
      </c>
      <c r="X616" s="623" t="s">
        <v>538</v>
      </c>
      <c r="Y616" s="626" t="s">
        <v>652</v>
      </c>
      <c r="Z616" s="602" t="s">
        <v>537</v>
      </c>
      <c r="AA616" s="623" t="s">
        <v>538</v>
      </c>
      <c r="AB616" s="626" t="s">
        <v>652</v>
      </c>
      <c r="AC616" s="602" t="s">
        <v>537</v>
      </c>
      <c r="AD616" s="623" t="s">
        <v>538</v>
      </c>
      <c r="AE616" s="626" t="s">
        <v>652</v>
      </c>
      <c r="AF616" s="602" t="s">
        <v>537</v>
      </c>
      <c r="AG616" s="623" t="s">
        <v>538</v>
      </c>
      <c r="AH616" s="626" t="s">
        <v>652</v>
      </c>
      <c r="AI616" s="602" t="s">
        <v>537</v>
      </c>
      <c r="AJ616" s="623" t="s">
        <v>538</v>
      </c>
      <c r="AK616" s="626" t="s">
        <v>652</v>
      </c>
      <c r="AL616" s="602" t="s">
        <v>537</v>
      </c>
      <c r="AM616" s="623" t="s">
        <v>538</v>
      </c>
      <c r="AN616" s="626" t="s">
        <v>652</v>
      </c>
      <c r="AO616" s="602" t="s">
        <v>537</v>
      </c>
      <c r="AP616" s="623" t="s">
        <v>538</v>
      </c>
      <c r="AQ616" s="626" t="s">
        <v>652</v>
      </c>
    </row>
    <row r="617" spans="1:43" hidden="1" x14ac:dyDescent="0.3">
      <c r="A617" s="638"/>
      <c r="H617" s="602" t="s">
        <v>586</v>
      </c>
      <c r="I617" s="623">
        <v>1</v>
      </c>
      <c r="J617" s="623">
        <v>3</v>
      </c>
      <c r="K617" s="602" t="s">
        <v>586</v>
      </c>
      <c r="L617" s="623">
        <v>2</v>
      </c>
      <c r="M617" s="623">
        <v>3</v>
      </c>
      <c r="N617" s="602" t="s">
        <v>586</v>
      </c>
      <c r="O617" s="623">
        <v>3</v>
      </c>
      <c r="P617" s="623">
        <v>3</v>
      </c>
      <c r="Q617" s="602" t="s">
        <v>586</v>
      </c>
      <c r="R617" s="623">
        <v>4</v>
      </c>
      <c r="S617" s="623">
        <v>3</v>
      </c>
      <c r="T617" s="602" t="s">
        <v>586</v>
      </c>
      <c r="U617" s="623">
        <v>5</v>
      </c>
      <c r="V617" s="623">
        <v>3</v>
      </c>
      <c r="W617" s="602" t="s">
        <v>586</v>
      </c>
      <c r="X617" s="623">
        <v>6</v>
      </c>
      <c r="Y617" s="623">
        <v>3</v>
      </c>
      <c r="Z617" s="602" t="s">
        <v>586</v>
      </c>
      <c r="AA617" s="623">
        <v>7</v>
      </c>
      <c r="AB617" s="623">
        <v>3</v>
      </c>
      <c r="AC617" s="602" t="s">
        <v>586</v>
      </c>
      <c r="AD617" s="623">
        <v>8</v>
      </c>
      <c r="AE617" s="623">
        <v>3</v>
      </c>
      <c r="AF617" s="602" t="s">
        <v>586</v>
      </c>
      <c r="AG617" s="623">
        <v>9</v>
      </c>
      <c r="AH617" s="623">
        <v>3</v>
      </c>
      <c r="AI617" s="602" t="s">
        <v>586</v>
      </c>
      <c r="AJ617" s="623">
        <v>10</v>
      </c>
      <c r="AK617" s="623">
        <v>3</v>
      </c>
      <c r="AL617" s="602" t="s">
        <v>586</v>
      </c>
      <c r="AM617" s="623">
        <v>11</v>
      </c>
      <c r="AN617" s="623">
        <v>3</v>
      </c>
      <c r="AO617" s="602" t="s">
        <v>586</v>
      </c>
      <c r="AP617" s="623">
        <v>12</v>
      </c>
      <c r="AQ617" s="623">
        <v>3</v>
      </c>
    </row>
    <row r="618" spans="1:43" hidden="1" x14ac:dyDescent="0.3">
      <c r="A618" s="638"/>
      <c r="H618" s="602" t="s">
        <v>537</v>
      </c>
      <c r="I618" s="623" t="s">
        <v>538</v>
      </c>
      <c r="J618" s="626" t="s">
        <v>652</v>
      </c>
      <c r="K618" s="602" t="s">
        <v>537</v>
      </c>
      <c r="L618" s="623" t="s">
        <v>538</v>
      </c>
      <c r="M618" s="626" t="s">
        <v>652</v>
      </c>
      <c r="N618" s="602" t="s">
        <v>537</v>
      </c>
      <c r="O618" s="623" t="s">
        <v>538</v>
      </c>
      <c r="P618" s="626" t="s">
        <v>652</v>
      </c>
      <c r="Q618" s="602" t="s">
        <v>537</v>
      </c>
      <c r="R618" s="623" t="s">
        <v>538</v>
      </c>
      <c r="S618" s="626" t="s">
        <v>652</v>
      </c>
      <c r="T618" s="602" t="s">
        <v>537</v>
      </c>
      <c r="U618" s="623" t="s">
        <v>538</v>
      </c>
      <c r="V618" s="626" t="s">
        <v>652</v>
      </c>
      <c r="W618" s="602" t="s">
        <v>537</v>
      </c>
      <c r="X618" s="623" t="s">
        <v>538</v>
      </c>
      <c r="Y618" s="626" t="s">
        <v>652</v>
      </c>
      <c r="Z618" s="602" t="s">
        <v>537</v>
      </c>
      <c r="AA618" s="623" t="s">
        <v>538</v>
      </c>
      <c r="AB618" s="626" t="s">
        <v>652</v>
      </c>
      <c r="AC618" s="602" t="s">
        <v>537</v>
      </c>
      <c r="AD618" s="623" t="s">
        <v>538</v>
      </c>
      <c r="AE618" s="626" t="s">
        <v>652</v>
      </c>
      <c r="AF618" s="602" t="s">
        <v>537</v>
      </c>
      <c r="AG618" s="623" t="s">
        <v>538</v>
      </c>
      <c r="AH618" s="626" t="s">
        <v>652</v>
      </c>
      <c r="AI618" s="602" t="s">
        <v>537</v>
      </c>
      <c r="AJ618" s="623" t="s">
        <v>538</v>
      </c>
      <c r="AK618" s="626" t="s">
        <v>652</v>
      </c>
      <c r="AL618" s="602" t="s">
        <v>537</v>
      </c>
      <c r="AM618" s="623" t="s">
        <v>538</v>
      </c>
      <c r="AN618" s="626" t="s">
        <v>652</v>
      </c>
      <c r="AO618" s="602" t="s">
        <v>537</v>
      </c>
      <c r="AP618" s="623" t="s">
        <v>538</v>
      </c>
      <c r="AQ618" s="626" t="s">
        <v>652</v>
      </c>
    </row>
    <row r="619" spans="1:43" hidden="1" x14ac:dyDescent="0.3">
      <c r="A619" s="638"/>
      <c r="H619" s="602" t="s">
        <v>587</v>
      </c>
      <c r="I619" s="623">
        <v>1</v>
      </c>
      <c r="J619" s="623">
        <v>3</v>
      </c>
      <c r="K619" s="602" t="s">
        <v>587</v>
      </c>
      <c r="L619" s="623">
        <v>2</v>
      </c>
      <c r="M619" s="623">
        <v>3</v>
      </c>
      <c r="N619" s="602" t="s">
        <v>587</v>
      </c>
      <c r="O619" s="623">
        <v>3</v>
      </c>
      <c r="P619" s="623">
        <v>3</v>
      </c>
      <c r="Q619" s="602" t="s">
        <v>587</v>
      </c>
      <c r="R619" s="623">
        <v>4</v>
      </c>
      <c r="S619" s="623">
        <v>3</v>
      </c>
      <c r="T619" s="602" t="s">
        <v>587</v>
      </c>
      <c r="U619" s="623">
        <v>5</v>
      </c>
      <c r="V619" s="623">
        <v>3</v>
      </c>
      <c r="W619" s="602" t="s">
        <v>587</v>
      </c>
      <c r="X619" s="623">
        <v>6</v>
      </c>
      <c r="Y619" s="623">
        <v>3</v>
      </c>
      <c r="Z619" s="602" t="s">
        <v>587</v>
      </c>
      <c r="AA619" s="623">
        <v>7</v>
      </c>
      <c r="AB619" s="623">
        <v>3</v>
      </c>
      <c r="AC619" s="602" t="s">
        <v>587</v>
      </c>
      <c r="AD619" s="623">
        <v>8</v>
      </c>
      <c r="AE619" s="623">
        <v>3</v>
      </c>
      <c r="AF619" s="602" t="s">
        <v>587</v>
      </c>
      <c r="AG619" s="623">
        <v>9</v>
      </c>
      <c r="AH619" s="623">
        <v>3</v>
      </c>
      <c r="AI619" s="602" t="s">
        <v>587</v>
      </c>
      <c r="AJ619" s="623">
        <v>10</v>
      </c>
      <c r="AK619" s="623">
        <v>3</v>
      </c>
      <c r="AL619" s="602" t="s">
        <v>587</v>
      </c>
      <c r="AM619" s="623">
        <v>11</v>
      </c>
      <c r="AN619" s="623">
        <v>3</v>
      </c>
      <c r="AO619" s="602" t="s">
        <v>587</v>
      </c>
      <c r="AP619" s="623">
        <v>12</v>
      </c>
      <c r="AQ619" s="623">
        <v>3</v>
      </c>
    </row>
    <row r="620" spans="1:43" hidden="1" x14ac:dyDescent="0.3">
      <c r="A620" s="638"/>
      <c r="H620" s="602" t="s">
        <v>537</v>
      </c>
      <c r="I620" s="623" t="s">
        <v>538</v>
      </c>
      <c r="J620" s="626" t="s">
        <v>652</v>
      </c>
      <c r="K620" s="602" t="s">
        <v>537</v>
      </c>
      <c r="L620" s="623" t="s">
        <v>538</v>
      </c>
      <c r="M620" s="626" t="s">
        <v>652</v>
      </c>
      <c r="N620" s="602" t="s">
        <v>537</v>
      </c>
      <c r="O620" s="623" t="s">
        <v>538</v>
      </c>
      <c r="P620" s="626" t="s">
        <v>652</v>
      </c>
      <c r="Q620" s="602" t="s">
        <v>537</v>
      </c>
      <c r="R620" s="623" t="s">
        <v>538</v>
      </c>
      <c r="S620" s="626" t="s">
        <v>652</v>
      </c>
      <c r="T620" s="602" t="s">
        <v>537</v>
      </c>
      <c r="U620" s="623" t="s">
        <v>538</v>
      </c>
      <c r="V620" s="626" t="s">
        <v>652</v>
      </c>
      <c r="W620" s="602" t="s">
        <v>537</v>
      </c>
      <c r="X620" s="623" t="s">
        <v>538</v>
      </c>
      <c r="Y620" s="626" t="s">
        <v>652</v>
      </c>
      <c r="Z620" s="602" t="s">
        <v>537</v>
      </c>
      <c r="AA620" s="623" t="s">
        <v>538</v>
      </c>
      <c r="AB620" s="626" t="s">
        <v>652</v>
      </c>
      <c r="AC620" s="602" t="s">
        <v>537</v>
      </c>
      <c r="AD620" s="623" t="s">
        <v>538</v>
      </c>
      <c r="AE620" s="626" t="s">
        <v>652</v>
      </c>
      <c r="AF620" s="602" t="s">
        <v>537</v>
      </c>
      <c r="AG620" s="623" t="s">
        <v>538</v>
      </c>
      <c r="AH620" s="626" t="s">
        <v>652</v>
      </c>
      <c r="AI620" s="602" t="s">
        <v>537</v>
      </c>
      <c r="AJ620" s="623" t="s">
        <v>538</v>
      </c>
      <c r="AK620" s="626" t="s">
        <v>652</v>
      </c>
      <c r="AL620" s="602" t="s">
        <v>537</v>
      </c>
      <c r="AM620" s="623" t="s">
        <v>538</v>
      </c>
      <c r="AN620" s="626" t="s">
        <v>652</v>
      </c>
      <c r="AO620" s="602" t="s">
        <v>537</v>
      </c>
      <c r="AP620" s="623" t="s">
        <v>538</v>
      </c>
      <c r="AQ620" s="626" t="s">
        <v>652</v>
      </c>
    </row>
    <row r="621" spans="1:43" hidden="1" x14ac:dyDescent="0.3">
      <c r="A621" s="638"/>
      <c r="H621" s="602" t="s">
        <v>588</v>
      </c>
      <c r="I621" s="623">
        <v>1</v>
      </c>
      <c r="J621" s="623">
        <v>3</v>
      </c>
      <c r="K621" s="602" t="s">
        <v>588</v>
      </c>
      <c r="L621" s="623">
        <v>2</v>
      </c>
      <c r="M621" s="623">
        <v>3</v>
      </c>
      <c r="N621" s="602" t="s">
        <v>588</v>
      </c>
      <c r="O621" s="623">
        <v>3</v>
      </c>
      <c r="P621" s="623">
        <v>3</v>
      </c>
      <c r="Q621" s="602" t="s">
        <v>588</v>
      </c>
      <c r="R621" s="623">
        <v>4</v>
      </c>
      <c r="S621" s="623">
        <v>3</v>
      </c>
      <c r="T621" s="602" t="s">
        <v>588</v>
      </c>
      <c r="U621" s="623">
        <v>5</v>
      </c>
      <c r="V621" s="623">
        <v>3</v>
      </c>
      <c r="W621" s="602" t="s">
        <v>588</v>
      </c>
      <c r="X621" s="623">
        <v>6</v>
      </c>
      <c r="Y621" s="623">
        <v>3</v>
      </c>
      <c r="Z621" s="602" t="s">
        <v>588</v>
      </c>
      <c r="AA621" s="623">
        <v>7</v>
      </c>
      <c r="AB621" s="623">
        <v>3</v>
      </c>
      <c r="AC621" s="602" t="s">
        <v>588</v>
      </c>
      <c r="AD621" s="623">
        <v>8</v>
      </c>
      <c r="AE621" s="623">
        <v>3</v>
      </c>
      <c r="AF621" s="602" t="s">
        <v>588</v>
      </c>
      <c r="AG621" s="623">
        <v>9</v>
      </c>
      <c r="AH621" s="623">
        <v>3</v>
      </c>
      <c r="AI621" s="602" t="s">
        <v>588</v>
      </c>
      <c r="AJ621" s="623">
        <v>10</v>
      </c>
      <c r="AK621" s="623">
        <v>3</v>
      </c>
      <c r="AL621" s="602" t="s">
        <v>588</v>
      </c>
      <c r="AM621" s="623">
        <v>11</v>
      </c>
      <c r="AN621" s="623">
        <v>3</v>
      </c>
      <c r="AO621" s="602" t="s">
        <v>588</v>
      </c>
      <c r="AP621" s="623">
        <v>12</v>
      </c>
      <c r="AQ621" s="623">
        <v>3</v>
      </c>
    </row>
    <row r="622" spans="1:43" hidden="1" x14ac:dyDescent="0.3">
      <c r="A622" s="638"/>
      <c r="H622" s="602" t="s">
        <v>537</v>
      </c>
      <c r="I622" s="623" t="s">
        <v>538</v>
      </c>
      <c r="J622" s="626" t="s">
        <v>652</v>
      </c>
      <c r="K622" s="602" t="s">
        <v>537</v>
      </c>
      <c r="L622" s="623" t="s">
        <v>538</v>
      </c>
      <c r="M622" s="626" t="s">
        <v>652</v>
      </c>
      <c r="N622" s="602" t="s">
        <v>537</v>
      </c>
      <c r="O622" s="623" t="s">
        <v>538</v>
      </c>
      <c r="P622" s="626" t="s">
        <v>652</v>
      </c>
      <c r="Q622" s="602" t="s">
        <v>537</v>
      </c>
      <c r="R622" s="623" t="s">
        <v>538</v>
      </c>
      <c r="S622" s="626" t="s">
        <v>652</v>
      </c>
      <c r="T622" s="602" t="s">
        <v>537</v>
      </c>
      <c r="U622" s="623" t="s">
        <v>538</v>
      </c>
      <c r="V622" s="626" t="s">
        <v>652</v>
      </c>
      <c r="W622" s="602" t="s">
        <v>537</v>
      </c>
      <c r="X622" s="623" t="s">
        <v>538</v>
      </c>
      <c r="Y622" s="626" t="s">
        <v>652</v>
      </c>
      <c r="Z622" s="602" t="s">
        <v>537</v>
      </c>
      <c r="AA622" s="623" t="s">
        <v>538</v>
      </c>
      <c r="AB622" s="626" t="s">
        <v>652</v>
      </c>
      <c r="AC622" s="602" t="s">
        <v>537</v>
      </c>
      <c r="AD622" s="623" t="s">
        <v>538</v>
      </c>
      <c r="AE622" s="626" t="s">
        <v>652</v>
      </c>
      <c r="AF622" s="602" t="s">
        <v>537</v>
      </c>
      <c r="AG622" s="623" t="s">
        <v>538</v>
      </c>
      <c r="AH622" s="626" t="s">
        <v>652</v>
      </c>
      <c r="AI622" s="602" t="s">
        <v>537</v>
      </c>
      <c r="AJ622" s="623" t="s">
        <v>538</v>
      </c>
      <c r="AK622" s="626" t="s">
        <v>652</v>
      </c>
      <c r="AL622" s="602" t="s">
        <v>537</v>
      </c>
      <c r="AM622" s="623" t="s">
        <v>538</v>
      </c>
      <c r="AN622" s="626" t="s">
        <v>652</v>
      </c>
      <c r="AO622" s="602" t="s">
        <v>537</v>
      </c>
      <c r="AP622" s="623" t="s">
        <v>538</v>
      </c>
      <c r="AQ622" s="626" t="s">
        <v>652</v>
      </c>
    </row>
    <row r="623" spans="1:43" hidden="1" x14ac:dyDescent="0.3">
      <c r="A623" s="638"/>
      <c r="H623" s="602" t="s">
        <v>589</v>
      </c>
      <c r="I623" s="623">
        <v>1</v>
      </c>
      <c r="J623" s="623">
        <v>3</v>
      </c>
      <c r="K623" s="602" t="s">
        <v>589</v>
      </c>
      <c r="L623" s="623">
        <v>2</v>
      </c>
      <c r="M623" s="623">
        <v>3</v>
      </c>
      <c r="N623" s="602" t="s">
        <v>589</v>
      </c>
      <c r="O623" s="623">
        <v>3</v>
      </c>
      <c r="P623" s="623">
        <v>3</v>
      </c>
      <c r="Q623" s="602" t="s">
        <v>589</v>
      </c>
      <c r="R623" s="623">
        <v>4</v>
      </c>
      <c r="S623" s="623">
        <v>3</v>
      </c>
      <c r="T623" s="602" t="s">
        <v>589</v>
      </c>
      <c r="U623" s="623">
        <v>5</v>
      </c>
      <c r="V623" s="623">
        <v>3</v>
      </c>
      <c r="W623" s="602" t="s">
        <v>589</v>
      </c>
      <c r="X623" s="623">
        <v>6</v>
      </c>
      <c r="Y623" s="623">
        <v>3</v>
      </c>
      <c r="Z623" s="602" t="s">
        <v>589</v>
      </c>
      <c r="AA623" s="623">
        <v>7</v>
      </c>
      <c r="AB623" s="623">
        <v>3</v>
      </c>
      <c r="AC623" s="602" t="s">
        <v>589</v>
      </c>
      <c r="AD623" s="623">
        <v>8</v>
      </c>
      <c r="AE623" s="623">
        <v>3</v>
      </c>
      <c r="AF623" s="602" t="s">
        <v>589</v>
      </c>
      <c r="AG623" s="623">
        <v>9</v>
      </c>
      <c r="AH623" s="623">
        <v>3</v>
      </c>
      <c r="AI623" s="602" t="s">
        <v>589</v>
      </c>
      <c r="AJ623" s="623">
        <v>10</v>
      </c>
      <c r="AK623" s="623">
        <v>3</v>
      </c>
      <c r="AL623" s="602" t="s">
        <v>589</v>
      </c>
      <c r="AM623" s="623">
        <v>11</v>
      </c>
      <c r="AN623" s="623">
        <v>3</v>
      </c>
      <c r="AO623" s="602" t="s">
        <v>589</v>
      </c>
      <c r="AP623" s="623">
        <v>12</v>
      </c>
      <c r="AQ623" s="623">
        <v>3</v>
      </c>
    </row>
    <row r="624" spans="1:43" hidden="1" x14ac:dyDescent="0.3">
      <c r="A624" s="638"/>
      <c r="H624" s="607" t="s">
        <v>537</v>
      </c>
      <c r="I624" s="623" t="s">
        <v>538</v>
      </c>
      <c r="J624" s="626" t="s">
        <v>652</v>
      </c>
      <c r="K624" s="607" t="s">
        <v>537</v>
      </c>
      <c r="L624" s="623" t="s">
        <v>538</v>
      </c>
      <c r="M624" s="626" t="s">
        <v>652</v>
      </c>
      <c r="N624" s="607" t="s">
        <v>537</v>
      </c>
      <c r="O624" s="623" t="s">
        <v>538</v>
      </c>
      <c r="P624" s="626" t="s">
        <v>652</v>
      </c>
      <c r="Q624" s="607" t="s">
        <v>537</v>
      </c>
      <c r="R624" s="623" t="s">
        <v>538</v>
      </c>
      <c r="S624" s="626" t="s">
        <v>652</v>
      </c>
      <c r="T624" s="607" t="s">
        <v>537</v>
      </c>
      <c r="U624" s="623" t="s">
        <v>538</v>
      </c>
      <c r="V624" s="626" t="s">
        <v>652</v>
      </c>
      <c r="W624" s="607" t="s">
        <v>537</v>
      </c>
      <c r="X624" s="623" t="s">
        <v>538</v>
      </c>
      <c r="Y624" s="626" t="s">
        <v>652</v>
      </c>
      <c r="Z624" s="607" t="s">
        <v>537</v>
      </c>
      <c r="AA624" s="623" t="s">
        <v>538</v>
      </c>
      <c r="AB624" s="626" t="s">
        <v>652</v>
      </c>
      <c r="AC624" s="607" t="s">
        <v>537</v>
      </c>
      <c r="AD624" s="623" t="s">
        <v>538</v>
      </c>
      <c r="AE624" s="626" t="s">
        <v>652</v>
      </c>
      <c r="AF624" s="607" t="s">
        <v>537</v>
      </c>
      <c r="AG624" s="623" t="s">
        <v>538</v>
      </c>
      <c r="AH624" s="626" t="s">
        <v>652</v>
      </c>
      <c r="AI624" s="607" t="s">
        <v>537</v>
      </c>
      <c r="AJ624" s="623" t="s">
        <v>538</v>
      </c>
      <c r="AK624" s="626" t="s">
        <v>652</v>
      </c>
      <c r="AL624" s="607" t="s">
        <v>537</v>
      </c>
      <c r="AM624" s="623" t="s">
        <v>538</v>
      </c>
      <c r="AN624" s="626" t="s">
        <v>652</v>
      </c>
      <c r="AO624" s="607" t="s">
        <v>537</v>
      </c>
      <c r="AP624" s="623" t="s">
        <v>538</v>
      </c>
      <c r="AQ624" s="626" t="s">
        <v>652</v>
      </c>
    </row>
    <row r="625" spans="1:43" hidden="1" x14ac:dyDescent="0.3">
      <c r="A625" s="638"/>
      <c r="H625" s="607" t="s">
        <v>592</v>
      </c>
      <c r="I625" s="623">
        <v>1</v>
      </c>
      <c r="J625" s="623">
        <v>3</v>
      </c>
      <c r="K625" s="607" t="s">
        <v>592</v>
      </c>
      <c r="L625" s="623">
        <v>2</v>
      </c>
      <c r="M625" s="623">
        <v>3</v>
      </c>
      <c r="N625" s="607" t="s">
        <v>592</v>
      </c>
      <c r="O625" s="623">
        <v>3</v>
      </c>
      <c r="P625" s="623">
        <v>3</v>
      </c>
      <c r="Q625" s="607" t="s">
        <v>592</v>
      </c>
      <c r="R625" s="623">
        <v>4</v>
      </c>
      <c r="S625" s="623">
        <v>3</v>
      </c>
      <c r="T625" s="607" t="s">
        <v>592</v>
      </c>
      <c r="U625" s="623">
        <v>5</v>
      </c>
      <c r="V625" s="623">
        <v>3</v>
      </c>
      <c r="W625" s="607" t="s">
        <v>592</v>
      </c>
      <c r="X625" s="623">
        <v>6</v>
      </c>
      <c r="Y625" s="623">
        <v>3</v>
      </c>
      <c r="Z625" s="607" t="s">
        <v>592</v>
      </c>
      <c r="AA625" s="623">
        <v>7</v>
      </c>
      <c r="AB625" s="623">
        <v>3</v>
      </c>
      <c r="AC625" s="607" t="s">
        <v>592</v>
      </c>
      <c r="AD625" s="623">
        <v>8</v>
      </c>
      <c r="AE625" s="623">
        <v>3</v>
      </c>
      <c r="AF625" s="607" t="s">
        <v>592</v>
      </c>
      <c r="AG625" s="623">
        <v>9</v>
      </c>
      <c r="AH625" s="623">
        <v>3</v>
      </c>
      <c r="AI625" s="607" t="s">
        <v>592</v>
      </c>
      <c r="AJ625" s="623">
        <v>10</v>
      </c>
      <c r="AK625" s="623">
        <v>3</v>
      </c>
      <c r="AL625" s="607" t="s">
        <v>592</v>
      </c>
      <c r="AM625" s="623">
        <v>11</v>
      </c>
      <c r="AN625" s="623">
        <v>3</v>
      </c>
      <c r="AO625" s="607" t="s">
        <v>592</v>
      </c>
      <c r="AP625" s="623">
        <v>12</v>
      </c>
      <c r="AQ625" s="623">
        <v>3</v>
      </c>
    </row>
    <row r="626" spans="1:43" hidden="1" x14ac:dyDescent="0.3">
      <c r="A626" s="638"/>
      <c r="H626" s="602" t="s">
        <v>537</v>
      </c>
      <c r="I626" s="623" t="s">
        <v>538</v>
      </c>
      <c r="J626" s="626" t="s">
        <v>652</v>
      </c>
      <c r="K626" s="602" t="s">
        <v>537</v>
      </c>
      <c r="L626" s="623" t="s">
        <v>538</v>
      </c>
      <c r="M626" s="626" t="s">
        <v>652</v>
      </c>
      <c r="N626" s="602" t="s">
        <v>537</v>
      </c>
      <c r="O626" s="623" t="s">
        <v>538</v>
      </c>
      <c r="P626" s="626" t="s">
        <v>652</v>
      </c>
      <c r="Q626" s="602" t="s">
        <v>537</v>
      </c>
      <c r="R626" s="623" t="s">
        <v>538</v>
      </c>
      <c r="S626" s="626" t="s">
        <v>652</v>
      </c>
      <c r="T626" s="602" t="s">
        <v>537</v>
      </c>
      <c r="U626" s="623" t="s">
        <v>538</v>
      </c>
      <c r="V626" s="626" t="s">
        <v>652</v>
      </c>
      <c r="W626" s="602" t="s">
        <v>537</v>
      </c>
      <c r="X626" s="623" t="s">
        <v>538</v>
      </c>
      <c r="Y626" s="626" t="s">
        <v>652</v>
      </c>
      <c r="Z626" s="602" t="s">
        <v>537</v>
      </c>
      <c r="AA626" s="623" t="s">
        <v>538</v>
      </c>
      <c r="AB626" s="626" t="s">
        <v>652</v>
      </c>
      <c r="AC626" s="602" t="s">
        <v>537</v>
      </c>
      <c r="AD626" s="623" t="s">
        <v>538</v>
      </c>
      <c r="AE626" s="626" t="s">
        <v>652</v>
      </c>
      <c r="AF626" s="602" t="s">
        <v>537</v>
      </c>
      <c r="AG626" s="623" t="s">
        <v>538</v>
      </c>
      <c r="AH626" s="626" t="s">
        <v>652</v>
      </c>
      <c r="AI626" s="602" t="s">
        <v>537</v>
      </c>
      <c r="AJ626" s="623" t="s">
        <v>538</v>
      </c>
      <c r="AK626" s="626" t="s">
        <v>652</v>
      </c>
      <c r="AL626" s="602" t="s">
        <v>537</v>
      </c>
      <c r="AM626" s="623" t="s">
        <v>538</v>
      </c>
      <c r="AN626" s="626" t="s">
        <v>652</v>
      </c>
      <c r="AO626" s="602" t="s">
        <v>537</v>
      </c>
      <c r="AP626" s="623" t="s">
        <v>538</v>
      </c>
      <c r="AQ626" s="626" t="s">
        <v>652</v>
      </c>
    </row>
    <row r="627" spans="1:43" hidden="1" x14ac:dyDescent="0.3">
      <c r="A627" s="638"/>
      <c r="H627" s="602" t="s">
        <v>593</v>
      </c>
      <c r="I627" s="623">
        <v>1</v>
      </c>
      <c r="J627" s="623">
        <v>3</v>
      </c>
      <c r="K627" s="602" t="s">
        <v>593</v>
      </c>
      <c r="L627" s="623">
        <v>2</v>
      </c>
      <c r="M627" s="623">
        <v>3</v>
      </c>
      <c r="N627" s="602" t="s">
        <v>593</v>
      </c>
      <c r="O627" s="623">
        <v>3</v>
      </c>
      <c r="P627" s="623">
        <v>3</v>
      </c>
      <c r="Q627" s="602" t="s">
        <v>593</v>
      </c>
      <c r="R627" s="623">
        <v>4</v>
      </c>
      <c r="S627" s="623">
        <v>3</v>
      </c>
      <c r="T627" s="602" t="s">
        <v>593</v>
      </c>
      <c r="U627" s="623">
        <v>5</v>
      </c>
      <c r="V627" s="623">
        <v>3</v>
      </c>
      <c r="W627" s="602" t="s">
        <v>593</v>
      </c>
      <c r="X627" s="623">
        <v>6</v>
      </c>
      <c r="Y627" s="623">
        <v>3</v>
      </c>
      <c r="Z627" s="602" t="s">
        <v>593</v>
      </c>
      <c r="AA627" s="623">
        <v>7</v>
      </c>
      <c r="AB627" s="623">
        <v>3</v>
      </c>
      <c r="AC627" s="602" t="s">
        <v>593</v>
      </c>
      <c r="AD627" s="623">
        <v>8</v>
      </c>
      <c r="AE627" s="623">
        <v>3</v>
      </c>
      <c r="AF627" s="602" t="s">
        <v>593</v>
      </c>
      <c r="AG627" s="623">
        <v>9</v>
      </c>
      <c r="AH627" s="623">
        <v>3</v>
      </c>
      <c r="AI627" s="602" t="s">
        <v>593</v>
      </c>
      <c r="AJ627" s="623">
        <v>10</v>
      </c>
      <c r="AK627" s="623">
        <v>3</v>
      </c>
      <c r="AL627" s="602" t="s">
        <v>593</v>
      </c>
      <c r="AM627" s="623">
        <v>11</v>
      </c>
      <c r="AN627" s="623">
        <v>3</v>
      </c>
      <c r="AO627" s="602" t="s">
        <v>593</v>
      </c>
      <c r="AP627" s="623">
        <v>12</v>
      </c>
      <c r="AQ627" s="623">
        <v>3</v>
      </c>
    </row>
    <row r="628" spans="1:43" hidden="1" x14ac:dyDescent="0.3">
      <c r="A628" s="638"/>
      <c r="H628" s="602" t="s">
        <v>537</v>
      </c>
      <c r="I628" s="623" t="s">
        <v>538</v>
      </c>
      <c r="J628" s="626" t="s">
        <v>652</v>
      </c>
      <c r="K628" s="602" t="s">
        <v>537</v>
      </c>
      <c r="L628" s="623" t="s">
        <v>538</v>
      </c>
      <c r="M628" s="626" t="s">
        <v>652</v>
      </c>
      <c r="N628" s="602" t="s">
        <v>537</v>
      </c>
      <c r="O628" s="623" t="s">
        <v>538</v>
      </c>
      <c r="P628" s="626" t="s">
        <v>652</v>
      </c>
      <c r="Q628" s="602" t="s">
        <v>537</v>
      </c>
      <c r="R628" s="623" t="s">
        <v>538</v>
      </c>
      <c r="S628" s="626" t="s">
        <v>652</v>
      </c>
      <c r="T628" s="602" t="s">
        <v>537</v>
      </c>
      <c r="U628" s="623" t="s">
        <v>538</v>
      </c>
      <c r="V628" s="626" t="s">
        <v>652</v>
      </c>
      <c r="W628" s="602" t="s">
        <v>537</v>
      </c>
      <c r="X628" s="623" t="s">
        <v>538</v>
      </c>
      <c r="Y628" s="626" t="s">
        <v>652</v>
      </c>
      <c r="Z628" s="602" t="s">
        <v>537</v>
      </c>
      <c r="AA628" s="623" t="s">
        <v>538</v>
      </c>
      <c r="AB628" s="626" t="s">
        <v>652</v>
      </c>
      <c r="AC628" s="602" t="s">
        <v>537</v>
      </c>
      <c r="AD628" s="623" t="s">
        <v>538</v>
      </c>
      <c r="AE628" s="626" t="s">
        <v>652</v>
      </c>
      <c r="AF628" s="602" t="s">
        <v>537</v>
      </c>
      <c r="AG628" s="623" t="s">
        <v>538</v>
      </c>
      <c r="AH628" s="626" t="s">
        <v>652</v>
      </c>
      <c r="AI628" s="602" t="s">
        <v>537</v>
      </c>
      <c r="AJ628" s="623" t="s">
        <v>538</v>
      </c>
      <c r="AK628" s="626" t="s">
        <v>652</v>
      </c>
      <c r="AL628" s="602" t="s">
        <v>537</v>
      </c>
      <c r="AM628" s="623" t="s">
        <v>538</v>
      </c>
      <c r="AN628" s="626" t="s">
        <v>652</v>
      </c>
      <c r="AO628" s="602" t="s">
        <v>537</v>
      </c>
      <c r="AP628" s="623" t="s">
        <v>538</v>
      </c>
      <c r="AQ628" s="626" t="s">
        <v>652</v>
      </c>
    </row>
    <row r="629" spans="1:43" hidden="1" x14ac:dyDescent="0.3">
      <c r="A629" s="638"/>
      <c r="H629" s="602" t="s">
        <v>594</v>
      </c>
      <c r="I629" s="623">
        <v>1</v>
      </c>
      <c r="J629" s="623">
        <v>3</v>
      </c>
      <c r="K629" s="602" t="s">
        <v>594</v>
      </c>
      <c r="L629" s="623">
        <v>2</v>
      </c>
      <c r="M629" s="623">
        <v>3</v>
      </c>
      <c r="N629" s="602" t="s">
        <v>594</v>
      </c>
      <c r="O629" s="623">
        <v>3</v>
      </c>
      <c r="P629" s="623">
        <v>3</v>
      </c>
      <c r="Q629" s="602" t="s">
        <v>594</v>
      </c>
      <c r="R629" s="623">
        <v>4</v>
      </c>
      <c r="S629" s="623">
        <v>3</v>
      </c>
      <c r="T629" s="602" t="s">
        <v>594</v>
      </c>
      <c r="U629" s="623">
        <v>5</v>
      </c>
      <c r="V629" s="623">
        <v>3</v>
      </c>
      <c r="W629" s="602" t="s">
        <v>594</v>
      </c>
      <c r="X629" s="623">
        <v>6</v>
      </c>
      <c r="Y629" s="623">
        <v>3</v>
      </c>
      <c r="Z629" s="602" t="s">
        <v>594</v>
      </c>
      <c r="AA629" s="623">
        <v>7</v>
      </c>
      <c r="AB629" s="623">
        <v>3</v>
      </c>
      <c r="AC629" s="602" t="s">
        <v>594</v>
      </c>
      <c r="AD629" s="623">
        <v>8</v>
      </c>
      <c r="AE629" s="623">
        <v>3</v>
      </c>
      <c r="AF629" s="602" t="s">
        <v>594</v>
      </c>
      <c r="AG629" s="623">
        <v>9</v>
      </c>
      <c r="AH629" s="623">
        <v>3</v>
      </c>
      <c r="AI629" s="602" t="s">
        <v>594</v>
      </c>
      <c r="AJ629" s="623">
        <v>10</v>
      </c>
      <c r="AK629" s="623">
        <v>3</v>
      </c>
      <c r="AL629" s="602" t="s">
        <v>594</v>
      </c>
      <c r="AM629" s="623">
        <v>11</v>
      </c>
      <c r="AN629" s="623">
        <v>3</v>
      </c>
      <c r="AO629" s="602" t="s">
        <v>594</v>
      </c>
      <c r="AP629" s="623">
        <v>12</v>
      </c>
      <c r="AQ629" s="623">
        <v>3</v>
      </c>
    </row>
    <row r="630" spans="1:43" hidden="1" x14ac:dyDescent="0.3">
      <c r="A630" s="638"/>
      <c r="H630" s="602" t="s">
        <v>537</v>
      </c>
      <c r="I630" s="623" t="s">
        <v>538</v>
      </c>
      <c r="J630" s="626" t="s">
        <v>652</v>
      </c>
      <c r="K630" s="602" t="s">
        <v>537</v>
      </c>
      <c r="L630" s="623" t="s">
        <v>538</v>
      </c>
      <c r="M630" s="626" t="s">
        <v>652</v>
      </c>
      <c r="N630" s="602" t="s">
        <v>537</v>
      </c>
      <c r="O630" s="623" t="s">
        <v>538</v>
      </c>
      <c r="P630" s="626" t="s">
        <v>652</v>
      </c>
      <c r="Q630" s="602" t="s">
        <v>537</v>
      </c>
      <c r="R630" s="623" t="s">
        <v>538</v>
      </c>
      <c r="S630" s="626" t="s">
        <v>652</v>
      </c>
      <c r="T630" s="602" t="s">
        <v>537</v>
      </c>
      <c r="U630" s="623" t="s">
        <v>538</v>
      </c>
      <c r="V630" s="626" t="s">
        <v>652</v>
      </c>
      <c r="W630" s="602" t="s">
        <v>537</v>
      </c>
      <c r="X630" s="623" t="s">
        <v>538</v>
      </c>
      <c r="Y630" s="626" t="s">
        <v>652</v>
      </c>
      <c r="Z630" s="602" t="s">
        <v>537</v>
      </c>
      <c r="AA630" s="623" t="s">
        <v>538</v>
      </c>
      <c r="AB630" s="626" t="s">
        <v>652</v>
      </c>
      <c r="AC630" s="602" t="s">
        <v>537</v>
      </c>
      <c r="AD630" s="623" t="s">
        <v>538</v>
      </c>
      <c r="AE630" s="626" t="s">
        <v>652</v>
      </c>
      <c r="AF630" s="602" t="s">
        <v>537</v>
      </c>
      <c r="AG630" s="623" t="s">
        <v>538</v>
      </c>
      <c r="AH630" s="626" t="s">
        <v>652</v>
      </c>
      <c r="AI630" s="602" t="s">
        <v>537</v>
      </c>
      <c r="AJ630" s="623" t="s">
        <v>538</v>
      </c>
      <c r="AK630" s="626" t="s">
        <v>652</v>
      </c>
      <c r="AL630" s="602" t="s">
        <v>537</v>
      </c>
      <c r="AM630" s="623" t="s">
        <v>538</v>
      </c>
      <c r="AN630" s="626" t="s">
        <v>652</v>
      </c>
      <c r="AO630" s="602" t="s">
        <v>537</v>
      </c>
      <c r="AP630" s="623" t="s">
        <v>538</v>
      </c>
      <c r="AQ630" s="626" t="s">
        <v>652</v>
      </c>
    </row>
    <row r="631" spans="1:43" hidden="1" x14ac:dyDescent="0.3">
      <c r="A631" s="638"/>
      <c r="H631" s="602" t="s">
        <v>595</v>
      </c>
      <c r="I631" s="623">
        <v>1</v>
      </c>
      <c r="J631" s="623">
        <v>3</v>
      </c>
      <c r="K631" s="602" t="s">
        <v>595</v>
      </c>
      <c r="L631" s="623">
        <v>2</v>
      </c>
      <c r="M631" s="623">
        <v>3</v>
      </c>
      <c r="N631" s="602" t="s">
        <v>595</v>
      </c>
      <c r="O631" s="623">
        <v>3</v>
      </c>
      <c r="P631" s="623">
        <v>3</v>
      </c>
      <c r="Q631" s="602" t="s">
        <v>595</v>
      </c>
      <c r="R631" s="623">
        <v>4</v>
      </c>
      <c r="S631" s="623">
        <v>3</v>
      </c>
      <c r="T631" s="602" t="s">
        <v>595</v>
      </c>
      <c r="U631" s="623">
        <v>5</v>
      </c>
      <c r="V631" s="623">
        <v>3</v>
      </c>
      <c r="W631" s="602" t="s">
        <v>595</v>
      </c>
      <c r="X631" s="623">
        <v>6</v>
      </c>
      <c r="Y631" s="623">
        <v>3</v>
      </c>
      <c r="Z631" s="602" t="s">
        <v>595</v>
      </c>
      <c r="AA631" s="623">
        <v>7</v>
      </c>
      <c r="AB631" s="623">
        <v>3</v>
      </c>
      <c r="AC631" s="602" t="s">
        <v>595</v>
      </c>
      <c r="AD631" s="623">
        <v>8</v>
      </c>
      <c r="AE631" s="623">
        <v>3</v>
      </c>
      <c r="AF631" s="602" t="s">
        <v>595</v>
      </c>
      <c r="AG631" s="623">
        <v>9</v>
      </c>
      <c r="AH631" s="623">
        <v>3</v>
      </c>
      <c r="AI631" s="602" t="s">
        <v>595</v>
      </c>
      <c r="AJ631" s="623">
        <v>10</v>
      </c>
      <c r="AK631" s="623">
        <v>3</v>
      </c>
      <c r="AL631" s="602" t="s">
        <v>595</v>
      </c>
      <c r="AM631" s="623">
        <v>11</v>
      </c>
      <c r="AN631" s="623">
        <v>3</v>
      </c>
      <c r="AO631" s="602" t="s">
        <v>595</v>
      </c>
      <c r="AP631" s="623">
        <v>12</v>
      </c>
      <c r="AQ631" s="623">
        <v>3</v>
      </c>
    </row>
    <row r="632" spans="1:43" hidden="1" x14ac:dyDescent="0.3">
      <c r="A632" s="638"/>
      <c r="H632" s="607" t="s">
        <v>537</v>
      </c>
      <c r="I632" s="623" t="s">
        <v>538</v>
      </c>
      <c r="J632" s="626" t="s">
        <v>652</v>
      </c>
      <c r="K632" s="607" t="s">
        <v>537</v>
      </c>
      <c r="L632" s="623" t="s">
        <v>538</v>
      </c>
      <c r="M632" s="626" t="s">
        <v>652</v>
      </c>
      <c r="N632" s="607" t="s">
        <v>537</v>
      </c>
      <c r="O632" s="623" t="s">
        <v>538</v>
      </c>
      <c r="P632" s="626" t="s">
        <v>652</v>
      </c>
      <c r="Q632" s="607" t="s">
        <v>537</v>
      </c>
      <c r="R632" s="623" t="s">
        <v>538</v>
      </c>
      <c r="S632" s="626" t="s">
        <v>652</v>
      </c>
      <c r="T632" s="607" t="s">
        <v>537</v>
      </c>
      <c r="U632" s="623" t="s">
        <v>538</v>
      </c>
      <c r="V632" s="626" t="s">
        <v>652</v>
      </c>
      <c r="W632" s="607" t="s">
        <v>537</v>
      </c>
      <c r="X632" s="623" t="s">
        <v>538</v>
      </c>
      <c r="Y632" s="626" t="s">
        <v>652</v>
      </c>
      <c r="Z632" s="607" t="s">
        <v>537</v>
      </c>
      <c r="AA632" s="623" t="s">
        <v>538</v>
      </c>
      <c r="AB632" s="626" t="s">
        <v>652</v>
      </c>
      <c r="AC632" s="607" t="s">
        <v>537</v>
      </c>
      <c r="AD632" s="623" t="s">
        <v>538</v>
      </c>
      <c r="AE632" s="626" t="s">
        <v>652</v>
      </c>
      <c r="AF632" s="607" t="s">
        <v>537</v>
      </c>
      <c r="AG632" s="623" t="s">
        <v>538</v>
      </c>
      <c r="AH632" s="626" t="s">
        <v>652</v>
      </c>
      <c r="AI632" s="607" t="s">
        <v>537</v>
      </c>
      <c r="AJ632" s="623" t="s">
        <v>538</v>
      </c>
      <c r="AK632" s="626" t="s">
        <v>652</v>
      </c>
      <c r="AL632" s="607" t="s">
        <v>537</v>
      </c>
      <c r="AM632" s="623" t="s">
        <v>538</v>
      </c>
      <c r="AN632" s="626" t="s">
        <v>652</v>
      </c>
      <c r="AO632" s="607" t="s">
        <v>537</v>
      </c>
      <c r="AP632" s="623" t="s">
        <v>538</v>
      </c>
      <c r="AQ632" s="626" t="s">
        <v>652</v>
      </c>
    </row>
    <row r="633" spans="1:43" hidden="1" x14ac:dyDescent="0.3">
      <c r="A633" s="638"/>
      <c r="H633" s="607" t="s">
        <v>596</v>
      </c>
      <c r="I633" s="623">
        <v>1</v>
      </c>
      <c r="J633" s="623">
        <v>3</v>
      </c>
      <c r="K633" s="607" t="s">
        <v>596</v>
      </c>
      <c r="L633" s="623">
        <v>2</v>
      </c>
      <c r="M633" s="623">
        <v>3</v>
      </c>
      <c r="N633" s="607" t="s">
        <v>596</v>
      </c>
      <c r="O633" s="623">
        <v>3</v>
      </c>
      <c r="P633" s="623">
        <v>3</v>
      </c>
      <c r="Q633" s="607" t="s">
        <v>596</v>
      </c>
      <c r="R633" s="623">
        <v>4</v>
      </c>
      <c r="S633" s="623">
        <v>3</v>
      </c>
      <c r="T633" s="607" t="s">
        <v>596</v>
      </c>
      <c r="U633" s="623">
        <v>5</v>
      </c>
      <c r="V633" s="623">
        <v>3</v>
      </c>
      <c r="W633" s="607" t="s">
        <v>596</v>
      </c>
      <c r="X633" s="623">
        <v>6</v>
      </c>
      <c r="Y633" s="623">
        <v>3</v>
      </c>
      <c r="Z633" s="607" t="s">
        <v>596</v>
      </c>
      <c r="AA633" s="623">
        <v>7</v>
      </c>
      <c r="AB633" s="623">
        <v>3</v>
      </c>
      <c r="AC633" s="607" t="s">
        <v>596</v>
      </c>
      <c r="AD633" s="623">
        <v>8</v>
      </c>
      <c r="AE633" s="623">
        <v>3</v>
      </c>
      <c r="AF633" s="607" t="s">
        <v>596</v>
      </c>
      <c r="AG633" s="623">
        <v>9</v>
      </c>
      <c r="AH633" s="623">
        <v>3</v>
      </c>
      <c r="AI633" s="607" t="s">
        <v>596</v>
      </c>
      <c r="AJ633" s="623">
        <v>10</v>
      </c>
      <c r="AK633" s="623">
        <v>3</v>
      </c>
      <c r="AL633" s="607" t="s">
        <v>596</v>
      </c>
      <c r="AM633" s="623">
        <v>11</v>
      </c>
      <c r="AN633" s="623">
        <v>3</v>
      </c>
      <c r="AO633" s="607" t="s">
        <v>596</v>
      </c>
      <c r="AP633" s="623">
        <v>12</v>
      </c>
      <c r="AQ633" s="623">
        <v>3</v>
      </c>
    </row>
    <row r="634" spans="1:43" hidden="1" x14ac:dyDescent="0.3">
      <c r="A634" s="638"/>
      <c r="H634" s="607" t="s">
        <v>537</v>
      </c>
      <c r="I634" s="623" t="s">
        <v>538</v>
      </c>
      <c r="J634" s="626" t="s">
        <v>652</v>
      </c>
      <c r="K634" s="607" t="s">
        <v>537</v>
      </c>
      <c r="L634" s="623" t="s">
        <v>538</v>
      </c>
      <c r="M634" s="626" t="s">
        <v>652</v>
      </c>
      <c r="N634" s="607" t="s">
        <v>537</v>
      </c>
      <c r="O634" s="623" t="s">
        <v>538</v>
      </c>
      <c r="P634" s="626" t="s">
        <v>652</v>
      </c>
      <c r="Q634" s="607" t="s">
        <v>537</v>
      </c>
      <c r="R634" s="623" t="s">
        <v>538</v>
      </c>
      <c r="S634" s="626" t="s">
        <v>652</v>
      </c>
      <c r="T634" s="607" t="s">
        <v>537</v>
      </c>
      <c r="U634" s="623" t="s">
        <v>538</v>
      </c>
      <c r="V634" s="626" t="s">
        <v>652</v>
      </c>
      <c r="W634" s="607" t="s">
        <v>537</v>
      </c>
      <c r="X634" s="623" t="s">
        <v>538</v>
      </c>
      <c r="Y634" s="626" t="s">
        <v>652</v>
      </c>
      <c r="Z634" s="607" t="s">
        <v>537</v>
      </c>
      <c r="AA634" s="623" t="s">
        <v>538</v>
      </c>
      <c r="AB634" s="626" t="s">
        <v>652</v>
      </c>
      <c r="AC634" s="607" t="s">
        <v>537</v>
      </c>
      <c r="AD634" s="623" t="s">
        <v>538</v>
      </c>
      <c r="AE634" s="626" t="s">
        <v>652</v>
      </c>
      <c r="AF634" s="607" t="s">
        <v>537</v>
      </c>
      <c r="AG634" s="623" t="s">
        <v>538</v>
      </c>
      <c r="AH634" s="626" t="s">
        <v>652</v>
      </c>
      <c r="AI634" s="607" t="s">
        <v>537</v>
      </c>
      <c r="AJ634" s="623" t="s">
        <v>538</v>
      </c>
      <c r="AK634" s="626" t="s">
        <v>652</v>
      </c>
      <c r="AL634" s="607" t="s">
        <v>537</v>
      </c>
      <c r="AM634" s="623" t="s">
        <v>538</v>
      </c>
      <c r="AN634" s="626" t="s">
        <v>652</v>
      </c>
      <c r="AO634" s="607" t="s">
        <v>537</v>
      </c>
      <c r="AP634" s="623" t="s">
        <v>538</v>
      </c>
      <c r="AQ634" s="626" t="s">
        <v>652</v>
      </c>
    </row>
    <row r="635" spans="1:43" ht="15" hidden="1" thickBot="1" x14ac:dyDescent="0.35">
      <c r="A635" s="638"/>
      <c r="H635" s="615" t="s">
        <v>597</v>
      </c>
      <c r="I635" s="629">
        <v>1</v>
      </c>
      <c r="J635" s="629">
        <v>3</v>
      </c>
      <c r="K635" s="615" t="s">
        <v>597</v>
      </c>
      <c r="L635" s="629">
        <v>2</v>
      </c>
      <c r="M635" s="629">
        <v>3</v>
      </c>
      <c r="N635" s="615" t="s">
        <v>597</v>
      </c>
      <c r="O635" s="629">
        <v>3</v>
      </c>
      <c r="P635" s="629">
        <v>3</v>
      </c>
      <c r="Q635" s="615" t="s">
        <v>597</v>
      </c>
      <c r="R635" s="629">
        <v>4</v>
      </c>
      <c r="S635" s="629">
        <v>3</v>
      </c>
      <c r="T635" s="615" t="s">
        <v>597</v>
      </c>
      <c r="U635" s="629">
        <v>5</v>
      </c>
      <c r="V635" s="629">
        <v>3</v>
      </c>
      <c r="W635" s="615" t="s">
        <v>597</v>
      </c>
      <c r="X635" s="629">
        <v>6</v>
      </c>
      <c r="Y635" s="629">
        <v>3</v>
      </c>
      <c r="Z635" s="615" t="s">
        <v>597</v>
      </c>
      <c r="AA635" s="629">
        <v>7</v>
      </c>
      <c r="AB635" s="629">
        <v>3</v>
      </c>
      <c r="AC635" s="615" t="s">
        <v>597</v>
      </c>
      <c r="AD635" s="629">
        <v>8</v>
      </c>
      <c r="AE635" s="629">
        <v>3</v>
      </c>
      <c r="AF635" s="615" t="s">
        <v>597</v>
      </c>
      <c r="AG635" s="629">
        <v>9</v>
      </c>
      <c r="AH635" s="629">
        <v>3</v>
      </c>
      <c r="AI635" s="615" t="s">
        <v>597</v>
      </c>
      <c r="AJ635" s="629">
        <v>10</v>
      </c>
      <c r="AK635" s="629">
        <v>3</v>
      </c>
      <c r="AL635" s="615" t="s">
        <v>597</v>
      </c>
      <c r="AM635" s="629">
        <v>11</v>
      </c>
      <c r="AN635" s="629">
        <v>3</v>
      </c>
      <c r="AO635" s="615" t="s">
        <v>597</v>
      </c>
      <c r="AP635" s="629">
        <v>12</v>
      </c>
      <c r="AQ635" s="629">
        <v>3</v>
      </c>
    </row>
    <row r="636" spans="1:43" hidden="1" x14ac:dyDescent="0.3">
      <c r="A636" s="638"/>
      <c r="H636" s="619" t="s">
        <v>537</v>
      </c>
      <c r="I636" s="620" t="s">
        <v>538</v>
      </c>
      <c r="J636" s="621" t="s">
        <v>652</v>
      </c>
      <c r="K636" s="619" t="s">
        <v>537</v>
      </c>
      <c r="L636" s="620" t="s">
        <v>538</v>
      </c>
      <c r="M636" s="621" t="s">
        <v>652</v>
      </c>
      <c r="N636" s="619" t="s">
        <v>537</v>
      </c>
      <c r="O636" s="620" t="s">
        <v>538</v>
      </c>
      <c r="P636" s="621" t="s">
        <v>652</v>
      </c>
      <c r="Q636" s="619" t="s">
        <v>537</v>
      </c>
      <c r="R636" s="620" t="s">
        <v>538</v>
      </c>
      <c r="S636" s="621" t="s">
        <v>652</v>
      </c>
      <c r="T636" s="619" t="s">
        <v>537</v>
      </c>
      <c r="U636" s="620" t="s">
        <v>538</v>
      </c>
      <c r="V636" s="621" t="s">
        <v>652</v>
      </c>
      <c r="W636" s="619" t="s">
        <v>537</v>
      </c>
      <c r="X636" s="620" t="s">
        <v>538</v>
      </c>
      <c r="Y636" s="621" t="s">
        <v>652</v>
      </c>
      <c r="Z636" s="619" t="s">
        <v>537</v>
      </c>
      <c r="AA636" s="620" t="s">
        <v>538</v>
      </c>
      <c r="AB636" s="621" t="s">
        <v>652</v>
      </c>
      <c r="AC636" s="619" t="s">
        <v>537</v>
      </c>
      <c r="AD636" s="620" t="s">
        <v>538</v>
      </c>
      <c r="AE636" s="621" t="s">
        <v>652</v>
      </c>
      <c r="AF636" s="619" t="s">
        <v>537</v>
      </c>
      <c r="AG636" s="620" t="s">
        <v>538</v>
      </c>
      <c r="AH636" s="621" t="s">
        <v>652</v>
      </c>
      <c r="AI636" s="619" t="s">
        <v>537</v>
      </c>
      <c r="AJ636" s="620" t="s">
        <v>538</v>
      </c>
      <c r="AK636" s="621" t="s">
        <v>652</v>
      </c>
      <c r="AL636" s="619" t="s">
        <v>537</v>
      </c>
      <c r="AM636" s="620" t="s">
        <v>538</v>
      </c>
      <c r="AN636" s="621" t="s">
        <v>652</v>
      </c>
      <c r="AO636" s="619" t="s">
        <v>537</v>
      </c>
      <c r="AP636" s="620" t="s">
        <v>538</v>
      </c>
      <c r="AQ636" s="621" t="s">
        <v>652</v>
      </c>
    </row>
    <row r="637" spans="1:43" ht="15" hidden="1" thickBot="1" x14ac:dyDescent="0.35">
      <c r="A637" s="638"/>
      <c r="H637" s="615" t="s">
        <v>598</v>
      </c>
      <c r="I637" s="629">
        <v>1</v>
      </c>
      <c r="J637" s="629">
        <v>3</v>
      </c>
      <c r="K637" s="615" t="s">
        <v>598</v>
      </c>
      <c r="L637" s="629">
        <v>2</v>
      </c>
      <c r="M637" s="629">
        <v>3</v>
      </c>
      <c r="N637" s="615" t="s">
        <v>598</v>
      </c>
      <c r="O637" s="629">
        <v>3</v>
      </c>
      <c r="P637" s="629">
        <v>3</v>
      </c>
      <c r="Q637" s="615" t="s">
        <v>598</v>
      </c>
      <c r="R637" s="629">
        <v>4</v>
      </c>
      <c r="S637" s="629">
        <v>3</v>
      </c>
      <c r="T637" s="615" t="s">
        <v>598</v>
      </c>
      <c r="U637" s="629">
        <v>5</v>
      </c>
      <c r="V637" s="629">
        <v>3</v>
      </c>
      <c r="W637" s="615" t="s">
        <v>598</v>
      </c>
      <c r="X637" s="629">
        <v>6</v>
      </c>
      <c r="Y637" s="629">
        <v>3</v>
      </c>
      <c r="Z637" s="615" t="s">
        <v>598</v>
      </c>
      <c r="AA637" s="629">
        <v>7</v>
      </c>
      <c r="AB637" s="629">
        <v>3</v>
      </c>
      <c r="AC637" s="615" t="s">
        <v>598</v>
      </c>
      <c r="AD637" s="629">
        <v>8</v>
      </c>
      <c r="AE637" s="629">
        <v>3</v>
      </c>
      <c r="AF637" s="615" t="s">
        <v>598</v>
      </c>
      <c r="AG637" s="629">
        <v>9</v>
      </c>
      <c r="AH637" s="629">
        <v>3</v>
      </c>
      <c r="AI637" s="615" t="s">
        <v>598</v>
      </c>
      <c r="AJ637" s="629">
        <v>10</v>
      </c>
      <c r="AK637" s="629">
        <v>3</v>
      </c>
      <c r="AL637" s="615" t="s">
        <v>598</v>
      </c>
      <c r="AM637" s="629">
        <v>11</v>
      </c>
      <c r="AN637" s="629">
        <v>3</v>
      </c>
      <c r="AO637" s="615" t="s">
        <v>598</v>
      </c>
      <c r="AP637" s="629">
        <v>12</v>
      </c>
      <c r="AQ637" s="629">
        <v>3</v>
      </c>
    </row>
    <row r="638" spans="1:43" hidden="1" x14ac:dyDescent="0.3">
      <c r="A638" s="638"/>
      <c r="H638" s="596" t="s">
        <v>537</v>
      </c>
      <c r="I638" s="620" t="s">
        <v>538</v>
      </c>
      <c r="J638" s="621" t="s">
        <v>652</v>
      </c>
      <c r="K638" s="596" t="s">
        <v>537</v>
      </c>
      <c r="L638" s="620" t="s">
        <v>538</v>
      </c>
      <c r="M638" s="621" t="s">
        <v>652</v>
      </c>
      <c r="N638" s="596" t="s">
        <v>537</v>
      </c>
      <c r="O638" s="620" t="s">
        <v>538</v>
      </c>
      <c r="P638" s="621" t="s">
        <v>652</v>
      </c>
      <c r="Q638" s="596" t="s">
        <v>537</v>
      </c>
      <c r="R638" s="620" t="s">
        <v>538</v>
      </c>
      <c r="S638" s="621" t="s">
        <v>652</v>
      </c>
      <c r="T638" s="596" t="s">
        <v>537</v>
      </c>
      <c r="U638" s="620" t="s">
        <v>538</v>
      </c>
      <c r="V638" s="621" t="s">
        <v>652</v>
      </c>
      <c r="W638" s="596" t="s">
        <v>537</v>
      </c>
      <c r="X638" s="620" t="s">
        <v>538</v>
      </c>
      <c r="Y638" s="621" t="s">
        <v>652</v>
      </c>
      <c r="Z638" s="596" t="s">
        <v>537</v>
      </c>
      <c r="AA638" s="620" t="s">
        <v>538</v>
      </c>
      <c r="AB638" s="621" t="s">
        <v>652</v>
      </c>
      <c r="AC638" s="596" t="s">
        <v>537</v>
      </c>
      <c r="AD638" s="620" t="s">
        <v>538</v>
      </c>
      <c r="AE638" s="621" t="s">
        <v>652</v>
      </c>
      <c r="AF638" s="596" t="s">
        <v>537</v>
      </c>
      <c r="AG638" s="620" t="s">
        <v>538</v>
      </c>
      <c r="AH638" s="621" t="s">
        <v>652</v>
      </c>
      <c r="AI638" s="596" t="s">
        <v>537</v>
      </c>
      <c r="AJ638" s="620" t="s">
        <v>538</v>
      </c>
      <c r="AK638" s="621" t="s">
        <v>652</v>
      </c>
      <c r="AL638" s="596" t="s">
        <v>537</v>
      </c>
      <c r="AM638" s="620" t="s">
        <v>538</v>
      </c>
      <c r="AN638" s="621" t="s">
        <v>652</v>
      </c>
      <c r="AO638" s="596" t="s">
        <v>537</v>
      </c>
      <c r="AP638" s="620" t="s">
        <v>538</v>
      </c>
      <c r="AQ638" s="621" t="s">
        <v>652</v>
      </c>
    </row>
    <row r="639" spans="1:43" ht="15" hidden="1" thickBot="1" x14ac:dyDescent="0.35">
      <c r="A639" s="638"/>
      <c r="H639" s="618" t="s">
        <v>599</v>
      </c>
      <c r="I639" s="629">
        <v>1</v>
      </c>
      <c r="J639" s="629">
        <v>3</v>
      </c>
      <c r="K639" s="618" t="s">
        <v>599</v>
      </c>
      <c r="L639" s="629">
        <v>2</v>
      </c>
      <c r="M639" s="629">
        <v>3</v>
      </c>
      <c r="N639" s="618" t="s">
        <v>599</v>
      </c>
      <c r="O639" s="629">
        <v>3</v>
      </c>
      <c r="P639" s="629">
        <v>3</v>
      </c>
      <c r="Q639" s="618" t="s">
        <v>599</v>
      </c>
      <c r="R639" s="629">
        <v>4</v>
      </c>
      <c r="S639" s="629">
        <v>3</v>
      </c>
      <c r="T639" s="618" t="s">
        <v>599</v>
      </c>
      <c r="U639" s="629">
        <v>5</v>
      </c>
      <c r="V639" s="629">
        <v>3</v>
      </c>
      <c r="W639" s="618" t="s">
        <v>599</v>
      </c>
      <c r="X639" s="629">
        <v>6</v>
      </c>
      <c r="Y639" s="629">
        <v>3</v>
      </c>
      <c r="Z639" s="618" t="s">
        <v>599</v>
      </c>
      <c r="AA639" s="629">
        <v>7</v>
      </c>
      <c r="AB639" s="629">
        <v>3</v>
      </c>
      <c r="AC639" s="618" t="s">
        <v>599</v>
      </c>
      <c r="AD639" s="629">
        <v>8</v>
      </c>
      <c r="AE639" s="629">
        <v>3</v>
      </c>
      <c r="AF639" s="618" t="s">
        <v>599</v>
      </c>
      <c r="AG639" s="629">
        <v>9</v>
      </c>
      <c r="AH639" s="629">
        <v>3</v>
      </c>
      <c r="AI639" s="618" t="s">
        <v>599</v>
      </c>
      <c r="AJ639" s="629">
        <v>10</v>
      </c>
      <c r="AK639" s="629">
        <v>3</v>
      </c>
      <c r="AL639" s="618" t="s">
        <v>599</v>
      </c>
      <c r="AM639" s="629">
        <v>11</v>
      </c>
      <c r="AN639" s="629">
        <v>3</v>
      </c>
      <c r="AO639" s="618" t="s">
        <v>599</v>
      </c>
      <c r="AP639" s="629">
        <v>12</v>
      </c>
      <c r="AQ639" s="629">
        <v>3</v>
      </c>
    </row>
    <row r="640" spans="1:43" hidden="1" x14ac:dyDescent="0.3">
      <c r="A640" s="638"/>
      <c r="H640" s="596" t="s">
        <v>537</v>
      </c>
      <c r="I640" s="620" t="s">
        <v>538</v>
      </c>
      <c r="J640" s="621" t="s">
        <v>652</v>
      </c>
      <c r="K640" s="596" t="s">
        <v>537</v>
      </c>
      <c r="L640" s="620" t="s">
        <v>538</v>
      </c>
      <c r="M640" s="621" t="s">
        <v>652</v>
      </c>
      <c r="N640" s="596" t="s">
        <v>537</v>
      </c>
      <c r="O640" s="620" t="s">
        <v>538</v>
      </c>
      <c r="P640" s="621" t="s">
        <v>652</v>
      </c>
      <c r="Q640" s="596" t="s">
        <v>537</v>
      </c>
      <c r="R640" s="620" t="s">
        <v>538</v>
      </c>
      <c r="S640" s="621" t="s">
        <v>652</v>
      </c>
      <c r="T640" s="596" t="s">
        <v>537</v>
      </c>
      <c r="U640" s="620" t="s">
        <v>538</v>
      </c>
      <c r="V640" s="621" t="s">
        <v>652</v>
      </c>
      <c r="W640" s="596" t="s">
        <v>537</v>
      </c>
      <c r="X640" s="620" t="s">
        <v>538</v>
      </c>
      <c r="Y640" s="621" t="s">
        <v>652</v>
      </c>
      <c r="Z640" s="596" t="s">
        <v>537</v>
      </c>
      <c r="AA640" s="620" t="s">
        <v>538</v>
      </c>
      <c r="AB640" s="621" t="s">
        <v>652</v>
      </c>
      <c r="AC640" s="596" t="s">
        <v>537</v>
      </c>
      <c r="AD640" s="620" t="s">
        <v>538</v>
      </c>
      <c r="AE640" s="621" t="s">
        <v>652</v>
      </c>
      <c r="AF640" s="596" t="s">
        <v>537</v>
      </c>
      <c r="AG640" s="620" t="s">
        <v>538</v>
      </c>
      <c r="AH640" s="621" t="s">
        <v>652</v>
      </c>
      <c r="AI640" s="596" t="s">
        <v>537</v>
      </c>
      <c r="AJ640" s="620" t="s">
        <v>538</v>
      </c>
      <c r="AK640" s="621" t="s">
        <v>652</v>
      </c>
      <c r="AL640" s="596" t="s">
        <v>537</v>
      </c>
      <c r="AM640" s="620" t="s">
        <v>538</v>
      </c>
      <c r="AN640" s="621" t="s">
        <v>652</v>
      </c>
      <c r="AO640" s="596" t="s">
        <v>537</v>
      </c>
      <c r="AP640" s="620" t="s">
        <v>538</v>
      </c>
      <c r="AQ640" s="621" t="s">
        <v>652</v>
      </c>
    </row>
    <row r="641" spans="1:43" hidden="1" x14ac:dyDescent="0.3">
      <c r="A641" s="638"/>
      <c r="H641" s="602" t="s">
        <v>603</v>
      </c>
      <c r="I641" s="623">
        <v>1</v>
      </c>
      <c r="J641" s="623">
        <v>3</v>
      </c>
      <c r="K641" s="602" t="s">
        <v>603</v>
      </c>
      <c r="L641" s="623">
        <v>2</v>
      </c>
      <c r="M641" s="623">
        <v>3</v>
      </c>
      <c r="N641" s="602" t="s">
        <v>603</v>
      </c>
      <c r="O641" s="623">
        <v>3</v>
      </c>
      <c r="P641" s="623">
        <v>3</v>
      </c>
      <c r="Q641" s="602" t="s">
        <v>603</v>
      </c>
      <c r="R641" s="623">
        <v>4</v>
      </c>
      <c r="S641" s="623">
        <v>3</v>
      </c>
      <c r="T641" s="602" t="s">
        <v>603</v>
      </c>
      <c r="U641" s="623">
        <v>5</v>
      </c>
      <c r="V641" s="623">
        <v>3</v>
      </c>
      <c r="W641" s="602" t="s">
        <v>603</v>
      </c>
      <c r="X641" s="623">
        <v>6</v>
      </c>
      <c r="Y641" s="623">
        <v>3</v>
      </c>
      <c r="Z641" s="602" t="s">
        <v>603</v>
      </c>
      <c r="AA641" s="623">
        <v>7</v>
      </c>
      <c r="AB641" s="623">
        <v>3</v>
      </c>
      <c r="AC641" s="602" t="s">
        <v>603</v>
      </c>
      <c r="AD641" s="623">
        <v>8</v>
      </c>
      <c r="AE641" s="623">
        <v>3</v>
      </c>
      <c r="AF641" s="602" t="s">
        <v>603</v>
      </c>
      <c r="AG641" s="623">
        <v>9</v>
      </c>
      <c r="AH641" s="623">
        <v>3</v>
      </c>
      <c r="AI641" s="602" t="s">
        <v>603</v>
      </c>
      <c r="AJ641" s="623">
        <v>10</v>
      </c>
      <c r="AK641" s="623">
        <v>3</v>
      </c>
      <c r="AL641" s="602" t="s">
        <v>603</v>
      </c>
      <c r="AM641" s="623">
        <v>11</v>
      </c>
      <c r="AN641" s="623">
        <v>3</v>
      </c>
      <c r="AO641" s="602" t="s">
        <v>603</v>
      </c>
      <c r="AP641" s="623">
        <v>12</v>
      </c>
      <c r="AQ641" s="623">
        <v>3</v>
      </c>
    </row>
    <row r="642" spans="1:43" hidden="1" x14ac:dyDescent="0.3">
      <c r="A642" s="638"/>
      <c r="H642" s="602" t="s">
        <v>537</v>
      </c>
      <c r="I642" s="623" t="s">
        <v>538</v>
      </c>
      <c r="J642" s="626" t="s">
        <v>652</v>
      </c>
      <c r="K642" s="602" t="s">
        <v>537</v>
      </c>
      <c r="L642" s="623" t="s">
        <v>538</v>
      </c>
      <c r="M642" s="626" t="s">
        <v>652</v>
      </c>
      <c r="N642" s="602" t="s">
        <v>537</v>
      </c>
      <c r="O642" s="623" t="s">
        <v>538</v>
      </c>
      <c r="P642" s="626" t="s">
        <v>652</v>
      </c>
      <c r="Q642" s="602" t="s">
        <v>537</v>
      </c>
      <c r="R642" s="623" t="s">
        <v>538</v>
      </c>
      <c r="S642" s="626" t="s">
        <v>652</v>
      </c>
      <c r="T642" s="602" t="s">
        <v>537</v>
      </c>
      <c r="U642" s="623" t="s">
        <v>538</v>
      </c>
      <c r="V642" s="626" t="s">
        <v>652</v>
      </c>
      <c r="W642" s="602" t="s">
        <v>537</v>
      </c>
      <c r="X642" s="623" t="s">
        <v>538</v>
      </c>
      <c r="Y642" s="626" t="s">
        <v>652</v>
      </c>
      <c r="Z642" s="602" t="s">
        <v>537</v>
      </c>
      <c r="AA642" s="623" t="s">
        <v>538</v>
      </c>
      <c r="AB642" s="626" t="s">
        <v>652</v>
      </c>
      <c r="AC642" s="602" t="s">
        <v>537</v>
      </c>
      <c r="AD642" s="623" t="s">
        <v>538</v>
      </c>
      <c r="AE642" s="626" t="s">
        <v>652</v>
      </c>
      <c r="AF642" s="602" t="s">
        <v>537</v>
      </c>
      <c r="AG642" s="623" t="s">
        <v>538</v>
      </c>
      <c r="AH642" s="626" t="s">
        <v>652</v>
      </c>
      <c r="AI642" s="602" t="s">
        <v>537</v>
      </c>
      <c r="AJ642" s="623" t="s">
        <v>538</v>
      </c>
      <c r="AK642" s="626" t="s">
        <v>652</v>
      </c>
      <c r="AL642" s="602" t="s">
        <v>537</v>
      </c>
      <c r="AM642" s="623" t="s">
        <v>538</v>
      </c>
      <c r="AN642" s="626" t="s">
        <v>652</v>
      </c>
      <c r="AO642" s="602" t="s">
        <v>537</v>
      </c>
      <c r="AP642" s="623" t="s">
        <v>538</v>
      </c>
      <c r="AQ642" s="626" t="s">
        <v>652</v>
      </c>
    </row>
    <row r="643" spans="1:43" hidden="1" x14ac:dyDescent="0.3">
      <c r="A643" s="638"/>
      <c r="H643" s="602" t="s">
        <v>604</v>
      </c>
      <c r="I643" s="623">
        <v>1</v>
      </c>
      <c r="J643" s="623">
        <v>3</v>
      </c>
      <c r="K643" s="602" t="s">
        <v>604</v>
      </c>
      <c r="L643" s="623">
        <v>2</v>
      </c>
      <c r="M643" s="623">
        <v>3</v>
      </c>
      <c r="N643" s="602" t="s">
        <v>604</v>
      </c>
      <c r="O643" s="623">
        <v>3</v>
      </c>
      <c r="P643" s="623">
        <v>3</v>
      </c>
      <c r="Q643" s="602" t="s">
        <v>604</v>
      </c>
      <c r="R643" s="623">
        <v>4</v>
      </c>
      <c r="S643" s="623">
        <v>3</v>
      </c>
      <c r="T643" s="602" t="s">
        <v>604</v>
      </c>
      <c r="U643" s="623">
        <v>5</v>
      </c>
      <c r="V643" s="623">
        <v>3</v>
      </c>
      <c r="W643" s="602" t="s">
        <v>604</v>
      </c>
      <c r="X643" s="623">
        <v>6</v>
      </c>
      <c r="Y643" s="623">
        <v>3</v>
      </c>
      <c r="Z643" s="602" t="s">
        <v>604</v>
      </c>
      <c r="AA643" s="623">
        <v>7</v>
      </c>
      <c r="AB643" s="623">
        <v>3</v>
      </c>
      <c r="AC643" s="602" t="s">
        <v>604</v>
      </c>
      <c r="AD643" s="623">
        <v>8</v>
      </c>
      <c r="AE643" s="623">
        <v>3</v>
      </c>
      <c r="AF643" s="602" t="s">
        <v>604</v>
      </c>
      <c r="AG643" s="623">
        <v>9</v>
      </c>
      <c r="AH643" s="623">
        <v>3</v>
      </c>
      <c r="AI643" s="602" t="s">
        <v>604</v>
      </c>
      <c r="AJ643" s="623">
        <v>10</v>
      </c>
      <c r="AK643" s="623">
        <v>3</v>
      </c>
      <c r="AL643" s="602" t="s">
        <v>604</v>
      </c>
      <c r="AM643" s="623">
        <v>11</v>
      </c>
      <c r="AN643" s="623">
        <v>3</v>
      </c>
      <c r="AO643" s="602" t="s">
        <v>604</v>
      </c>
      <c r="AP643" s="623">
        <v>12</v>
      </c>
      <c r="AQ643" s="623">
        <v>3</v>
      </c>
    </row>
    <row r="644" spans="1:43" hidden="1" x14ac:dyDescent="0.3">
      <c r="A644" s="638"/>
      <c r="H644" s="607" t="s">
        <v>537</v>
      </c>
      <c r="I644" s="623" t="s">
        <v>538</v>
      </c>
      <c r="J644" s="626" t="s">
        <v>652</v>
      </c>
      <c r="K644" s="607" t="s">
        <v>537</v>
      </c>
      <c r="L644" s="623" t="s">
        <v>538</v>
      </c>
      <c r="M644" s="626" t="s">
        <v>652</v>
      </c>
      <c r="N644" s="607" t="s">
        <v>537</v>
      </c>
      <c r="O644" s="623" t="s">
        <v>538</v>
      </c>
      <c r="P644" s="626" t="s">
        <v>652</v>
      </c>
      <c r="Q644" s="607" t="s">
        <v>537</v>
      </c>
      <c r="R644" s="623" t="s">
        <v>538</v>
      </c>
      <c r="S644" s="626" t="s">
        <v>652</v>
      </c>
      <c r="T644" s="607" t="s">
        <v>537</v>
      </c>
      <c r="U644" s="623" t="s">
        <v>538</v>
      </c>
      <c r="V644" s="626" t="s">
        <v>652</v>
      </c>
      <c r="W644" s="607" t="s">
        <v>537</v>
      </c>
      <c r="X644" s="623" t="s">
        <v>538</v>
      </c>
      <c r="Y644" s="626" t="s">
        <v>652</v>
      </c>
      <c r="Z644" s="607" t="s">
        <v>537</v>
      </c>
      <c r="AA644" s="623" t="s">
        <v>538</v>
      </c>
      <c r="AB644" s="626" t="s">
        <v>652</v>
      </c>
      <c r="AC644" s="607" t="s">
        <v>537</v>
      </c>
      <c r="AD644" s="623" t="s">
        <v>538</v>
      </c>
      <c r="AE644" s="626" t="s">
        <v>652</v>
      </c>
      <c r="AF644" s="607" t="s">
        <v>537</v>
      </c>
      <c r="AG644" s="623" t="s">
        <v>538</v>
      </c>
      <c r="AH644" s="626" t="s">
        <v>652</v>
      </c>
      <c r="AI644" s="607" t="s">
        <v>537</v>
      </c>
      <c r="AJ644" s="623" t="s">
        <v>538</v>
      </c>
      <c r="AK644" s="626" t="s">
        <v>652</v>
      </c>
      <c r="AL644" s="607" t="s">
        <v>537</v>
      </c>
      <c r="AM644" s="623" t="s">
        <v>538</v>
      </c>
      <c r="AN644" s="626" t="s">
        <v>652</v>
      </c>
      <c r="AO644" s="607" t="s">
        <v>537</v>
      </c>
      <c r="AP644" s="623" t="s">
        <v>538</v>
      </c>
      <c r="AQ644" s="626" t="s">
        <v>652</v>
      </c>
    </row>
    <row r="645" spans="1:43" hidden="1" x14ac:dyDescent="0.3">
      <c r="A645" s="638"/>
      <c r="H645" s="607" t="s">
        <v>605</v>
      </c>
      <c r="I645" s="623">
        <v>1</v>
      </c>
      <c r="J645" s="623">
        <v>3</v>
      </c>
      <c r="K645" s="607" t="s">
        <v>605</v>
      </c>
      <c r="L645" s="623">
        <v>2</v>
      </c>
      <c r="M645" s="623">
        <v>3</v>
      </c>
      <c r="N645" s="607" t="s">
        <v>605</v>
      </c>
      <c r="O645" s="623">
        <v>3</v>
      </c>
      <c r="P645" s="623">
        <v>3</v>
      </c>
      <c r="Q645" s="607" t="s">
        <v>605</v>
      </c>
      <c r="R645" s="623">
        <v>4</v>
      </c>
      <c r="S645" s="623">
        <v>3</v>
      </c>
      <c r="T645" s="607" t="s">
        <v>605</v>
      </c>
      <c r="U645" s="623">
        <v>5</v>
      </c>
      <c r="V645" s="623">
        <v>3</v>
      </c>
      <c r="W645" s="607" t="s">
        <v>605</v>
      </c>
      <c r="X645" s="623">
        <v>6</v>
      </c>
      <c r="Y645" s="623">
        <v>3</v>
      </c>
      <c r="Z645" s="607" t="s">
        <v>605</v>
      </c>
      <c r="AA645" s="623">
        <v>7</v>
      </c>
      <c r="AB645" s="623">
        <v>3</v>
      </c>
      <c r="AC645" s="607" t="s">
        <v>605</v>
      </c>
      <c r="AD645" s="623">
        <v>8</v>
      </c>
      <c r="AE645" s="623">
        <v>3</v>
      </c>
      <c r="AF645" s="607" t="s">
        <v>605</v>
      </c>
      <c r="AG645" s="623">
        <v>9</v>
      </c>
      <c r="AH645" s="623">
        <v>3</v>
      </c>
      <c r="AI645" s="607" t="s">
        <v>605</v>
      </c>
      <c r="AJ645" s="623">
        <v>10</v>
      </c>
      <c r="AK645" s="623">
        <v>3</v>
      </c>
      <c r="AL645" s="607" t="s">
        <v>605</v>
      </c>
      <c r="AM645" s="623">
        <v>11</v>
      </c>
      <c r="AN645" s="623">
        <v>3</v>
      </c>
      <c r="AO645" s="607" t="s">
        <v>605</v>
      </c>
      <c r="AP645" s="623">
        <v>12</v>
      </c>
      <c r="AQ645" s="623">
        <v>3</v>
      </c>
    </row>
    <row r="646" spans="1:43" hidden="1" x14ac:dyDescent="0.3">
      <c r="A646" s="638"/>
      <c r="H646" s="607" t="s">
        <v>537</v>
      </c>
      <c r="I646" s="623" t="s">
        <v>538</v>
      </c>
      <c r="J646" s="626" t="s">
        <v>652</v>
      </c>
      <c r="K646" s="607" t="s">
        <v>537</v>
      </c>
      <c r="L646" s="623" t="s">
        <v>538</v>
      </c>
      <c r="M646" s="626" t="s">
        <v>652</v>
      </c>
      <c r="N646" s="607" t="s">
        <v>537</v>
      </c>
      <c r="O646" s="623" t="s">
        <v>538</v>
      </c>
      <c r="P646" s="626" t="s">
        <v>652</v>
      </c>
      <c r="Q646" s="607" t="s">
        <v>537</v>
      </c>
      <c r="R646" s="623" t="s">
        <v>538</v>
      </c>
      <c r="S646" s="626" t="s">
        <v>652</v>
      </c>
      <c r="T646" s="607" t="s">
        <v>537</v>
      </c>
      <c r="U646" s="623" t="s">
        <v>538</v>
      </c>
      <c r="V646" s="626" t="s">
        <v>652</v>
      </c>
      <c r="W646" s="607" t="s">
        <v>537</v>
      </c>
      <c r="X646" s="623" t="s">
        <v>538</v>
      </c>
      <c r="Y646" s="626" t="s">
        <v>652</v>
      </c>
      <c r="Z646" s="607" t="s">
        <v>537</v>
      </c>
      <c r="AA646" s="623" t="s">
        <v>538</v>
      </c>
      <c r="AB646" s="626" t="s">
        <v>652</v>
      </c>
      <c r="AC646" s="607" t="s">
        <v>537</v>
      </c>
      <c r="AD646" s="623" t="s">
        <v>538</v>
      </c>
      <c r="AE646" s="626" t="s">
        <v>652</v>
      </c>
      <c r="AF646" s="607" t="s">
        <v>537</v>
      </c>
      <c r="AG646" s="623" t="s">
        <v>538</v>
      </c>
      <c r="AH646" s="626" t="s">
        <v>652</v>
      </c>
      <c r="AI646" s="607" t="s">
        <v>537</v>
      </c>
      <c r="AJ646" s="623" t="s">
        <v>538</v>
      </c>
      <c r="AK646" s="626" t="s">
        <v>652</v>
      </c>
      <c r="AL646" s="607" t="s">
        <v>537</v>
      </c>
      <c r="AM646" s="623" t="s">
        <v>538</v>
      </c>
      <c r="AN646" s="626" t="s">
        <v>652</v>
      </c>
      <c r="AO646" s="607" t="s">
        <v>537</v>
      </c>
      <c r="AP646" s="623" t="s">
        <v>538</v>
      </c>
      <c r="AQ646" s="626" t="s">
        <v>652</v>
      </c>
    </row>
    <row r="647" spans="1:43" hidden="1" x14ac:dyDescent="0.3">
      <c r="A647" s="638"/>
      <c r="H647" s="607" t="s">
        <v>606</v>
      </c>
      <c r="I647" s="623">
        <v>1</v>
      </c>
      <c r="J647" s="623">
        <v>3</v>
      </c>
      <c r="K647" s="607" t="s">
        <v>606</v>
      </c>
      <c r="L647" s="623">
        <v>2</v>
      </c>
      <c r="M647" s="623">
        <v>3</v>
      </c>
      <c r="N647" s="607" t="s">
        <v>606</v>
      </c>
      <c r="O647" s="623">
        <v>3</v>
      </c>
      <c r="P647" s="623">
        <v>3</v>
      </c>
      <c r="Q647" s="607" t="s">
        <v>606</v>
      </c>
      <c r="R647" s="623">
        <v>4</v>
      </c>
      <c r="S647" s="623">
        <v>3</v>
      </c>
      <c r="T647" s="607" t="s">
        <v>606</v>
      </c>
      <c r="U647" s="623">
        <v>5</v>
      </c>
      <c r="V647" s="623">
        <v>3</v>
      </c>
      <c r="W647" s="607" t="s">
        <v>606</v>
      </c>
      <c r="X647" s="623">
        <v>6</v>
      </c>
      <c r="Y647" s="623">
        <v>3</v>
      </c>
      <c r="Z647" s="607" t="s">
        <v>606</v>
      </c>
      <c r="AA647" s="623">
        <v>7</v>
      </c>
      <c r="AB647" s="623">
        <v>3</v>
      </c>
      <c r="AC647" s="607" t="s">
        <v>606</v>
      </c>
      <c r="AD647" s="623">
        <v>8</v>
      </c>
      <c r="AE647" s="623">
        <v>3</v>
      </c>
      <c r="AF647" s="607" t="s">
        <v>606</v>
      </c>
      <c r="AG647" s="623">
        <v>9</v>
      </c>
      <c r="AH647" s="623">
        <v>3</v>
      </c>
      <c r="AI647" s="607" t="s">
        <v>606</v>
      </c>
      <c r="AJ647" s="623">
        <v>10</v>
      </c>
      <c r="AK647" s="623">
        <v>3</v>
      </c>
      <c r="AL647" s="607" t="s">
        <v>606</v>
      </c>
      <c r="AM647" s="623">
        <v>11</v>
      </c>
      <c r="AN647" s="623">
        <v>3</v>
      </c>
      <c r="AO647" s="607" t="s">
        <v>606</v>
      </c>
      <c r="AP647" s="623">
        <v>12</v>
      </c>
      <c r="AQ647" s="623">
        <v>3</v>
      </c>
    </row>
    <row r="648" spans="1:43" hidden="1" x14ac:dyDescent="0.3">
      <c r="A648" s="638"/>
      <c r="H648" s="602" t="s">
        <v>537</v>
      </c>
      <c r="I648" s="623" t="s">
        <v>538</v>
      </c>
      <c r="J648" s="626" t="s">
        <v>652</v>
      </c>
      <c r="K648" s="602" t="s">
        <v>537</v>
      </c>
      <c r="L648" s="623" t="s">
        <v>538</v>
      </c>
      <c r="M648" s="626" t="s">
        <v>652</v>
      </c>
      <c r="N648" s="602" t="s">
        <v>537</v>
      </c>
      <c r="O648" s="623" t="s">
        <v>538</v>
      </c>
      <c r="P648" s="626" t="s">
        <v>652</v>
      </c>
      <c r="Q648" s="602" t="s">
        <v>537</v>
      </c>
      <c r="R648" s="623" t="s">
        <v>538</v>
      </c>
      <c r="S648" s="626" t="s">
        <v>652</v>
      </c>
      <c r="T648" s="602" t="s">
        <v>537</v>
      </c>
      <c r="U648" s="623" t="s">
        <v>538</v>
      </c>
      <c r="V648" s="626" t="s">
        <v>652</v>
      </c>
      <c r="W648" s="602" t="s">
        <v>537</v>
      </c>
      <c r="X648" s="623" t="s">
        <v>538</v>
      </c>
      <c r="Y648" s="626" t="s">
        <v>652</v>
      </c>
      <c r="Z648" s="602" t="s">
        <v>537</v>
      </c>
      <c r="AA648" s="623" t="s">
        <v>538</v>
      </c>
      <c r="AB648" s="626" t="s">
        <v>652</v>
      </c>
      <c r="AC648" s="602" t="s">
        <v>537</v>
      </c>
      <c r="AD648" s="623" t="s">
        <v>538</v>
      </c>
      <c r="AE648" s="626" t="s">
        <v>652</v>
      </c>
      <c r="AF648" s="602" t="s">
        <v>537</v>
      </c>
      <c r="AG648" s="623" t="s">
        <v>538</v>
      </c>
      <c r="AH648" s="626" t="s">
        <v>652</v>
      </c>
      <c r="AI648" s="602" t="s">
        <v>537</v>
      </c>
      <c r="AJ648" s="623" t="s">
        <v>538</v>
      </c>
      <c r="AK648" s="626" t="s">
        <v>652</v>
      </c>
      <c r="AL648" s="602" t="s">
        <v>537</v>
      </c>
      <c r="AM648" s="623" t="s">
        <v>538</v>
      </c>
      <c r="AN648" s="626" t="s">
        <v>652</v>
      </c>
      <c r="AO648" s="602" t="s">
        <v>537</v>
      </c>
      <c r="AP648" s="623" t="s">
        <v>538</v>
      </c>
      <c r="AQ648" s="626" t="s">
        <v>652</v>
      </c>
    </row>
    <row r="649" spans="1:43" hidden="1" x14ac:dyDescent="0.3">
      <c r="A649" s="638"/>
      <c r="H649" s="602" t="s">
        <v>607</v>
      </c>
      <c r="I649" s="623">
        <v>1</v>
      </c>
      <c r="J649" s="623">
        <v>3</v>
      </c>
      <c r="K649" s="602" t="s">
        <v>607</v>
      </c>
      <c r="L649" s="623">
        <v>2</v>
      </c>
      <c r="M649" s="623">
        <v>3</v>
      </c>
      <c r="N649" s="602" t="s">
        <v>607</v>
      </c>
      <c r="O649" s="623">
        <v>3</v>
      </c>
      <c r="P649" s="623">
        <v>3</v>
      </c>
      <c r="Q649" s="602" t="s">
        <v>607</v>
      </c>
      <c r="R649" s="623">
        <v>4</v>
      </c>
      <c r="S649" s="623">
        <v>3</v>
      </c>
      <c r="T649" s="602" t="s">
        <v>607</v>
      </c>
      <c r="U649" s="623">
        <v>5</v>
      </c>
      <c r="V649" s="623">
        <v>3</v>
      </c>
      <c r="W649" s="602" t="s">
        <v>607</v>
      </c>
      <c r="X649" s="623">
        <v>6</v>
      </c>
      <c r="Y649" s="623">
        <v>3</v>
      </c>
      <c r="Z649" s="602" t="s">
        <v>607</v>
      </c>
      <c r="AA649" s="623">
        <v>7</v>
      </c>
      <c r="AB649" s="623">
        <v>3</v>
      </c>
      <c r="AC649" s="602" t="s">
        <v>607</v>
      </c>
      <c r="AD649" s="623">
        <v>8</v>
      </c>
      <c r="AE649" s="623">
        <v>3</v>
      </c>
      <c r="AF649" s="602" t="s">
        <v>607</v>
      </c>
      <c r="AG649" s="623">
        <v>9</v>
      </c>
      <c r="AH649" s="623">
        <v>3</v>
      </c>
      <c r="AI649" s="602" t="s">
        <v>607</v>
      </c>
      <c r="AJ649" s="623">
        <v>10</v>
      </c>
      <c r="AK649" s="623">
        <v>3</v>
      </c>
      <c r="AL649" s="602" t="s">
        <v>607</v>
      </c>
      <c r="AM649" s="623">
        <v>11</v>
      </c>
      <c r="AN649" s="623">
        <v>3</v>
      </c>
      <c r="AO649" s="602" t="s">
        <v>607</v>
      </c>
      <c r="AP649" s="623">
        <v>12</v>
      </c>
      <c r="AQ649" s="623">
        <v>3</v>
      </c>
    </row>
    <row r="650" spans="1:43" hidden="1" x14ac:dyDescent="0.3">
      <c r="A650" s="638"/>
      <c r="H650" s="607" t="s">
        <v>537</v>
      </c>
      <c r="I650" s="623" t="s">
        <v>538</v>
      </c>
      <c r="J650" s="626" t="s">
        <v>652</v>
      </c>
      <c r="K650" s="607" t="s">
        <v>537</v>
      </c>
      <c r="L650" s="623" t="s">
        <v>538</v>
      </c>
      <c r="M650" s="626" t="s">
        <v>652</v>
      </c>
      <c r="N650" s="607" t="s">
        <v>537</v>
      </c>
      <c r="O650" s="623" t="s">
        <v>538</v>
      </c>
      <c r="P650" s="626" t="s">
        <v>652</v>
      </c>
      <c r="Q650" s="607" t="s">
        <v>537</v>
      </c>
      <c r="R650" s="623" t="s">
        <v>538</v>
      </c>
      <c r="S650" s="626" t="s">
        <v>652</v>
      </c>
      <c r="T650" s="607" t="s">
        <v>537</v>
      </c>
      <c r="U650" s="623" t="s">
        <v>538</v>
      </c>
      <c r="V650" s="626" t="s">
        <v>652</v>
      </c>
      <c r="W650" s="607" t="s">
        <v>537</v>
      </c>
      <c r="X650" s="623" t="s">
        <v>538</v>
      </c>
      <c r="Y650" s="626" t="s">
        <v>652</v>
      </c>
      <c r="Z650" s="607" t="s">
        <v>537</v>
      </c>
      <c r="AA650" s="623" t="s">
        <v>538</v>
      </c>
      <c r="AB650" s="626" t="s">
        <v>652</v>
      </c>
      <c r="AC650" s="607" t="s">
        <v>537</v>
      </c>
      <c r="AD650" s="623" t="s">
        <v>538</v>
      </c>
      <c r="AE650" s="626" t="s">
        <v>652</v>
      </c>
      <c r="AF650" s="607" t="s">
        <v>537</v>
      </c>
      <c r="AG650" s="623" t="s">
        <v>538</v>
      </c>
      <c r="AH650" s="626" t="s">
        <v>652</v>
      </c>
      <c r="AI650" s="607" t="s">
        <v>537</v>
      </c>
      <c r="AJ650" s="623" t="s">
        <v>538</v>
      </c>
      <c r="AK650" s="626" t="s">
        <v>652</v>
      </c>
      <c r="AL650" s="607" t="s">
        <v>537</v>
      </c>
      <c r="AM650" s="623" t="s">
        <v>538</v>
      </c>
      <c r="AN650" s="626" t="s">
        <v>652</v>
      </c>
      <c r="AO650" s="607" t="s">
        <v>537</v>
      </c>
      <c r="AP650" s="623" t="s">
        <v>538</v>
      </c>
      <c r="AQ650" s="626" t="s">
        <v>652</v>
      </c>
    </row>
    <row r="651" spans="1:43" hidden="1" x14ac:dyDescent="0.3">
      <c r="A651" s="638"/>
      <c r="H651" s="607" t="s">
        <v>608</v>
      </c>
      <c r="I651" s="623">
        <v>1</v>
      </c>
      <c r="J651" s="623">
        <v>3</v>
      </c>
      <c r="K651" s="607" t="s">
        <v>608</v>
      </c>
      <c r="L651" s="623">
        <v>2</v>
      </c>
      <c r="M651" s="623">
        <v>3</v>
      </c>
      <c r="N651" s="607" t="s">
        <v>608</v>
      </c>
      <c r="O651" s="623">
        <v>3</v>
      </c>
      <c r="P651" s="623">
        <v>3</v>
      </c>
      <c r="Q651" s="607" t="s">
        <v>608</v>
      </c>
      <c r="R651" s="623">
        <v>4</v>
      </c>
      <c r="S651" s="623">
        <v>3</v>
      </c>
      <c r="T651" s="607" t="s">
        <v>608</v>
      </c>
      <c r="U651" s="623">
        <v>5</v>
      </c>
      <c r="V651" s="623">
        <v>3</v>
      </c>
      <c r="W651" s="607" t="s">
        <v>608</v>
      </c>
      <c r="X651" s="623">
        <v>6</v>
      </c>
      <c r="Y651" s="623">
        <v>3</v>
      </c>
      <c r="Z651" s="607" t="s">
        <v>608</v>
      </c>
      <c r="AA651" s="623">
        <v>7</v>
      </c>
      <c r="AB651" s="623">
        <v>3</v>
      </c>
      <c r="AC651" s="607" t="s">
        <v>608</v>
      </c>
      <c r="AD651" s="623">
        <v>8</v>
      </c>
      <c r="AE651" s="623">
        <v>3</v>
      </c>
      <c r="AF651" s="607" t="s">
        <v>608</v>
      </c>
      <c r="AG651" s="623">
        <v>9</v>
      </c>
      <c r="AH651" s="623">
        <v>3</v>
      </c>
      <c r="AI651" s="607" t="s">
        <v>608</v>
      </c>
      <c r="AJ651" s="623">
        <v>10</v>
      </c>
      <c r="AK651" s="623">
        <v>3</v>
      </c>
      <c r="AL651" s="607" t="s">
        <v>608</v>
      </c>
      <c r="AM651" s="623">
        <v>11</v>
      </c>
      <c r="AN651" s="623">
        <v>3</v>
      </c>
      <c r="AO651" s="607" t="s">
        <v>608</v>
      </c>
      <c r="AP651" s="623">
        <v>12</v>
      </c>
      <c r="AQ651" s="623">
        <v>3</v>
      </c>
    </row>
    <row r="652" spans="1:43" hidden="1" x14ac:dyDescent="0.3">
      <c r="A652" s="638"/>
      <c r="H652" s="607" t="s">
        <v>537</v>
      </c>
      <c r="I652" s="623" t="s">
        <v>538</v>
      </c>
      <c r="J652" s="626" t="s">
        <v>652</v>
      </c>
      <c r="K652" s="607" t="s">
        <v>537</v>
      </c>
      <c r="L652" s="623" t="s">
        <v>538</v>
      </c>
      <c r="M652" s="626" t="s">
        <v>652</v>
      </c>
      <c r="N652" s="607" t="s">
        <v>537</v>
      </c>
      <c r="O652" s="623" t="s">
        <v>538</v>
      </c>
      <c r="P652" s="626" t="s">
        <v>652</v>
      </c>
      <c r="Q652" s="607" t="s">
        <v>537</v>
      </c>
      <c r="R652" s="623" t="s">
        <v>538</v>
      </c>
      <c r="S652" s="626" t="s">
        <v>652</v>
      </c>
      <c r="T652" s="607" t="s">
        <v>537</v>
      </c>
      <c r="U652" s="623" t="s">
        <v>538</v>
      </c>
      <c r="V652" s="626" t="s">
        <v>652</v>
      </c>
      <c r="W652" s="607" t="s">
        <v>537</v>
      </c>
      <c r="X652" s="623" t="s">
        <v>538</v>
      </c>
      <c r="Y652" s="626" t="s">
        <v>652</v>
      </c>
      <c r="Z652" s="607" t="s">
        <v>537</v>
      </c>
      <c r="AA652" s="623" t="s">
        <v>538</v>
      </c>
      <c r="AB652" s="626" t="s">
        <v>652</v>
      </c>
      <c r="AC652" s="607" t="s">
        <v>537</v>
      </c>
      <c r="AD652" s="623" t="s">
        <v>538</v>
      </c>
      <c r="AE652" s="626" t="s">
        <v>652</v>
      </c>
      <c r="AF652" s="607" t="s">
        <v>537</v>
      </c>
      <c r="AG652" s="623" t="s">
        <v>538</v>
      </c>
      <c r="AH652" s="626" t="s">
        <v>652</v>
      </c>
      <c r="AI652" s="607" t="s">
        <v>537</v>
      </c>
      <c r="AJ652" s="623" t="s">
        <v>538</v>
      </c>
      <c r="AK652" s="626" t="s">
        <v>652</v>
      </c>
      <c r="AL652" s="607" t="s">
        <v>537</v>
      </c>
      <c r="AM652" s="623" t="s">
        <v>538</v>
      </c>
      <c r="AN652" s="626" t="s">
        <v>652</v>
      </c>
      <c r="AO652" s="607" t="s">
        <v>537</v>
      </c>
      <c r="AP652" s="623" t="s">
        <v>538</v>
      </c>
      <c r="AQ652" s="626" t="s">
        <v>652</v>
      </c>
    </row>
    <row r="653" spans="1:43" hidden="1" x14ac:dyDescent="0.3">
      <c r="A653" s="638"/>
      <c r="H653" s="607" t="s">
        <v>609</v>
      </c>
      <c r="I653" s="623">
        <v>1</v>
      </c>
      <c r="J653" s="623">
        <v>3</v>
      </c>
      <c r="K653" s="607" t="s">
        <v>609</v>
      </c>
      <c r="L653" s="623">
        <v>2</v>
      </c>
      <c r="M653" s="623">
        <v>3</v>
      </c>
      <c r="N653" s="607" t="s">
        <v>609</v>
      </c>
      <c r="O653" s="623">
        <v>3</v>
      </c>
      <c r="P653" s="623">
        <v>3</v>
      </c>
      <c r="Q653" s="607" t="s">
        <v>609</v>
      </c>
      <c r="R653" s="623">
        <v>4</v>
      </c>
      <c r="S653" s="623">
        <v>3</v>
      </c>
      <c r="T653" s="607" t="s">
        <v>609</v>
      </c>
      <c r="U653" s="623">
        <v>5</v>
      </c>
      <c r="V653" s="623">
        <v>3</v>
      </c>
      <c r="W653" s="607" t="s">
        <v>609</v>
      </c>
      <c r="X653" s="623">
        <v>6</v>
      </c>
      <c r="Y653" s="623">
        <v>3</v>
      </c>
      <c r="Z653" s="607" t="s">
        <v>609</v>
      </c>
      <c r="AA653" s="623">
        <v>7</v>
      </c>
      <c r="AB653" s="623">
        <v>3</v>
      </c>
      <c r="AC653" s="607" t="s">
        <v>609</v>
      </c>
      <c r="AD653" s="623">
        <v>8</v>
      </c>
      <c r="AE653" s="623">
        <v>3</v>
      </c>
      <c r="AF653" s="607" t="s">
        <v>609</v>
      </c>
      <c r="AG653" s="623">
        <v>9</v>
      </c>
      <c r="AH653" s="623">
        <v>3</v>
      </c>
      <c r="AI653" s="607" t="s">
        <v>609</v>
      </c>
      <c r="AJ653" s="623">
        <v>10</v>
      </c>
      <c r="AK653" s="623">
        <v>3</v>
      </c>
      <c r="AL653" s="607" t="s">
        <v>609</v>
      </c>
      <c r="AM653" s="623">
        <v>11</v>
      </c>
      <c r="AN653" s="623">
        <v>3</v>
      </c>
      <c r="AO653" s="607" t="s">
        <v>609</v>
      </c>
      <c r="AP653" s="623">
        <v>12</v>
      </c>
      <c r="AQ653" s="623">
        <v>3</v>
      </c>
    </row>
    <row r="654" spans="1:43" hidden="1" x14ac:dyDescent="0.3">
      <c r="A654" s="638"/>
      <c r="H654" s="607" t="s">
        <v>537</v>
      </c>
      <c r="I654" s="623" t="s">
        <v>538</v>
      </c>
      <c r="J654" s="626" t="s">
        <v>652</v>
      </c>
      <c r="K654" s="607" t="s">
        <v>537</v>
      </c>
      <c r="L654" s="623" t="s">
        <v>538</v>
      </c>
      <c r="M654" s="626" t="s">
        <v>652</v>
      </c>
      <c r="N654" s="607" t="s">
        <v>537</v>
      </c>
      <c r="O654" s="623" t="s">
        <v>538</v>
      </c>
      <c r="P654" s="626" t="s">
        <v>652</v>
      </c>
      <c r="Q654" s="607" t="s">
        <v>537</v>
      </c>
      <c r="R654" s="623" t="s">
        <v>538</v>
      </c>
      <c r="S654" s="626" t="s">
        <v>652</v>
      </c>
      <c r="T654" s="607" t="s">
        <v>537</v>
      </c>
      <c r="U654" s="623" t="s">
        <v>538</v>
      </c>
      <c r="V654" s="626" t="s">
        <v>652</v>
      </c>
      <c r="W654" s="607" t="s">
        <v>537</v>
      </c>
      <c r="X654" s="623" t="s">
        <v>538</v>
      </c>
      <c r="Y654" s="626" t="s">
        <v>652</v>
      </c>
      <c r="Z654" s="607" t="s">
        <v>537</v>
      </c>
      <c r="AA654" s="623" t="s">
        <v>538</v>
      </c>
      <c r="AB654" s="626" t="s">
        <v>652</v>
      </c>
      <c r="AC654" s="607" t="s">
        <v>537</v>
      </c>
      <c r="AD654" s="623" t="s">
        <v>538</v>
      </c>
      <c r="AE654" s="626" t="s">
        <v>652</v>
      </c>
      <c r="AF654" s="607" t="s">
        <v>537</v>
      </c>
      <c r="AG654" s="623" t="s">
        <v>538</v>
      </c>
      <c r="AH654" s="626" t="s">
        <v>652</v>
      </c>
      <c r="AI654" s="607" t="s">
        <v>537</v>
      </c>
      <c r="AJ654" s="623" t="s">
        <v>538</v>
      </c>
      <c r="AK654" s="626" t="s">
        <v>652</v>
      </c>
      <c r="AL654" s="607" t="s">
        <v>537</v>
      </c>
      <c r="AM654" s="623" t="s">
        <v>538</v>
      </c>
      <c r="AN654" s="626" t="s">
        <v>652</v>
      </c>
      <c r="AO654" s="607" t="s">
        <v>537</v>
      </c>
      <c r="AP654" s="623" t="s">
        <v>538</v>
      </c>
      <c r="AQ654" s="626" t="s">
        <v>652</v>
      </c>
    </row>
    <row r="655" spans="1:43" ht="15" hidden="1" thickBot="1" x14ac:dyDescent="0.35">
      <c r="A655" s="638"/>
      <c r="H655" s="615" t="s">
        <v>610</v>
      </c>
      <c r="I655" s="629">
        <v>1</v>
      </c>
      <c r="J655" s="629">
        <v>3</v>
      </c>
      <c r="K655" s="615" t="s">
        <v>610</v>
      </c>
      <c r="L655" s="629">
        <v>2</v>
      </c>
      <c r="M655" s="629">
        <v>3</v>
      </c>
      <c r="N655" s="615" t="s">
        <v>610</v>
      </c>
      <c r="O655" s="629">
        <v>3</v>
      </c>
      <c r="P655" s="629">
        <v>3</v>
      </c>
      <c r="Q655" s="615" t="s">
        <v>610</v>
      </c>
      <c r="R655" s="629">
        <v>4</v>
      </c>
      <c r="S655" s="629">
        <v>3</v>
      </c>
      <c r="T655" s="615" t="s">
        <v>610</v>
      </c>
      <c r="U655" s="629">
        <v>5</v>
      </c>
      <c r="V655" s="629">
        <v>3</v>
      </c>
      <c r="W655" s="615" t="s">
        <v>610</v>
      </c>
      <c r="X655" s="629">
        <v>6</v>
      </c>
      <c r="Y655" s="629">
        <v>3</v>
      </c>
      <c r="Z655" s="615" t="s">
        <v>610</v>
      </c>
      <c r="AA655" s="629">
        <v>7</v>
      </c>
      <c r="AB655" s="629">
        <v>3</v>
      </c>
      <c r="AC655" s="615" t="s">
        <v>610</v>
      </c>
      <c r="AD655" s="629">
        <v>8</v>
      </c>
      <c r="AE655" s="629">
        <v>3</v>
      </c>
      <c r="AF655" s="615" t="s">
        <v>610</v>
      </c>
      <c r="AG655" s="629">
        <v>9</v>
      </c>
      <c r="AH655" s="629">
        <v>3</v>
      </c>
      <c r="AI655" s="615" t="s">
        <v>610</v>
      </c>
      <c r="AJ655" s="629">
        <v>10</v>
      </c>
      <c r="AK655" s="629">
        <v>3</v>
      </c>
      <c r="AL655" s="615" t="s">
        <v>610</v>
      </c>
      <c r="AM655" s="629">
        <v>11</v>
      </c>
      <c r="AN655" s="629">
        <v>3</v>
      </c>
      <c r="AO655" s="615" t="s">
        <v>610</v>
      </c>
      <c r="AP655" s="629">
        <v>12</v>
      </c>
      <c r="AQ655" s="629">
        <v>3</v>
      </c>
    </row>
    <row r="656" spans="1:43" hidden="1" x14ac:dyDescent="0.3">
      <c r="A656" s="638"/>
      <c r="H656" s="619" t="s">
        <v>537</v>
      </c>
      <c r="I656" s="620" t="s">
        <v>538</v>
      </c>
      <c r="J656" s="621" t="s">
        <v>652</v>
      </c>
      <c r="K656" s="619" t="s">
        <v>537</v>
      </c>
      <c r="L656" s="620" t="s">
        <v>538</v>
      </c>
      <c r="M656" s="621" t="s">
        <v>652</v>
      </c>
      <c r="N656" s="619" t="s">
        <v>537</v>
      </c>
      <c r="O656" s="620" t="s">
        <v>538</v>
      </c>
      <c r="P656" s="621" t="s">
        <v>652</v>
      </c>
      <c r="Q656" s="619" t="s">
        <v>537</v>
      </c>
      <c r="R656" s="620" t="s">
        <v>538</v>
      </c>
      <c r="S656" s="621" t="s">
        <v>652</v>
      </c>
      <c r="T656" s="619" t="s">
        <v>537</v>
      </c>
      <c r="U656" s="620" t="s">
        <v>538</v>
      </c>
      <c r="V656" s="621" t="s">
        <v>652</v>
      </c>
      <c r="W656" s="619" t="s">
        <v>537</v>
      </c>
      <c r="X656" s="620" t="s">
        <v>538</v>
      </c>
      <c r="Y656" s="621" t="s">
        <v>652</v>
      </c>
      <c r="Z656" s="619" t="s">
        <v>537</v>
      </c>
      <c r="AA656" s="620" t="s">
        <v>538</v>
      </c>
      <c r="AB656" s="621" t="s">
        <v>652</v>
      </c>
      <c r="AC656" s="619" t="s">
        <v>537</v>
      </c>
      <c r="AD656" s="620" t="s">
        <v>538</v>
      </c>
      <c r="AE656" s="621" t="s">
        <v>652</v>
      </c>
      <c r="AF656" s="619" t="s">
        <v>537</v>
      </c>
      <c r="AG656" s="620" t="s">
        <v>538</v>
      </c>
      <c r="AH656" s="621" t="s">
        <v>652</v>
      </c>
      <c r="AI656" s="619" t="s">
        <v>537</v>
      </c>
      <c r="AJ656" s="620" t="s">
        <v>538</v>
      </c>
      <c r="AK656" s="621" t="s">
        <v>652</v>
      </c>
      <c r="AL656" s="619" t="s">
        <v>537</v>
      </c>
      <c r="AM656" s="620" t="s">
        <v>538</v>
      </c>
      <c r="AN656" s="621" t="s">
        <v>652</v>
      </c>
      <c r="AO656" s="619" t="s">
        <v>537</v>
      </c>
      <c r="AP656" s="620" t="s">
        <v>538</v>
      </c>
      <c r="AQ656" s="621" t="s">
        <v>652</v>
      </c>
    </row>
    <row r="657" spans="1:43" hidden="1" x14ac:dyDescent="0.3">
      <c r="A657" s="638"/>
      <c r="H657" s="607" t="s">
        <v>611</v>
      </c>
      <c r="I657" s="623">
        <v>1</v>
      </c>
      <c r="J657" s="623">
        <v>3</v>
      </c>
      <c r="K657" s="607" t="s">
        <v>611</v>
      </c>
      <c r="L657" s="623">
        <v>2</v>
      </c>
      <c r="M657" s="623">
        <v>3</v>
      </c>
      <c r="N657" s="607" t="s">
        <v>611</v>
      </c>
      <c r="O657" s="623">
        <v>3</v>
      </c>
      <c r="P657" s="623">
        <v>3</v>
      </c>
      <c r="Q657" s="607" t="s">
        <v>611</v>
      </c>
      <c r="R657" s="623">
        <v>4</v>
      </c>
      <c r="S657" s="623">
        <v>3</v>
      </c>
      <c r="T657" s="607" t="s">
        <v>611</v>
      </c>
      <c r="U657" s="623">
        <v>5</v>
      </c>
      <c r="V657" s="623">
        <v>3</v>
      </c>
      <c r="W657" s="607" t="s">
        <v>611</v>
      </c>
      <c r="X657" s="623">
        <v>6</v>
      </c>
      <c r="Y657" s="623">
        <v>3</v>
      </c>
      <c r="Z657" s="607" t="s">
        <v>611</v>
      </c>
      <c r="AA657" s="623">
        <v>7</v>
      </c>
      <c r="AB657" s="623">
        <v>3</v>
      </c>
      <c r="AC657" s="607" t="s">
        <v>611</v>
      </c>
      <c r="AD657" s="623">
        <v>8</v>
      </c>
      <c r="AE657" s="623">
        <v>3</v>
      </c>
      <c r="AF657" s="607" t="s">
        <v>611</v>
      </c>
      <c r="AG657" s="623">
        <v>9</v>
      </c>
      <c r="AH657" s="623">
        <v>3</v>
      </c>
      <c r="AI657" s="607" t="s">
        <v>611</v>
      </c>
      <c r="AJ657" s="623">
        <v>10</v>
      </c>
      <c r="AK657" s="623">
        <v>3</v>
      </c>
      <c r="AL657" s="607" t="s">
        <v>611</v>
      </c>
      <c r="AM657" s="623">
        <v>11</v>
      </c>
      <c r="AN657" s="623">
        <v>3</v>
      </c>
      <c r="AO657" s="607" t="s">
        <v>611</v>
      </c>
      <c r="AP657" s="623">
        <v>12</v>
      </c>
      <c r="AQ657" s="623">
        <v>3</v>
      </c>
    </row>
    <row r="658" spans="1:43" hidden="1" x14ac:dyDescent="0.3">
      <c r="A658" s="638"/>
      <c r="H658" s="602" t="s">
        <v>537</v>
      </c>
      <c r="I658" s="623" t="s">
        <v>538</v>
      </c>
      <c r="J658" s="626" t="s">
        <v>652</v>
      </c>
      <c r="K658" s="602" t="s">
        <v>537</v>
      </c>
      <c r="L658" s="623" t="s">
        <v>538</v>
      </c>
      <c r="M658" s="626" t="s">
        <v>652</v>
      </c>
      <c r="N658" s="602" t="s">
        <v>537</v>
      </c>
      <c r="O658" s="623" t="s">
        <v>538</v>
      </c>
      <c r="P658" s="626" t="s">
        <v>652</v>
      </c>
      <c r="Q658" s="602" t="s">
        <v>537</v>
      </c>
      <c r="R658" s="623" t="s">
        <v>538</v>
      </c>
      <c r="S658" s="626" t="s">
        <v>652</v>
      </c>
      <c r="T658" s="602" t="s">
        <v>537</v>
      </c>
      <c r="U658" s="623" t="s">
        <v>538</v>
      </c>
      <c r="V658" s="626" t="s">
        <v>652</v>
      </c>
      <c r="W658" s="602" t="s">
        <v>537</v>
      </c>
      <c r="X658" s="623" t="s">
        <v>538</v>
      </c>
      <c r="Y658" s="626" t="s">
        <v>652</v>
      </c>
      <c r="Z658" s="602" t="s">
        <v>537</v>
      </c>
      <c r="AA658" s="623" t="s">
        <v>538</v>
      </c>
      <c r="AB658" s="626" t="s">
        <v>652</v>
      </c>
      <c r="AC658" s="602" t="s">
        <v>537</v>
      </c>
      <c r="AD658" s="623" t="s">
        <v>538</v>
      </c>
      <c r="AE658" s="626" t="s">
        <v>652</v>
      </c>
      <c r="AF658" s="602" t="s">
        <v>537</v>
      </c>
      <c r="AG658" s="623" t="s">
        <v>538</v>
      </c>
      <c r="AH658" s="626" t="s">
        <v>652</v>
      </c>
      <c r="AI658" s="602" t="s">
        <v>537</v>
      </c>
      <c r="AJ658" s="623" t="s">
        <v>538</v>
      </c>
      <c r="AK658" s="626" t="s">
        <v>652</v>
      </c>
      <c r="AL658" s="602" t="s">
        <v>537</v>
      </c>
      <c r="AM658" s="623" t="s">
        <v>538</v>
      </c>
      <c r="AN658" s="626" t="s">
        <v>652</v>
      </c>
      <c r="AO658" s="602" t="s">
        <v>537</v>
      </c>
      <c r="AP658" s="623" t="s">
        <v>538</v>
      </c>
      <c r="AQ658" s="626" t="s">
        <v>652</v>
      </c>
    </row>
    <row r="659" spans="1:43" hidden="1" x14ac:dyDescent="0.3">
      <c r="A659" s="638"/>
      <c r="H659" s="602" t="s">
        <v>612</v>
      </c>
      <c r="I659" s="623">
        <v>1</v>
      </c>
      <c r="J659" s="623">
        <v>3</v>
      </c>
      <c r="K659" s="602" t="s">
        <v>612</v>
      </c>
      <c r="L659" s="623">
        <v>2</v>
      </c>
      <c r="M659" s="623">
        <v>3</v>
      </c>
      <c r="N659" s="602" t="s">
        <v>612</v>
      </c>
      <c r="O659" s="623">
        <v>3</v>
      </c>
      <c r="P659" s="623">
        <v>3</v>
      </c>
      <c r="Q659" s="602" t="s">
        <v>612</v>
      </c>
      <c r="R659" s="623">
        <v>4</v>
      </c>
      <c r="S659" s="623">
        <v>3</v>
      </c>
      <c r="T659" s="602" t="s">
        <v>612</v>
      </c>
      <c r="U659" s="623">
        <v>5</v>
      </c>
      <c r="V659" s="623">
        <v>3</v>
      </c>
      <c r="W659" s="602" t="s">
        <v>612</v>
      </c>
      <c r="X659" s="623">
        <v>6</v>
      </c>
      <c r="Y659" s="623">
        <v>3</v>
      </c>
      <c r="Z659" s="602" t="s">
        <v>612</v>
      </c>
      <c r="AA659" s="623">
        <v>7</v>
      </c>
      <c r="AB659" s="623">
        <v>3</v>
      </c>
      <c r="AC659" s="602" t="s">
        <v>612</v>
      </c>
      <c r="AD659" s="623">
        <v>8</v>
      </c>
      <c r="AE659" s="623">
        <v>3</v>
      </c>
      <c r="AF659" s="602" t="s">
        <v>612</v>
      </c>
      <c r="AG659" s="623">
        <v>9</v>
      </c>
      <c r="AH659" s="623">
        <v>3</v>
      </c>
      <c r="AI659" s="602" t="s">
        <v>612</v>
      </c>
      <c r="AJ659" s="623">
        <v>10</v>
      </c>
      <c r="AK659" s="623">
        <v>3</v>
      </c>
      <c r="AL659" s="602" t="s">
        <v>612</v>
      </c>
      <c r="AM659" s="623">
        <v>11</v>
      </c>
      <c r="AN659" s="623">
        <v>3</v>
      </c>
      <c r="AO659" s="602" t="s">
        <v>612</v>
      </c>
      <c r="AP659" s="623">
        <v>12</v>
      </c>
      <c r="AQ659" s="623">
        <v>3</v>
      </c>
    </row>
    <row r="660" spans="1:43" hidden="1" x14ac:dyDescent="0.3">
      <c r="A660" s="638"/>
      <c r="H660" s="607" t="s">
        <v>537</v>
      </c>
      <c r="I660" s="623" t="s">
        <v>538</v>
      </c>
      <c r="J660" s="626" t="s">
        <v>652</v>
      </c>
      <c r="K660" s="607" t="s">
        <v>537</v>
      </c>
      <c r="L660" s="623" t="s">
        <v>538</v>
      </c>
      <c r="M660" s="626" t="s">
        <v>652</v>
      </c>
      <c r="N660" s="607" t="s">
        <v>537</v>
      </c>
      <c r="O660" s="623" t="s">
        <v>538</v>
      </c>
      <c r="P660" s="626" t="s">
        <v>652</v>
      </c>
      <c r="Q660" s="607" t="s">
        <v>537</v>
      </c>
      <c r="R660" s="623" t="s">
        <v>538</v>
      </c>
      <c r="S660" s="626" t="s">
        <v>652</v>
      </c>
      <c r="T660" s="607" t="s">
        <v>537</v>
      </c>
      <c r="U660" s="623" t="s">
        <v>538</v>
      </c>
      <c r="V660" s="626" t="s">
        <v>652</v>
      </c>
      <c r="W660" s="607" t="s">
        <v>537</v>
      </c>
      <c r="X660" s="623" t="s">
        <v>538</v>
      </c>
      <c r="Y660" s="626" t="s">
        <v>652</v>
      </c>
      <c r="Z660" s="607" t="s">
        <v>537</v>
      </c>
      <c r="AA660" s="623" t="s">
        <v>538</v>
      </c>
      <c r="AB660" s="626" t="s">
        <v>652</v>
      </c>
      <c r="AC660" s="607" t="s">
        <v>537</v>
      </c>
      <c r="AD660" s="623" t="s">
        <v>538</v>
      </c>
      <c r="AE660" s="626" t="s">
        <v>652</v>
      </c>
      <c r="AF660" s="607" t="s">
        <v>537</v>
      </c>
      <c r="AG660" s="623" t="s">
        <v>538</v>
      </c>
      <c r="AH660" s="626" t="s">
        <v>652</v>
      </c>
      <c r="AI660" s="607" t="s">
        <v>537</v>
      </c>
      <c r="AJ660" s="623" t="s">
        <v>538</v>
      </c>
      <c r="AK660" s="626" t="s">
        <v>652</v>
      </c>
      <c r="AL660" s="607" t="s">
        <v>537</v>
      </c>
      <c r="AM660" s="623" t="s">
        <v>538</v>
      </c>
      <c r="AN660" s="626" t="s">
        <v>652</v>
      </c>
      <c r="AO660" s="607" t="s">
        <v>537</v>
      </c>
      <c r="AP660" s="623" t="s">
        <v>538</v>
      </c>
      <c r="AQ660" s="626" t="s">
        <v>652</v>
      </c>
    </row>
    <row r="661" spans="1:43" hidden="1" x14ac:dyDescent="0.3">
      <c r="A661" s="638"/>
      <c r="H661" s="607" t="s">
        <v>613</v>
      </c>
      <c r="I661" s="623">
        <v>1</v>
      </c>
      <c r="J661" s="623">
        <v>3</v>
      </c>
      <c r="K661" s="607" t="s">
        <v>613</v>
      </c>
      <c r="L661" s="623">
        <v>2</v>
      </c>
      <c r="M661" s="623">
        <v>3</v>
      </c>
      <c r="N661" s="607" t="s">
        <v>613</v>
      </c>
      <c r="O661" s="623">
        <v>3</v>
      </c>
      <c r="P661" s="623">
        <v>3</v>
      </c>
      <c r="Q661" s="607" t="s">
        <v>613</v>
      </c>
      <c r="R661" s="623">
        <v>4</v>
      </c>
      <c r="S661" s="623">
        <v>3</v>
      </c>
      <c r="T661" s="607" t="s">
        <v>613</v>
      </c>
      <c r="U661" s="623">
        <v>5</v>
      </c>
      <c r="V661" s="623">
        <v>3</v>
      </c>
      <c r="W661" s="607" t="s">
        <v>613</v>
      </c>
      <c r="X661" s="623">
        <v>6</v>
      </c>
      <c r="Y661" s="623">
        <v>3</v>
      </c>
      <c r="Z661" s="607" t="s">
        <v>613</v>
      </c>
      <c r="AA661" s="623">
        <v>7</v>
      </c>
      <c r="AB661" s="623">
        <v>3</v>
      </c>
      <c r="AC661" s="607" t="s">
        <v>613</v>
      </c>
      <c r="AD661" s="623">
        <v>8</v>
      </c>
      <c r="AE661" s="623">
        <v>3</v>
      </c>
      <c r="AF661" s="607" t="s">
        <v>613</v>
      </c>
      <c r="AG661" s="623">
        <v>9</v>
      </c>
      <c r="AH661" s="623">
        <v>3</v>
      </c>
      <c r="AI661" s="607" t="s">
        <v>613</v>
      </c>
      <c r="AJ661" s="623">
        <v>10</v>
      </c>
      <c r="AK661" s="623">
        <v>3</v>
      </c>
      <c r="AL661" s="607" t="s">
        <v>613</v>
      </c>
      <c r="AM661" s="623">
        <v>11</v>
      </c>
      <c r="AN661" s="623">
        <v>3</v>
      </c>
      <c r="AO661" s="607" t="s">
        <v>613</v>
      </c>
      <c r="AP661" s="623">
        <v>12</v>
      </c>
      <c r="AQ661" s="623">
        <v>3</v>
      </c>
    </row>
    <row r="662" spans="1:43" hidden="1" x14ac:dyDescent="0.3">
      <c r="A662" s="638"/>
      <c r="H662" s="607" t="s">
        <v>537</v>
      </c>
      <c r="I662" s="623" t="s">
        <v>538</v>
      </c>
      <c r="J662" s="626" t="s">
        <v>652</v>
      </c>
      <c r="K662" s="607" t="s">
        <v>537</v>
      </c>
      <c r="L662" s="623" t="s">
        <v>538</v>
      </c>
      <c r="M662" s="626" t="s">
        <v>652</v>
      </c>
      <c r="N662" s="607" t="s">
        <v>537</v>
      </c>
      <c r="O662" s="623" t="s">
        <v>538</v>
      </c>
      <c r="P662" s="626" t="s">
        <v>652</v>
      </c>
      <c r="Q662" s="607" t="s">
        <v>537</v>
      </c>
      <c r="R662" s="623" t="s">
        <v>538</v>
      </c>
      <c r="S662" s="626" t="s">
        <v>652</v>
      </c>
      <c r="T662" s="607" t="s">
        <v>537</v>
      </c>
      <c r="U662" s="623" t="s">
        <v>538</v>
      </c>
      <c r="V662" s="626" t="s">
        <v>652</v>
      </c>
      <c r="W662" s="607" t="s">
        <v>537</v>
      </c>
      <c r="X662" s="623" t="s">
        <v>538</v>
      </c>
      <c r="Y662" s="626" t="s">
        <v>652</v>
      </c>
      <c r="Z662" s="607" t="s">
        <v>537</v>
      </c>
      <c r="AA662" s="623" t="s">
        <v>538</v>
      </c>
      <c r="AB662" s="626" t="s">
        <v>652</v>
      </c>
      <c r="AC662" s="607" t="s">
        <v>537</v>
      </c>
      <c r="AD662" s="623" t="s">
        <v>538</v>
      </c>
      <c r="AE662" s="626" t="s">
        <v>652</v>
      </c>
      <c r="AF662" s="607" t="s">
        <v>537</v>
      </c>
      <c r="AG662" s="623" t="s">
        <v>538</v>
      </c>
      <c r="AH662" s="626" t="s">
        <v>652</v>
      </c>
      <c r="AI662" s="607" t="s">
        <v>537</v>
      </c>
      <c r="AJ662" s="623" t="s">
        <v>538</v>
      </c>
      <c r="AK662" s="626" t="s">
        <v>652</v>
      </c>
      <c r="AL662" s="607" t="s">
        <v>537</v>
      </c>
      <c r="AM662" s="623" t="s">
        <v>538</v>
      </c>
      <c r="AN662" s="626" t="s">
        <v>652</v>
      </c>
      <c r="AO662" s="607" t="s">
        <v>537</v>
      </c>
      <c r="AP662" s="623" t="s">
        <v>538</v>
      </c>
      <c r="AQ662" s="626" t="s">
        <v>652</v>
      </c>
    </row>
    <row r="663" spans="1:43" hidden="1" x14ac:dyDescent="0.3">
      <c r="A663" s="638"/>
      <c r="H663" s="607" t="s">
        <v>614</v>
      </c>
      <c r="I663" s="623">
        <v>1</v>
      </c>
      <c r="J663" s="623">
        <v>3</v>
      </c>
      <c r="K663" s="607" t="s">
        <v>614</v>
      </c>
      <c r="L663" s="623">
        <v>2</v>
      </c>
      <c r="M663" s="623">
        <v>3</v>
      </c>
      <c r="N663" s="607" t="s">
        <v>614</v>
      </c>
      <c r="O663" s="623">
        <v>3</v>
      </c>
      <c r="P663" s="623">
        <v>3</v>
      </c>
      <c r="Q663" s="607" t="s">
        <v>614</v>
      </c>
      <c r="R663" s="623">
        <v>4</v>
      </c>
      <c r="S663" s="623">
        <v>3</v>
      </c>
      <c r="T663" s="607" t="s">
        <v>614</v>
      </c>
      <c r="U663" s="623">
        <v>5</v>
      </c>
      <c r="V663" s="623">
        <v>3</v>
      </c>
      <c r="W663" s="607" t="s">
        <v>614</v>
      </c>
      <c r="X663" s="623">
        <v>6</v>
      </c>
      <c r="Y663" s="623">
        <v>3</v>
      </c>
      <c r="Z663" s="607" t="s">
        <v>614</v>
      </c>
      <c r="AA663" s="623">
        <v>7</v>
      </c>
      <c r="AB663" s="623">
        <v>3</v>
      </c>
      <c r="AC663" s="607" t="s">
        <v>614</v>
      </c>
      <c r="AD663" s="623">
        <v>8</v>
      </c>
      <c r="AE663" s="623">
        <v>3</v>
      </c>
      <c r="AF663" s="607" t="s">
        <v>614</v>
      </c>
      <c r="AG663" s="623">
        <v>9</v>
      </c>
      <c r="AH663" s="623">
        <v>3</v>
      </c>
      <c r="AI663" s="607" t="s">
        <v>614</v>
      </c>
      <c r="AJ663" s="623">
        <v>10</v>
      </c>
      <c r="AK663" s="623">
        <v>3</v>
      </c>
      <c r="AL663" s="607" t="s">
        <v>614</v>
      </c>
      <c r="AM663" s="623">
        <v>11</v>
      </c>
      <c r="AN663" s="623">
        <v>3</v>
      </c>
      <c r="AO663" s="607" t="s">
        <v>614</v>
      </c>
      <c r="AP663" s="623">
        <v>12</v>
      </c>
      <c r="AQ663" s="623">
        <v>3</v>
      </c>
    </row>
    <row r="664" spans="1:43" hidden="1" x14ac:dyDescent="0.3">
      <c r="A664" s="638"/>
      <c r="H664" s="607" t="s">
        <v>537</v>
      </c>
      <c r="I664" s="623" t="s">
        <v>538</v>
      </c>
      <c r="J664" s="626" t="s">
        <v>652</v>
      </c>
      <c r="K664" s="607" t="s">
        <v>537</v>
      </c>
      <c r="L664" s="623" t="s">
        <v>538</v>
      </c>
      <c r="M664" s="626" t="s">
        <v>652</v>
      </c>
      <c r="N664" s="607" t="s">
        <v>537</v>
      </c>
      <c r="O664" s="623" t="s">
        <v>538</v>
      </c>
      <c r="P664" s="626" t="s">
        <v>652</v>
      </c>
      <c r="Q664" s="607" t="s">
        <v>537</v>
      </c>
      <c r="R664" s="623" t="s">
        <v>538</v>
      </c>
      <c r="S664" s="626" t="s">
        <v>652</v>
      </c>
      <c r="T664" s="607" t="s">
        <v>537</v>
      </c>
      <c r="U664" s="623" t="s">
        <v>538</v>
      </c>
      <c r="V664" s="626" t="s">
        <v>652</v>
      </c>
      <c r="W664" s="607" t="s">
        <v>537</v>
      </c>
      <c r="X664" s="623" t="s">
        <v>538</v>
      </c>
      <c r="Y664" s="626" t="s">
        <v>652</v>
      </c>
      <c r="Z664" s="607" t="s">
        <v>537</v>
      </c>
      <c r="AA664" s="623" t="s">
        <v>538</v>
      </c>
      <c r="AB664" s="626" t="s">
        <v>652</v>
      </c>
      <c r="AC664" s="607" t="s">
        <v>537</v>
      </c>
      <c r="AD664" s="623" t="s">
        <v>538</v>
      </c>
      <c r="AE664" s="626" t="s">
        <v>652</v>
      </c>
      <c r="AF664" s="607" t="s">
        <v>537</v>
      </c>
      <c r="AG664" s="623" t="s">
        <v>538</v>
      </c>
      <c r="AH664" s="626" t="s">
        <v>652</v>
      </c>
      <c r="AI664" s="607" t="s">
        <v>537</v>
      </c>
      <c r="AJ664" s="623" t="s">
        <v>538</v>
      </c>
      <c r="AK664" s="626" t="s">
        <v>652</v>
      </c>
      <c r="AL664" s="607" t="s">
        <v>537</v>
      </c>
      <c r="AM664" s="623" t="s">
        <v>538</v>
      </c>
      <c r="AN664" s="626" t="s">
        <v>652</v>
      </c>
      <c r="AO664" s="607" t="s">
        <v>537</v>
      </c>
      <c r="AP664" s="623" t="s">
        <v>538</v>
      </c>
      <c r="AQ664" s="626" t="s">
        <v>652</v>
      </c>
    </row>
    <row r="665" spans="1:43" hidden="1" x14ac:dyDescent="0.3">
      <c r="A665" s="638"/>
      <c r="H665" s="607" t="s">
        <v>615</v>
      </c>
      <c r="I665" s="623">
        <v>1</v>
      </c>
      <c r="J665" s="623">
        <v>3</v>
      </c>
      <c r="K665" s="607" t="s">
        <v>615</v>
      </c>
      <c r="L665" s="623">
        <v>2</v>
      </c>
      <c r="M665" s="623">
        <v>3</v>
      </c>
      <c r="N665" s="607" t="s">
        <v>615</v>
      </c>
      <c r="O665" s="623">
        <v>3</v>
      </c>
      <c r="P665" s="623">
        <v>3</v>
      </c>
      <c r="Q665" s="607" t="s">
        <v>615</v>
      </c>
      <c r="R665" s="623">
        <v>4</v>
      </c>
      <c r="S665" s="623">
        <v>3</v>
      </c>
      <c r="T665" s="607" t="s">
        <v>615</v>
      </c>
      <c r="U665" s="623">
        <v>5</v>
      </c>
      <c r="V665" s="623">
        <v>3</v>
      </c>
      <c r="W665" s="607" t="s">
        <v>615</v>
      </c>
      <c r="X665" s="623">
        <v>6</v>
      </c>
      <c r="Y665" s="623">
        <v>3</v>
      </c>
      <c r="Z665" s="607" t="s">
        <v>615</v>
      </c>
      <c r="AA665" s="623">
        <v>7</v>
      </c>
      <c r="AB665" s="623">
        <v>3</v>
      </c>
      <c r="AC665" s="607" t="s">
        <v>615</v>
      </c>
      <c r="AD665" s="623">
        <v>8</v>
      </c>
      <c r="AE665" s="623">
        <v>3</v>
      </c>
      <c r="AF665" s="607" t="s">
        <v>615</v>
      </c>
      <c r="AG665" s="623">
        <v>9</v>
      </c>
      <c r="AH665" s="623">
        <v>3</v>
      </c>
      <c r="AI665" s="607" t="s">
        <v>615</v>
      </c>
      <c r="AJ665" s="623">
        <v>10</v>
      </c>
      <c r="AK665" s="623">
        <v>3</v>
      </c>
      <c r="AL665" s="607" t="s">
        <v>615</v>
      </c>
      <c r="AM665" s="623">
        <v>11</v>
      </c>
      <c r="AN665" s="623">
        <v>3</v>
      </c>
      <c r="AO665" s="607" t="s">
        <v>615</v>
      </c>
      <c r="AP665" s="623">
        <v>12</v>
      </c>
      <c r="AQ665" s="623">
        <v>3</v>
      </c>
    </row>
    <row r="666" spans="1:43" hidden="1" x14ac:dyDescent="0.3">
      <c r="A666" s="638"/>
      <c r="H666" s="607" t="s">
        <v>537</v>
      </c>
      <c r="I666" s="623" t="s">
        <v>538</v>
      </c>
      <c r="J666" s="626" t="s">
        <v>652</v>
      </c>
      <c r="K666" s="607" t="s">
        <v>537</v>
      </c>
      <c r="L666" s="623" t="s">
        <v>538</v>
      </c>
      <c r="M666" s="626" t="s">
        <v>652</v>
      </c>
      <c r="N666" s="607" t="s">
        <v>537</v>
      </c>
      <c r="O666" s="623" t="s">
        <v>538</v>
      </c>
      <c r="P666" s="626" t="s">
        <v>652</v>
      </c>
      <c r="Q666" s="607" t="s">
        <v>537</v>
      </c>
      <c r="R666" s="623" t="s">
        <v>538</v>
      </c>
      <c r="S666" s="626" t="s">
        <v>652</v>
      </c>
      <c r="T666" s="607" t="s">
        <v>537</v>
      </c>
      <c r="U666" s="623" t="s">
        <v>538</v>
      </c>
      <c r="V666" s="626" t="s">
        <v>652</v>
      </c>
      <c r="W666" s="607" t="s">
        <v>537</v>
      </c>
      <c r="X666" s="623" t="s">
        <v>538</v>
      </c>
      <c r="Y666" s="626" t="s">
        <v>652</v>
      </c>
      <c r="Z666" s="607" t="s">
        <v>537</v>
      </c>
      <c r="AA666" s="623" t="s">
        <v>538</v>
      </c>
      <c r="AB666" s="626" t="s">
        <v>652</v>
      </c>
      <c r="AC666" s="607" t="s">
        <v>537</v>
      </c>
      <c r="AD666" s="623" t="s">
        <v>538</v>
      </c>
      <c r="AE666" s="626" t="s">
        <v>652</v>
      </c>
      <c r="AF666" s="607" t="s">
        <v>537</v>
      </c>
      <c r="AG666" s="623" t="s">
        <v>538</v>
      </c>
      <c r="AH666" s="626" t="s">
        <v>652</v>
      </c>
      <c r="AI666" s="607" t="s">
        <v>537</v>
      </c>
      <c r="AJ666" s="623" t="s">
        <v>538</v>
      </c>
      <c r="AK666" s="626" t="s">
        <v>652</v>
      </c>
      <c r="AL666" s="607" t="s">
        <v>537</v>
      </c>
      <c r="AM666" s="623" t="s">
        <v>538</v>
      </c>
      <c r="AN666" s="626" t="s">
        <v>652</v>
      </c>
      <c r="AO666" s="607" t="s">
        <v>537</v>
      </c>
      <c r="AP666" s="623" t="s">
        <v>538</v>
      </c>
      <c r="AQ666" s="626" t="s">
        <v>652</v>
      </c>
    </row>
    <row r="667" spans="1:43" hidden="1" x14ac:dyDescent="0.3">
      <c r="A667" s="638"/>
      <c r="H667" s="607" t="s">
        <v>616</v>
      </c>
      <c r="I667" s="623">
        <v>1</v>
      </c>
      <c r="J667" s="623">
        <v>3</v>
      </c>
      <c r="K667" s="607" t="s">
        <v>616</v>
      </c>
      <c r="L667" s="623">
        <v>2</v>
      </c>
      <c r="M667" s="623">
        <v>3</v>
      </c>
      <c r="N667" s="607" t="s">
        <v>616</v>
      </c>
      <c r="O667" s="623">
        <v>3</v>
      </c>
      <c r="P667" s="623">
        <v>3</v>
      </c>
      <c r="Q667" s="607" t="s">
        <v>616</v>
      </c>
      <c r="R667" s="623">
        <v>4</v>
      </c>
      <c r="S667" s="623">
        <v>3</v>
      </c>
      <c r="T667" s="607" t="s">
        <v>616</v>
      </c>
      <c r="U667" s="623">
        <v>5</v>
      </c>
      <c r="V667" s="623">
        <v>3</v>
      </c>
      <c r="W667" s="607" t="s">
        <v>616</v>
      </c>
      <c r="X667" s="623">
        <v>6</v>
      </c>
      <c r="Y667" s="623">
        <v>3</v>
      </c>
      <c r="Z667" s="607" t="s">
        <v>616</v>
      </c>
      <c r="AA667" s="623">
        <v>7</v>
      </c>
      <c r="AB667" s="623">
        <v>3</v>
      </c>
      <c r="AC667" s="607" t="s">
        <v>616</v>
      </c>
      <c r="AD667" s="623">
        <v>8</v>
      </c>
      <c r="AE667" s="623">
        <v>3</v>
      </c>
      <c r="AF667" s="607" t="s">
        <v>616</v>
      </c>
      <c r="AG667" s="623">
        <v>9</v>
      </c>
      <c r="AH667" s="623">
        <v>3</v>
      </c>
      <c r="AI667" s="607" t="s">
        <v>616</v>
      </c>
      <c r="AJ667" s="623">
        <v>10</v>
      </c>
      <c r="AK667" s="623">
        <v>3</v>
      </c>
      <c r="AL667" s="607" t="s">
        <v>616</v>
      </c>
      <c r="AM667" s="623">
        <v>11</v>
      </c>
      <c r="AN667" s="623">
        <v>3</v>
      </c>
      <c r="AO667" s="607" t="s">
        <v>616</v>
      </c>
      <c r="AP667" s="623">
        <v>12</v>
      </c>
      <c r="AQ667" s="623">
        <v>3</v>
      </c>
    </row>
    <row r="668" spans="1:43" hidden="1" x14ac:dyDescent="0.3">
      <c r="A668" s="638"/>
      <c r="H668" s="602" t="s">
        <v>537</v>
      </c>
      <c r="I668" s="623" t="s">
        <v>538</v>
      </c>
      <c r="J668" s="626" t="s">
        <v>652</v>
      </c>
      <c r="K668" s="602" t="s">
        <v>537</v>
      </c>
      <c r="L668" s="623" t="s">
        <v>538</v>
      </c>
      <c r="M668" s="626" t="s">
        <v>652</v>
      </c>
      <c r="N668" s="602" t="s">
        <v>537</v>
      </c>
      <c r="O668" s="623" t="s">
        <v>538</v>
      </c>
      <c r="P668" s="626" t="s">
        <v>652</v>
      </c>
      <c r="Q668" s="602" t="s">
        <v>537</v>
      </c>
      <c r="R668" s="623" t="s">
        <v>538</v>
      </c>
      <c r="S668" s="626" t="s">
        <v>652</v>
      </c>
      <c r="T668" s="602" t="s">
        <v>537</v>
      </c>
      <c r="U668" s="623" t="s">
        <v>538</v>
      </c>
      <c r="V668" s="626" t="s">
        <v>652</v>
      </c>
      <c r="W668" s="602" t="s">
        <v>537</v>
      </c>
      <c r="X668" s="623" t="s">
        <v>538</v>
      </c>
      <c r="Y668" s="626" t="s">
        <v>652</v>
      </c>
      <c r="Z668" s="602" t="s">
        <v>537</v>
      </c>
      <c r="AA668" s="623" t="s">
        <v>538</v>
      </c>
      <c r="AB668" s="626" t="s">
        <v>652</v>
      </c>
      <c r="AC668" s="602" t="s">
        <v>537</v>
      </c>
      <c r="AD668" s="623" t="s">
        <v>538</v>
      </c>
      <c r="AE668" s="626" t="s">
        <v>652</v>
      </c>
      <c r="AF668" s="602" t="s">
        <v>537</v>
      </c>
      <c r="AG668" s="623" t="s">
        <v>538</v>
      </c>
      <c r="AH668" s="626" t="s">
        <v>652</v>
      </c>
      <c r="AI668" s="602" t="s">
        <v>537</v>
      </c>
      <c r="AJ668" s="623" t="s">
        <v>538</v>
      </c>
      <c r="AK668" s="626" t="s">
        <v>652</v>
      </c>
      <c r="AL668" s="602" t="s">
        <v>537</v>
      </c>
      <c r="AM668" s="623" t="s">
        <v>538</v>
      </c>
      <c r="AN668" s="626" t="s">
        <v>652</v>
      </c>
      <c r="AO668" s="602" t="s">
        <v>537</v>
      </c>
      <c r="AP668" s="623" t="s">
        <v>538</v>
      </c>
      <c r="AQ668" s="626" t="s">
        <v>652</v>
      </c>
    </row>
    <row r="669" spans="1:43" hidden="1" x14ac:dyDescent="0.3">
      <c r="A669" s="638"/>
      <c r="H669" s="602" t="s">
        <v>617</v>
      </c>
      <c r="I669" s="623">
        <v>1</v>
      </c>
      <c r="J669" s="623">
        <v>3</v>
      </c>
      <c r="K669" s="602" t="s">
        <v>617</v>
      </c>
      <c r="L669" s="623">
        <v>2</v>
      </c>
      <c r="M669" s="623">
        <v>3</v>
      </c>
      <c r="N669" s="602" t="s">
        <v>617</v>
      </c>
      <c r="O669" s="623">
        <v>3</v>
      </c>
      <c r="P669" s="623">
        <v>3</v>
      </c>
      <c r="Q669" s="602" t="s">
        <v>617</v>
      </c>
      <c r="R669" s="623">
        <v>4</v>
      </c>
      <c r="S669" s="623">
        <v>3</v>
      </c>
      <c r="T669" s="602" t="s">
        <v>617</v>
      </c>
      <c r="U669" s="623">
        <v>5</v>
      </c>
      <c r="V669" s="623">
        <v>3</v>
      </c>
      <c r="W669" s="602" t="s">
        <v>617</v>
      </c>
      <c r="X669" s="623">
        <v>6</v>
      </c>
      <c r="Y669" s="623">
        <v>3</v>
      </c>
      <c r="Z669" s="602" t="s">
        <v>617</v>
      </c>
      <c r="AA669" s="623">
        <v>7</v>
      </c>
      <c r="AB669" s="623">
        <v>3</v>
      </c>
      <c r="AC669" s="602" t="s">
        <v>617</v>
      </c>
      <c r="AD669" s="623">
        <v>8</v>
      </c>
      <c r="AE669" s="623">
        <v>3</v>
      </c>
      <c r="AF669" s="602" t="s">
        <v>617</v>
      </c>
      <c r="AG669" s="623">
        <v>9</v>
      </c>
      <c r="AH669" s="623">
        <v>3</v>
      </c>
      <c r="AI669" s="602" t="s">
        <v>617</v>
      </c>
      <c r="AJ669" s="623">
        <v>10</v>
      </c>
      <c r="AK669" s="623">
        <v>3</v>
      </c>
      <c r="AL669" s="602" t="s">
        <v>617</v>
      </c>
      <c r="AM669" s="623">
        <v>11</v>
      </c>
      <c r="AN669" s="623">
        <v>3</v>
      </c>
      <c r="AO669" s="602" t="s">
        <v>617</v>
      </c>
      <c r="AP669" s="623">
        <v>12</v>
      </c>
      <c r="AQ669" s="623">
        <v>3</v>
      </c>
    </row>
    <row r="670" spans="1:43" hidden="1" x14ac:dyDescent="0.3">
      <c r="A670" s="638"/>
      <c r="H670" s="602" t="s">
        <v>537</v>
      </c>
      <c r="I670" s="623" t="s">
        <v>538</v>
      </c>
      <c r="J670" s="626" t="s">
        <v>652</v>
      </c>
      <c r="K670" s="602" t="s">
        <v>537</v>
      </c>
      <c r="L670" s="623" t="s">
        <v>538</v>
      </c>
      <c r="M670" s="626" t="s">
        <v>652</v>
      </c>
      <c r="N670" s="602" t="s">
        <v>537</v>
      </c>
      <c r="O670" s="623" t="s">
        <v>538</v>
      </c>
      <c r="P670" s="626" t="s">
        <v>652</v>
      </c>
      <c r="Q670" s="602" t="s">
        <v>537</v>
      </c>
      <c r="R670" s="623" t="s">
        <v>538</v>
      </c>
      <c r="S670" s="626" t="s">
        <v>652</v>
      </c>
      <c r="T670" s="602" t="s">
        <v>537</v>
      </c>
      <c r="U670" s="623" t="s">
        <v>538</v>
      </c>
      <c r="V670" s="626" t="s">
        <v>652</v>
      </c>
      <c r="W670" s="602" t="s">
        <v>537</v>
      </c>
      <c r="X670" s="623" t="s">
        <v>538</v>
      </c>
      <c r="Y670" s="626" t="s">
        <v>652</v>
      </c>
      <c r="Z670" s="602" t="s">
        <v>537</v>
      </c>
      <c r="AA670" s="623" t="s">
        <v>538</v>
      </c>
      <c r="AB670" s="626" t="s">
        <v>652</v>
      </c>
      <c r="AC670" s="602" t="s">
        <v>537</v>
      </c>
      <c r="AD670" s="623" t="s">
        <v>538</v>
      </c>
      <c r="AE670" s="626" t="s">
        <v>652</v>
      </c>
      <c r="AF670" s="602" t="s">
        <v>537</v>
      </c>
      <c r="AG670" s="623" t="s">
        <v>538</v>
      </c>
      <c r="AH670" s="626" t="s">
        <v>652</v>
      </c>
      <c r="AI670" s="602" t="s">
        <v>537</v>
      </c>
      <c r="AJ670" s="623" t="s">
        <v>538</v>
      </c>
      <c r="AK670" s="626" t="s">
        <v>652</v>
      </c>
      <c r="AL670" s="602" t="s">
        <v>537</v>
      </c>
      <c r="AM670" s="623" t="s">
        <v>538</v>
      </c>
      <c r="AN670" s="626" t="s">
        <v>652</v>
      </c>
      <c r="AO670" s="602" t="s">
        <v>537</v>
      </c>
      <c r="AP670" s="623" t="s">
        <v>538</v>
      </c>
      <c r="AQ670" s="626" t="s">
        <v>652</v>
      </c>
    </row>
    <row r="671" spans="1:43" hidden="1" x14ac:dyDescent="0.3">
      <c r="A671" s="638"/>
      <c r="H671" s="602" t="s">
        <v>618</v>
      </c>
      <c r="I671" s="623">
        <v>1</v>
      </c>
      <c r="J671" s="623">
        <v>3</v>
      </c>
      <c r="K671" s="602" t="s">
        <v>618</v>
      </c>
      <c r="L671" s="623">
        <v>2</v>
      </c>
      <c r="M671" s="623">
        <v>3</v>
      </c>
      <c r="N671" s="602" t="s">
        <v>618</v>
      </c>
      <c r="O671" s="623">
        <v>3</v>
      </c>
      <c r="P671" s="623">
        <v>3</v>
      </c>
      <c r="Q671" s="602" t="s">
        <v>618</v>
      </c>
      <c r="R671" s="623">
        <v>4</v>
      </c>
      <c r="S671" s="623">
        <v>3</v>
      </c>
      <c r="T671" s="602" t="s">
        <v>618</v>
      </c>
      <c r="U671" s="623">
        <v>5</v>
      </c>
      <c r="V671" s="623">
        <v>3</v>
      </c>
      <c r="W671" s="602" t="s">
        <v>618</v>
      </c>
      <c r="X671" s="623">
        <v>6</v>
      </c>
      <c r="Y671" s="623">
        <v>3</v>
      </c>
      <c r="Z671" s="602" t="s">
        <v>618</v>
      </c>
      <c r="AA671" s="623">
        <v>7</v>
      </c>
      <c r="AB671" s="623">
        <v>3</v>
      </c>
      <c r="AC671" s="602" t="s">
        <v>618</v>
      </c>
      <c r="AD671" s="623">
        <v>8</v>
      </c>
      <c r="AE671" s="623">
        <v>3</v>
      </c>
      <c r="AF671" s="602" t="s">
        <v>618</v>
      </c>
      <c r="AG671" s="623">
        <v>9</v>
      </c>
      <c r="AH671" s="623">
        <v>3</v>
      </c>
      <c r="AI671" s="602" t="s">
        <v>618</v>
      </c>
      <c r="AJ671" s="623">
        <v>10</v>
      </c>
      <c r="AK671" s="623">
        <v>3</v>
      </c>
      <c r="AL671" s="602" t="s">
        <v>618</v>
      </c>
      <c r="AM671" s="623">
        <v>11</v>
      </c>
      <c r="AN671" s="623">
        <v>3</v>
      </c>
      <c r="AO671" s="602" t="s">
        <v>618</v>
      </c>
      <c r="AP671" s="623">
        <v>12</v>
      </c>
      <c r="AQ671" s="623">
        <v>3</v>
      </c>
    </row>
    <row r="672" spans="1:43" hidden="1" x14ac:dyDescent="0.3">
      <c r="A672" s="638"/>
      <c r="H672" s="602" t="s">
        <v>537</v>
      </c>
      <c r="I672" s="623" t="s">
        <v>538</v>
      </c>
      <c r="J672" s="626" t="s">
        <v>652</v>
      </c>
      <c r="K672" s="602" t="s">
        <v>537</v>
      </c>
      <c r="L672" s="623" t="s">
        <v>538</v>
      </c>
      <c r="M672" s="626" t="s">
        <v>652</v>
      </c>
      <c r="N672" s="602" t="s">
        <v>537</v>
      </c>
      <c r="O672" s="623" t="s">
        <v>538</v>
      </c>
      <c r="P672" s="626" t="s">
        <v>652</v>
      </c>
      <c r="Q672" s="602" t="s">
        <v>537</v>
      </c>
      <c r="R672" s="623" t="s">
        <v>538</v>
      </c>
      <c r="S672" s="626" t="s">
        <v>652</v>
      </c>
      <c r="T672" s="602" t="s">
        <v>537</v>
      </c>
      <c r="U672" s="623" t="s">
        <v>538</v>
      </c>
      <c r="V672" s="626" t="s">
        <v>652</v>
      </c>
      <c r="W672" s="602" t="s">
        <v>537</v>
      </c>
      <c r="X672" s="623" t="s">
        <v>538</v>
      </c>
      <c r="Y672" s="626" t="s">
        <v>652</v>
      </c>
      <c r="Z672" s="602" t="s">
        <v>537</v>
      </c>
      <c r="AA672" s="623" t="s">
        <v>538</v>
      </c>
      <c r="AB672" s="626" t="s">
        <v>652</v>
      </c>
      <c r="AC672" s="602" t="s">
        <v>537</v>
      </c>
      <c r="AD672" s="623" t="s">
        <v>538</v>
      </c>
      <c r="AE672" s="626" t="s">
        <v>652</v>
      </c>
      <c r="AF672" s="602" t="s">
        <v>537</v>
      </c>
      <c r="AG672" s="623" t="s">
        <v>538</v>
      </c>
      <c r="AH672" s="626" t="s">
        <v>652</v>
      </c>
      <c r="AI672" s="602" t="s">
        <v>537</v>
      </c>
      <c r="AJ672" s="623" t="s">
        <v>538</v>
      </c>
      <c r="AK672" s="626" t="s">
        <v>652</v>
      </c>
      <c r="AL672" s="602" t="s">
        <v>537</v>
      </c>
      <c r="AM672" s="623" t="s">
        <v>538</v>
      </c>
      <c r="AN672" s="626" t="s">
        <v>652</v>
      </c>
      <c r="AO672" s="602" t="s">
        <v>537</v>
      </c>
      <c r="AP672" s="623" t="s">
        <v>538</v>
      </c>
      <c r="AQ672" s="626" t="s">
        <v>652</v>
      </c>
    </row>
    <row r="673" spans="1:43" hidden="1" x14ac:dyDescent="0.3">
      <c r="A673" s="638"/>
      <c r="H673" s="602" t="s">
        <v>619</v>
      </c>
      <c r="I673" s="623">
        <v>1</v>
      </c>
      <c r="J673" s="623">
        <v>3</v>
      </c>
      <c r="K673" s="602" t="s">
        <v>619</v>
      </c>
      <c r="L673" s="623">
        <v>2</v>
      </c>
      <c r="M673" s="623">
        <v>3</v>
      </c>
      <c r="N673" s="602" t="s">
        <v>619</v>
      </c>
      <c r="O673" s="623">
        <v>3</v>
      </c>
      <c r="P673" s="623">
        <v>3</v>
      </c>
      <c r="Q673" s="602" t="s">
        <v>619</v>
      </c>
      <c r="R673" s="623">
        <v>4</v>
      </c>
      <c r="S673" s="623">
        <v>3</v>
      </c>
      <c r="T673" s="602" t="s">
        <v>619</v>
      </c>
      <c r="U673" s="623">
        <v>5</v>
      </c>
      <c r="V673" s="623">
        <v>3</v>
      </c>
      <c r="W673" s="602" t="s">
        <v>619</v>
      </c>
      <c r="X673" s="623">
        <v>6</v>
      </c>
      <c r="Y673" s="623">
        <v>3</v>
      </c>
      <c r="Z673" s="602" t="s">
        <v>619</v>
      </c>
      <c r="AA673" s="623">
        <v>7</v>
      </c>
      <c r="AB673" s="623">
        <v>3</v>
      </c>
      <c r="AC673" s="602" t="s">
        <v>619</v>
      </c>
      <c r="AD673" s="623">
        <v>8</v>
      </c>
      <c r="AE673" s="623">
        <v>3</v>
      </c>
      <c r="AF673" s="602" t="s">
        <v>619</v>
      </c>
      <c r="AG673" s="623">
        <v>9</v>
      </c>
      <c r="AH673" s="623">
        <v>3</v>
      </c>
      <c r="AI673" s="602" t="s">
        <v>619</v>
      </c>
      <c r="AJ673" s="623">
        <v>10</v>
      </c>
      <c r="AK673" s="623">
        <v>3</v>
      </c>
      <c r="AL673" s="602" t="s">
        <v>619</v>
      </c>
      <c r="AM673" s="623">
        <v>11</v>
      </c>
      <c r="AN673" s="623">
        <v>3</v>
      </c>
      <c r="AO673" s="602" t="s">
        <v>619</v>
      </c>
      <c r="AP673" s="623">
        <v>12</v>
      </c>
      <c r="AQ673" s="623">
        <v>3</v>
      </c>
    </row>
    <row r="674" spans="1:43" hidden="1" x14ac:dyDescent="0.3">
      <c r="A674" s="638"/>
      <c r="H674" s="607" t="s">
        <v>537</v>
      </c>
      <c r="I674" s="623" t="s">
        <v>538</v>
      </c>
      <c r="J674" s="626" t="s">
        <v>652</v>
      </c>
      <c r="K674" s="607" t="s">
        <v>537</v>
      </c>
      <c r="L674" s="623" t="s">
        <v>538</v>
      </c>
      <c r="M674" s="626" t="s">
        <v>652</v>
      </c>
      <c r="N674" s="607" t="s">
        <v>537</v>
      </c>
      <c r="O674" s="623" t="s">
        <v>538</v>
      </c>
      <c r="P674" s="626" t="s">
        <v>652</v>
      </c>
      <c r="Q674" s="607" t="s">
        <v>537</v>
      </c>
      <c r="R674" s="623" t="s">
        <v>538</v>
      </c>
      <c r="S674" s="626" t="s">
        <v>652</v>
      </c>
      <c r="T674" s="607" t="s">
        <v>537</v>
      </c>
      <c r="U674" s="623" t="s">
        <v>538</v>
      </c>
      <c r="V674" s="626" t="s">
        <v>652</v>
      </c>
      <c r="W674" s="607" t="s">
        <v>537</v>
      </c>
      <c r="X674" s="623" t="s">
        <v>538</v>
      </c>
      <c r="Y674" s="626" t="s">
        <v>652</v>
      </c>
      <c r="Z674" s="607" t="s">
        <v>537</v>
      </c>
      <c r="AA674" s="623" t="s">
        <v>538</v>
      </c>
      <c r="AB674" s="626" t="s">
        <v>652</v>
      </c>
      <c r="AC674" s="607" t="s">
        <v>537</v>
      </c>
      <c r="AD674" s="623" t="s">
        <v>538</v>
      </c>
      <c r="AE674" s="626" t="s">
        <v>652</v>
      </c>
      <c r="AF674" s="607" t="s">
        <v>537</v>
      </c>
      <c r="AG674" s="623" t="s">
        <v>538</v>
      </c>
      <c r="AH674" s="626" t="s">
        <v>652</v>
      </c>
      <c r="AI674" s="607" t="s">
        <v>537</v>
      </c>
      <c r="AJ674" s="623" t="s">
        <v>538</v>
      </c>
      <c r="AK674" s="626" t="s">
        <v>652</v>
      </c>
      <c r="AL674" s="607" t="s">
        <v>537</v>
      </c>
      <c r="AM674" s="623" t="s">
        <v>538</v>
      </c>
      <c r="AN674" s="626" t="s">
        <v>652</v>
      </c>
      <c r="AO674" s="607" t="s">
        <v>537</v>
      </c>
      <c r="AP674" s="623" t="s">
        <v>538</v>
      </c>
      <c r="AQ674" s="626" t="s">
        <v>652</v>
      </c>
    </row>
    <row r="675" spans="1:43" hidden="1" x14ac:dyDescent="0.3">
      <c r="A675" s="638"/>
      <c r="H675" s="607" t="s">
        <v>620</v>
      </c>
      <c r="I675" s="623">
        <v>1</v>
      </c>
      <c r="J675" s="623">
        <v>3</v>
      </c>
      <c r="K675" s="607" t="s">
        <v>620</v>
      </c>
      <c r="L675" s="623">
        <v>2</v>
      </c>
      <c r="M675" s="623">
        <v>3</v>
      </c>
      <c r="N675" s="607" t="s">
        <v>620</v>
      </c>
      <c r="O675" s="623">
        <v>3</v>
      </c>
      <c r="P675" s="623">
        <v>3</v>
      </c>
      <c r="Q675" s="607" t="s">
        <v>620</v>
      </c>
      <c r="R675" s="623">
        <v>4</v>
      </c>
      <c r="S675" s="623">
        <v>3</v>
      </c>
      <c r="T675" s="607" t="s">
        <v>620</v>
      </c>
      <c r="U675" s="623">
        <v>5</v>
      </c>
      <c r="V675" s="623">
        <v>3</v>
      </c>
      <c r="W675" s="607" t="s">
        <v>620</v>
      </c>
      <c r="X675" s="623">
        <v>6</v>
      </c>
      <c r="Y675" s="623">
        <v>3</v>
      </c>
      <c r="Z675" s="607" t="s">
        <v>620</v>
      </c>
      <c r="AA675" s="623">
        <v>7</v>
      </c>
      <c r="AB675" s="623">
        <v>3</v>
      </c>
      <c r="AC675" s="607" t="s">
        <v>620</v>
      </c>
      <c r="AD675" s="623">
        <v>8</v>
      </c>
      <c r="AE675" s="623">
        <v>3</v>
      </c>
      <c r="AF675" s="607" t="s">
        <v>620</v>
      </c>
      <c r="AG675" s="623">
        <v>9</v>
      </c>
      <c r="AH675" s="623">
        <v>3</v>
      </c>
      <c r="AI675" s="607" t="s">
        <v>620</v>
      </c>
      <c r="AJ675" s="623">
        <v>10</v>
      </c>
      <c r="AK675" s="623">
        <v>3</v>
      </c>
      <c r="AL675" s="607" t="s">
        <v>620</v>
      </c>
      <c r="AM675" s="623">
        <v>11</v>
      </c>
      <c r="AN675" s="623">
        <v>3</v>
      </c>
      <c r="AO675" s="607" t="s">
        <v>620</v>
      </c>
      <c r="AP675" s="623">
        <v>12</v>
      </c>
      <c r="AQ675" s="623">
        <v>3</v>
      </c>
    </row>
    <row r="676" spans="1:43" hidden="1" x14ac:dyDescent="0.3">
      <c r="A676" s="638"/>
      <c r="H676" s="607" t="s">
        <v>537</v>
      </c>
      <c r="I676" s="623" t="s">
        <v>538</v>
      </c>
      <c r="J676" s="626" t="s">
        <v>652</v>
      </c>
      <c r="K676" s="607" t="s">
        <v>537</v>
      </c>
      <c r="L676" s="623" t="s">
        <v>538</v>
      </c>
      <c r="M676" s="626" t="s">
        <v>652</v>
      </c>
      <c r="N676" s="607" t="s">
        <v>537</v>
      </c>
      <c r="O676" s="623" t="s">
        <v>538</v>
      </c>
      <c r="P676" s="626" t="s">
        <v>652</v>
      </c>
      <c r="Q676" s="607" t="s">
        <v>537</v>
      </c>
      <c r="R676" s="623" t="s">
        <v>538</v>
      </c>
      <c r="S676" s="626" t="s">
        <v>652</v>
      </c>
      <c r="T676" s="607" t="s">
        <v>537</v>
      </c>
      <c r="U676" s="623" t="s">
        <v>538</v>
      </c>
      <c r="V676" s="626" t="s">
        <v>652</v>
      </c>
      <c r="W676" s="607" t="s">
        <v>537</v>
      </c>
      <c r="X676" s="623" t="s">
        <v>538</v>
      </c>
      <c r="Y676" s="626" t="s">
        <v>652</v>
      </c>
      <c r="Z676" s="607" t="s">
        <v>537</v>
      </c>
      <c r="AA676" s="623" t="s">
        <v>538</v>
      </c>
      <c r="AB676" s="626" t="s">
        <v>652</v>
      </c>
      <c r="AC676" s="607" t="s">
        <v>537</v>
      </c>
      <c r="AD676" s="623" t="s">
        <v>538</v>
      </c>
      <c r="AE676" s="626" t="s">
        <v>652</v>
      </c>
      <c r="AF676" s="607" t="s">
        <v>537</v>
      </c>
      <c r="AG676" s="623" t="s">
        <v>538</v>
      </c>
      <c r="AH676" s="626" t="s">
        <v>652</v>
      </c>
      <c r="AI676" s="607" t="s">
        <v>537</v>
      </c>
      <c r="AJ676" s="623" t="s">
        <v>538</v>
      </c>
      <c r="AK676" s="626" t="s">
        <v>652</v>
      </c>
      <c r="AL676" s="607" t="s">
        <v>537</v>
      </c>
      <c r="AM676" s="623" t="s">
        <v>538</v>
      </c>
      <c r="AN676" s="626" t="s">
        <v>652</v>
      </c>
      <c r="AO676" s="607" t="s">
        <v>537</v>
      </c>
      <c r="AP676" s="623" t="s">
        <v>538</v>
      </c>
      <c r="AQ676" s="626" t="s">
        <v>652</v>
      </c>
    </row>
    <row r="677" spans="1:43" hidden="1" x14ac:dyDescent="0.3">
      <c r="A677" s="638"/>
      <c r="H677" s="607" t="s">
        <v>621</v>
      </c>
      <c r="I677" s="623">
        <v>1</v>
      </c>
      <c r="J677" s="623">
        <v>3</v>
      </c>
      <c r="K677" s="607" t="s">
        <v>621</v>
      </c>
      <c r="L677" s="623">
        <v>2</v>
      </c>
      <c r="M677" s="623">
        <v>3</v>
      </c>
      <c r="N677" s="607" t="s">
        <v>621</v>
      </c>
      <c r="O677" s="623">
        <v>3</v>
      </c>
      <c r="P677" s="623">
        <v>3</v>
      </c>
      <c r="Q677" s="607" t="s">
        <v>621</v>
      </c>
      <c r="R677" s="623">
        <v>4</v>
      </c>
      <c r="S677" s="623">
        <v>3</v>
      </c>
      <c r="T677" s="607" t="s">
        <v>621</v>
      </c>
      <c r="U677" s="623">
        <v>5</v>
      </c>
      <c r="V677" s="623">
        <v>3</v>
      </c>
      <c r="W677" s="607" t="s">
        <v>621</v>
      </c>
      <c r="X677" s="623">
        <v>6</v>
      </c>
      <c r="Y677" s="623">
        <v>3</v>
      </c>
      <c r="Z677" s="607" t="s">
        <v>621</v>
      </c>
      <c r="AA677" s="623">
        <v>7</v>
      </c>
      <c r="AB677" s="623">
        <v>3</v>
      </c>
      <c r="AC677" s="607" t="s">
        <v>621</v>
      </c>
      <c r="AD677" s="623">
        <v>8</v>
      </c>
      <c r="AE677" s="623">
        <v>3</v>
      </c>
      <c r="AF677" s="607" t="s">
        <v>621</v>
      </c>
      <c r="AG677" s="623">
        <v>9</v>
      </c>
      <c r="AH677" s="623">
        <v>3</v>
      </c>
      <c r="AI677" s="607" t="s">
        <v>621</v>
      </c>
      <c r="AJ677" s="623">
        <v>10</v>
      </c>
      <c r="AK677" s="623">
        <v>3</v>
      </c>
      <c r="AL677" s="607" t="s">
        <v>621</v>
      </c>
      <c r="AM677" s="623">
        <v>11</v>
      </c>
      <c r="AN677" s="623">
        <v>3</v>
      </c>
      <c r="AO677" s="607" t="s">
        <v>621</v>
      </c>
      <c r="AP677" s="623">
        <v>12</v>
      </c>
      <c r="AQ677" s="623">
        <v>3</v>
      </c>
    </row>
    <row r="678" spans="1:43" hidden="1" x14ac:dyDescent="0.3">
      <c r="A678" s="638"/>
      <c r="H678" s="607" t="s">
        <v>537</v>
      </c>
      <c r="I678" s="623" t="s">
        <v>538</v>
      </c>
      <c r="J678" s="626" t="s">
        <v>652</v>
      </c>
      <c r="K678" s="607" t="s">
        <v>537</v>
      </c>
      <c r="L678" s="623" t="s">
        <v>538</v>
      </c>
      <c r="M678" s="626" t="s">
        <v>652</v>
      </c>
      <c r="N678" s="607" t="s">
        <v>537</v>
      </c>
      <c r="O678" s="623" t="s">
        <v>538</v>
      </c>
      <c r="P678" s="626" t="s">
        <v>652</v>
      </c>
      <c r="Q678" s="607" t="s">
        <v>537</v>
      </c>
      <c r="R678" s="623" t="s">
        <v>538</v>
      </c>
      <c r="S678" s="626" t="s">
        <v>652</v>
      </c>
      <c r="T678" s="607" t="s">
        <v>537</v>
      </c>
      <c r="U678" s="623" t="s">
        <v>538</v>
      </c>
      <c r="V678" s="626" t="s">
        <v>652</v>
      </c>
      <c r="W678" s="607" t="s">
        <v>537</v>
      </c>
      <c r="X678" s="623" t="s">
        <v>538</v>
      </c>
      <c r="Y678" s="626" t="s">
        <v>652</v>
      </c>
      <c r="Z678" s="607" t="s">
        <v>537</v>
      </c>
      <c r="AA678" s="623" t="s">
        <v>538</v>
      </c>
      <c r="AB678" s="626" t="s">
        <v>652</v>
      </c>
      <c r="AC678" s="607" t="s">
        <v>537</v>
      </c>
      <c r="AD678" s="623" t="s">
        <v>538</v>
      </c>
      <c r="AE678" s="626" t="s">
        <v>652</v>
      </c>
      <c r="AF678" s="607" t="s">
        <v>537</v>
      </c>
      <c r="AG678" s="623" t="s">
        <v>538</v>
      </c>
      <c r="AH678" s="626" t="s">
        <v>652</v>
      </c>
      <c r="AI678" s="607" t="s">
        <v>537</v>
      </c>
      <c r="AJ678" s="623" t="s">
        <v>538</v>
      </c>
      <c r="AK678" s="626" t="s">
        <v>652</v>
      </c>
      <c r="AL678" s="607" t="s">
        <v>537</v>
      </c>
      <c r="AM678" s="623" t="s">
        <v>538</v>
      </c>
      <c r="AN678" s="626" t="s">
        <v>652</v>
      </c>
      <c r="AO678" s="607" t="s">
        <v>537</v>
      </c>
      <c r="AP678" s="623" t="s">
        <v>538</v>
      </c>
      <c r="AQ678" s="626" t="s">
        <v>652</v>
      </c>
    </row>
    <row r="679" spans="1:43" hidden="1" x14ac:dyDescent="0.3">
      <c r="A679" s="638"/>
      <c r="H679" s="607" t="s">
        <v>622</v>
      </c>
      <c r="I679" s="623">
        <v>1</v>
      </c>
      <c r="J679" s="623">
        <v>3</v>
      </c>
      <c r="K679" s="607" t="s">
        <v>622</v>
      </c>
      <c r="L679" s="623">
        <v>2</v>
      </c>
      <c r="M679" s="623">
        <v>3</v>
      </c>
      <c r="N679" s="607" t="s">
        <v>622</v>
      </c>
      <c r="O679" s="623">
        <v>3</v>
      </c>
      <c r="P679" s="623">
        <v>3</v>
      </c>
      <c r="Q679" s="607" t="s">
        <v>622</v>
      </c>
      <c r="R679" s="623">
        <v>4</v>
      </c>
      <c r="S679" s="623">
        <v>3</v>
      </c>
      <c r="T679" s="607" t="s">
        <v>622</v>
      </c>
      <c r="U679" s="623">
        <v>5</v>
      </c>
      <c r="V679" s="623">
        <v>3</v>
      </c>
      <c r="W679" s="607" t="s">
        <v>622</v>
      </c>
      <c r="X679" s="623">
        <v>6</v>
      </c>
      <c r="Y679" s="623">
        <v>3</v>
      </c>
      <c r="Z679" s="607" t="s">
        <v>622</v>
      </c>
      <c r="AA679" s="623">
        <v>7</v>
      </c>
      <c r="AB679" s="623">
        <v>3</v>
      </c>
      <c r="AC679" s="607" t="s">
        <v>622</v>
      </c>
      <c r="AD679" s="623">
        <v>8</v>
      </c>
      <c r="AE679" s="623">
        <v>3</v>
      </c>
      <c r="AF679" s="607" t="s">
        <v>622</v>
      </c>
      <c r="AG679" s="623">
        <v>9</v>
      </c>
      <c r="AH679" s="623">
        <v>3</v>
      </c>
      <c r="AI679" s="607" t="s">
        <v>622</v>
      </c>
      <c r="AJ679" s="623">
        <v>10</v>
      </c>
      <c r="AK679" s="623">
        <v>3</v>
      </c>
      <c r="AL679" s="607" t="s">
        <v>622</v>
      </c>
      <c r="AM679" s="623">
        <v>11</v>
      </c>
      <c r="AN679" s="623">
        <v>3</v>
      </c>
      <c r="AO679" s="607" t="s">
        <v>622</v>
      </c>
      <c r="AP679" s="623">
        <v>12</v>
      </c>
      <c r="AQ679" s="623">
        <v>3</v>
      </c>
    </row>
    <row r="680" spans="1:43" hidden="1" x14ac:dyDescent="0.3">
      <c r="A680" s="638"/>
      <c r="H680" s="607" t="s">
        <v>537</v>
      </c>
      <c r="I680" s="623" t="s">
        <v>538</v>
      </c>
      <c r="J680" s="626" t="s">
        <v>652</v>
      </c>
      <c r="K680" s="607" t="s">
        <v>537</v>
      </c>
      <c r="L680" s="623" t="s">
        <v>538</v>
      </c>
      <c r="M680" s="626" t="s">
        <v>652</v>
      </c>
      <c r="N680" s="607" t="s">
        <v>537</v>
      </c>
      <c r="O680" s="623" t="s">
        <v>538</v>
      </c>
      <c r="P680" s="626" t="s">
        <v>652</v>
      </c>
      <c r="Q680" s="607" t="s">
        <v>537</v>
      </c>
      <c r="R680" s="623" t="s">
        <v>538</v>
      </c>
      <c r="S680" s="626" t="s">
        <v>652</v>
      </c>
      <c r="T680" s="607" t="s">
        <v>537</v>
      </c>
      <c r="U680" s="623" t="s">
        <v>538</v>
      </c>
      <c r="V680" s="626" t="s">
        <v>652</v>
      </c>
      <c r="W680" s="607" t="s">
        <v>537</v>
      </c>
      <c r="X680" s="623" t="s">
        <v>538</v>
      </c>
      <c r="Y680" s="626" t="s">
        <v>652</v>
      </c>
      <c r="Z680" s="607" t="s">
        <v>537</v>
      </c>
      <c r="AA680" s="623" t="s">
        <v>538</v>
      </c>
      <c r="AB680" s="626" t="s">
        <v>652</v>
      </c>
      <c r="AC680" s="607" t="s">
        <v>537</v>
      </c>
      <c r="AD680" s="623" t="s">
        <v>538</v>
      </c>
      <c r="AE680" s="626" t="s">
        <v>652</v>
      </c>
      <c r="AF680" s="607" t="s">
        <v>537</v>
      </c>
      <c r="AG680" s="623" t="s">
        <v>538</v>
      </c>
      <c r="AH680" s="626" t="s">
        <v>652</v>
      </c>
      <c r="AI680" s="607" t="s">
        <v>537</v>
      </c>
      <c r="AJ680" s="623" t="s">
        <v>538</v>
      </c>
      <c r="AK680" s="626" t="s">
        <v>652</v>
      </c>
      <c r="AL680" s="607" t="s">
        <v>537</v>
      </c>
      <c r="AM680" s="623" t="s">
        <v>538</v>
      </c>
      <c r="AN680" s="626" t="s">
        <v>652</v>
      </c>
      <c r="AO680" s="607" t="s">
        <v>537</v>
      </c>
      <c r="AP680" s="623" t="s">
        <v>538</v>
      </c>
      <c r="AQ680" s="626" t="s">
        <v>652</v>
      </c>
    </row>
    <row r="681" spans="1:43" hidden="1" x14ac:dyDescent="0.3">
      <c r="A681" s="638"/>
      <c r="H681" s="607" t="s">
        <v>623</v>
      </c>
      <c r="I681" s="623">
        <v>1</v>
      </c>
      <c r="J681" s="623">
        <v>3</v>
      </c>
      <c r="K681" s="607" t="s">
        <v>623</v>
      </c>
      <c r="L681" s="623">
        <v>2</v>
      </c>
      <c r="M681" s="623">
        <v>3</v>
      </c>
      <c r="N681" s="607" t="s">
        <v>623</v>
      </c>
      <c r="O681" s="623">
        <v>3</v>
      </c>
      <c r="P681" s="623">
        <v>3</v>
      </c>
      <c r="Q681" s="607" t="s">
        <v>623</v>
      </c>
      <c r="R681" s="623">
        <v>4</v>
      </c>
      <c r="S681" s="623">
        <v>3</v>
      </c>
      <c r="T681" s="607" t="s">
        <v>623</v>
      </c>
      <c r="U681" s="623">
        <v>5</v>
      </c>
      <c r="V681" s="623">
        <v>3</v>
      </c>
      <c r="W681" s="607" t="s">
        <v>623</v>
      </c>
      <c r="X681" s="623">
        <v>6</v>
      </c>
      <c r="Y681" s="623">
        <v>3</v>
      </c>
      <c r="Z681" s="607" t="s">
        <v>623</v>
      </c>
      <c r="AA681" s="623">
        <v>7</v>
      </c>
      <c r="AB681" s="623">
        <v>3</v>
      </c>
      <c r="AC681" s="607" t="s">
        <v>623</v>
      </c>
      <c r="AD681" s="623">
        <v>8</v>
      </c>
      <c r="AE681" s="623">
        <v>3</v>
      </c>
      <c r="AF681" s="607" t="s">
        <v>623</v>
      </c>
      <c r="AG681" s="623">
        <v>9</v>
      </c>
      <c r="AH681" s="623">
        <v>3</v>
      </c>
      <c r="AI681" s="607" t="s">
        <v>623</v>
      </c>
      <c r="AJ681" s="623">
        <v>10</v>
      </c>
      <c r="AK681" s="623">
        <v>3</v>
      </c>
      <c r="AL681" s="607" t="s">
        <v>623</v>
      </c>
      <c r="AM681" s="623">
        <v>11</v>
      </c>
      <c r="AN681" s="623">
        <v>3</v>
      </c>
      <c r="AO681" s="607" t="s">
        <v>623</v>
      </c>
      <c r="AP681" s="623">
        <v>12</v>
      </c>
      <c r="AQ681" s="623">
        <v>3</v>
      </c>
    </row>
    <row r="682" spans="1:43" hidden="1" x14ac:dyDescent="0.3">
      <c r="A682" s="638"/>
      <c r="H682" s="607" t="s">
        <v>537</v>
      </c>
      <c r="I682" s="623" t="s">
        <v>538</v>
      </c>
      <c r="J682" s="626" t="s">
        <v>652</v>
      </c>
      <c r="K682" s="607" t="s">
        <v>537</v>
      </c>
      <c r="L682" s="623" t="s">
        <v>538</v>
      </c>
      <c r="M682" s="626" t="s">
        <v>652</v>
      </c>
      <c r="N682" s="607" t="s">
        <v>537</v>
      </c>
      <c r="O682" s="623" t="s">
        <v>538</v>
      </c>
      <c r="P682" s="626" t="s">
        <v>652</v>
      </c>
      <c r="Q682" s="607" t="s">
        <v>537</v>
      </c>
      <c r="R682" s="623" t="s">
        <v>538</v>
      </c>
      <c r="S682" s="626" t="s">
        <v>652</v>
      </c>
      <c r="T682" s="607" t="s">
        <v>537</v>
      </c>
      <c r="U682" s="623" t="s">
        <v>538</v>
      </c>
      <c r="V682" s="626" t="s">
        <v>652</v>
      </c>
      <c r="W682" s="607" t="s">
        <v>537</v>
      </c>
      <c r="X682" s="623" t="s">
        <v>538</v>
      </c>
      <c r="Y682" s="626" t="s">
        <v>652</v>
      </c>
      <c r="Z682" s="607" t="s">
        <v>537</v>
      </c>
      <c r="AA682" s="623" t="s">
        <v>538</v>
      </c>
      <c r="AB682" s="626" t="s">
        <v>652</v>
      </c>
      <c r="AC682" s="607" t="s">
        <v>537</v>
      </c>
      <c r="AD682" s="623" t="s">
        <v>538</v>
      </c>
      <c r="AE682" s="626" t="s">
        <v>652</v>
      </c>
      <c r="AF682" s="607" t="s">
        <v>537</v>
      </c>
      <c r="AG682" s="623" t="s">
        <v>538</v>
      </c>
      <c r="AH682" s="626" t="s">
        <v>652</v>
      </c>
      <c r="AI682" s="607" t="s">
        <v>537</v>
      </c>
      <c r="AJ682" s="623" t="s">
        <v>538</v>
      </c>
      <c r="AK682" s="626" t="s">
        <v>652</v>
      </c>
      <c r="AL682" s="607" t="s">
        <v>537</v>
      </c>
      <c r="AM682" s="623" t="s">
        <v>538</v>
      </c>
      <c r="AN682" s="626" t="s">
        <v>652</v>
      </c>
      <c r="AO682" s="607" t="s">
        <v>537</v>
      </c>
      <c r="AP682" s="623" t="s">
        <v>538</v>
      </c>
      <c r="AQ682" s="626" t="s">
        <v>652</v>
      </c>
    </row>
    <row r="683" spans="1:43" ht="15" hidden="1" thickBot="1" x14ac:dyDescent="0.35">
      <c r="A683" s="638"/>
      <c r="H683" s="615" t="s">
        <v>624</v>
      </c>
      <c r="I683" s="629">
        <v>1</v>
      </c>
      <c r="J683" s="629">
        <v>3</v>
      </c>
      <c r="K683" s="615" t="s">
        <v>624</v>
      </c>
      <c r="L683" s="629">
        <v>2</v>
      </c>
      <c r="M683" s="629">
        <v>3</v>
      </c>
      <c r="N683" s="615" t="s">
        <v>624</v>
      </c>
      <c r="O683" s="629">
        <v>3</v>
      </c>
      <c r="P683" s="629">
        <v>3</v>
      </c>
      <c r="Q683" s="615" t="s">
        <v>624</v>
      </c>
      <c r="R683" s="629">
        <v>4</v>
      </c>
      <c r="S683" s="629">
        <v>3</v>
      </c>
      <c r="T683" s="615" t="s">
        <v>624</v>
      </c>
      <c r="U683" s="629">
        <v>5</v>
      </c>
      <c r="V683" s="629">
        <v>3</v>
      </c>
      <c r="W683" s="615" t="s">
        <v>624</v>
      </c>
      <c r="X683" s="629">
        <v>6</v>
      </c>
      <c r="Y683" s="629">
        <v>3</v>
      </c>
      <c r="Z683" s="615" t="s">
        <v>624</v>
      </c>
      <c r="AA683" s="629">
        <v>7</v>
      </c>
      <c r="AB683" s="629">
        <v>3</v>
      </c>
      <c r="AC683" s="615" t="s">
        <v>624</v>
      </c>
      <c r="AD683" s="629">
        <v>8</v>
      </c>
      <c r="AE683" s="629">
        <v>3</v>
      </c>
      <c r="AF683" s="615" t="s">
        <v>624</v>
      </c>
      <c r="AG683" s="629">
        <v>9</v>
      </c>
      <c r="AH683" s="629">
        <v>3</v>
      </c>
      <c r="AI683" s="615" t="s">
        <v>624</v>
      </c>
      <c r="AJ683" s="629">
        <v>10</v>
      </c>
      <c r="AK683" s="629">
        <v>3</v>
      </c>
      <c r="AL683" s="615" t="s">
        <v>624</v>
      </c>
      <c r="AM683" s="629">
        <v>11</v>
      </c>
      <c r="AN683" s="629">
        <v>3</v>
      </c>
      <c r="AO683" s="615" t="s">
        <v>624</v>
      </c>
      <c r="AP683" s="629">
        <v>12</v>
      </c>
      <c r="AQ683" s="629">
        <v>3</v>
      </c>
    </row>
    <row r="684" spans="1:43" hidden="1" x14ac:dyDescent="0.3">
      <c r="A684" s="638"/>
      <c r="H684" s="596" t="s">
        <v>537</v>
      </c>
      <c r="I684" s="620" t="s">
        <v>538</v>
      </c>
      <c r="J684" s="621" t="s">
        <v>652</v>
      </c>
      <c r="K684" s="596" t="s">
        <v>537</v>
      </c>
      <c r="L684" s="620" t="s">
        <v>538</v>
      </c>
      <c r="M684" s="621" t="s">
        <v>652</v>
      </c>
      <c r="N684" s="596" t="s">
        <v>537</v>
      </c>
      <c r="O684" s="620" t="s">
        <v>538</v>
      </c>
      <c r="P684" s="621" t="s">
        <v>652</v>
      </c>
      <c r="Q684" s="596" t="s">
        <v>537</v>
      </c>
      <c r="R684" s="620" t="s">
        <v>538</v>
      </c>
      <c r="S684" s="621" t="s">
        <v>652</v>
      </c>
      <c r="T684" s="596" t="s">
        <v>537</v>
      </c>
      <c r="U684" s="620" t="s">
        <v>538</v>
      </c>
      <c r="V684" s="621" t="s">
        <v>652</v>
      </c>
      <c r="W684" s="596" t="s">
        <v>537</v>
      </c>
      <c r="X684" s="620" t="s">
        <v>538</v>
      </c>
      <c r="Y684" s="621" t="s">
        <v>652</v>
      </c>
      <c r="Z684" s="596" t="s">
        <v>537</v>
      </c>
      <c r="AA684" s="620" t="s">
        <v>538</v>
      </c>
      <c r="AB684" s="621" t="s">
        <v>652</v>
      </c>
      <c r="AC684" s="596" t="s">
        <v>537</v>
      </c>
      <c r="AD684" s="620" t="s">
        <v>538</v>
      </c>
      <c r="AE684" s="621" t="s">
        <v>652</v>
      </c>
      <c r="AF684" s="596" t="s">
        <v>537</v>
      </c>
      <c r="AG684" s="620" t="s">
        <v>538</v>
      </c>
      <c r="AH684" s="621" t="s">
        <v>652</v>
      </c>
      <c r="AI684" s="596" t="s">
        <v>537</v>
      </c>
      <c r="AJ684" s="620" t="s">
        <v>538</v>
      </c>
      <c r="AK684" s="621" t="s">
        <v>652</v>
      </c>
      <c r="AL684" s="596" t="s">
        <v>537</v>
      </c>
      <c r="AM684" s="620" t="s">
        <v>538</v>
      </c>
      <c r="AN684" s="621" t="s">
        <v>652</v>
      </c>
      <c r="AO684" s="596" t="s">
        <v>537</v>
      </c>
      <c r="AP684" s="620" t="s">
        <v>538</v>
      </c>
      <c r="AQ684" s="621" t="s">
        <v>652</v>
      </c>
    </row>
    <row r="685" spans="1:43" hidden="1" x14ac:dyDescent="0.3">
      <c r="A685" s="638"/>
      <c r="H685" s="602" t="s">
        <v>625</v>
      </c>
      <c r="I685" s="623">
        <v>1</v>
      </c>
      <c r="J685" s="623">
        <v>3</v>
      </c>
      <c r="K685" s="602" t="s">
        <v>625</v>
      </c>
      <c r="L685" s="623">
        <v>2</v>
      </c>
      <c r="M685" s="623">
        <v>3</v>
      </c>
      <c r="N685" s="602" t="s">
        <v>625</v>
      </c>
      <c r="O685" s="623">
        <v>3</v>
      </c>
      <c r="P685" s="623">
        <v>3</v>
      </c>
      <c r="Q685" s="602" t="s">
        <v>625</v>
      </c>
      <c r="R685" s="623">
        <v>4</v>
      </c>
      <c r="S685" s="623">
        <v>3</v>
      </c>
      <c r="T685" s="602" t="s">
        <v>625</v>
      </c>
      <c r="U685" s="623">
        <v>5</v>
      </c>
      <c r="V685" s="623">
        <v>3</v>
      </c>
      <c r="W685" s="602" t="s">
        <v>625</v>
      </c>
      <c r="X685" s="623">
        <v>6</v>
      </c>
      <c r="Y685" s="623">
        <v>3</v>
      </c>
      <c r="Z685" s="602" t="s">
        <v>625</v>
      </c>
      <c r="AA685" s="623">
        <v>7</v>
      </c>
      <c r="AB685" s="623">
        <v>3</v>
      </c>
      <c r="AC685" s="602" t="s">
        <v>625</v>
      </c>
      <c r="AD685" s="623">
        <v>8</v>
      </c>
      <c r="AE685" s="623">
        <v>3</v>
      </c>
      <c r="AF685" s="602" t="s">
        <v>625</v>
      </c>
      <c r="AG685" s="623">
        <v>9</v>
      </c>
      <c r="AH685" s="623">
        <v>3</v>
      </c>
      <c r="AI685" s="602" t="s">
        <v>625</v>
      </c>
      <c r="AJ685" s="623">
        <v>10</v>
      </c>
      <c r="AK685" s="623">
        <v>3</v>
      </c>
      <c r="AL685" s="602" t="s">
        <v>625</v>
      </c>
      <c r="AM685" s="623">
        <v>11</v>
      </c>
      <c r="AN685" s="623">
        <v>3</v>
      </c>
      <c r="AO685" s="602" t="s">
        <v>625</v>
      </c>
      <c r="AP685" s="623">
        <v>12</v>
      </c>
      <c r="AQ685" s="623">
        <v>3</v>
      </c>
    </row>
    <row r="686" spans="1:43" hidden="1" x14ac:dyDescent="0.3">
      <c r="A686" s="638"/>
      <c r="H686" s="607" t="s">
        <v>537</v>
      </c>
      <c r="I686" s="623" t="s">
        <v>538</v>
      </c>
      <c r="J686" s="626" t="s">
        <v>652</v>
      </c>
      <c r="K686" s="607" t="s">
        <v>537</v>
      </c>
      <c r="L686" s="623" t="s">
        <v>538</v>
      </c>
      <c r="M686" s="626" t="s">
        <v>652</v>
      </c>
      <c r="N686" s="607" t="s">
        <v>537</v>
      </c>
      <c r="O686" s="623" t="s">
        <v>538</v>
      </c>
      <c r="P686" s="626" t="s">
        <v>652</v>
      </c>
      <c r="Q686" s="607" t="s">
        <v>537</v>
      </c>
      <c r="R686" s="623" t="s">
        <v>538</v>
      </c>
      <c r="S686" s="626" t="s">
        <v>652</v>
      </c>
      <c r="T686" s="607" t="s">
        <v>537</v>
      </c>
      <c r="U686" s="623" t="s">
        <v>538</v>
      </c>
      <c r="V686" s="626" t="s">
        <v>652</v>
      </c>
      <c r="W686" s="607" t="s">
        <v>537</v>
      </c>
      <c r="X686" s="623" t="s">
        <v>538</v>
      </c>
      <c r="Y686" s="626" t="s">
        <v>652</v>
      </c>
      <c r="Z686" s="607" t="s">
        <v>537</v>
      </c>
      <c r="AA686" s="623" t="s">
        <v>538</v>
      </c>
      <c r="AB686" s="626" t="s">
        <v>652</v>
      </c>
      <c r="AC686" s="607" t="s">
        <v>537</v>
      </c>
      <c r="AD686" s="623" t="s">
        <v>538</v>
      </c>
      <c r="AE686" s="626" t="s">
        <v>652</v>
      </c>
      <c r="AF686" s="607" t="s">
        <v>537</v>
      </c>
      <c r="AG686" s="623" t="s">
        <v>538</v>
      </c>
      <c r="AH686" s="626" t="s">
        <v>652</v>
      </c>
      <c r="AI686" s="607" t="s">
        <v>537</v>
      </c>
      <c r="AJ686" s="623" t="s">
        <v>538</v>
      </c>
      <c r="AK686" s="626" t="s">
        <v>652</v>
      </c>
      <c r="AL686" s="607" t="s">
        <v>537</v>
      </c>
      <c r="AM686" s="623" t="s">
        <v>538</v>
      </c>
      <c r="AN686" s="626" t="s">
        <v>652</v>
      </c>
      <c r="AO686" s="607" t="s">
        <v>537</v>
      </c>
      <c r="AP686" s="623" t="s">
        <v>538</v>
      </c>
      <c r="AQ686" s="626" t="s">
        <v>652</v>
      </c>
    </row>
    <row r="687" spans="1:43" hidden="1" x14ac:dyDescent="0.3">
      <c r="A687" s="638"/>
      <c r="H687" s="607" t="s">
        <v>626</v>
      </c>
      <c r="I687" s="623">
        <v>1</v>
      </c>
      <c r="J687" s="623">
        <v>3</v>
      </c>
      <c r="K687" s="607" t="s">
        <v>626</v>
      </c>
      <c r="L687" s="623">
        <v>2</v>
      </c>
      <c r="M687" s="623">
        <v>3</v>
      </c>
      <c r="N687" s="607" t="s">
        <v>626</v>
      </c>
      <c r="O687" s="623">
        <v>3</v>
      </c>
      <c r="P687" s="623">
        <v>3</v>
      </c>
      <c r="Q687" s="607" t="s">
        <v>626</v>
      </c>
      <c r="R687" s="623">
        <v>4</v>
      </c>
      <c r="S687" s="623">
        <v>3</v>
      </c>
      <c r="T687" s="607" t="s">
        <v>626</v>
      </c>
      <c r="U687" s="623">
        <v>5</v>
      </c>
      <c r="V687" s="623">
        <v>3</v>
      </c>
      <c r="W687" s="607" t="s">
        <v>626</v>
      </c>
      <c r="X687" s="623">
        <v>6</v>
      </c>
      <c r="Y687" s="623">
        <v>3</v>
      </c>
      <c r="Z687" s="607" t="s">
        <v>626</v>
      </c>
      <c r="AA687" s="623">
        <v>7</v>
      </c>
      <c r="AB687" s="623">
        <v>3</v>
      </c>
      <c r="AC687" s="607" t="s">
        <v>626</v>
      </c>
      <c r="AD687" s="623">
        <v>8</v>
      </c>
      <c r="AE687" s="623">
        <v>3</v>
      </c>
      <c r="AF687" s="607" t="s">
        <v>626</v>
      </c>
      <c r="AG687" s="623">
        <v>9</v>
      </c>
      <c r="AH687" s="623">
        <v>3</v>
      </c>
      <c r="AI687" s="607" t="s">
        <v>626</v>
      </c>
      <c r="AJ687" s="623">
        <v>10</v>
      </c>
      <c r="AK687" s="623">
        <v>3</v>
      </c>
      <c r="AL687" s="607" t="s">
        <v>626</v>
      </c>
      <c r="AM687" s="623">
        <v>11</v>
      </c>
      <c r="AN687" s="623">
        <v>3</v>
      </c>
      <c r="AO687" s="607" t="s">
        <v>626</v>
      </c>
      <c r="AP687" s="623">
        <v>12</v>
      </c>
      <c r="AQ687" s="623">
        <v>3</v>
      </c>
    </row>
    <row r="688" spans="1:43" hidden="1" x14ac:dyDescent="0.3">
      <c r="A688" s="638"/>
      <c r="H688" s="602" t="s">
        <v>537</v>
      </c>
      <c r="I688" s="623" t="s">
        <v>538</v>
      </c>
      <c r="J688" s="626" t="s">
        <v>652</v>
      </c>
      <c r="K688" s="602" t="s">
        <v>537</v>
      </c>
      <c r="L688" s="623" t="s">
        <v>538</v>
      </c>
      <c r="M688" s="626" t="s">
        <v>652</v>
      </c>
      <c r="N688" s="602" t="s">
        <v>537</v>
      </c>
      <c r="O688" s="623" t="s">
        <v>538</v>
      </c>
      <c r="P688" s="626" t="s">
        <v>652</v>
      </c>
      <c r="Q688" s="602" t="s">
        <v>537</v>
      </c>
      <c r="R688" s="623" t="s">
        <v>538</v>
      </c>
      <c r="S688" s="626" t="s">
        <v>652</v>
      </c>
      <c r="T688" s="602" t="s">
        <v>537</v>
      </c>
      <c r="U688" s="623" t="s">
        <v>538</v>
      </c>
      <c r="V688" s="626" t="s">
        <v>652</v>
      </c>
      <c r="W688" s="602" t="s">
        <v>537</v>
      </c>
      <c r="X688" s="623" t="s">
        <v>538</v>
      </c>
      <c r="Y688" s="626" t="s">
        <v>652</v>
      </c>
      <c r="Z688" s="602" t="s">
        <v>537</v>
      </c>
      <c r="AA688" s="623" t="s">
        <v>538</v>
      </c>
      <c r="AB688" s="626" t="s">
        <v>652</v>
      </c>
      <c r="AC688" s="602" t="s">
        <v>537</v>
      </c>
      <c r="AD688" s="623" t="s">
        <v>538</v>
      </c>
      <c r="AE688" s="626" t="s">
        <v>652</v>
      </c>
      <c r="AF688" s="602" t="s">
        <v>537</v>
      </c>
      <c r="AG688" s="623" t="s">
        <v>538</v>
      </c>
      <c r="AH688" s="626" t="s">
        <v>652</v>
      </c>
      <c r="AI688" s="602" t="s">
        <v>537</v>
      </c>
      <c r="AJ688" s="623" t="s">
        <v>538</v>
      </c>
      <c r="AK688" s="626" t="s">
        <v>652</v>
      </c>
      <c r="AL688" s="602" t="s">
        <v>537</v>
      </c>
      <c r="AM688" s="623" t="s">
        <v>538</v>
      </c>
      <c r="AN688" s="626" t="s">
        <v>652</v>
      </c>
      <c r="AO688" s="602" t="s">
        <v>537</v>
      </c>
      <c r="AP688" s="623" t="s">
        <v>538</v>
      </c>
      <c r="AQ688" s="626" t="s">
        <v>652</v>
      </c>
    </row>
    <row r="689" spans="1:43" ht="15" hidden="1" thickBot="1" x14ac:dyDescent="0.35">
      <c r="A689" s="638"/>
      <c r="H689" s="618" t="s">
        <v>627</v>
      </c>
      <c r="I689" s="629">
        <v>1</v>
      </c>
      <c r="J689" s="629">
        <v>3</v>
      </c>
      <c r="K689" s="618" t="s">
        <v>627</v>
      </c>
      <c r="L689" s="629">
        <v>2</v>
      </c>
      <c r="M689" s="629">
        <v>3</v>
      </c>
      <c r="N689" s="618" t="s">
        <v>627</v>
      </c>
      <c r="O689" s="629">
        <v>3</v>
      </c>
      <c r="P689" s="629">
        <v>3</v>
      </c>
      <c r="Q689" s="618" t="s">
        <v>627</v>
      </c>
      <c r="R689" s="629">
        <v>4</v>
      </c>
      <c r="S689" s="629">
        <v>3</v>
      </c>
      <c r="T689" s="618" t="s">
        <v>627</v>
      </c>
      <c r="U689" s="629">
        <v>5</v>
      </c>
      <c r="V689" s="629">
        <v>3</v>
      </c>
      <c r="W689" s="618" t="s">
        <v>627</v>
      </c>
      <c r="X689" s="629">
        <v>6</v>
      </c>
      <c r="Y689" s="629">
        <v>3</v>
      </c>
      <c r="Z689" s="618" t="s">
        <v>627</v>
      </c>
      <c r="AA689" s="629">
        <v>7</v>
      </c>
      <c r="AB689" s="629">
        <v>3</v>
      </c>
      <c r="AC689" s="618" t="s">
        <v>627</v>
      </c>
      <c r="AD689" s="629">
        <v>8</v>
      </c>
      <c r="AE689" s="629">
        <v>3</v>
      </c>
      <c r="AF689" s="618" t="s">
        <v>627</v>
      </c>
      <c r="AG689" s="629">
        <v>9</v>
      </c>
      <c r="AH689" s="629">
        <v>3</v>
      </c>
      <c r="AI689" s="618" t="s">
        <v>627</v>
      </c>
      <c r="AJ689" s="629">
        <v>10</v>
      </c>
      <c r="AK689" s="629">
        <v>3</v>
      </c>
      <c r="AL689" s="618" t="s">
        <v>627</v>
      </c>
      <c r="AM689" s="629">
        <v>11</v>
      </c>
      <c r="AN689" s="629">
        <v>3</v>
      </c>
      <c r="AO689" s="618" t="s">
        <v>627</v>
      </c>
      <c r="AP689" s="629">
        <v>12</v>
      </c>
      <c r="AQ689" s="629">
        <v>3</v>
      </c>
    </row>
    <row r="690" spans="1:43" hidden="1" x14ac:dyDescent="0.3">
      <c r="A690" s="638"/>
      <c r="H690" s="596" t="s">
        <v>537</v>
      </c>
      <c r="I690" s="620" t="s">
        <v>538</v>
      </c>
      <c r="J690" s="621" t="s">
        <v>652</v>
      </c>
      <c r="K690" s="596" t="s">
        <v>537</v>
      </c>
      <c r="L690" s="620" t="s">
        <v>538</v>
      </c>
      <c r="M690" s="621" t="s">
        <v>652</v>
      </c>
      <c r="N690" s="596" t="s">
        <v>537</v>
      </c>
      <c r="O690" s="620" t="s">
        <v>538</v>
      </c>
      <c r="P690" s="621" t="s">
        <v>652</v>
      </c>
      <c r="Q690" s="596" t="s">
        <v>537</v>
      </c>
      <c r="R690" s="620" t="s">
        <v>538</v>
      </c>
      <c r="S690" s="621" t="s">
        <v>652</v>
      </c>
      <c r="T690" s="596" t="s">
        <v>537</v>
      </c>
      <c r="U690" s="620" t="s">
        <v>538</v>
      </c>
      <c r="V690" s="621" t="s">
        <v>652</v>
      </c>
      <c r="W690" s="596" t="s">
        <v>537</v>
      </c>
      <c r="X690" s="620" t="s">
        <v>538</v>
      </c>
      <c r="Y690" s="621" t="s">
        <v>652</v>
      </c>
      <c r="Z690" s="596" t="s">
        <v>537</v>
      </c>
      <c r="AA690" s="620" t="s">
        <v>538</v>
      </c>
      <c r="AB690" s="621" t="s">
        <v>652</v>
      </c>
      <c r="AC690" s="596" t="s">
        <v>537</v>
      </c>
      <c r="AD690" s="620" t="s">
        <v>538</v>
      </c>
      <c r="AE690" s="621" t="s">
        <v>652</v>
      </c>
      <c r="AF690" s="596" t="s">
        <v>537</v>
      </c>
      <c r="AG690" s="620" t="s">
        <v>538</v>
      </c>
      <c r="AH690" s="621" t="s">
        <v>652</v>
      </c>
      <c r="AI690" s="596" t="s">
        <v>537</v>
      </c>
      <c r="AJ690" s="620" t="s">
        <v>538</v>
      </c>
      <c r="AK690" s="621" t="s">
        <v>652</v>
      </c>
      <c r="AL690" s="596" t="s">
        <v>537</v>
      </c>
      <c r="AM690" s="620" t="s">
        <v>538</v>
      </c>
      <c r="AN690" s="621" t="s">
        <v>652</v>
      </c>
      <c r="AO690" s="596" t="s">
        <v>537</v>
      </c>
      <c r="AP690" s="620" t="s">
        <v>538</v>
      </c>
      <c r="AQ690" s="621" t="s">
        <v>652</v>
      </c>
    </row>
    <row r="691" spans="1:43" hidden="1" x14ac:dyDescent="0.3">
      <c r="A691" s="638"/>
      <c r="H691" s="602" t="s">
        <v>628</v>
      </c>
      <c r="I691" s="623">
        <v>1</v>
      </c>
      <c r="J691" s="623">
        <v>3</v>
      </c>
      <c r="K691" s="602" t="s">
        <v>628</v>
      </c>
      <c r="L691" s="623">
        <v>2</v>
      </c>
      <c r="M691" s="623">
        <v>3</v>
      </c>
      <c r="N691" s="602" t="s">
        <v>628</v>
      </c>
      <c r="O691" s="623">
        <v>3</v>
      </c>
      <c r="P691" s="623">
        <v>3</v>
      </c>
      <c r="Q691" s="602" t="s">
        <v>628</v>
      </c>
      <c r="R691" s="623">
        <v>4</v>
      </c>
      <c r="S691" s="623">
        <v>3</v>
      </c>
      <c r="T691" s="602" t="s">
        <v>628</v>
      </c>
      <c r="U691" s="623">
        <v>5</v>
      </c>
      <c r="V691" s="623">
        <v>3</v>
      </c>
      <c r="W691" s="602" t="s">
        <v>628</v>
      </c>
      <c r="X691" s="623">
        <v>6</v>
      </c>
      <c r="Y691" s="623">
        <v>3</v>
      </c>
      <c r="Z691" s="602" t="s">
        <v>628</v>
      </c>
      <c r="AA691" s="623">
        <v>7</v>
      </c>
      <c r="AB691" s="623">
        <v>3</v>
      </c>
      <c r="AC691" s="602" t="s">
        <v>628</v>
      </c>
      <c r="AD691" s="623">
        <v>8</v>
      </c>
      <c r="AE691" s="623">
        <v>3</v>
      </c>
      <c r="AF691" s="602" t="s">
        <v>628</v>
      </c>
      <c r="AG691" s="623">
        <v>9</v>
      </c>
      <c r="AH691" s="623">
        <v>3</v>
      </c>
      <c r="AI691" s="602" t="s">
        <v>628</v>
      </c>
      <c r="AJ691" s="623">
        <v>10</v>
      </c>
      <c r="AK691" s="623">
        <v>3</v>
      </c>
      <c r="AL691" s="602" t="s">
        <v>628</v>
      </c>
      <c r="AM691" s="623">
        <v>11</v>
      </c>
      <c r="AN691" s="623">
        <v>3</v>
      </c>
      <c r="AO691" s="602" t="s">
        <v>628</v>
      </c>
      <c r="AP691" s="623">
        <v>12</v>
      </c>
      <c r="AQ691" s="623">
        <v>3</v>
      </c>
    </row>
    <row r="692" spans="1:43" hidden="1" x14ac:dyDescent="0.3">
      <c r="A692" s="638"/>
      <c r="H692" s="602" t="s">
        <v>537</v>
      </c>
      <c r="I692" s="623" t="s">
        <v>538</v>
      </c>
      <c r="J692" s="626" t="s">
        <v>652</v>
      </c>
      <c r="K692" s="602" t="s">
        <v>537</v>
      </c>
      <c r="L692" s="623" t="s">
        <v>538</v>
      </c>
      <c r="M692" s="626" t="s">
        <v>652</v>
      </c>
      <c r="N692" s="602" t="s">
        <v>537</v>
      </c>
      <c r="O692" s="623" t="s">
        <v>538</v>
      </c>
      <c r="P692" s="626" t="s">
        <v>652</v>
      </c>
      <c r="Q692" s="602" t="s">
        <v>537</v>
      </c>
      <c r="R692" s="623" t="s">
        <v>538</v>
      </c>
      <c r="S692" s="626" t="s">
        <v>652</v>
      </c>
      <c r="T692" s="602" t="s">
        <v>537</v>
      </c>
      <c r="U692" s="623" t="s">
        <v>538</v>
      </c>
      <c r="V692" s="626" t="s">
        <v>652</v>
      </c>
      <c r="W692" s="602" t="s">
        <v>537</v>
      </c>
      <c r="X692" s="623" t="s">
        <v>538</v>
      </c>
      <c r="Y692" s="626" t="s">
        <v>652</v>
      </c>
      <c r="Z692" s="602" t="s">
        <v>537</v>
      </c>
      <c r="AA692" s="623" t="s">
        <v>538</v>
      </c>
      <c r="AB692" s="626" t="s">
        <v>652</v>
      </c>
      <c r="AC692" s="602" t="s">
        <v>537</v>
      </c>
      <c r="AD692" s="623" t="s">
        <v>538</v>
      </c>
      <c r="AE692" s="626" t="s">
        <v>652</v>
      </c>
      <c r="AF692" s="602" t="s">
        <v>537</v>
      </c>
      <c r="AG692" s="623" t="s">
        <v>538</v>
      </c>
      <c r="AH692" s="626" t="s">
        <v>652</v>
      </c>
      <c r="AI692" s="602" t="s">
        <v>537</v>
      </c>
      <c r="AJ692" s="623" t="s">
        <v>538</v>
      </c>
      <c r="AK692" s="626" t="s">
        <v>652</v>
      </c>
      <c r="AL692" s="602" t="s">
        <v>537</v>
      </c>
      <c r="AM692" s="623" t="s">
        <v>538</v>
      </c>
      <c r="AN692" s="626" t="s">
        <v>652</v>
      </c>
      <c r="AO692" s="602" t="s">
        <v>537</v>
      </c>
      <c r="AP692" s="623" t="s">
        <v>538</v>
      </c>
      <c r="AQ692" s="626" t="s">
        <v>652</v>
      </c>
    </row>
    <row r="693" spans="1:43" hidden="1" x14ac:dyDescent="0.3">
      <c r="A693" s="638"/>
      <c r="H693" s="602" t="s">
        <v>629</v>
      </c>
      <c r="I693" s="623">
        <v>1</v>
      </c>
      <c r="J693" s="623">
        <v>3</v>
      </c>
      <c r="K693" s="602" t="s">
        <v>629</v>
      </c>
      <c r="L693" s="623">
        <v>2</v>
      </c>
      <c r="M693" s="623">
        <v>3</v>
      </c>
      <c r="N693" s="602" t="s">
        <v>629</v>
      </c>
      <c r="O693" s="623">
        <v>3</v>
      </c>
      <c r="P693" s="623">
        <v>3</v>
      </c>
      <c r="Q693" s="602" t="s">
        <v>629</v>
      </c>
      <c r="R693" s="623">
        <v>4</v>
      </c>
      <c r="S693" s="623">
        <v>3</v>
      </c>
      <c r="T693" s="602" t="s">
        <v>629</v>
      </c>
      <c r="U693" s="623">
        <v>5</v>
      </c>
      <c r="V693" s="623">
        <v>3</v>
      </c>
      <c r="W693" s="602" t="s">
        <v>629</v>
      </c>
      <c r="X693" s="623">
        <v>6</v>
      </c>
      <c r="Y693" s="623">
        <v>3</v>
      </c>
      <c r="Z693" s="602" t="s">
        <v>629</v>
      </c>
      <c r="AA693" s="623">
        <v>7</v>
      </c>
      <c r="AB693" s="623">
        <v>3</v>
      </c>
      <c r="AC693" s="602" t="s">
        <v>629</v>
      </c>
      <c r="AD693" s="623">
        <v>8</v>
      </c>
      <c r="AE693" s="623">
        <v>3</v>
      </c>
      <c r="AF693" s="602" t="s">
        <v>629</v>
      </c>
      <c r="AG693" s="623">
        <v>9</v>
      </c>
      <c r="AH693" s="623">
        <v>3</v>
      </c>
      <c r="AI693" s="602" t="s">
        <v>629</v>
      </c>
      <c r="AJ693" s="623">
        <v>10</v>
      </c>
      <c r="AK693" s="623">
        <v>3</v>
      </c>
      <c r="AL693" s="602" t="s">
        <v>629</v>
      </c>
      <c r="AM693" s="623">
        <v>11</v>
      </c>
      <c r="AN693" s="623">
        <v>3</v>
      </c>
      <c r="AO693" s="602" t="s">
        <v>629</v>
      </c>
      <c r="AP693" s="623">
        <v>12</v>
      </c>
      <c r="AQ693" s="623">
        <v>3</v>
      </c>
    </row>
    <row r="694" spans="1:43" hidden="1" x14ac:dyDescent="0.3">
      <c r="A694" s="638"/>
      <c r="H694" s="602" t="s">
        <v>537</v>
      </c>
      <c r="I694" s="623" t="s">
        <v>538</v>
      </c>
      <c r="J694" s="626" t="s">
        <v>652</v>
      </c>
      <c r="K694" s="602" t="s">
        <v>537</v>
      </c>
      <c r="L694" s="623" t="s">
        <v>538</v>
      </c>
      <c r="M694" s="626" t="s">
        <v>652</v>
      </c>
      <c r="N694" s="602" t="s">
        <v>537</v>
      </c>
      <c r="O694" s="623" t="s">
        <v>538</v>
      </c>
      <c r="P694" s="626" t="s">
        <v>652</v>
      </c>
      <c r="Q694" s="602" t="s">
        <v>537</v>
      </c>
      <c r="R694" s="623" t="s">
        <v>538</v>
      </c>
      <c r="S694" s="626" t="s">
        <v>652</v>
      </c>
      <c r="T694" s="602" t="s">
        <v>537</v>
      </c>
      <c r="U694" s="623" t="s">
        <v>538</v>
      </c>
      <c r="V694" s="626" t="s">
        <v>652</v>
      </c>
      <c r="W694" s="602" t="s">
        <v>537</v>
      </c>
      <c r="X694" s="623" t="s">
        <v>538</v>
      </c>
      <c r="Y694" s="626" t="s">
        <v>652</v>
      </c>
      <c r="Z694" s="602" t="s">
        <v>537</v>
      </c>
      <c r="AA694" s="623" t="s">
        <v>538</v>
      </c>
      <c r="AB694" s="626" t="s">
        <v>652</v>
      </c>
      <c r="AC694" s="602" t="s">
        <v>537</v>
      </c>
      <c r="AD694" s="623" t="s">
        <v>538</v>
      </c>
      <c r="AE694" s="626" t="s">
        <v>652</v>
      </c>
      <c r="AF694" s="602" t="s">
        <v>537</v>
      </c>
      <c r="AG694" s="623" t="s">
        <v>538</v>
      </c>
      <c r="AH694" s="626" t="s">
        <v>652</v>
      </c>
      <c r="AI694" s="602" t="s">
        <v>537</v>
      </c>
      <c r="AJ694" s="623" t="s">
        <v>538</v>
      </c>
      <c r="AK694" s="626" t="s">
        <v>652</v>
      </c>
      <c r="AL694" s="602" t="s">
        <v>537</v>
      </c>
      <c r="AM694" s="623" t="s">
        <v>538</v>
      </c>
      <c r="AN694" s="626" t="s">
        <v>652</v>
      </c>
      <c r="AO694" s="602" t="s">
        <v>537</v>
      </c>
      <c r="AP694" s="623" t="s">
        <v>538</v>
      </c>
      <c r="AQ694" s="626" t="s">
        <v>652</v>
      </c>
    </row>
    <row r="695" spans="1:43" hidden="1" x14ac:dyDescent="0.3">
      <c r="A695" s="638"/>
      <c r="H695" s="602" t="s">
        <v>630</v>
      </c>
      <c r="I695" s="623">
        <v>1</v>
      </c>
      <c r="J695" s="623">
        <v>3</v>
      </c>
      <c r="K695" s="602" t="s">
        <v>630</v>
      </c>
      <c r="L695" s="623">
        <v>2</v>
      </c>
      <c r="M695" s="623">
        <v>3</v>
      </c>
      <c r="N695" s="602" t="s">
        <v>630</v>
      </c>
      <c r="O695" s="623">
        <v>3</v>
      </c>
      <c r="P695" s="623">
        <v>3</v>
      </c>
      <c r="Q695" s="602" t="s">
        <v>630</v>
      </c>
      <c r="R695" s="623">
        <v>4</v>
      </c>
      <c r="S695" s="623">
        <v>3</v>
      </c>
      <c r="T695" s="602" t="s">
        <v>630</v>
      </c>
      <c r="U695" s="623">
        <v>5</v>
      </c>
      <c r="V695" s="623">
        <v>3</v>
      </c>
      <c r="W695" s="602" t="s">
        <v>630</v>
      </c>
      <c r="X695" s="623">
        <v>6</v>
      </c>
      <c r="Y695" s="623">
        <v>3</v>
      </c>
      <c r="Z695" s="602" t="s">
        <v>630</v>
      </c>
      <c r="AA695" s="623">
        <v>7</v>
      </c>
      <c r="AB695" s="623">
        <v>3</v>
      </c>
      <c r="AC695" s="602" t="s">
        <v>630</v>
      </c>
      <c r="AD695" s="623">
        <v>8</v>
      </c>
      <c r="AE695" s="623">
        <v>3</v>
      </c>
      <c r="AF695" s="602" t="s">
        <v>630</v>
      </c>
      <c r="AG695" s="623">
        <v>9</v>
      </c>
      <c r="AH695" s="623">
        <v>3</v>
      </c>
      <c r="AI695" s="602" t="s">
        <v>630</v>
      </c>
      <c r="AJ695" s="623">
        <v>10</v>
      </c>
      <c r="AK695" s="623">
        <v>3</v>
      </c>
      <c r="AL695" s="602" t="s">
        <v>630</v>
      </c>
      <c r="AM695" s="623">
        <v>11</v>
      </c>
      <c r="AN695" s="623">
        <v>3</v>
      </c>
      <c r="AO695" s="602" t="s">
        <v>630</v>
      </c>
      <c r="AP695" s="623">
        <v>12</v>
      </c>
      <c r="AQ695" s="623">
        <v>3</v>
      </c>
    </row>
    <row r="696" spans="1:43" hidden="1" x14ac:dyDescent="0.3">
      <c r="A696" s="638"/>
      <c r="H696" s="602" t="s">
        <v>537</v>
      </c>
      <c r="I696" s="623" t="s">
        <v>538</v>
      </c>
      <c r="J696" s="626" t="s">
        <v>652</v>
      </c>
      <c r="K696" s="602" t="s">
        <v>537</v>
      </c>
      <c r="L696" s="623" t="s">
        <v>538</v>
      </c>
      <c r="M696" s="626" t="s">
        <v>652</v>
      </c>
      <c r="N696" s="602" t="s">
        <v>537</v>
      </c>
      <c r="O696" s="623" t="s">
        <v>538</v>
      </c>
      <c r="P696" s="626" t="s">
        <v>652</v>
      </c>
      <c r="Q696" s="602" t="s">
        <v>537</v>
      </c>
      <c r="R696" s="623" t="s">
        <v>538</v>
      </c>
      <c r="S696" s="626" t="s">
        <v>652</v>
      </c>
      <c r="T696" s="602" t="s">
        <v>537</v>
      </c>
      <c r="U696" s="623" t="s">
        <v>538</v>
      </c>
      <c r="V696" s="626" t="s">
        <v>652</v>
      </c>
      <c r="W696" s="602" t="s">
        <v>537</v>
      </c>
      <c r="X696" s="623" t="s">
        <v>538</v>
      </c>
      <c r="Y696" s="626" t="s">
        <v>652</v>
      </c>
      <c r="Z696" s="602" t="s">
        <v>537</v>
      </c>
      <c r="AA696" s="623" t="s">
        <v>538</v>
      </c>
      <c r="AB696" s="626" t="s">
        <v>652</v>
      </c>
      <c r="AC696" s="602" t="s">
        <v>537</v>
      </c>
      <c r="AD696" s="623" t="s">
        <v>538</v>
      </c>
      <c r="AE696" s="626" t="s">
        <v>652</v>
      </c>
      <c r="AF696" s="602" t="s">
        <v>537</v>
      </c>
      <c r="AG696" s="623" t="s">
        <v>538</v>
      </c>
      <c r="AH696" s="626" t="s">
        <v>652</v>
      </c>
      <c r="AI696" s="602" t="s">
        <v>537</v>
      </c>
      <c r="AJ696" s="623" t="s">
        <v>538</v>
      </c>
      <c r="AK696" s="626" t="s">
        <v>652</v>
      </c>
      <c r="AL696" s="602" t="s">
        <v>537</v>
      </c>
      <c r="AM696" s="623" t="s">
        <v>538</v>
      </c>
      <c r="AN696" s="626" t="s">
        <v>652</v>
      </c>
      <c r="AO696" s="602" t="s">
        <v>537</v>
      </c>
      <c r="AP696" s="623" t="s">
        <v>538</v>
      </c>
      <c r="AQ696" s="626" t="s">
        <v>652</v>
      </c>
    </row>
    <row r="697" spans="1:43" hidden="1" x14ac:dyDescent="0.3">
      <c r="A697" s="638"/>
      <c r="H697" s="602" t="s">
        <v>631</v>
      </c>
      <c r="I697" s="623">
        <v>1</v>
      </c>
      <c r="J697" s="623">
        <v>3</v>
      </c>
      <c r="K697" s="602" t="s">
        <v>631</v>
      </c>
      <c r="L697" s="623">
        <v>2</v>
      </c>
      <c r="M697" s="623">
        <v>3</v>
      </c>
      <c r="N697" s="602" t="s">
        <v>631</v>
      </c>
      <c r="O697" s="623">
        <v>3</v>
      </c>
      <c r="P697" s="623">
        <v>3</v>
      </c>
      <c r="Q697" s="602" t="s">
        <v>631</v>
      </c>
      <c r="R697" s="623">
        <v>4</v>
      </c>
      <c r="S697" s="623">
        <v>3</v>
      </c>
      <c r="T697" s="602" t="s">
        <v>631</v>
      </c>
      <c r="U697" s="623">
        <v>5</v>
      </c>
      <c r="V697" s="623">
        <v>3</v>
      </c>
      <c r="W697" s="602" t="s">
        <v>631</v>
      </c>
      <c r="X697" s="623">
        <v>6</v>
      </c>
      <c r="Y697" s="623">
        <v>3</v>
      </c>
      <c r="Z697" s="602" t="s">
        <v>631</v>
      </c>
      <c r="AA697" s="623">
        <v>7</v>
      </c>
      <c r="AB697" s="623">
        <v>3</v>
      </c>
      <c r="AC697" s="602" t="s">
        <v>631</v>
      </c>
      <c r="AD697" s="623">
        <v>8</v>
      </c>
      <c r="AE697" s="623">
        <v>3</v>
      </c>
      <c r="AF697" s="602" t="s">
        <v>631</v>
      </c>
      <c r="AG697" s="623">
        <v>9</v>
      </c>
      <c r="AH697" s="623">
        <v>3</v>
      </c>
      <c r="AI697" s="602" t="s">
        <v>631</v>
      </c>
      <c r="AJ697" s="623">
        <v>10</v>
      </c>
      <c r="AK697" s="623">
        <v>3</v>
      </c>
      <c r="AL697" s="602" t="s">
        <v>631</v>
      </c>
      <c r="AM697" s="623">
        <v>11</v>
      </c>
      <c r="AN697" s="623">
        <v>3</v>
      </c>
      <c r="AO697" s="602" t="s">
        <v>631</v>
      </c>
      <c r="AP697" s="623">
        <v>12</v>
      </c>
      <c r="AQ697" s="623">
        <v>3</v>
      </c>
    </row>
    <row r="698" spans="1:43" hidden="1" x14ac:dyDescent="0.3">
      <c r="A698" s="638"/>
      <c r="H698" s="602" t="s">
        <v>537</v>
      </c>
      <c r="I698" s="623" t="s">
        <v>538</v>
      </c>
      <c r="J698" s="626" t="s">
        <v>652</v>
      </c>
      <c r="K698" s="602" t="s">
        <v>537</v>
      </c>
      <c r="L698" s="623" t="s">
        <v>538</v>
      </c>
      <c r="M698" s="626" t="s">
        <v>652</v>
      </c>
      <c r="N698" s="602" t="s">
        <v>537</v>
      </c>
      <c r="O698" s="623" t="s">
        <v>538</v>
      </c>
      <c r="P698" s="626" t="s">
        <v>652</v>
      </c>
      <c r="Q698" s="602" t="s">
        <v>537</v>
      </c>
      <c r="R698" s="623" t="s">
        <v>538</v>
      </c>
      <c r="S698" s="626" t="s">
        <v>652</v>
      </c>
      <c r="T698" s="602" t="s">
        <v>537</v>
      </c>
      <c r="U698" s="623" t="s">
        <v>538</v>
      </c>
      <c r="V698" s="626" t="s">
        <v>652</v>
      </c>
      <c r="W698" s="602" t="s">
        <v>537</v>
      </c>
      <c r="X698" s="623" t="s">
        <v>538</v>
      </c>
      <c r="Y698" s="626" t="s">
        <v>652</v>
      </c>
      <c r="Z698" s="602" t="s">
        <v>537</v>
      </c>
      <c r="AA698" s="623" t="s">
        <v>538</v>
      </c>
      <c r="AB698" s="626" t="s">
        <v>652</v>
      </c>
      <c r="AC698" s="602" t="s">
        <v>537</v>
      </c>
      <c r="AD698" s="623" t="s">
        <v>538</v>
      </c>
      <c r="AE698" s="626" t="s">
        <v>652</v>
      </c>
      <c r="AF698" s="602" t="s">
        <v>537</v>
      </c>
      <c r="AG698" s="623" t="s">
        <v>538</v>
      </c>
      <c r="AH698" s="626" t="s">
        <v>652</v>
      </c>
      <c r="AI698" s="602" t="s">
        <v>537</v>
      </c>
      <c r="AJ698" s="623" t="s">
        <v>538</v>
      </c>
      <c r="AK698" s="626" t="s">
        <v>652</v>
      </c>
      <c r="AL698" s="602" t="s">
        <v>537</v>
      </c>
      <c r="AM698" s="623" t="s">
        <v>538</v>
      </c>
      <c r="AN698" s="626" t="s">
        <v>652</v>
      </c>
      <c r="AO698" s="602" t="s">
        <v>537</v>
      </c>
      <c r="AP698" s="623" t="s">
        <v>538</v>
      </c>
      <c r="AQ698" s="626" t="s">
        <v>652</v>
      </c>
    </row>
    <row r="699" spans="1:43" hidden="1" x14ac:dyDescent="0.3">
      <c r="A699" s="638"/>
      <c r="H699" s="602" t="s">
        <v>632</v>
      </c>
      <c r="I699" s="623">
        <v>1</v>
      </c>
      <c r="J699" s="623">
        <v>3</v>
      </c>
      <c r="K699" s="602" t="s">
        <v>632</v>
      </c>
      <c r="L699" s="623">
        <v>2</v>
      </c>
      <c r="M699" s="623">
        <v>3</v>
      </c>
      <c r="N699" s="602" t="s">
        <v>632</v>
      </c>
      <c r="O699" s="623">
        <v>3</v>
      </c>
      <c r="P699" s="623">
        <v>3</v>
      </c>
      <c r="Q699" s="602" t="s">
        <v>632</v>
      </c>
      <c r="R699" s="623">
        <v>4</v>
      </c>
      <c r="S699" s="623">
        <v>3</v>
      </c>
      <c r="T699" s="602" t="s">
        <v>632</v>
      </c>
      <c r="U699" s="623">
        <v>5</v>
      </c>
      <c r="V699" s="623">
        <v>3</v>
      </c>
      <c r="W699" s="602" t="s">
        <v>632</v>
      </c>
      <c r="X699" s="623">
        <v>6</v>
      </c>
      <c r="Y699" s="623">
        <v>3</v>
      </c>
      <c r="Z699" s="602" t="s">
        <v>632</v>
      </c>
      <c r="AA699" s="623">
        <v>7</v>
      </c>
      <c r="AB699" s="623">
        <v>3</v>
      </c>
      <c r="AC699" s="602" t="s">
        <v>632</v>
      </c>
      <c r="AD699" s="623">
        <v>8</v>
      </c>
      <c r="AE699" s="623">
        <v>3</v>
      </c>
      <c r="AF699" s="602" t="s">
        <v>632</v>
      </c>
      <c r="AG699" s="623">
        <v>9</v>
      </c>
      <c r="AH699" s="623">
        <v>3</v>
      </c>
      <c r="AI699" s="602" t="s">
        <v>632</v>
      </c>
      <c r="AJ699" s="623">
        <v>10</v>
      </c>
      <c r="AK699" s="623">
        <v>3</v>
      </c>
      <c r="AL699" s="602" t="s">
        <v>632</v>
      </c>
      <c r="AM699" s="623">
        <v>11</v>
      </c>
      <c r="AN699" s="623">
        <v>3</v>
      </c>
      <c r="AO699" s="602" t="s">
        <v>632</v>
      </c>
      <c r="AP699" s="623">
        <v>12</v>
      </c>
      <c r="AQ699" s="623">
        <v>3</v>
      </c>
    </row>
    <row r="700" spans="1:43" hidden="1" x14ac:dyDescent="0.3">
      <c r="A700" s="638"/>
      <c r="H700" s="602" t="s">
        <v>537</v>
      </c>
      <c r="I700" s="623" t="s">
        <v>538</v>
      </c>
      <c r="J700" s="626" t="s">
        <v>652</v>
      </c>
      <c r="K700" s="602" t="s">
        <v>537</v>
      </c>
      <c r="L700" s="623" t="s">
        <v>538</v>
      </c>
      <c r="M700" s="626" t="s">
        <v>652</v>
      </c>
      <c r="N700" s="602" t="s">
        <v>537</v>
      </c>
      <c r="O700" s="623" t="s">
        <v>538</v>
      </c>
      <c r="P700" s="626" t="s">
        <v>652</v>
      </c>
      <c r="Q700" s="602" t="s">
        <v>537</v>
      </c>
      <c r="R700" s="623" t="s">
        <v>538</v>
      </c>
      <c r="S700" s="626" t="s">
        <v>652</v>
      </c>
      <c r="T700" s="602" t="s">
        <v>537</v>
      </c>
      <c r="U700" s="623" t="s">
        <v>538</v>
      </c>
      <c r="V700" s="626" t="s">
        <v>652</v>
      </c>
      <c r="W700" s="602" t="s">
        <v>537</v>
      </c>
      <c r="X700" s="623" t="s">
        <v>538</v>
      </c>
      <c r="Y700" s="626" t="s">
        <v>652</v>
      </c>
      <c r="Z700" s="602" t="s">
        <v>537</v>
      </c>
      <c r="AA700" s="623" t="s">
        <v>538</v>
      </c>
      <c r="AB700" s="626" t="s">
        <v>652</v>
      </c>
      <c r="AC700" s="602" t="s">
        <v>537</v>
      </c>
      <c r="AD700" s="623" t="s">
        <v>538</v>
      </c>
      <c r="AE700" s="626" t="s">
        <v>652</v>
      </c>
      <c r="AF700" s="602" t="s">
        <v>537</v>
      </c>
      <c r="AG700" s="623" t="s">
        <v>538</v>
      </c>
      <c r="AH700" s="626" t="s">
        <v>652</v>
      </c>
      <c r="AI700" s="602" t="s">
        <v>537</v>
      </c>
      <c r="AJ700" s="623" t="s">
        <v>538</v>
      </c>
      <c r="AK700" s="626" t="s">
        <v>652</v>
      </c>
      <c r="AL700" s="602" t="s">
        <v>537</v>
      </c>
      <c r="AM700" s="623" t="s">
        <v>538</v>
      </c>
      <c r="AN700" s="626" t="s">
        <v>652</v>
      </c>
      <c r="AO700" s="602" t="s">
        <v>537</v>
      </c>
      <c r="AP700" s="623" t="s">
        <v>538</v>
      </c>
      <c r="AQ700" s="626" t="s">
        <v>652</v>
      </c>
    </row>
    <row r="701" spans="1:43" hidden="1" x14ac:dyDescent="0.3">
      <c r="A701" s="638"/>
      <c r="H701" s="602" t="s">
        <v>633</v>
      </c>
      <c r="I701" s="623">
        <v>1</v>
      </c>
      <c r="J701" s="623">
        <v>3</v>
      </c>
      <c r="K701" s="602" t="s">
        <v>633</v>
      </c>
      <c r="L701" s="623">
        <v>2</v>
      </c>
      <c r="M701" s="623">
        <v>3</v>
      </c>
      <c r="N701" s="602" t="s">
        <v>633</v>
      </c>
      <c r="O701" s="623">
        <v>3</v>
      </c>
      <c r="P701" s="623">
        <v>3</v>
      </c>
      <c r="Q701" s="602" t="s">
        <v>633</v>
      </c>
      <c r="R701" s="623">
        <v>4</v>
      </c>
      <c r="S701" s="623">
        <v>3</v>
      </c>
      <c r="T701" s="602" t="s">
        <v>633</v>
      </c>
      <c r="U701" s="623">
        <v>5</v>
      </c>
      <c r="V701" s="623">
        <v>3</v>
      </c>
      <c r="W701" s="602" t="s">
        <v>633</v>
      </c>
      <c r="X701" s="623">
        <v>6</v>
      </c>
      <c r="Y701" s="623">
        <v>3</v>
      </c>
      <c r="Z701" s="602" t="s">
        <v>633</v>
      </c>
      <c r="AA701" s="623">
        <v>7</v>
      </c>
      <c r="AB701" s="623">
        <v>3</v>
      </c>
      <c r="AC701" s="602" t="s">
        <v>633</v>
      </c>
      <c r="AD701" s="623">
        <v>8</v>
      </c>
      <c r="AE701" s="623">
        <v>3</v>
      </c>
      <c r="AF701" s="602" t="s">
        <v>633</v>
      </c>
      <c r="AG701" s="623">
        <v>9</v>
      </c>
      <c r="AH701" s="623">
        <v>3</v>
      </c>
      <c r="AI701" s="602" t="s">
        <v>633</v>
      </c>
      <c r="AJ701" s="623">
        <v>10</v>
      </c>
      <c r="AK701" s="623">
        <v>3</v>
      </c>
      <c r="AL701" s="602" t="s">
        <v>633</v>
      </c>
      <c r="AM701" s="623">
        <v>11</v>
      </c>
      <c r="AN701" s="623">
        <v>3</v>
      </c>
      <c r="AO701" s="602" t="s">
        <v>633</v>
      </c>
      <c r="AP701" s="623">
        <v>12</v>
      </c>
      <c r="AQ701" s="623">
        <v>3</v>
      </c>
    </row>
    <row r="702" spans="1:43" hidden="1" x14ac:dyDescent="0.3">
      <c r="A702" s="638"/>
      <c r="H702" s="607" t="s">
        <v>537</v>
      </c>
      <c r="I702" s="623" t="s">
        <v>538</v>
      </c>
      <c r="J702" s="626" t="s">
        <v>652</v>
      </c>
      <c r="K702" s="607" t="s">
        <v>537</v>
      </c>
      <c r="L702" s="623" t="s">
        <v>538</v>
      </c>
      <c r="M702" s="626" t="s">
        <v>652</v>
      </c>
      <c r="N702" s="607" t="s">
        <v>537</v>
      </c>
      <c r="O702" s="623" t="s">
        <v>538</v>
      </c>
      <c r="P702" s="626" t="s">
        <v>652</v>
      </c>
      <c r="Q702" s="607" t="s">
        <v>537</v>
      </c>
      <c r="R702" s="623" t="s">
        <v>538</v>
      </c>
      <c r="S702" s="626" t="s">
        <v>652</v>
      </c>
      <c r="T702" s="607" t="s">
        <v>537</v>
      </c>
      <c r="U702" s="623" t="s">
        <v>538</v>
      </c>
      <c r="V702" s="626" t="s">
        <v>652</v>
      </c>
      <c r="W702" s="607" t="s">
        <v>537</v>
      </c>
      <c r="X702" s="623" t="s">
        <v>538</v>
      </c>
      <c r="Y702" s="626" t="s">
        <v>652</v>
      </c>
      <c r="Z702" s="607" t="s">
        <v>537</v>
      </c>
      <c r="AA702" s="623" t="s">
        <v>538</v>
      </c>
      <c r="AB702" s="626" t="s">
        <v>652</v>
      </c>
      <c r="AC702" s="607" t="s">
        <v>537</v>
      </c>
      <c r="AD702" s="623" t="s">
        <v>538</v>
      </c>
      <c r="AE702" s="626" t="s">
        <v>652</v>
      </c>
      <c r="AF702" s="607" t="s">
        <v>537</v>
      </c>
      <c r="AG702" s="623" t="s">
        <v>538</v>
      </c>
      <c r="AH702" s="626" t="s">
        <v>652</v>
      </c>
      <c r="AI702" s="607" t="s">
        <v>537</v>
      </c>
      <c r="AJ702" s="623" t="s">
        <v>538</v>
      </c>
      <c r="AK702" s="626" t="s">
        <v>652</v>
      </c>
      <c r="AL702" s="607" t="s">
        <v>537</v>
      </c>
      <c r="AM702" s="623" t="s">
        <v>538</v>
      </c>
      <c r="AN702" s="626" t="s">
        <v>652</v>
      </c>
      <c r="AO702" s="607" t="s">
        <v>537</v>
      </c>
      <c r="AP702" s="623" t="s">
        <v>538</v>
      </c>
      <c r="AQ702" s="626" t="s">
        <v>652</v>
      </c>
    </row>
    <row r="703" spans="1:43" hidden="1" x14ac:dyDescent="0.3">
      <c r="A703" s="638"/>
      <c r="H703" s="607" t="s">
        <v>636</v>
      </c>
      <c r="I703" s="623">
        <v>1</v>
      </c>
      <c r="J703" s="623">
        <v>3</v>
      </c>
      <c r="K703" s="607" t="s">
        <v>636</v>
      </c>
      <c r="L703" s="623">
        <v>2</v>
      </c>
      <c r="M703" s="623">
        <v>3</v>
      </c>
      <c r="N703" s="607" t="s">
        <v>636</v>
      </c>
      <c r="O703" s="623">
        <v>3</v>
      </c>
      <c r="P703" s="623">
        <v>3</v>
      </c>
      <c r="Q703" s="607" t="s">
        <v>636</v>
      </c>
      <c r="R703" s="623">
        <v>4</v>
      </c>
      <c r="S703" s="623">
        <v>3</v>
      </c>
      <c r="T703" s="607" t="s">
        <v>636</v>
      </c>
      <c r="U703" s="623">
        <v>5</v>
      </c>
      <c r="V703" s="623">
        <v>3</v>
      </c>
      <c r="W703" s="607" t="s">
        <v>636</v>
      </c>
      <c r="X703" s="623">
        <v>6</v>
      </c>
      <c r="Y703" s="623">
        <v>3</v>
      </c>
      <c r="Z703" s="607" t="s">
        <v>636</v>
      </c>
      <c r="AA703" s="623">
        <v>7</v>
      </c>
      <c r="AB703" s="623">
        <v>3</v>
      </c>
      <c r="AC703" s="607" t="s">
        <v>636</v>
      </c>
      <c r="AD703" s="623">
        <v>8</v>
      </c>
      <c r="AE703" s="623">
        <v>3</v>
      </c>
      <c r="AF703" s="607" t="s">
        <v>636</v>
      </c>
      <c r="AG703" s="623">
        <v>9</v>
      </c>
      <c r="AH703" s="623">
        <v>3</v>
      </c>
      <c r="AI703" s="607" t="s">
        <v>636</v>
      </c>
      <c r="AJ703" s="623">
        <v>10</v>
      </c>
      <c r="AK703" s="623">
        <v>3</v>
      </c>
      <c r="AL703" s="607" t="s">
        <v>636</v>
      </c>
      <c r="AM703" s="623">
        <v>11</v>
      </c>
      <c r="AN703" s="623">
        <v>3</v>
      </c>
      <c r="AO703" s="607" t="s">
        <v>636</v>
      </c>
      <c r="AP703" s="623">
        <v>12</v>
      </c>
      <c r="AQ703" s="623">
        <v>3</v>
      </c>
    </row>
    <row r="704" spans="1:43" hidden="1" x14ac:dyDescent="0.3">
      <c r="A704" s="638"/>
      <c r="H704" s="602" t="s">
        <v>537</v>
      </c>
      <c r="I704" s="623" t="s">
        <v>538</v>
      </c>
      <c r="J704" s="626" t="s">
        <v>652</v>
      </c>
      <c r="K704" s="602" t="s">
        <v>537</v>
      </c>
      <c r="L704" s="623" t="s">
        <v>538</v>
      </c>
      <c r="M704" s="626" t="s">
        <v>652</v>
      </c>
      <c r="N704" s="602" t="s">
        <v>537</v>
      </c>
      <c r="O704" s="623" t="s">
        <v>538</v>
      </c>
      <c r="P704" s="626" t="s">
        <v>652</v>
      </c>
      <c r="Q704" s="602" t="s">
        <v>537</v>
      </c>
      <c r="R704" s="623" t="s">
        <v>538</v>
      </c>
      <c r="S704" s="626" t="s">
        <v>652</v>
      </c>
      <c r="T704" s="602" t="s">
        <v>537</v>
      </c>
      <c r="U704" s="623" t="s">
        <v>538</v>
      </c>
      <c r="V704" s="626" t="s">
        <v>652</v>
      </c>
      <c r="W704" s="602" t="s">
        <v>537</v>
      </c>
      <c r="X704" s="623" t="s">
        <v>538</v>
      </c>
      <c r="Y704" s="626" t="s">
        <v>652</v>
      </c>
      <c r="Z704" s="602" t="s">
        <v>537</v>
      </c>
      <c r="AA704" s="623" t="s">
        <v>538</v>
      </c>
      <c r="AB704" s="626" t="s">
        <v>652</v>
      </c>
      <c r="AC704" s="602" t="s">
        <v>537</v>
      </c>
      <c r="AD704" s="623" t="s">
        <v>538</v>
      </c>
      <c r="AE704" s="626" t="s">
        <v>652</v>
      </c>
      <c r="AF704" s="602" t="s">
        <v>537</v>
      </c>
      <c r="AG704" s="623" t="s">
        <v>538</v>
      </c>
      <c r="AH704" s="626" t="s">
        <v>652</v>
      </c>
      <c r="AI704" s="602" t="s">
        <v>537</v>
      </c>
      <c r="AJ704" s="623" t="s">
        <v>538</v>
      </c>
      <c r="AK704" s="626" t="s">
        <v>652</v>
      </c>
      <c r="AL704" s="602" t="s">
        <v>537</v>
      </c>
      <c r="AM704" s="623" t="s">
        <v>538</v>
      </c>
      <c r="AN704" s="626" t="s">
        <v>652</v>
      </c>
      <c r="AO704" s="602" t="s">
        <v>537</v>
      </c>
      <c r="AP704" s="623" t="s">
        <v>538</v>
      </c>
      <c r="AQ704" s="626" t="s">
        <v>652</v>
      </c>
    </row>
    <row r="705" spans="1:43" hidden="1" x14ac:dyDescent="0.3">
      <c r="A705" s="638"/>
      <c r="H705" s="602" t="s">
        <v>637</v>
      </c>
      <c r="I705" s="623">
        <v>1</v>
      </c>
      <c r="J705" s="623">
        <v>3</v>
      </c>
      <c r="K705" s="602" t="s">
        <v>637</v>
      </c>
      <c r="L705" s="623">
        <v>2</v>
      </c>
      <c r="M705" s="623">
        <v>3</v>
      </c>
      <c r="N705" s="602" t="s">
        <v>637</v>
      </c>
      <c r="O705" s="623">
        <v>3</v>
      </c>
      <c r="P705" s="623">
        <v>3</v>
      </c>
      <c r="Q705" s="602" t="s">
        <v>637</v>
      </c>
      <c r="R705" s="623">
        <v>4</v>
      </c>
      <c r="S705" s="623">
        <v>3</v>
      </c>
      <c r="T705" s="602" t="s">
        <v>637</v>
      </c>
      <c r="U705" s="623">
        <v>5</v>
      </c>
      <c r="V705" s="623">
        <v>3</v>
      </c>
      <c r="W705" s="602" t="s">
        <v>637</v>
      </c>
      <c r="X705" s="623">
        <v>6</v>
      </c>
      <c r="Y705" s="623">
        <v>3</v>
      </c>
      <c r="Z705" s="602" t="s">
        <v>637</v>
      </c>
      <c r="AA705" s="623">
        <v>7</v>
      </c>
      <c r="AB705" s="623">
        <v>3</v>
      </c>
      <c r="AC705" s="602" t="s">
        <v>637</v>
      </c>
      <c r="AD705" s="623">
        <v>8</v>
      </c>
      <c r="AE705" s="623">
        <v>3</v>
      </c>
      <c r="AF705" s="602" t="s">
        <v>637</v>
      </c>
      <c r="AG705" s="623">
        <v>9</v>
      </c>
      <c r="AH705" s="623">
        <v>3</v>
      </c>
      <c r="AI705" s="602" t="s">
        <v>637</v>
      </c>
      <c r="AJ705" s="623">
        <v>10</v>
      </c>
      <c r="AK705" s="623">
        <v>3</v>
      </c>
      <c r="AL705" s="602" t="s">
        <v>637</v>
      </c>
      <c r="AM705" s="623">
        <v>11</v>
      </c>
      <c r="AN705" s="623">
        <v>3</v>
      </c>
      <c r="AO705" s="602" t="s">
        <v>637</v>
      </c>
      <c r="AP705" s="623">
        <v>12</v>
      </c>
      <c r="AQ705" s="623">
        <v>3</v>
      </c>
    </row>
    <row r="706" spans="1:43" hidden="1" x14ac:dyDescent="0.3">
      <c r="A706" s="638"/>
      <c r="H706" s="602" t="s">
        <v>537</v>
      </c>
      <c r="I706" s="623" t="s">
        <v>538</v>
      </c>
      <c r="J706" s="626" t="s">
        <v>652</v>
      </c>
      <c r="K706" s="602" t="s">
        <v>537</v>
      </c>
      <c r="L706" s="623" t="s">
        <v>538</v>
      </c>
      <c r="M706" s="626" t="s">
        <v>652</v>
      </c>
      <c r="N706" s="602" t="s">
        <v>537</v>
      </c>
      <c r="O706" s="623" t="s">
        <v>538</v>
      </c>
      <c r="P706" s="626" t="s">
        <v>652</v>
      </c>
      <c r="Q706" s="602" t="s">
        <v>537</v>
      </c>
      <c r="R706" s="623" t="s">
        <v>538</v>
      </c>
      <c r="S706" s="626" t="s">
        <v>652</v>
      </c>
      <c r="T706" s="602" t="s">
        <v>537</v>
      </c>
      <c r="U706" s="623" t="s">
        <v>538</v>
      </c>
      <c r="V706" s="626" t="s">
        <v>652</v>
      </c>
      <c r="W706" s="602" t="s">
        <v>537</v>
      </c>
      <c r="X706" s="623" t="s">
        <v>538</v>
      </c>
      <c r="Y706" s="626" t="s">
        <v>652</v>
      </c>
      <c r="Z706" s="602" t="s">
        <v>537</v>
      </c>
      <c r="AA706" s="623" t="s">
        <v>538</v>
      </c>
      <c r="AB706" s="626" t="s">
        <v>652</v>
      </c>
      <c r="AC706" s="602" t="s">
        <v>537</v>
      </c>
      <c r="AD706" s="623" t="s">
        <v>538</v>
      </c>
      <c r="AE706" s="626" t="s">
        <v>652</v>
      </c>
      <c r="AF706" s="602" t="s">
        <v>537</v>
      </c>
      <c r="AG706" s="623" t="s">
        <v>538</v>
      </c>
      <c r="AH706" s="626" t="s">
        <v>652</v>
      </c>
      <c r="AI706" s="602" t="s">
        <v>537</v>
      </c>
      <c r="AJ706" s="623" t="s">
        <v>538</v>
      </c>
      <c r="AK706" s="626" t="s">
        <v>652</v>
      </c>
      <c r="AL706" s="602" t="s">
        <v>537</v>
      </c>
      <c r="AM706" s="623" t="s">
        <v>538</v>
      </c>
      <c r="AN706" s="626" t="s">
        <v>652</v>
      </c>
      <c r="AO706" s="602" t="s">
        <v>537</v>
      </c>
      <c r="AP706" s="623" t="s">
        <v>538</v>
      </c>
      <c r="AQ706" s="626" t="s">
        <v>652</v>
      </c>
    </row>
    <row r="707" spans="1:43" hidden="1" x14ac:dyDescent="0.3">
      <c r="A707" s="638"/>
      <c r="H707" s="602" t="s">
        <v>638</v>
      </c>
      <c r="I707" s="623">
        <v>1</v>
      </c>
      <c r="J707" s="623">
        <v>3</v>
      </c>
      <c r="K707" s="602" t="s">
        <v>638</v>
      </c>
      <c r="L707" s="623">
        <v>2</v>
      </c>
      <c r="M707" s="623">
        <v>3</v>
      </c>
      <c r="N707" s="602" t="s">
        <v>638</v>
      </c>
      <c r="O707" s="623">
        <v>3</v>
      </c>
      <c r="P707" s="623">
        <v>3</v>
      </c>
      <c r="Q707" s="602" t="s">
        <v>638</v>
      </c>
      <c r="R707" s="623">
        <v>4</v>
      </c>
      <c r="S707" s="623">
        <v>3</v>
      </c>
      <c r="T707" s="602" t="s">
        <v>638</v>
      </c>
      <c r="U707" s="623">
        <v>5</v>
      </c>
      <c r="V707" s="623">
        <v>3</v>
      </c>
      <c r="W707" s="602" t="s">
        <v>638</v>
      </c>
      <c r="X707" s="623">
        <v>6</v>
      </c>
      <c r="Y707" s="623">
        <v>3</v>
      </c>
      <c r="Z707" s="602" t="s">
        <v>638</v>
      </c>
      <c r="AA707" s="623">
        <v>7</v>
      </c>
      <c r="AB707" s="623">
        <v>3</v>
      </c>
      <c r="AC707" s="602" t="s">
        <v>638</v>
      </c>
      <c r="AD707" s="623">
        <v>8</v>
      </c>
      <c r="AE707" s="623">
        <v>3</v>
      </c>
      <c r="AF707" s="602" t="s">
        <v>638</v>
      </c>
      <c r="AG707" s="623">
        <v>9</v>
      </c>
      <c r="AH707" s="623">
        <v>3</v>
      </c>
      <c r="AI707" s="602" t="s">
        <v>638</v>
      </c>
      <c r="AJ707" s="623">
        <v>10</v>
      </c>
      <c r="AK707" s="623">
        <v>3</v>
      </c>
      <c r="AL707" s="602" t="s">
        <v>638</v>
      </c>
      <c r="AM707" s="623">
        <v>11</v>
      </c>
      <c r="AN707" s="623">
        <v>3</v>
      </c>
      <c r="AO707" s="602" t="s">
        <v>638</v>
      </c>
      <c r="AP707" s="623">
        <v>12</v>
      </c>
      <c r="AQ707" s="623">
        <v>3</v>
      </c>
    </row>
    <row r="708" spans="1:43" hidden="1" x14ac:dyDescent="0.3">
      <c r="A708" s="638"/>
      <c r="H708" s="602" t="s">
        <v>537</v>
      </c>
      <c r="I708" s="623" t="s">
        <v>538</v>
      </c>
      <c r="J708" s="626" t="s">
        <v>652</v>
      </c>
      <c r="K708" s="602" t="s">
        <v>537</v>
      </c>
      <c r="L708" s="623" t="s">
        <v>538</v>
      </c>
      <c r="M708" s="626" t="s">
        <v>652</v>
      </c>
      <c r="N708" s="602" t="s">
        <v>537</v>
      </c>
      <c r="O708" s="623" t="s">
        <v>538</v>
      </c>
      <c r="P708" s="626" t="s">
        <v>652</v>
      </c>
      <c r="Q708" s="602" t="s">
        <v>537</v>
      </c>
      <c r="R708" s="623" t="s">
        <v>538</v>
      </c>
      <c r="S708" s="626" t="s">
        <v>652</v>
      </c>
      <c r="T708" s="602" t="s">
        <v>537</v>
      </c>
      <c r="U708" s="623" t="s">
        <v>538</v>
      </c>
      <c r="V708" s="626" t="s">
        <v>652</v>
      </c>
      <c r="W708" s="602" t="s">
        <v>537</v>
      </c>
      <c r="X708" s="623" t="s">
        <v>538</v>
      </c>
      <c r="Y708" s="626" t="s">
        <v>652</v>
      </c>
      <c r="Z708" s="602" t="s">
        <v>537</v>
      </c>
      <c r="AA708" s="623" t="s">
        <v>538</v>
      </c>
      <c r="AB708" s="626" t="s">
        <v>652</v>
      </c>
      <c r="AC708" s="602" t="s">
        <v>537</v>
      </c>
      <c r="AD708" s="623" t="s">
        <v>538</v>
      </c>
      <c r="AE708" s="626" t="s">
        <v>652</v>
      </c>
      <c r="AF708" s="602" t="s">
        <v>537</v>
      </c>
      <c r="AG708" s="623" t="s">
        <v>538</v>
      </c>
      <c r="AH708" s="626" t="s">
        <v>652</v>
      </c>
      <c r="AI708" s="602" t="s">
        <v>537</v>
      </c>
      <c r="AJ708" s="623" t="s">
        <v>538</v>
      </c>
      <c r="AK708" s="626" t="s">
        <v>652</v>
      </c>
      <c r="AL708" s="602" t="s">
        <v>537</v>
      </c>
      <c r="AM708" s="623" t="s">
        <v>538</v>
      </c>
      <c r="AN708" s="626" t="s">
        <v>652</v>
      </c>
      <c r="AO708" s="602" t="s">
        <v>537</v>
      </c>
      <c r="AP708" s="623" t="s">
        <v>538</v>
      </c>
      <c r="AQ708" s="626" t="s">
        <v>652</v>
      </c>
    </row>
    <row r="709" spans="1:43" hidden="1" x14ac:dyDescent="0.3">
      <c r="A709" s="638"/>
      <c r="H709" s="602" t="s">
        <v>639</v>
      </c>
      <c r="I709" s="623">
        <v>1</v>
      </c>
      <c r="J709" s="623">
        <v>3</v>
      </c>
      <c r="K709" s="602" t="s">
        <v>639</v>
      </c>
      <c r="L709" s="623">
        <v>2</v>
      </c>
      <c r="M709" s="623">
        <v>3</v>
      </c>
      <c r="N709" s="602" t="s">
        <v>639</v>
      </c>
      <c r="O709" s="623">
        <v>3</v>
      </c>
      <c r="P709" s="623">
        <v>3</v>
      </c>
      <c r="Q709" s="602" t="s">
        <v>639</v>
      </c>
      <c r="R709" s="623">
        <v>4</v>
      </c>
      <c r="S709" s="623">
        <v>3</v>
      </c>
      <c r="T709" s="602" t="s">
        <v>639</v>
      </c>
      <c r="U709" s="623">
        <v>5</v>
      </c>
      <c r="V709" s="623">
        <v>3</v>
      </c>
      <c r="W709" s="602" t="s">
        <v>639</v>
      </c>
      <c r="X709" s="623">
        <v>6</v>
      </c>
      <c r="Y709" s="623">
        <v>3</v>
      </c>
      <c r="Z709" s="602" t="s">
        <v>639</v>
      </c>
      <c r="AA709" s="623">
        <v>7</v>
      </c>
      <c r="AB709" s="623">
        <v>3</v>
      </c>
      <c r="AC709" s="602" t="s">
        <v>639</v>
      </c>
      <c r="AD709" s="623">
        <v>8</v>
      </c>
      <c r="AE709" s="623">
        <v>3</v>
      </c>
      <c r="AF709" s="602" t="s">
        <v>639</v>
      </c>
      <c r="AG709" s="623">
        <v>9</v>
      </c>
      <c r="AH709" s="623">
        <v>3</v>
      </c>
      <c r="AI709" s="602" t="s">
        <v>639</v>
      </c>
      <c r="AJ709" s="623">
        <v>10</v>
      </c>
      <c r="AK709" s="623">
        <v>3</v>
      </c>
      <c r="AL709" s="602" t="s">
        <v>639</v>
      </c>
      <c r="AM709" s="623">
        <v>11</v>
      </c>
      <c r="AN709" s="623">
        <v>3</v>
      </c>
      <c r="AO709" s="602" t="s">
        <v>639</v>
      </c>
      <c r="AP709" s="623">
        <v>12</v>
      </c>
      <c r="AQ709" s="623">
        <v>3</v>
      </c>
    </row>
    <row r="710" spans="1:43" hidden="1" x14ac:dyDescent="0.3">
      <c r="A710" s="638"/>
      <c r="H710" s="602" t="s">
        <v>537</v>
      </c>
      <c r="I710" s="623" t="s">
        <v>538</v>
      </c>
      <c r="J710" s="626" t="s">
        <v>652</v>
      </c>
      <c r="K710" s="602" t="s">
        <v>537</v>
      </c>
      <c r="L710" s="623" t="s">
        <v>538</v>
      </c>
      <c r="M710" s="626" t="s">
        <v>652</v>
      </c>
      <c r="N710" s="602" t="s">
        <v>537</v>
      </c>
      <c r="O710" s="623" t="s">
        <v>538</v>
      </c>
      <c r="P710" s="626" t="s">
        <v>652</v>
      </c>
      <c r="Q710" s="602" t="s">
        <v>537</v>
      </c>
      <c r="R710" s="623" t="s">
        <v>538</v>
      </c>
      <c r="S710" s="626" t="s">
        <v>652</v>
      </c>
      <c r="T710" s="602" t="s">
        <v>537</v>
      </c>
      <c r="U710" s="623" t="s">
        <v>538</v>
      </c>
      <c r="V710" s="626" t="s">
        <v>652</v>
      </c>
      <c r="W710" s="602" t="s">
        <v>537</v>
      </c>
      <c r="X710" s="623" t="s">
        <v>538</v>
      </c>
      <c r="Y710" s="626" t="s">
        <v>652</v>
      </c>
      <c r="Z710" s="602" t="s">
        <v>537</v>
      </c>
      <c r="AA710" s="623" t="s">
        <v>538</v>
      </c>
      <c r="AB710" s="626" t="s">
        <v>652</v>
      </c>
      <c r="AC710" s="602" t="s">
        <v>537</v>
      </c>
      <c r="AD710" s="623" t="s">
        <v>538</v>
      </c>
      <c r="AE710" s="626" t="s">
        <v>652</v>
      </c>
      <c r="AF710" s="602" t="s">
        <v>537</v>
      </c>
      <c r="AG710" s="623" t="s">
        <v>538</v>
      </c>
      <c r="AH710" s="626" t="s">
        <v>652</v>
      </c>
      <c r="AI710" s="602" t="s">
        <v>537</v>
      </c>
      <c r="AJ710" s="623" t="s">
        <v>538</v>
      </c>
      <c r="AK710" s="626" t="s">
        <v>652</v>
      </c>
      <c r="AL710" s="602" t="s">
        <v>537</v>
      </c>
      <c r="AM710" s="623" t="s">
        <v>538</v>
      </c>
      <c r="AN710" s="626" t="s">
        <v>652</v>
      </c>
      <c r="AO710" s="602" t="s">
        <v>537</v>
      </c>
      <c r="AP710" s="623" t="s">
        <v>538</v>
      </c>
      <c r="AQ710" s="626" t="s">
        <v>652</v>
      </c>
    </row>
    <row r="711" spans="1:43" ht="15" hidden="1" thickBot="1" x14ac:dyDescent="0.35">
      <c r="A711" s="638"/>
      <c r="H711" s="618" t="s">
        <v>640</v>
      </c>
      <c r="I711" s="629">
        <v>1</v>
      </c>
      <c r="J711" s="629">
        <v>3</v>
      </c>
      <c r="K711" s="618" t="s">
        <v>640</v>
      </c>
      <c r="L711" s="629">
        <v>2</v>
      </c>
      <c r="M711" s="629">
        <v>3</v>
      </c>
      <c r="N711" s="618" t="s">
        <v>640</v>
      </c>
      <c r="O711" s="629">
        <v>3</v>
      </c>
      <c r="P711" s="629">
        <v>3</v>
      </c>
      <c r="Q711" s="618" t="s">
        <v>640</v>
      </c>
      <c r="R711" s="629">
        <v>4</v>
      </c>
      <c r="S711" s="629">
        <v>3</v>
      </c>
      <c r="T711" s="618" t="s">
        <v>640</v>
      </c>
      <c r="U711" s="629">
        <v>5</v>
      </c>
      <c r="V711" s="629">
        <v>3</v>
      </c>
      <c r="W711" s="618" t="s">
        <v>640</v>
      </c>
      <c r="X711" s="629">
        <v>6</v>
      </c>
      <c r="Y711" s="629">
        <v>3</v>
      </c>
      <c r="Z711" s="618" t="s">
        <v>640</v>
      </c>
      <c r="AA711" s="629">
        <v>7</v>
      </c>
      <c r="AB711" s="629">
        <v>3</v>
      </c>
      <c r="AC711" s="618" t="s">
        <v>640</v>
      </c>
      <c r="AD711" s="629">
        <v>8</v>
      </c>
      <c r="AE711" s="629">
        <v>3</v>
      </c>
      <c r="AF711" s="618" t="s">
        <v>640</v>
      </c>
      <c r="AG711" s="629">
        <v>9</v>
      </c>
      <c r="AH711" s="629">
        <v>3</v>
      </c>
      <c r="AI711" s="618" t="s">
        <v>640</v>
      </c>
      <c r="AJ711" s="629">
        <v>10</v>
      </c>
      <c r="AK711" s="629">
        <v>3</v>
      </c>
      <c r="AL711" s="618" t="s">
        <v>640</v>
      </c>
      <c r="AM711" s="629">
        <v>11</v>
      </c>
      <c r="AN711" s="629">
        <v>3</v>
      </c>
      <c r="AO711" s="618" t="s">
        <v>640</v>
      </c>
      <c r="AP711" s="629">
        <v>12</v>
      </c>
      <c r="AQ711" s="629">
        <v>3</v>
      </c>
    </row>
    <row r="712" spans="1:43" hidden="1" x14ac:dyDescent="0.3">
      <c r="A712" s="638"/>
      <c r="H712" s="596" t="s">
        <v>537</v>
      </c>
      <c r="I712" s="620" t="s">
        <v>538</v>
      </c>
      <c r="J712" s="621" t="s">
        <v>652</v>
      </c>
      <c r="K712" s="596" t="s">
        <v>537</v>
      </c>
      <c r="L712" s="620" t="s">
        <v>538</v>
      </c>
      <c r="M712" s="621" t="s">
        <v>652</v>
      </c>
      <c r="N712" s="596" t="s">
        <v>537</v>
      </c>
      <c r="O712" s="620" t="s">
        <v>538</v>
      </c>
      <c r="P712" s="621" t="s">
        <v>652</v>
      </c>
      <c r="Q712" s="596" t="s">
        <v>537</v>
      </c>
      <c r="R712" s="620" t="s">
        <v>538</v>
      </c>
      <c r="S712" s="621" t="s">
        <v>652</v>
      </c>
      <c r="T712" s="596" t="s">
        <v>537</v>
      </c>
      <c r="U712" s="620" t="s">
        <v>538</v>
      </c>
      <c r="V712" s="621" t="s">
        <v>652</v>
      </c>
      <c r="W712" s="596" t="s">
        <v>537</v>
      </c>
      <c r="X712" s="620" t="s">
        <v>538</v>
      </c>
      <c r="Y712" s="621" t="s">
        <v>652</v>
      </c>
      <c r="Z712" s="596" t="s">
        <v>537</v>
      </c>
      <c r="AA712" s="620" t="s">
        <v>538</v>
      </c>
      <c r="AB712" s="621" t="s">
        <v>652</v>
      </c>
      <c r="AC712" s="596" t="s">
        <v>537</v>
      </c>
      <c r="AD712" s="620" t="s">
        <v>538</v>
      </c>
      <c r="AE712" s="621" t="s">
        <v>652</v>
      </c>
      <c r="AF712" s="596" t="s">
        <v>537</v>
      </c>
      <c r="AG712" s="620" t="s">
        <v>538</v>
      </c>
      <c r="AH712" s="621" t="s">
        <v>652</v>
      </c>
      <c r="AI712" s="596" t="s">
        <v>537</v>
      </c>
      <c r="AJ712" s="620" t="s">
        <v>538</v>
      </c>
      <c r="AK712" s="621" t="s">
        <v>652</v>
      </c>
      <c r="AL712" s="596" t="s">
        <v>537</v>
      </c>
      <c r="AM712" s="620" t="s">
        <v>538</v>
      </c>
      <c r="AN712" s="621" t="s">
        <v>652</v>
      </c>
      <c r="AO712" s="596" t="s">
        <v>537</v>
      </c>
      <c r="AP712" s="620" t="s">
        <v>538</v>
      </c>
      <c r="AQ712" s="621" t="s">
        <v>652</v>
      </c>
    </row>
    <row r="713" spans="1:43" hidden="1" x14ac:dyDescent="0.3">
      <c r="A713" s="638"/>
      <c r="H713" s="602" t="s">
        <v>641</v>
      </c>
      <c r="I713" s="623">
        <v>1</v>
      </c>
      <c r="J713" s="623">
        <v>3</v>
      </c>
      <c r="K713" s="602" t="s">
        <v>641</v>
      </c>
      <c r="L713" s="623">
        <v>2</v>
      </c>
      <c r="M713" s="623">
        <v>3</v>
      </c>
      <c r="N713" s="602" t="s">
        <v>641</v>
      </c>
      <c r="O713" s="623">
        <v>3</v>
      </c>
      <c r="P713" s="623">
        <v>3</v>
      </c>
      <c r="Q713" s="602" t="s">
        <v>641</v>
      </c>
      <c r="R713" s="623">
        <v>4</v>
      </c>
      <c r="S713" s="623">
        <v>3</v>
      </c>
      <c r="T713" s="602" t="s">
        <v>641</v>
      </c>
      <c r="U713" s="623">
        <v>5</v>
      </c>
      <c r="V713" s="623">
        <v>3</v>
      </c>
      <c r="W713" s="602" t="s">
        <v>641</v>
      </c>
      <c r="X713" s="623">
        <v>6</v>
      </c>
      <c r="Y713" s="623">
        <v>3</v>
      </c>
      <c r="Z713" s="602" t="s">
        <v>641</v>
      </c>
      <c r="AA713" s="623">
        <v>7</v>
      </c>
      <c r="AB713" s="623">
        <v>3</v>
      </c>
      <c r="AC713" s="602" t="s">
        <v>641</v>
      </c>
      <c r="AD713" s="623">
        <v>8</v>
      </c>
      <c r="AE713" s="623">
        <v>3</v>
      </c>
      <c r="AF713" s="602" t="s">
        <v>641</v>
      </c>
      <c r="AG713" s="623">
        <v>9</v>
      </c>
      <c r="AH713" s="623">
        <v>3</v>
      </c>
      <c r="AI713" s="602" t="s">
        <v>641</v>
      </c>
      <c r="AJ713" s="623">
        <v>10</v>
      </c>
      <c r="AK713" s="623">
        <v>3</v>
      </c>
      <c r="AL713" s="602" t="s">
        <v>641</v>
      </c>
      <c r="AM713" s="623">
        <v>11</v>
      </c>
      <c r="AN713" s="623">
        <v>3</v>
      </c>
      <c r="AO713" s="602" t="s">
        <v>641</v>
      </c>
      <c r="AP713" s="623">
        <v>12</v>
      </c>
      <c r="AQ713" s="623">
        <v>3</v>
      </c>
    </row>
    <row r="714" spans="1:43" hidden="1" x14ac:dyDescent="0.3">
      <c r="A714" s="638"/>
      <c r="H714" s="607" t="s">
        <v>537</v>
      </c>
      <c r="I714" s="623" t="s">
        <v>538</v>
      </c>
      <c r="J714" s="626" t="s">
        <v>652</v>
      </c>
      <c r="K714" s="607" t="s">
        <v>537</v>
      </c>
      <c r="L714" s="623" t="s">
        <v>538</v>
      </c>
      <c r="M714" s="626" t="s">
        <v>652</v>
      </c>
      <c r="N714" s="607" t="s">
        <v>537</v>
      </c>
      <c r="O714" s="623" t="s">
        <v>538</v>
      </c>
      <c r="P714" s="626" t="s">
        <v>652</v>
      </c>
      <c r="Q714" s="607" t="s">
        <v>537</v>
      </c>
      <c r="R714" s="623" t="s">
        <v>538</v>
      </c>
      <c r="S714" s="626" t="s">
        <v>652</v>
      </c>
      <c r="T714" s="607" t="s">
        <v>537</v>
      </c>
      <c r="U714" s="623" t="s">
        <v>538</v>
      </c>
      <c r="V714" s="626" t="s">
        <v>652</v>
      </c>
      <c r="W714" s="607" t="s">
        <v>537</v>
      </c>
      <c r="X714" s="623" t="s">
        <v>538</v>
      </c>
      <c r="Y714" s="626" t="s">
        <v>652</v>
      </c>
      <c r="Z714" s="607" t="s">
        <v>537</v>
      </c>
      <c r="AA714" s="623" t="s">
        <v>538</v>
      </c>
      <c r="AB714" s="626" t="s">
        <v>652</v>
      </c>
      <c r="AC714" s="607" t="s">
        <v>537</v>
      </c>
      <c r="AD714" s="623" t="s">
        <v>538</v>
      </c>
      <c r="AE714" s="626" t="s">
        <v>652</v>
      </c>
      <c r="AF714" s="607" t="s">
        <v>537</v>
      </c>
      <c r="AG714" s="623" t="s">
        <v>538</v>
      </c>
      <c r="AH714" s="626" t="s">
        <v>652</v>
      </c>
      <c r="AI714" s="607" t="s">
        <v>537</v>
      </c>
      <c r="AJ714" s="623" t="s">
        <v>538</v>
      </c>
      <c r="AK714" s="626" t="s">
        <v>652</v>
      </c>
      <c r="AL714" s="607" t="s">
        <v>537</v>
      </c>
      <c r="AM714" s="623" t="s">
        <v>538</v>
      </c>
      <c r="AN714" s="626" t="s">
        <v>652</v>
      </c>
      <c r="AO714" s="607" t="s">
        <v>537</v>
      </c>
      <c r="AP714" s="623" t="s">
        <v>538</v>
      </c>
      <c r="AQ714" s="626" t="s">
        <v>652</v>
      </c>
    </row>
    <row r="715" spans="1:43" hidden="1" x14ac:dyDescent="0.3">
      <c r="A715" s="638"/>
      <c r="H715" s="607" t="s">
        <v>642</v>
      </c>
      <c r="I715" s="623">
        <v>1</v>
      </c>
      <c r="J715" s="623">
        <v>3</v>
      </c>
      <c r="K715" s="607" t="s">
        <v>642</v>
      </c>
      <c r="L715" s="623">
        <v>2</v>
      </c>
      <c r="M715" s="623">
        <v>3</v>
      </c>
      <c r="N715" s="607" t="s">
        <v>642</v>
      </c>
      <c r="O715" s="623">
        <v>3</v>
      </c>
      <c r="P715" s="623">
        <v>3</v>
      </c>
      <c r="Q715" s="607" t="s">
        <v>642</v>
      </c>
      <c r="R715" s="623">
        <v>4</v>
      </c>
      <c r="S715" s="623">
        <v>3</v>
      </c>
      <c r="T715" s="607" t="s">
        <v>642</v>
      </c>
      <c r="U715" s="623">
        <v>5</v>
      </c>
      <c r="V715" s="623">
        <v>3</v>
      </c>
      <c r="W715" s="607" t="s">
        <v>642</v>
      </c>
      <c r="X715" s="623">
        <v>6</v>
      </c>
      <c r="Y715" s="623">
        <v>3</v>
      </c>
      <c r="Z715" s="607" t="s">
        <v>642</v>
      </c>
      <c r="AA715" s="623">
        <v>7</v>
      </c>
      <c r="AB715" s="623">
        <v>3</v>
      </c>
      <c r="AC715" s="607" t="s">
        <v>642</v>
      </c>
      <c r="AD715" s="623">
        <v>8</v>
      </c>
      <c r="AE715" s="623">
        <v>3</v>
      </c>
      <c r="AF715" s="607" t="s">
        <v>642</v>
      </c>
      <c r="AG715" s="623">
        <v>9</v>
      </c>
      <c r="AH715" s="623">
        <v>3</v>
      </c>
      <c r="AI715" s="607" t="s">
        <v>642</v>
      </c>
      <c r="AJ715" s="623">
        <v>10</v>
      </c>
      <c r="AK715" s="623">
        <v>3</v>
      </c>
      <c r="AL715" s="607" t="s">
        <v>642</v>
      </c>
      <c r="AM715" s="623">
        <v>11</v>
      </c>
      <c r="AN715" s="623">
        <v>3</v>
      </c>
      <c r="AO715" s="607" t="s">
        <v>642</v>
      </c>
      <c r="AP715" s="623">
        <v>12</v>
      </c>
      <c r="AQ715" s="623">
        <v>3</v>
      </c>
    </row>
    <row r="716" spans="1:43" hidden="1" x14ac:dyDescent="0.3">
      <c r="A716" s="638"/>
      <c r="H716" s="602" t="s">
        <v>537</v>
      </c>
      <c r="I716" s="623" t="s">
        <v>538</v>
      </c>
      <c r="J716" s="626" t="s">
        <v>652</v>
      </c>
      <c r="K716" s="602" t="s">
        <v>537</v>
      </c>
      <c r="L716" s="623" t="s">
        <v>538</v>
      </c>
      <c r="M716" s="626" t="s">
        <v>652</v>
      </c>
      <c r="N716" s="602" t="s">
        <v>537</v>
      </c>
      <c r="O716" s="623" t="s">
        <v>538</v>
      </c>
      <c r="P716" s="626" t="s">
        <v>652</v>
      </c>
      <c r="Q716" s="602" t="s">
        <v>537</v>
      </c>
      <c r="R716" s="623" t="s">
        <v>538</v>
      </c>
      <c r="S716" s="626" t="s">
        <v>652</v>
      </c>
      <c r="T716" s="602" t="s">
        <v>537</v>
      </c>
      <c r="U716" s="623" t="s">
        <v>538</v>
      </c>
      <c r="V716" s="626" t="s">
        <v>652</v>
      </c>
      <c r="W716" s="602" t="s">
        <v>537</v>
      </c>
      <c r="X716" s="623" t="s">
        <v>538</v>
      </c>
      <c r="Y716" s="626" t="s">
        <v>652</v>
      </c>
      <c r="Z716" s="602" t="s">
        <v>537</v>
      </c>
      <c r="AA716" s="623" t="s">
        <v>538</v>
      </c>
      <c r="AB716" s="626" t="s">
        <v>652</v>
      </c>
      <c r="AC716" s="602" t="s">
        <v>537</v>
      </c>
      <c r="AD716" s="623" t="s">
        <v>538</v>
      </c>
      <c r="AE716" s="626" t="s">
        <v>652</v>
      </c>
      <c r="AF716" s="602" t="s">
        <v>537</v>
      </c>
      <c r="AG716" s="623" t="s">
        <v>538</v>
      </c>
      <c r="AH716" s="626" t="s">
        <v>652</v>
      </c>
      <c r="AI716" s="602" t="s">
        <v>537</v>
      </c>
      <c r="AJ716" s="623" t="s">
        <v>538</v>
      </c>
      <c r="AK716" s="626" t="s">
        <v>652</v>
      </c>
      <c r="AL716" s="602" t="s">
        <v>537</v>
      </c>
      <c r="AM716" s="623" t="s">
        <v>538</v>
      </c>
      <c r="AN716" s="626" t="s">
        <v>652</v>
      </c>
      <c r="AO716" s="602" t="s">
        <v>537</v>
      </c>
      <c r="AP716" s="623" t="s">
        <v>538</v>
      </c>
      <c r="AQ716" s="626" t="s">
        <v>652</v>
      </c>
    </row>
    <row r="717" spans="1:43" ht="15" hidden="1" thickBot="1" x14ac:dyDescent="0.35">
      <c r="A717" s="638"/>
      <c r="H717" s="618" t="s">
        <v>643</v>
      </c>
      <c r="I717" s="629">
        <v>1</v>
      </c>
      <c r="J717" s="629">
        <v>3</v>
      </c>
      <c r="K717" s="618" t="s">
        <v>643</v>
      </c>
      <c r="L717" s="629">
        <v>2</v>
      </c>
      <c r="M717" s="629">
        <v>3</v>
      </c>
      <c r="N717" s="618" t="s">
        <v>643</v>
      </c>
      <c r="O717" s="629">
        <v>3</v>
      </c>
      <c r="P717" s="629">
        <v>3</v>
      </c>
      <c r="Q717" s="618" t="s">
        <v>643</v>
      </c>
      <c r="R717" s="629">
        <v>4</v>
      </c>
      <c r="S717" s="629">
        <v>3</v>
      </c>
      <c r="T717" s="618" t="s">
        <v>643</v>
      </c>
      <c r="U717" s="629">
        <v>5</v>
      </c>
      <c r="V717" s="629">
        <v>3</v>
      </c>
      <c r="W717" s="618" t="s">
        <v>643</v>
      </c>
      <c r="X717" s="629">
        <v>6</v>
      </c>
      <c r="Y717" s="629">
        <v>3</v>
      </c>
      <c r="Z717" s="618" t="s">
        <v>643</v>
      </c>
      <c r="AA717" s="629">
        <v>7</v>
      </c>
      <c r="AB717" s="629">
        <v>3</v>
      </c>
      <c r="AC717" s="618" t="s">
        <v>643</v>
      </c>
      <c r="AD717" s="629">
        <v>8</v>
      </c>
      <c r="AE717" s="629">
        <v>3</v>
      </c>
      <c r="AF717" s="618" t="s">
        <v>643</v>
      </c>
      <c r="AG717" s="629">
        <v>9</v>
      </c>
      <c r="AH717" s="629">
        <v>3</v>
      </c>
      <c r="AI717" s="618" t="s">
        <v>643</v>
      </c>
      <c r="AJ717" s="629">
        <v>10</v>
      </c>
      <c r="AK717" s="629">
        <v>3</v>
      </c>
      <c r="AL717" s="618" t="s">
        <v>643</v>
      </c>
      <c r="AM717" s="629">
        <v>11</v>
      </c>
      <c r="AN717" s="629">
        <v>3</v>
      </c>
      <c r="AO717" s="618" t="s">
        <v>643</v>
      </c>
      <c r="AP717" s="629">
        <v>12</v>
      </c>
      <c r="AQ717" s="629">
        <v>3</v>
      </c>
    </row>
    <row r="718" spans="1:43" hidden="1" x14ac:dyDescent="0.3">
      <c r="A718" s="638"/>
      <c r="H718" s="619" t="s">
        <v>537</v>
      </c>
      <c r="I718" s="620" t="s">
        <v>538</v>
      </c>
      <c r="J718" s="621" t="s">
        <v>652</v>
      </c>
      <c r="K718" s="619" t="s">
        <v>537</v>
      </c>
      <c r="L718" s="620" t="s">
        <v>538</v>
      </c>
      <c r="M718" s="621" t="s">
        <v>652</v>
      </c>
      <c r="N718" s="619" t="s">
        <v>537</v>
      </c>
      <c r="O718" s="620" t="s">
        <v>538</v>
      </c>
      <c r="P718" s="621" t="s">
        <v>652</v>
      </c>
      <c r="Q718" s="619" t="s">
        <v>537</v>
      </c>
      <c r="R718" s="620" t="s">
        <v>538</v>
      </c>
      <c r="S718" s="621" t="s">
        <v>652</v>
      </c>
      <c r="T718" s="619" t="s">
        <v>537</v>
      </c>
      <c r="U718" s="620" t="s">
        <v>538</v>
      </c>
      <c r="V718" s="621" t="s">
        <v>652</v>
      </c>
      <c r="W718" s="619" t="s">
        <v>537</v>
      </c>
      <c r="X718" s="620" t="s">
        <v>538</v>
      </c>
      <c r="Y718" s="621" t="s">
        <v>652</v>
      </c>
      <c r="Z718" s="619" t="s">
        <v>537</v>
      </c>
      <c r="AA718" s="620" t="s">
        <v>538</v>
      </c>
      <c r="AB718" s="621" t="s">
        <v>652</v>
      </c>
      <c r="AC718" s="619" t="s">
        <v>537</v>
      </c>
      <c r="AD718" s="620" t="s">
        <v>538</v>
      </c>
      <c r="AE718" s="621" t="s">
        <v>652</v>
      </c>
      <c r="AF718" s="619" t="s">
        <v>537</v>
      </c>
      <c r="AG718" s="620" t="s">
        <v>538</v>
      </c>
      <c r="AH718" s="621" t="s">
        <v>652</v>
      </c>
      <c r="AI718" s="619" t="s">
        <v>537</v>
      </c>
      <c r="AJ718" s="620" t="s">
        <v>538</v>
      </c>
      <c r="AK718" s="621" t="s">
        <v>652</v>
      </c>
      <c r="AL718" s="619" t="s">
        <v>537</v>
      </c>
      <c r="AM718" s="620" t="s">
        <v>538</v>
      </c>
      <c r="AN718" s="621" t="s">
        <v>652</v>
      </c>
      <c r="AO718" s="619" t="s">
        <v>537</v>
      </c>
      <c r="AP718" s="620" t="s">
        <v>538</v>
      </c>
      <c r="AQ718" s="621" t="s">
        <v>652</v>
      </c>
    </row>
    <row r="719" spans="1:43" hidden="1" x14ac:dyDescent="0.3">
      <c r="A719" s="638"/>
      <c r="H719" s="607" t="s">
        <v>644</v>
      </c>
      <c r="I719" s="623">
        <v>1</v>
      </c>
      <c r="J719" s="623">
        <v>3</v>
      </c>
      <c r="K719" s="607" t="s">
        <v>644</v>
      </c>
      <c r="L719" s="623">
        <v>2</v>
      </c>
      <c r="M719" s="623">
        <v>3</v>
      </c>
      <c r="N719" s="607" t="s">
        <v>644</v>
      </c>
      <c r="O719" s="623">
        <v>3</v>
      </c>
      <c r="P719" s="623">
        <v>3</v>
      </c>
      <c r="Q719" s="607" t="s">
        <v>644</v>
      </c>
      <c r="R719" s="623">
        <v>4</v>
      </c>
      <c r="S719" s="623">
        <v>3</v>
      </c>
      <c r="T719" s="607" t="s">
        <v>644</v>
      </c>
      <c r="U719" s="623">
        <v>5</v>
      </c>
      <c r="V719" s="623">
        <v>3</v>
      </c>
      <c r="W719" s="607" t="s">
        <v>644</v>
      </c>
      <c r="X719" s="623">
        <v>6</v>
      </c>
      <c r="Y719" s="623">
        <v>3</v>
      </c>
      <c r="Z719" s="607" t="s">
        <v>644</v>
      </c>
      <c r="AA719" s="623">
        <v>7</v>
      </c>
      <c r="AB719" s="623">
        <v>3</v>
      </c>
      <c r="AC719" s="607" t="s">
        <v>644</v>
      </c>
      <c r="AD719" s="623">
        <v>8</v>
      </c>
      <c r="AE719" s="623">
        <v>3</v>
      </c>
      <c r="AF719" s="607" t="s">
        <v>644</v>
      </c>
      <c r="AG719" s="623">
        <v>9</v>
      </c>
      <c r="AH719" s="623">
        <v>3</v>
      </c>
      <c r="AI719" s="607" t="s">
        <v>644</v>
      </c>
      <c r="AJ719" s="623">
        <v>10</v>
      </c>
      <c r="AK719" s="623">
        <v>3</v>
      </c>
      <c r="AL719" s="607" t="s">
        <v>644</v>
      </c>
      <c r="AM719" s="623">
        <v>11</v>
      </c>
      <c r="AN719" s="623">
        <v>3</v>
      </c>
      <c r="AO719" s="607" t="s">
        <v>644</v>
      </c>
      <c r="AP719" s="623">
        <v>12</v>
      </c>
      <c r="AQ719" s="623">
        <v>3</v>
      </c>
    </row>
    <row r="720" spans="1:43" hidden="1" x14ac:dyDescent="0.3">
      <c r="A720" s="638"/>
      <c r="H720" s="607" t="s">
        <v>537</v>
      </c>
      <c r="I720" s="623" t="s">
        <v>538</v>
      </c>
      <c r="J720" s="626" t="s">
        <v>652</v>
      </c>
      <c r="K720" s="607" t="s">
        <v>537</v>
      </c>
      <c r="L720" s="623" t="s">
        <v>538</v>
      </c>
      <c r="M720" s="626" t="s">
        <v>652</v>
      </c>
      <c r="N720" s="607" t="s">
        <v>537</v>
      </c>
      <c r="O720" s="623" t="s">
        <v>538</v>
      </c>
      <c r="P720" s="626" t="s">
        <v>652</v>
      </c>
      <c r="Q720" s="607" t="s">
        <v>537</v>
      </c>
      <c r="R720" s="623" t="s">
        <v>538</v>
      </c>
      <c r="S720" s="626" t="s">
        <v>652</v>
      </c>
      <c r="T720" s="607" t="s">
        <v>537</v>
      </c>
      <c r="U720" s="623" t="s">
        <v>538</v>
      </c>
      <c r="V720" s="626" t="s">
        <v>652</v>
      </c>
      <c r="W720" s="607" t="s">
        <v>537</v>
      </c>
      <c r="X720" s="623" t="s">
        <v>538</v>
      </c>
      <c r="Y720" s="626" t="s">
        <v>652</v>
      </c>
      <c r="Z720" s="607" t="s">
        <v>537</v>
      </c>
      <c r="AA720" s="623" t="s">
        <v>538</v>
      </c>
      <c r="AB720" s="626" t="s">
        <v>652</v>
      </c>
      <c r="AC720" s="607" t="s">
        <v>537</v>
      </c>
      <c r="AD720" s="623" t="s">
        <v>538</v>
      </c>
      <c r="AE720" s="626" t="s">
        <v>652</v>
      </c>
      <c r="AF720" s="607" t="s">
        <v>537</v>
      </c>
      <c r="AG720" s="623" t="s">
        <v>538</v>
      </c>
      <c r="AH720" s="626" t="s">
        <v>652</v>
      </c>
      <c r="AI720" s="607" t="s">
        <v>537</v>
      </c>
      <c r="AJ720" s="623" t="s">
        <v>538</v>
      </c>
      <c r="AK720" s="626" t="s">
        <v>652</v>
      </c>
      <c r="AL720" s="607" t="s">
        <v>537</v>
      </c>
      <c r="AM720" s="623" t="s">
        <v>538</v>
      </c>
      <c r="AN720" s="626" t="s">
        <v>652</v>
      </c>
      <c r="AO720" s="607" t="s">
        <v>537</v>
      </c>
      <c r="AP720" s="623" t="s">
        <v>538</v>
      </c>
      <c r="AQ720" s="626" t="s">
        <v>652</v>
      </c>
    </row>
    <row r="721" spans="1:43" hidden="1" x14ac:dyDescent="0.3">
      <c r="A721" s="638"/>
      <c r="H721" s="607" t="s">
        <v>645</v>
      </c>
      <c r="I721" s="623">
        <v>1</v>
      </c>
      <c r="J721" s="623">
        <v>3</v>
      </c>
      <c r="K721" s="607" t="s">
        <v>645</v>
      </c>
      <c r="L721" s="623">
        <v>2</v>
      </c>
      <c r="M721" s="623">
        <v>3</v>
      </c>
      <c r="N721" s="607" t="s">
        <v>645</v>
      </c>
      <c r="O721" s="623">
        <v>3</v>
      </c>
      <c r="P721" s="623">
        <v>3</v>
      </c>
      <c r="Q721" s="607" t="s">
        <v>645</v>
      </c>
      <c r="R721" s="623">
        <v>4</v>
      </c>
      <c r="S721" s="623">
        <v>3</v>
      </c>
      <c r="T721" s="607" t="s">
        <v>645</v>
      </c>
      <c r="U721" s="623">
        <v>5</v>
      </c>
      <c r="V721" s="623">
        <v>3</v>
      </c>
      <c r="W721" s="607" t="s">
        <v>645</v>
      </c>
      <c r="X721" s="623">
        <v>6</v>
      </c>
      <c r="Y721" s="623">
        <v>3</v>
      </c>
      <c r="Z721" s="607" t="s">
        <v>645</v>
      </c>
      <c r="AA721" s="623">
        <v>7</v>
      </c>
      <c r="AB721" s="623">
        <v>3</v>
      </c>
      <c r="AC721" s="607" t="s">
        <v>645</v>
      </c>
      <c r="AD721" s="623">
        <v>8</v>
      </c>
      <c r="AE721" s="623">
        <v>3</v>
      </c>
      <c r="AF721" s="607" t="s">
        <v>645</v>
      </c>
      <c r="AG721" s="623">
        <v>9</v>
      </c>
      <c r="AH721" s="623">
        <v>3</v>
      </c>
      <c r="AI721" s="607" t="s">
        <v>645</v>
      </c>
      <c r="AJ721" s="623">
        <v>10</v>
      </c>
      <c r="AK721" s="623">
        <v>3</v>
      </c>
      <c r="AL721" s="607" t="s">
        <v>645</v>
      </c>
      <c r="AM721" s="623">
        <v>11</v>
      </c>
      <c r="AN721" s="623">
        <v>3</v>
      </c>
      <c r="AO721" s="607" t="s">
        <v>645</v>
      </c>
      <c r="AP721" s="623">
        <v>12</v>
      </c>
      <c r="AQ721" s="623">
        <v>3</v>
      </c>
    </row>
    <row r="722" spans="1:43" hidden="1" x14ac:dyDescent="0.3">
      <c r="A722" s="638"/>
      <c r="H722" s="607" t="s">
        <v>537</v>
      </c>
      <c r="I722" s="623" t="s">
        <v>538</v>
      </c>
      <c r="J722" s="626" t="s">
        <v>652</v>
      </c>
      <c r="K722" s="607" t="s">
        <v>537</v>
      </c>
      <c r="L722" s="623" t="s">
        <v>538</v>
      </c>
      <c r="M722" s="626" t="s">
        <v>652</v>
      </c>
      <c r="N722" s="607" t="s">
        <v>537</v>
      </c>
      <c r="O722" s="623" t="s">
        <v>538</v>
      </c>
      <c r="P722" s="626" t="s">
        <v>652</v>
      </c>
      <c r="Q722" s="607" t="s">
        <v>537</v>
      </c>
      <c r="R722" s="623" t="s">
        <v>538</v>
      </c>
      <c r="S722" s="626" t="s">
        <v>652</v>
      </c>
      <c r="T722" s="607" t="s">
        <v>537</v>
      </c>
      <c r="U722" s="623" t="s">
        <v>538</v>
      </c>
      <c r="V722" s="626" t="s">
        <v>652</v>
      </c>
      <c r="W722" s="607" t="s">
        <v>537</v>
      </c>
      <c r="X722" s="623" t="s">
        <v>538</v>
      </c>
      <c r="Y722" s="626" t="s">
        <v>652</v>
      </c>
      <c r="Z722" s="607" t="s">
        <v>537</v>
      </c>
      <c r="AA722" s="623" t="s">
        <v>538</v>
      </c>
      <c r="AB722" s="626" t="s">
        <v>652</v>
      </c>
      <c r="AC722" s="607" t="s">
        <v>537</v>
      </c>
      <c r="AD722" s="623" t="s">
        <v>538</v>
      </c>
      <c r="AE722" s="626" t="s">
        <v>652</v>
      </c>
      <c r="AF722" s="607" t="s">
        <v>537</v>
      </c>
      <c r="AG722" s="623" t="s">
        <v>538</v>
      </c>
      <c r="AH722" s="626" t="s">
        <v>652</v>
      </c>
      <c r="AI722" s="607" t="s">
        <v>537</v>
      </c>
      <c r="AJ722" s="623" t="s">
        <v>538</v>
      </c>
      <c r="AK722" s="626" t="s">
        <v>652</v>
      </c>
      <c r="AL722" s="607" t="s">
        <v>537</v>
      </c>
      <c r="AM722" s="623" t="s">
        <v>538</v>
      </c>
      <c r="AN722" s="626" t="s">
        <v>652</v>
      </c>
      <c r="AO722" s="607" t="s">
        <v>537</v>
      </c>
      <c r="AP722" s="623" t="s">
        <v>538</v>
      </c>
      <c r="AQ722" s="626" t="s">
        <v>652</v>
      </c>
    </row>
    <row r="723" spans="1:43" hidden="1" x14ac:dyDescent="0.3">
      <c r="A723" s="638"/>
      <c r="H723" s="607" t="s">
        <v>646</v>
      </c>
      <c r="I723" s="623">
        <v>1</v>
      </c>
      <c r="J723" s="623">
        <v>3</v>
      </c>
      <c r="K723" s="607" t="s">
        <v>646</v>
      </c>
      <c r="L723" s="623">
        <v>2</v>
      </c>
      <c r="M723" s="623">
        <v>3</v>
      </c>
      <c r="N723" s="607" t="s">
        <v>646</v>
      </c>
      <c r="O723" s="623">
        <v>3</v>
      </c>
      <c r="P723" s="623">
        <v>3</v>
      </c>
      <c r="Q723" s="607" t="s">
        <v>646</v>
      </c>
      <c r="R723" s="623">
        <v>4</v>
      </c>
      <c r="S723" s="623">
        <v>3</v>
      </c>
      <c r="T723" s="607" t="s">
        <v>646</v>
      </c>
      <c r="U723" s="623">
        <v>5</v>
      </c>
      <c r="V723" s="623">
        <v>3</v>
      </c>
      <c r="W723" s="607" t="s">
        <v>646</v>
      </c>
      <c r="X723" s="623">
        <v>6</v>
      </c>
      <c r="Y723" s="623">
        <v>3</v>
      </c>
      <c r="Z723" s="607" t="s">
        <v>646</v>
      </c>
      <c r="AA723" s="623">
        <v>7</v>
      </c>
      <c r="AB723" s="623">
        <v>3</v>
      </c>
      <c r="AC723" s="607" t="s">
        <v>646</v>
      </c>
      <c r="AD723" s="623">
        <v>8</v>
      </c>
      <c r="AE723" s="623">
        <v>3</v>
      </c>
      <c r="AF723" s="607" t="s">
        <v>646</v>
      </c>
      <c r="AG723" s="623">
        <v>9</v>
      </c>
      <c r="AH723" s="623">
        <v>3</v>
      </c>
      <c r="AI723" s="607" t="s">
        <v>646</v>
      </c>
      <c r="AJ723" s="623">
        <v>10</v>
      </c>
      <c r="AK723" s="623">
        <v>3</v>
      </c>
      <c r="AL723" s="607" t="s">
        <v>646</v>
      </c>
      <c r="AM723" s="623">
        <v>11</v>
      </c>
      <c r="AN723" s="623">
        <v>3</v>
      </c>
      <c r="AO723" s="607" t="s">
        <v>646</v>
      </c>
      <c r="AP723" s="623">
        <v>12</v>
      </c>
      <c r="AQ723" s="623">
        <v>3</v>
      </c>
    </row>
    <row r="724" spans="1:43" hidden="1" x14ac:dyDescent="0.3">
      <c r="A724" s="638"/>
      <c r="H724" s="607" t="s">
        <v>537</v>
      </c>
      <c r="I724" s="623" t="s">
        <v>538</v>
      </c>
      <c r="J724" s="626" t="s">
        <v>652</v>
      </c>
      <c r="K724" s="607" t="s">
        <v>537</v>
      </c>
      <c r="L724" s="623" t="s">
        <v>538</v>
      </c>
      <c r="M724" s="626" t="s">
        <v>652</v>
      </c>
      <c r="N724" s="607" t="s">
        <v>537</v>
      </c>
      <c r="O724" s="623" t="s">
        <v>538</v>
      </c>
      <c r="P724" s="626" t="s">
        <v>652</v>
      </c>
      <c r="Q724" s="607" t="s">
        <v>537</v>
      </c>
      <c r="R724" s="623" t="s">
        <v>538</v>
      </c>
      <c r="S724" s="626" t="s">
        <v>652</v>
      </c>
      <c r="T724" s="607" t="s">
        <v>537</v>
      </c>
      <c r="U724" s="623" t="s">
        <v>538</v>
      </c>
      <c r="V724" s="626" t="s">
        <v>652</v>
      </c>
      <c r="W724" s="607" t="s">
        <v>537</v>
      </c>
      <c r="X724" s="623" t="s">
        <v>538</v>
      </c>
      <c r="Y724" s="626" t="s">
        <v>652</v>
      </c>
      <c r="Z724" s="607" t="s">
        <v>537</v>
      </c>
      <c r="AA724" s="623" t="s">
        <v>538</v>
      </c>
      <c r="AB724" s="626" t="s">
        <v>652</v>
      </c>
      <c r="AC724" s="607" t="s">
        <v>537</v>
      </c>
      <c r="AD724" s="623" t="s">
        <v>538</v>
      </c>
      <c r="AE724" s="626" t="s">
        <v>652</v>
      </c>
      <c r="AF724" s="607" t="s">
        <v>537</v>
      </c>
      <c r="AG724" s="623" t="s">
        <v>538</v>
      </c>
      <c r="AH724" s="626" t="s">
        <v>652</v>
      </c>
      <c r="AI724" s="607" t="s">
        <v>537</v>
      </c>
      <c r="AJ724" s="623" t="s">
        <v>538</v>
      </c>
      <c r="AK724" s="626" t="s">
        <v>652</v>
      </c>
      <c r="AL724" s="607" t="s">
        <v>537</v>
      </c>
      <c r="AM724" s="623" t="s">
        <v>538</v>
      </c>
      <c r="AN724" s="626" t="s">
        <v>652</v>
      </c>
      <c r="AO724" s="607" t="s">
        <v>537</v>
      </c>
      <c r="AP724" s="623" t="s">
        <v>538</v>
      </c>
      <c r="AQ724" s="626" t="s">
        <v>652</v>
      </c>
    </row>
    <row r="725" spans="1:43" ht="15" hidden="1" thickBot="1" x14ac:dyDescent="0.35">
      <c r="A725" s="638"/>
      <c r="H725" s="615" t="s">
        <v>647</v>
      </c>
      <c r="I725" s="629">
        <v>1</v>
      </c>
      <c r="J725" s="629">
        <v>3</v>
      </c>
      <c r="K725" s="615" t="s">
        <v>647</v>
      </c>
      <c r="L725" s="629">
        <v>2</v>
      </c>
      <c r="M725" s="629">
        <v>3</v>
      </c>
      <c r="N725" s="615" t="s">
        <v>647</v>
      </c>
      <c r="O725" s="629">
        <v>3</v>
      </c>
      <c r="P725" s="629">
        <v>3</v>
      </c>
      <c r="Q725" s="615" t="s">
        <v>647</v>
      </c>
      <c r="R725" s="629">
        <v>4</v>
      </c>
      <c r="S725" s="629">
        <v>3</v>
      </c>
      <c r="T725" s="615" t="s">
        <v>647</v>
      </c>
      <c r="U725" s="629">
        <v>5</v>
      </c>
      <c r="V725" s="629">
        <v>3</v>
      </c>
      <c r="W725" s="615" t="s">
        <v>647</v>
      </c>
      <c r="X725" s="629">
        <v>6</v>
      </c>
      <c r="Y725" s="629">
        <v>3</v>
      </c>
      <c r="Z725" s="615" t="s">
        <v>647</v>
      </c>
      <c r="AA725" s="629">
        <v>7</v>
      </c>
      <c r="AB725" s="629">
        <v>3</v>
      </c>
      <c r="AC725" s="615" t="s">
        <v>647</v>
      </c>
      <c r="AD725" s="629">
        <v>8</v>
      </c>
      <c r="AE725" s="629">
        <v>3</v>
      </c>
      <c r="AF725" s="615" t="s">
        <v>647</v>
      </c>
      <c r="AG725" s="629">
        <v>9</v>
      </c>
      <c r="AH725" s="629">
        <v>3</v>
      </c>
      <c r="AI725" s="615" t="s">
        <v>647</v>
      </c>
      <c r="AJ725" s="629">
        <v>10</v>
      </c>
      <c r="AK725" s="629">
        <v>3</v>
      </c>
      <c r="AL725" s="615" t="s">
        <v>647</v>
      </c>
      <c r="AM725" s="629">
        <v>11</v>
      </c>
      <c r="AN725" s="629">
        <v>3</v>
      </c>
      <c r="AO725" s="615" t="s">
        <v>647</v>
      </c>
      <c r="AP725" s="629">
        <v>12</v>
      </c>
      <c r="AQ725" s="629">
        <v>3</v>
      </c>
    </row>
    <row r="726" spans="1:43" hidden="1" x14ac:dyDescent="0.3">
      <c r="A726" s="638"/>
      <c r="H726" s="639"/>
      <c r="I726" s="298"/>
      <c r="J726" s="298"/>
      <c r="K726" s="639"/>
      <c r="L726" s="298"/>
      <c r="M726" s="298"/>
      <c r="N726" s="639"/>
      <c r="O726" s="298"/>
      <c r="P726" s="298"/>
      <c r="Q726" s="639"/>
      <c r="R726" s="298"/>
      <c r="S726" s="298"/>
      <c r="T726" s="639"/>
      <c r="U726" s="298"/>
      <c r="V726" s="298"/>
      <c r="W726" s="639"/>
      <c r="X726" s="298"/>
      <c r="Y726" s="298"/>
      <c r="Z726" s="639"/>
      <c r="AA726" s="298"/>
      <c r="AB726" s="298"/>
      <c r="AC726" s="639"/>
      <c r="AD726" s="298"/>
      <c r="AE726" s="298"/>
      <c r="AF726" s="639"/>
      <c r="AG726" s="298"/>
      <c r="AH726" s="298"/>
      <c r="AI726" s="639"/>
      <c r="AJ726" s="298"/>
      <c r="AK726" s="298"/>
      <c r="AL726" s="639"/>
      <c r="AM726" s="298"/>
      <c r="AN726" s="298"/>
      <c r="AO726" s="639"/>
      <c r="AP726" s="298"/>
      <c r="AQ726" s="298"/>
    </row>
    <row r="727" spans="1:43" hidden="1" x14ac:dyDescent="0.3">
      <c r="A727" s="638"/>
      <c r="H727" s="585" t="s">
        <v>537</v>
      </c>
      <c r="I727" s="588" t="s">
        <v>538</v>
      </c>
      <c r="J727" s="589" t="s">
        <v>652</v>
      </c>
      <c r="K727" s="585" t="s">
        <v>537</v>
      </c>
      <c r="L727" s="588" t="s">
        <v>538</v>
      </c>
      <c r="M727" s="589" t="s">
        <v>652</v>
      </c>
      <c r="N727" s="585" t="s">
        <v>537</v>
      </c>
      <c r="O727" s="588" t="s">
        <v>538</v>
      </c>
      <c r="P727" s="589" t="s">
        <v>652</v>
      </c>
      <c r="Q727" s="585" t="s">
        <v>537</v>
      </c>
      <c r="R727" s="588" t="s">
        <v>538</v>
      </c>
      <c r="S727" s="589" t="s">
        <v>652</v>
      </c>
      <c r="T727" s="585" t="s">
        <v>537</v>
      </c>
      <c r="U727" s="588" t="s">
        <v>538</v>
      </c>
      <c r="V727" s="589" t="s">
        <v>652</v>
      </c>
      <c r="W727" s="585" t="s">
        <v>537</v>
      </c>
      <c r="X727" s="588" t="s">
        <v>538</v>
      </c>
      <c r="Y727" s="589" t="s">
        <v>652</v>
      </c>
      <c r="Z727" s="585" t="s">
        <v>537</v>
      </c>
      <c r="AA727" s="588" t="s">
        <v>538</v>
      </c>
      <c r="AB727" s="589" t="s">
        <v>652</v>
      </c>
      <c r="AC727" s="585" t="s">
        <v>537</v>
      </c>
      <c r="AD727" s="588" t="s">
        <v>538</v>
      </c>
      <c r="AE727" s="589" t="s">
        <v>652</v>
      </c>
      <c r="AF727" s="585" t="s">
        <v>537</v>
      </c>
      <c r="AG727" s="588" t="s">
        <v>538</v>
      </c>
      <c r="AH727" s="589" t="s">
        <v>652</v>
      </c>
      <c r="AI727" s="585" t="s">
        <v>537</v>
      </c>
      <c r="AJ727" s="588" t="s">
        <v>538</v>
      </c>
      <c r="AK727" s="589" t="s">
        <v>652</v>
      </c>
      <c r="AL727" s="585" t="s">
        <v>537</v>
      </c>
      <c r="AM727" s="588" t="s">
        <v>538</v>
      </c>
      <c r="AN727" s="589" t="s">
        <v>652</v>
      </c>
      <c r="AO727" s="585" t="s">
        <v>537</v>
      </c>
      <c r="AP727" s="588" t="s">
        <v>538</v>
      </c>
      <c r="AQ727" s="589" t="s">
        <v>652</v>
      </c>
    </row>
    <row r="728" spans="1:43" ht="15" hidden="1" thickBot="1" x14ac:dyDescent="0.35">
      <c r="A728" s="638"/>
      <c r="H728" s="591" t="s">
        <v>541</v>
      </c>
      <c r="I728" s="594">
        <v>1</v>
      </c>
      <c r="J728" s="594">
        <v>4</v>
      </c>
      <c r="K728" s="591" t="s">
        <v>541</v>
      </c>
      <c r="L728" s="594">
        <v>2</v>
      </c>
      <c r="M728" s="594">
        <v>4</v>
      </c>
      <c r="N728" s="591" t="s">
        <v>541</v>
      </c>
      <c r="O728" s="594">
        <v>3</v>
      </c>
      <c r="P728" s="594">
        <v>4</v>
      </c>
      <c r="Q728" s="591" t="s">
        <v>541</v>
      </c>
      <c r="R728" s="594">
        <v>4</v>
      </c>
      <c r="S728" s="594">
        <v>4</v>
      </c>
      <c r="T728" s="591" t="s">
        <v>541</v>
      </c>
      <c r="U728" s="594">
        <v>5</v>
      </c>
      <c r="V728" s="594">
        <v>4</v>
      </c>
      <c r="W728" s="591" t="s">
        <v>541</v>
      </c>
      <c r="X728" s="594">
        <v>6</v>
      </c>
      <c r="Y728" s="594">
        <v>4</v>
      </c>
      <c r="Z728" s="591" t="s">
        <v>541</v>
      </c>
      <c r="AA728" s="594">
        <v>7</v>
      </c>
      <c r="AB728" s="594">
        <v>4</v>
      </c>
      <c r="AC728" s="591" t="s">
        <v>541</v>
      </c>
      <c r="AD728" s="594">
        <v>8</v>
      </c>
      <c r="AE728" s="594">
        <v>4</v>
      </c>
      <c r="AF728" s="591" t="s">
        <v>541</v>
      </c>
      <c r="AG728" s="594">
        <v>9</v>
      </c>
      <c r="AH728" s="594">
        <v>4</v>
      </c>
      <c r="AI728" s="591" t="s">
        <v>541</v>
      </c>
      <c r="AJ728" s="594">
        <v>10</v>
      </c>
      <c r="AK728" s="594">
        <v>4</v>
      </c>
      <c r="AL728" s="591" t="s">
        <v>541</v>
      </c>
      <c r="AM728" s="594">
        <v>11</v>
      </c>
      <c r="AN728" s="594">
        <v>4</v>
      </c>
      <c r="AO728" s="591" t="s">
        <v>541</v>
      </c>
      <c r="AP728" s="594">
        <v>12</v>
      </c>
      <c r="AQ728" s="594">
        <v>4</v>
      </c>
    </row>
    <row r="729" spans="1:43" hidden="1" x14ac:dyDescent="0.3">
      <c r="A729" s="638"/>
      <c r="H729" s="596" t="s">
        <v>537</v>
      </c>
      <c r="I729" s="599" t="s">
        <v>538</v>
      </c>
      <c r="J729" s="600" t="s">
        <v>652</v>
      </c>
      <c r="K729" s="596" t="s">
        <v>537</v>
      </c>
      <c r="L729" s="599" t="s">
        <v>538</v>
      </c>
      <c r="M729" s="600" t="s">
        <v>652</v>
      </c>
      <c r="N729" s="596" t="s">
        <v>537</v>
      </c>
      <c r="O729" s="599" t="s">
        <v>538</v>
      </c>
      <c r="P729" s="600" t="s">
        <v>652</v>
      </c>
      <c r="Q729" s="596" t="s">
        <v>537</v>
      </c>
      <c r="R729" s="599" t="s">
        <v>538</v>
      </c>
      <c r="S729" s="600" t="s">
        <v>652</v>
      </c>
      <c r="T729" s="596" t="s">
        <v>537</v>
      </c>
      <c r="U729" s="599" t="s">
        <v>538</v>
      </c>
      <c r="V729" s="600" t="s">
        <v>652</v>
      </c>
      <c r="W729" s="596" t="s">
        <v>537</v>
      </c>
      <c r="X729" s="599" t="s">
        <v>538</v>
      </c>
      <c r="Y729" s="600" t="s">
        <v>652</v>
      </c>
      <c r="Z729" s="596" t="s">
        <v>537</v>
      </c>
      <c r="AA729" s="599" t="s">
        <v>538</v>
      </c>
      <c r="AB729" s="600" t="s">
        <v>652</v>
      </c>
      <c r="AC729" s="596" t="s">
        <v>537</v>
      </c>
      <c r="AD729" s="599" t="s">
        <v>538</v>
      </c>
      <c r="AE729" s="600" t="s">
        <v>652</v>
      </c>
      <c r="AF729" s="596" t="s">
        <v>537</v>
      </c>
      <c r="AG729" s="599" t="s">
        <v>538</v>
      </c>
      <c r="AH729" s="600" t="s">
        <v>652</v>
      </c>
      <c r="AI729" s="596" t="s">
        <v>537</v>
      </c>
      <c r="AJ729" s="599" t="s">
        <v>538</v>
      </c>
      <c r="AK729" s="600" t="s">
        <v>652</v>
      </c>
      <c r="AL729" s="596" t="s">
        <v>537</v>
      </c>
      <c r="AM729" s="599" t="s">
        <v>538</v>
      </c>
      <c r="AN729" s="600" t="s">
        <v>652</v>
      </c>
      <c r="AO729" s="596" t="s">
        <v>537</v>
      </c>
      <c r="AP729" s="599" t="s">
        <v>538</v>
      </c>
      <c r="AQ729" s="600" t="s">
        <v>652</v>
      </c>
    </row>
    <row r="730" spans="1:43" hidden="1" x14ac:dyDescent="0.3">
      <c r="A730" s="638"/>
      <c r="H730" s="602" t="s">
        <v>542</v>
      </c>
      <c r="I730" s="605">
        <v>1</v>
      </c>
      <c r="J730" s="605">
        <v>4</v>
      </c>
      <c r="K730" s="602" t="s">
        <v>542</v>
      </c>
      <c r="L730" s="605">
        <v>2</v>
      </c>
      <c r="M730" s="605">
        <v>4</v>
      </c>
      <c r="N730" s="602" t="s">
        <v>542</v>
      </c>
      <c r="O730" s="605">
        <v>3</v>
      </c>
      <c r="P730" s="605">
        <v>4</v>
      </c>
      <c r="Q730" s="602" t="s">
        <v>542</v>
      </c>
      <c r="R730" s="605">
        <v>4</v>
      </c>
      <c r="S730" s="605">
        <v>4</v>
      </c>
      <c r="T730" s="602" t="s">
        <v>542</v>
      </c>
      <c r="U730" s="605">
        <v>5</v>
      </c>
      <c r="V730" s="605">
        <v>4</v>
      </c>
      <c r="W730" s="602" t="s">
        <v>542</v>
      </c>
      <c r="X730" s="605">
        <v>6</v>
      </c>
      <c r="Y730" s="605">
        <v>4</v>
      </c>
      <c r="Z730" s="602" t="s">
        <v>542</v>
      </c>
      <c r="AA730" s="605">
        <v>7</v>
      </c>
      <c r="AB730" s="605">
        <v>4</v>
      </c>
      <c r="AC730" s="602" t="s">
        <v>542</v>
      </c>
      <c r="AD730" s="605">
        <v>8</v>
      </c>
      <c r="AE730" s="605">
        <v>4</v>
      </c>
      <c r="AF730" s="602" t="s">
        <v>542</v>
      </c>
      <c r="AG730" s="605">
        <v>9</v>
      </c>
      <c r="AH730" s="605">
        <v>4</v>
      </c>
      <c r="AI730" s="602" t="s">
        <v>542</v>
      </c>
      <c r="AJ730" s="605">
        <v>10</v>
      </c>
      <c r="AK730" s="605">
        <v>4</v>
      </c>
      <c r="AL730" s="602" t="s">
        <v>542</v>
      </c>
      <c r="AM730" s="605">
        <v>11</v>
      </c>
      <c r="AN730" s="605">
        <v>4</v>
      </c>
      <c r="AO730" s="602" t="s">
        <v>542</v>
      </c>
      <c r="AP730" s="605">
        <v>12</v>
      </c>
      <c r="AQ730" s="605">
        <v>4</v>
      </c>
    </row>
    <row r="731" spans="1:43" hidden="1" x14ac:dyDescent="0.3">
      <c r="A731" s="638"/>
      <c r="H731" s="607" t="s">
        <v>537</v>
      </c>
      <c r="I731" s="605" t="s">
        <v>538</v>
      </c>
      <c r="J731" s="608" t="s">
        <v>652</v>
      </c>
      <c r="K731" s="607" t="s">
        <v>537</v>
      </c>
      <c r="L731" s="605" t="s">
        <v>538</v>
      </c>
      <c r="M731" s="608" t="s">
        <v>652</v>
      </c>
      <c r="N731" s="607" t="s">
        <v>537</v>
      </c>
      <c r="O731" s="605" t="s">
        <v>538</v>
      </c>
      <c r="P731" s="608" t="s">
        <v>652</v>
      </c>
      <c r="Q731" s="607" t="s">
        <v>537</v>
      </c>
      <c r="R731" s="605" t="s">
        <v>538</v>
      </c>
      <c r="S731" s="608" t="s">
        <v>652</v>
      </c>
      <c r="T731" s="607" t="s">
        <v>537</v>
      </c>
      <c r="U731" s="605" t="s">
        <v>538</v>
      </c>
      <c r="V731" s="608" t="s">
        <v>652</v>
      </c>
      <c r="W731" s="607" t="s">
        <v>537</v>
      </c>
      <c r="X731" s="605" t="s">
        <v>538</v>
      </c>
      <c r="Y731" s="608" t="s">
        <v>652</v>
      </c>
      <c r="Z731" s="607" t="s">
        <v>537</v>
      </c>
      <c r="AA731" s="605" t="s">
        <v>538</v>
      </c>
      <c r="AB731" s="608" t="s">
        <v>652</v>
      </c>
      <c r="AC731" s="607" t="s">
        <v>537</v>
      </c>
      <c r="AD731" s="605" t="s">
        <v>538</v>
      </c>
      <c r="AE731" s="608" t="s">
        <v>652</v>
      </c>
      <c r="AF731" s="607" t="s">
        <v>537</v>
      </c>
      <c r="AG731" s="605" t="s">
        <v>538</v>
      </c>
      <c r="AH731" s="608" t="s">
        <v>652</v>
      </c>
      <c r="AI731" s="607" t="s">
        <v>537</v>
      </c>
      <c r="AJ731" s="605" t="s">
        <v>538</v>
      </c>
      <c r="AK731" s="608" t="s">
        <v>652</v>
      </c>
      <c r="AL731" s="607" t="s">
        <v>537</v>
      </c>
      <c r="AM731" s="605" t="s">
        <v>538</v>
      </c>
      <c r="AN731" s="608" t="s">
        <v>652</v>
      </c>
      <c r="AO731" s="607" t="s">
        <v>537</v>
      </c>
      <c r="AP731" s="605" t="s">
        <v>538</v>
      </c>
      <c r="AQ731" s="608" t="s">
        <v>652</v>
      </c>
    </row>
    <row r="732" spans="1:43" hidden="1" x14ac:dyDescent="0.3">
      <c r="A732" s="638"/>
      <c r="H732" s="607" t="s">
        <v>543</v>
      </c>
      <c r="I732" s="605">
        <v>1</v>
      </c>
      <c r="J732" s="605">
        <v>4</v>
      </c>
      <c r="K732" s="607" t="s">
        <v>543</v>
      </c>
      <c r="L732" s="605">
        <v>2</v>
      </c>
      <c r="M732" s="605">
        <v>4</v>
      </c>
      <c r="N732" s="607" t="s">
        <v>543</v>
      </c>
      <c r="O732" s="605">
        <v>3</v>
      </c>
      <c r="P732" s="605">
        <v>4</v>
      </c>
      <c r="Q732" s="607" t="s">
        <v>543</v>
      </c>
      <c r="R732" s="605">
        <v>4</v>
      </c>
      <c r="S732" s="605">
        <v>4</v>
      </c>
      <c r="T732" s="607" t="s">
        <v>543</v>
      </c>
      <c r="U732" s="605">
        <v>5</v>
      </c>
      <c r="V732" s="605">
        <v>4</v>
      </c>
      <c r="W732" s="607" t="s">
        <v>543</v>
      </c>
      <c r="X732" s="605">
        <v>6</v>
      </c>
      <c r="Y732" s="605">
        <v>4</v>
      </c>
      <c r="Z732" s="607" t="s">
        <v>543</v>
      </c>
      <c r="AA732" s="605">
        <v>7</v>
      </c>
      <c r="AB732" s="605">
        <v>4</v>
      </c>
      <c r="AC732" s="607" t="s">
        <v>543</v>
      </c>
      <c r="AD732" s="605">
        <v>8</v>
      </c>
      <c r="AE732" s="605">
        <v>4</v>
      </c>
      <c r="AF732" s="607" t="s">
        <v>543</v>
      </c>
      <c r="AG732" s="605">
        <v>9</v>
      </c>
      <c r="AH732" s="605">
        <v>4</v>
      </c>
      <c r="AI732" s="607" t="s">
        <v>543</v>
      </c>
      <c r="AJ732" s="605">
        <v>10</v>
      </c>
      <c r="AK732" s="605">
        <v>4</v>
      </c>
      <c r="AL732" s="607" t="s">
        <v>543</v>
      </c>
      <c r="AM732" s="605">
        <v>11</v>
      </c>
      <c r="AN732" s="605">
        <v>4</v>
      </c>
      <c r="AO732" s="607" t="s">
        <v>543</v>
      </c>
      <c r="AP732" s="605">
        <v>12</v>
      </c>
      <c r="AQ732" s="605">
        <v>4</v>
      </c>
    </row>
    <row r="733" spans="1:43" hidden="1" x14ac:dyDescent="0.3">
      <c r="A733" s="638"/>
      <c r="H733" s="602" t="s">
        <v>537</v>
      </c>
      <c r="I733" s="605" t="s">
        <v>538</v>
      </c>
      <c r="J733" s="608" t="s">
        <v>652</v>
      </c>
      <c r="K733" s="602" t="s">
        <v>537</v>
      </c>
      <c r="L733" s="605" t="s">
        <v>538</v>
      </c>
      <c r="M733" s="608" t="s">
        <v>652</v>
      </c>
      <c r="N733" s="602" t="s">
        <v>537</v>
      </c>
      <c r="O733" s="605" t="s">
        <v>538</v>
      </c>
      <c r="P733" s="608" t="s">
        <v>652</v>
      </c>
      <c r="Q733" s="602" t="s">
        <v>537</v>
      </c>
      <c r="R733" s="605" t="s">
        <v>538</v>
      </c>
      <c r="S733" s="608" t="s">
        <v>652</v>
      </c>
      <c r="T733" s="602" t="s">
        <v>537</v>
      </c>
      <c r="U733" s="605" t="s">
        <v>538</v>
      </c>
      <c r="V733" s="608" t="s">
        <v>652</v>
      </c>
      <c r="W733" s="602" t="s">
        <v>537</v>
      </c>
      <c r="X733" s="605" t="s">
        <v>538</v>
      </c>
      <c r="Y733" s="608" t="s">
        <v>652</v>
      </c>
      <c r="Z733" s="602" t="s">
        <v>537</v>
      </c>
      <c r="AA733" s="605" t="s">
        <v>538</v>
      </c>
      <c r="AB733" s="608" t="s">
        <v>652</v>
      </c>
      <c r="AC733" s="602" t="s">
        <v>537</v>
      </c>
      <c r="AD733" s="605" t="s">
        <v>538</v>
      </c>
      <c r="AE733" s="608" t="s">
        <v>652</v>
      </c>
      <c r="AF733" s="602" t="s">
        <v>537</v>
      </c>
      <c r="AG733" s="605" t="s">
        <v>538</v>
      </c>
      <c r="AH733" s="608" t="s">
        <v>652</v>
      </c>
      <c r="AI733" s="602" t="s">
        <v>537</v>
      </c>
      <c r="AJ733" s="605" t="s">
        <v>538</v>
      </c>
      <c r="AK733" s="608" t="s">
        <v>652</v>
      </c>
      <c r="AL733" s="602" t="s">
        <v>537</v>
      </c>
      <c r="AM733" s="605" t="s">
        <v>538</v>
      </c>
      <c r="AN733" s="608" t="s">
        <v>652</v>
      </c>
      <c r="AO733" s="602" t="s">
        <v>537</v>
      </c>
      <c r="AP733" s="605" t="s">
        <v>538</v>
      </c>
      <c r="AQ733" s="608" t="s">
        <v>652</v>
      </c>
    </row>
    <row r="734" spans="1:43" hidden="1" x14ac:dyDescent="0.3">
      <c r="A734" s="638"/>
      <c r="H734" s="602" t="s">
        <v>544</v>
      </c>
      <c r="I734" s="605">
        <v>1</v>
      </c>
      <c r="J734" s="605">
        <v>4</v>
      </c>
      <c r="K734" s="602" t="s">
        <v>544</v>
      </c>
      <c r="L734" s="605">
        <v>2</v>
      </c>
      <c r="M734" s="605">
        <v>4</v>
      </c>
      <c r="N734" s="602" t="s">
        <v>544</v>
      </c>
      <c r="O734" s="605">
        <v>3</v>
      </c>
      <c r="P734" s="605">
        <v>4</v>
      </c>
      <c r="Q734" s="602" t="s">
        <v>544</v>
      </c>
      <c r="R734" s="605">
        <v>4</v>
      </c>
      <c r="S734" s="605">
        <v>4</v>
      </c>
      <c r="T734" s="602" t="s">
        <v>544</v>
      </c>
      <c r="U734" s="605">
        <v>5</v>
      </c>
      <c r="V734" s="605">
        <v>4</v>
      </c>
      <c r="W734" s="602" t="s">
        <v>544</v>
      </c>
      <c r="X734" s="605">
        <v>6</v>
      </c>
      <c r="Y734" s="605">
        <v>4</v>
      </c>
      <c r="Z734" s="602" t="s">
        <v>544</v>
      </c>
      <c r="AA734" s="605">
        <v>7</v>
      </c>
      <c r="AB734" s="605">
        <v>4</v>
      </c>
      <c r="AC734" s="602" t="s">
        <v>544</v>
      </c>
      <c r="AD734" s="605">
        <v>8</v>
      </c>
      <c r="AE734" s="605">
        <v>4</v>
      </c>
      <c r="AF734" s="602" t="s">
        <v>544</v>
      </c>
      <c r="AG734" s="605">
        <v>9</v>
      </c>
      <c r="AH734" s="605">
        <v>4</v>
      </c>
      <c r="AI734" s="602" t="s">
        <v>544</v>
      </c>
      <c r="AJ734" s="605">
        <v>10</v>
      </c>
      <c r="AK734" s="605">
        <v>4</v>
      </c>
      <c r="AL734" s="602" t="s">
        <v>544</v>
      </c>
      <c r="AM734" s="605">
        <v>11</v>
      </c>
      <c r="AN734" s="605">
        <v>4</v>
      </c>
      <c r="AO734" s="602" t="s">
        <v>544</v>
      </c>
      <c r="AP734" s="605">
        <v>12</v>
      </c>
      <c r="AQ734" s="605">
        <v>4</v>
      </c>
    </row>
    <row r="735" spans="1:43" hidden="1" x14ac:dyDescent="0.3">
      <c r="A735" s="638"/>
      <c r="H735" s="607" t="s">
        <v>537</v>
      </c>
      <c r="I735" s="605" t="s">
        <v>538</v>
      </c>
      <c r="J735" s="608" t="s">
        <v>652</v>
      </c>
      <c r="K735" s="607" t="s">
        <v>537</v>
      </c>
      <c r="L735" s="605" t="s">
        <v>538</v>
      </c>
      <c r="M735" s="608" t="s">
        <v>652</v>
      </c>
      <c r="N735" s="607" t="s">
        <v>537</v>
      </c>
      <c r="O735" s="605" t="s">
        <v>538</v>
      </c>
      <c r="P735" s="608" t="s">
        <v>652</v>
      </c>
      <c r="Q735" s="607" t="s">
        <v>537</v>
      </c>
      <c r="R735" s="605" t="s">
        <v>538</v>
      </c>
      <c r="S735" s="608" t="s">
        <v>652</v>
      </c>
      <c r="T735" s="607" t="s">
        <v>537</v>
      </c>
      <c r="U735" s="605" t="s">
        <v>538</v>
      </c>
      <c r="V735" s="608" t="s">
        <v>652</v>
      </c>
      <c r="W735" s="607" t="s">
        <v>537</v>
      </c>
      <c r="X735" s="605" t="s">
        <v>538</v>
      </c>
      <c r="Y735" s="608" t="s">
        <v>652</v>
      </c>
      <c r="Z735" s="607" t="s">
        <v>537</v>
      </c>
      <c r="AA735" s="605" t="s">
        <v>538</v>
      </c>
      <c r="AB735" s="608" t="s">
        <v>652</v>
      </c>
      <c r="AC735" s="607" t="s">
        <v>537</v>
      </c>
      <c r="AD735" s="605" t="s">
        <v>538</v>
      </c>
      <c r="AE735" s="608" t="s">
        <v>652</v>
      </c>
      <c r="AF735" s="607" t="s">
        <v>537</v>
      </c>
      <c r="AG735" s="605" t="s">
        <v>538</v>
      </c>
      <c r="AH735" s="608" t="s">
        <v>652</v>
      </c>
      <c r="AI735" s="607" t="s">
        <v>537</v>
      </c>
      <c r="AJ735" s="605" t="s">
        <v>538</v>
      </c>
      <c r="AK735" s="608" t="s">
        <v>652</v>
      </c>
      <c r="AL735" s="607" t="s">
        <v>537</v>
      </c>
      <c r="AM735" s="605" t="s">
        <v>538</v>
      </c>
      <c r="AN735" s="608" t="s">
        <v>652</v>
      </c>
      <c r="AO735" s="607" t="s">
        <v>537</v>
      </c>
      <c r="AP735" s="605" t="s">
        <v>538</v>
      </c>
      <c r="AQ735" s="608" t="s">
        <v>652</v>
      </c>
    </row>
    <row r="736" spans="1:43" hidden="1" x14ac:dyDescent="0.3">
      <c r="A736" s="638"/>
      <c r="H736" s="607" t="s">
        <v>545</v>
      </c>
      <c r="I736" s="605">
        <v>1</v>
      </c>
      <c r="J736" s="605">
        <v>4</v>
      </c>
      <c r="K736" s="607" t="s">
        <v>545</v>
      </c>
      <c r="L736" s="605">
        <v>2</v>
      </c>
      <c r="M736" s="605">
        <v>4</v>
      </c>
      <c r="N736" s="607" t="s">
        <v>545</v>
      </c>
      <c r="O736" s="605">
        <v>3</v>
      </c>
      <c r="P736" s="605">
        <v>4</v>
      </c>
      <c r="Q736" s="607" t="s">
        <v>545</v>
      </c>
      <c r="R736" s="605">
        <v>4</v>
      </c>
      <c r="S736" s="605">
        <v>4</v>
      </c>
      <c r="T736" s="607" t="s">
        <v>545</v>
      </c>
      <c r="U736" s="605">
        <v>5</v>
      </c>
      <c r="V736" s="605">
        <v>4</v>
      </c>
      <c r="W736" s="607" t="s">
        <v>545</v>
      </c>
      <c r="X736" s="605">
        <v>6</v>
      </c>
      <c r="Y736" s="605">
        <v>4</v>
      </c>
      <c r="Z736" s="607" t="s">
        <v>545</v>
      </c>
      <c r="AA736" s="605">
        <v>7</v>
      </c>
      <c r="AB736" s="605">
        <v>4</v>
      </c>
      <c r="AC736" s="607" t="s">
        <v>545</v>
      </c>
      <c r="AD736" s="605">
        <v>8</v>
      </c>
      <c r="AE736" s="605">
        <v>4</v>
      </c>
      <c r="AF736" s="607" t="s">
        <v>545</v>
      </c>
      <c r="AG736" s="605">
        <v>9</v>
      </c>
      <c r="AH736" s="605">
        <v>4</v>
      </c>
      <c r="AI736" s="607" t="s">
        <v>545</v>
      </c>
      <c r="AJ736" s="605">
        <v>10</v>
      </c>
      <c r="AK736" s="605">
        <v>4</v>
      </c>
      <c r="AL736" s="607" t="s">
        <v>545</v>
      </c>
      <c r="AM736" s="605">
        <v>11</v>
      </c>
      <c r="AN736" s="605">
        <v>4</v>
      </c>
      <c r="AO736" s="607" t="s">
        <v>545</v>
      </c>
      <c r="AP736" s="605">
        <v>12</v>
      </c>
      <c r="AQ736" s="605">
        <v>4</v>
      </c>
    </row>
    <row r="737" spans="1:43" hidden="1" x14ac:dyDescent="0.3">
      <c r="A737" s="638"/>
      <c r="H737" s="607" t="s">
        <v>537</v>
      </c>
      <c r="I737" s="605" t="s">
        <v>538</v>
      </c>
      <c r="J737" s="608" t="s">
        <v>652</v>
      </c>
      <c r="K737" s="607" t="s">
        <v>537</v>
      </c>
      <c r="L737" s="605" t="s">
        <v>538</v>
      </c>
      <c r="M737" s="608" t="s">
        <v>652</v>
      </c>
      <c r="N737" s="607" t="s">
        <v>537</v>
      </c>
      <c r="O737" s="605" t="s">
        <v>538</v>
      </c>
      <c r="P737" s="608" t="s">
        <v>652</v>
      </c>
      <c r="Q737" s="607" t="s">
        <v>537</v>
      </c>
      <c r="R737" s="605" t="s">
        <v>538</v>
      </c>
      <c r="S737" s="608" t="s">
        <v>652</v>
      </c>
      <c r="T737" s="607" t="s">
        <v>537</v>
      </c>
      <c r="U737" s="605" t="s">
        <v>538</v>
      </c>
      <c r="V737" s="608" t="s">
        <v>652</v>
      </c>
      <c r="W737" s="607" t="s">
        <v>537</v>
      </c>
      <c r="X737" s="605" t="s">
        <v>538</v>
      </c>
      <c r="Y737" s="608" t="s">
        <v>652</v>
      </c>
      <c r="Z737" s="607" t="s">
        <v>537</v>
      </c>
      <c r="AA737" s="605" t="s">
        <v>538</v>
      </c>
      <c r="AB737" s="608" t="s">
        <v>652</v>
      </c>
      <c r="AC737" s="607" t="s">
        <v>537</v>
      </c>
      <c r="AD737" s="605" t="s">
        <v>538</v>
      </c>
      <c r="AE737" s="608" t="s">
        <v>652</v>
      </c>
      <c r="AF737" s="607" t="s">
        <v>537</v>
      </c>
      <c r="AG737" s="605" t="s">
        <v>538</v>
      </c>
      <c r="AH737" s="608" t="s">
        <v>652</v>
      </c>
      <c r="AI737" s="607" t="s">
        <v>537</v>
      </c>
      <c r="AJ737" s="605" t="s">
        <v>538</v>
      </c>
      <c r="AK737" s="608" t="s">
        <v>652</v>
      </c>
      <c r="AL737" s="607" t="s">
        <v>537</v>
      </c>
      <c r="AM737" s="605" t="s">
        <v>538</v>
      </c>
      <c r="AN737" s="608" t="s">
        <v>652</v>
      </c>
      <c r="AO737" s="607" t="s">
        <v>537</v>
      </c>
      <c r="AP737" s="605" t="s">
        <v>538</v>
      </c>
      <c r="AQ737" s="608" t="s">
        <v>652</v>
      </c>
    </row>
    <row r="738" spans="1:43" ht="15" hidden="1" thickBot="1" x14ac:dyDescent="0.35">
      <c r="A738" s="638"/>
      <c r="H738" s="615" t="s">
        <v>546</v>
      </c>
      <c r="I738" s="616">
        <v>1</v>
      </c>
      <c r="J738" s="616">
        <v>4</v>
      </c>
      <c r="K738" s="615" t="s">
        <v>546</v>
      </c>
      <c r="L738" s="616">
        <v>2</v>
      </c>
      <c r="M738" s="616">
        <v>4</v>
      </c>
      <c r="N738" s="615" t="s">
        <v>546</v>
      </c>
      <c r="O738" s="616">
        <v>3</v>
      </c>
      <c r="P738" s="616">
        <v>4</v>
      </c>
      <c r="Q738" s="615" t="s">
        <v>546</v>
      </c>
      <c r="R738" s="616">
        <v>4</v>
      </c>
      <c r="S738" s="616">
        <v>4</v>
      </c>
      <c r="T738" s="615" t="s">
        <v>546</v>
      </c>
      <c r="U738" s="616">
        <v>5</v>
      </c>
      <c r="V738" s="616">
        <v>4</v>
      </c>
      <c r="W738" s="615" t="s">
        <v>546</v>
      </c>
      <c r="X738" s="616">
        <v>6</v>
      </c>
      <c r="Y738" s="616">
        <v>4</v>
      </c>
      <c r="Z738" s="615" t="s">
        <v>546</v>
      </c>
      <c r="AA738" s="616">
        <v>7</v>
      </c>
      <c r="AB738" s="616">
        <v>4</v>
      </c>
      <c r="AC738" s="615" t="s">
        <v>546</v>
      </c>
      <c r="AD738" s="616">
        <v>8</v>
      </c>
      <c r="AE738" s="616">
        <v>4</v>
      </c>
      <c r="AF738" s="615" t="s">
        <v>546</v>
      </c>
      <c r="AG738" s="616">
        <v>9</v>
      </c>
      <c r="AH738" s="616">
        <v>4</v>
      </c>
      <c r="AI738" s="615" t="s">
        <v>546</v>
      </c>
      <c r="AJ738" s="616">
        <v>10</v>
      </c>
      <c r="AK738" s="616">
        <v>4</v>
      </c>
      <c r="AL738" s="615" t="s">
        <v>546</v>
      </c>
      <c r="AM738" s="616">
        <v>11</v>
      </c>
      <c r="AN738" s="616">
        <v>4</v>
      </c>
      <c r="AO738" s="615" t="s">
        <v>546</v>
      </c>
      <c r="AP738" s="616">
        <v>12</v>
      </c>
      <c r="AQ738" s="616">
        <v>4</v>
      </c>
    </row>
    <row r="739" spans="1:43" hidden="1" x14ac:dyDescent="0.3">
      <c r="A739" s="638"/>
      <c r="H739" s="596" t="s">
        <v>537</v>
      </c>
      <c r="I739" s="588" t="s">
        <v>538</v>
      </c>
      <c r="J739" s="589" t="s">
        <v>652</v>
      </c>
      <c r="K739" s="596" t="s">
        <v>537</v>
      </c>
      <c r="L739" s="588" t="s">
        <v>538</v>
      </c>
      <c r="M739" s="589" t="s">
        <v>652</v>
      </c>
      <c r="N739" s="596" t="s">
        <v>537</v>
      </c>
      <c r="O739" s="588" t="s">
        <v>538</v>
      </c>
      <c r="P739" s="589" t="s">
        <v>652</v>
      </c>
      <c r="Q739" s="596" t="s">
        <v>537</v>
      </c>
      <c r="R739" s="588" t="s">
        <v>538</v>
      </c>
      <c r="S739" s="589" t="s">
        <v>652</v>
      </c>
      <c r="T739" s="596" t="s">
        <v>537</v>
      </c>
      <c r="U739" s="588" t="s">
        <v>538</v>
      </c>
      <c r="V739" s="589" t="s">
        <v>652</v>
      </c>
      <c r="W739" s="596" t="s">
        <v>537</v>
      </c>
      <c r="X739" s="588" t="s">
        <v>538</v>
      </c>
      <c r="Y739" s="589" t="s">
        <v>652</v>
      </c>
      <c r="Z739" s="596" t="s">
        <v>537</v>
      </c>
      <c r="AA739" s="588" t="s">
        <v>538</v>
      </c>
      <c r="AB739" s="589" t="s">
        <v>652</v>
      </c>
      <c r="AC739" s="596" t="s">
        <v>537</v>
      </c>
      <c r="AD739" s="588" t="s">
        <v>538</v>
      </c>
      <c r="AE739" s="589" t="s">
        <v>652</v>
      </c>
      <c r="AF739" s="596" t="s">
        <v>537</v>
      </c>
      <c r="AG739" s="588" t="s">
        <v>538</v>
      </c>
      <c r="AH739" s="589" t="s">
        <v>652</v>
      </c>
      <c r="AI739" s="596" t="s">
        <v>537</v>
      </c>
      <c r="AJ739" s="588" t="s">
        <v>538</v>
      </c>
      <c r="AK739" s="589" t="s">
        <v>652</v>
      </c>
      <c r="AL739" s="596" t="s">
        <v>537</v>
      </c>
      <c r="AM739" s="588" t="s">
        <v>538</v>
      </c>
      <c r="AN739" s="589" t="s">
        <v>652</v>
      </c>
      <c r="AO739" s="596" t="s">
        <v>537</v>
      </c>
      <c r="AP739" s="588" t="s">
        <v>538</v>
      </c>
      <c r="AQ739" s="589" t="s">
        <v>652</v>
      </c>
    </row>
    <row r="740" spans="1:43" ht="15" hidden="1" thickBot="1" x14ac:dyDescent="0.35">
      <c r="A740" s="638"/>
      <c r="H740" s="618" t="s">
        <v>547</v>
      </c>
      <c r="I740" s="594">
        <v>1</v>
      </c>
      <c r="J740" s="594">
        <v>4</v>
      </c>
      <c r="K740" s="618" t="s">
        <v>547</v>
      </c>
      <c r="L740" s="594">
        <v>2</v>
      </c>
      <c r="M740" s="594">
        <v>4</v>
      </c>
      <c r="N740" s="618" t="s">
        <v>547</v>
      </c>
      <c r="O740" s="594">
        <v>3</v>
      </c>
      <c r="P740" s="594">
        <v>4</v>
      </c>
      <c r="Q740" s="618" t="s">
        <v>547</v>
      </c>
      <c r="R740" s="594">
        <v>4</v>
      </c>
      <c r="S740" s="594">
        <v>4</v>
      </c>
      <c r="T740" s="618" t="s">
        <v>547</v>
      </c>
      <c r="U740" s="594">
        <v>5</v>
      </c>
      <c r="V740" s="594">
        <v>4</v>
      </c>
      <c r="W740" s="618" t="s">
        <v>547</v>
      </c>
      <c r="X740" s="594">
        <v>6</v>
      </c>
      <c r="Y740" s="594">
        <v>4</v>
      </c>
      <c r="Z740" s="618" t="s">
        <v>547</v>
      </c>
      <c r="AA740" s="594">
        <v>7</v>
      </c>
      <c r="AB740" s="594">
        <v>4</v>
      </c>
      <c r="AC740" s="618" t="s">
        <v>547</v>
      </c>
      <c r="AD740" s="594">
        <v>8</v>
      </c>
      <c r="AE740" s="594">
        <v>4</v>
      </c>
      <c r="AF740" s="618" t="s">
        <v>547</v>
      </c>
      <c r="AG740" s="594">
        <v>9</v>
      </c>
      <c r="AH740" s="594">
        <v>4</v>
      </c>
      <c r="AI740" s="618" t="s">
        <v>547</v>
      </c>
      <c r="AJ740" s="594">
        <v>10</v>
      </c>
      <c r="AK740" s="594">
        <v>4</v>
      </c>
      <c r="AL740" s="618" t="s">
        <v>547</v>
      </c>
      <c r="AM740" s="594">
        <v>11</v>
      </c>
      <c r="AN740" s="594">
        <v>4</v>
      </c>
      <c r="AO740" s="618" t="s">
        <v>547</v>
      </c>
      <c r="AP740" s="594">
        <v>12</v>
      </c>
      <c r="AQ740" s="594">
        <v>4</v>
      </c>
    </row>
    <row r="741" spans="1:43" hidden="1" x14ac:dyDescent="0.3">
      <c r="A741" s="638"/>
      <c r="H741" s="619" t="s">
        <v>537</v>
      </c>
      <c r="I741" s="620" t="s">
        <v>538</v>
      </c>
      <c r="J741" s="621" t="s">
        <v>652</v>
      </c>
      <c r="K741" s="619" t="s">
        <v>537</v>
      </c>
      <c r="L741" s="620" t="s">
        <v>538</v>
      </c>
      <c r="M741" s="621" t="s">
        <v>652</v>
      </c>
      <c r="N741" s="619" t="s">
        <v>537</v>
      </c>
      <c r="O741" s="620" t="s">
        <v>538</v>
      </c>
      <c r="P741" s="621" t="s">
        <v>652</v>
      </c>
      <c r="Q741" s="619" t="s">
        <v>537</v>
      </c>
      <c r="R741" s="620" t="s">
        <v>538</v>
      </c>
      <c r="S741" s="621" t="s">
        <v>652</v>
      </c>
      <c r="T741" s="619" t="s">
        <v>537</v>
      </c>
      <c r="U741" s="620" t="s">
        <v>538</v>
      </c>
      <c r="V741" s="621" t="s">
        <v>652</v>
      </c>
      <c r="W741" s="619" t="s">
        <v>537</v>
      </c>
      <c r="X741" s="620" t="s">
        <v>538</v>
      </c>
      <c r="Y741" s="621" t="s">
        <v>652</v>
      </c>
      <c r="Z741" s="619" t="s">
        <v>537</v>
      </c>
      <c r="AA741" s="620" t="s">
        <v>538</v>
      </c>
      <c r="AB741" s="621" t="s">
        <v>652</v>
      </c>
      <c r="AC741" s="619" t="s">
        <v>537</v>
      </c>
      <c r="AD741" s="620" t="s">
        <v>538</v>
      </c>
      <c r="AE741" s="621" t="s">
        <v>652</v>
      </c>
      <c r="AF741" s="619" t="s">
        <v>537</v>
      </c>
      <c r="AG741" s="620" t="s">
        <v>538</v>
      </c>
      <c r="AH741" s="621" t="s">
        <v>652</v>
      </c>
      <c r="AI741" s="619" t="s">
        <v>537</v>
      </c>
      <c r="AJ741" s="620" t="s">
        <v>538</v>
      </c>
      <c r="AK741" s="621" t="s">
        <v>652</v>
      </c>
      <c r="AL741" s="619" t="s">
        <v>537</v>
      </c>
      <c r="AM741" s="620" t="s">
        <v>538</v>
      </c>
      <c r="AN741" s="621" t="s">
        <v>652</v>
      </c>
      <c r="AO741" s="619" t="s">
        <v>537</v>
      </c>
      <c r="AP741" s="620" t="s">
        <v>538</v>
      </c>
      <c r="AQ741" s="621" t="s">
        <v>652</v>
      </c>
    </row>
    <row r="742" spans="1:43" hidden="1" x14ac:dyDescent="0.3">
      <c r="A742" s="638"/>
      <c r="H742" s="607" t="s">
        <v>548</v>
      </c>
      <c r="I742" s="623">
        <v>1</v>
      </c>
      <c r="J742" s="623">
        <v>4</v>
      </c>
      <c r="K742" s="607" t="s">
        <v>548</v>
      </c>
      <c r="L742" s="623">
        <v>2</v>
      </c>
      <c r="M742" s="623">
        <v>4</v>
      </c>
      <c r="N742" s="607" t="s">
        <v>548</v>
      </c>
      <c r="O742" s="623">
        <v>3</v>
      </c>
      <c r="P742" s="623">
        <v>4</v>
      </c>
      <c r="Q742" s="607" t="s">
        <v>548</v>
      </c>
      <c r="R742" s="623">
        <v>4</v>
      </c>
      <c r="S742" s="623">
        <v>4</v>
      </c>
      <c r="T742" s="607" t="s">
        <v>548</v>
      </c>
      <c r="U742" s="623">
        <v>5</v>
      </c>
      <c r="V742" s="623">
        <v>4</v>
      </c>
      <c r="W742" s="607" t="s">
        <v>548</v>
      </c>
      <c r="X742" s="623">
        <v>6</v>
      </c>
      <c r="Y742" s="623">
        <v>4</v>
      </c>
      <c r="Z742" s="607" t="s">
        <v>548</v>
      </c>
      <c r="AA742" s="623">
        <v>7</v>
      </c>
      <c r="AB742" s="623">
        <v>4</v>
      </c>
      <c r="AC742" s="607" t="s">
        <v>548</v>
      </c>
      <c r="AD742" s="623">
        <v>8</v>
      </c>
      <c r="AE742" s="623">
        <v>4</v>
      </c>
      <c r="AF742" s="607" t="s">
        <v>548</v>
      </c>
      <c r="AG742" s="623">
        <v>9</v>
      </c>
      <c r="AH742" s="623">
        <v>4</v>
      </c>
      <c r="AI742" s="607" t="s">
        <v>548</v>
      </c>
      <c r="AJ742" s="623">
        <v>10</v>
      </c>
      <c r="AK742" s="623">
        <v>4</v>
      </c>
      <c r="AL742" s="607" t="s">
        <v>548</v>
      </c>
      <c r="AM742" s="623">
        <v>11</v>
      </c>
      <c r="AN742" s="623">
        <v>4</v>
      </c>
      <c r="AO742" s="607" t="s">
        <v>548</v>
      </c>
      <c r="AP742" s="623">
        <v>12</v>
      </c>
      <c r="AQ742" s="623">
        <v>4</v>
      </c>
    </row>
    <row r="743" spans="1:43" hidden="1" x14ac:dyDescent="0.3">
      <c r="A743" s="638"/>
      <c r="H743" s="607" t="s">
        <v>537</v>
      </c>
      <c r="I743" s="623" t="s">
        <v>538</v>
      </c>
      <c r="J743" s="626" t="s">
        <v>652</v>
      </c>
      <c r="K743" s="607" t="s">
        <v>537</v>
      </c>
      <c r="L743" s="623" t="s">
        <v>538</v>
      </c>
      <c r="M743" s="626" t="s">
        <v>652</v>
      </c>
      <c r="N743" s="607" t="s">
        <v>537</v>
      </c>
      <c r="O743" s="623" t="s">
        <v>538</v>
      </c>
      <c r="P743" s="626" t="s">
        <v>652</v>
      </c>
      <c r="Q743" s="607" t="s">
        <v>537</v>
      </c>
      <c r="R743" s="623" t="s">
        <v>538</v>
      </c>
      <c r="S743" s="626" t="s">
        <v>652</v>
      </c>
      <c r="T743" s="607" t="s">
        <v>537</v>
      </c>
      <c r="U743" s="623" t="s">
        <v>538</v>
      </c>
      <c r="V743" s="626" t="s">
        <v>652</v>
      </c>
      <c r="W743" s="607" t="s">
        <v>537</v>
      </c>
      <c r="X743" s="623" t="s">
        <v>538</v>
      </c>
      <c r="Y743" s="626" t="s">
        <v>652</v>
      </c>
      <c r="Z743" s="607" t="s">
        <v>537</v>
      </c>
      <c r="AA743" s="623" t="s">
        <v>538</v>
      </c>
      <c r="AB743" s="626" t="s">
        <v>652</v>
      </c>
      <c r="AC743" s="607" t="s">
        <v>537</v>
      </c>
      <c r="AD743" s="623" t="s">
        <v>538</v>
      </c>
      <c r="AE743" s="626" t="s">
        <v>652</v>
      </c>
      <c r="AF743" s="607" t="s">
        <v>537</v>
      </c>
      <c r="AG743" s="623" t="s">
        <v>538</v>
      </c>
      <c r="AH743" s="626" t="s">
        <v>652</v>
      </c>
      <c r="AI743" s="607" t="s">
        <v>537</v>
      </c>
      <c r="AJ743" s="623" t="s">
        <v>538</v>
      </c>
      <c r="AK743" s="626" t="s">
        <v>652</v>
      </c>
      <c r="AL743" s="607" t="s">
        <v>537</v>
      </c>
      <c r="AM743" s="623" t="s">
        <v>538</v>
      </c>
      <c r="AN743" s="626" t="s">
        <v>652</v>
      </c>
      <c r="AO743" s="607" t="s">
        <v>537</v>
      </c>
      <c r="AP743" s="623" t="s">
        <v>538</v>
      </c>
      <c r="AQ743" s="626" t="s">
        <v>652</v>
      </c>
    </row>
    <row r="744" spans="1:43" hidden="1" x14ac:dyDescent="0.3">
      <c r="A744" s="638"/>
      <c r="H744" s="607" t="s">
        <v>549</v>
      </c>
      <c r="I744" s="623">
        <v>1</v>
      </c>
      <c r="J744" s="623">
        <v>4</v>
      </c>
      <c r="K744" s="607" t="s">
        <v>549</v>
      </c>
      <c r="L744" s="623">
        <v>2</v>
      </c>
      <c r="M744" s="623">
        <v>4</v>
      </c>
      <c r="N744" s="607" t="s">
        <v>549</v>
      </c>
      <c r="O744" s="623">
        <v>3</v>
      </c>
      <c r="P744" s="623">
        <v>4</v>
      </c>
      <c r="Q744" s="607" t="s">
        <v>549</v>
      </c>
      <c r="R744" s="623">
        <v>4</v>
      </c>
      <c r="S744" s="623">
        <v>4</v>
      </c>
      <c r="T744" s="607" t="s">
        <v>549</v>
      </c>
      <c r="U744" s="623">
        <v>5</v>
      </c>
      <c r="V744" s="623">
        <v>4</v>
      </c>
      <c r="W744" s="607" t="s">
        <v>549</v>
      </c>
      <c r="X744" s="623">
        <v>6</v>
      </c>
      <c r="Y744" s="623">
        <v>4</v>
      </c>
      <c r="Z744" s="607" t="s">
        <v>549</v>
      </c>
      <c r="AA744" s="623">
        <v>7</v>
      </c>
      <c r="AB744" s="623">
        <v>4</v>
      </c>
      <c r="AC744" s="607" t="s">
        <v>549</v>
      </c>
      <c r="AD744" s="623">
        <v>8</v>
      </c>
      <c r="AE744" s="623">
        <v>4</v>
      </c>
      <c r="AF744" s="607" t="s">
        <v>549</v>
      </c>
      <c r="AG744" s="623">
        <v>9</v>
      </c>
      <c r="AH744" s="623">
        <v>4</v>
      </c>
      <c r="AI744" s="607" t="s">
        <v>549</v>
      </c>
      <c r="AJ744" s="623">
        <v>10</v>
      </c>
      <c r="AK744" s="623">
        <v>4</v>
      </c>
      <c r="AL744" s="607" t="s">
        <v>549</v>
      </c>
      <c r="AM744" s="623">
        <v>11</v>
      </c>
      <c r="AN744" s="623">
        <v>4</v>
      </c>
      <c r="AO744" s="607" t="s">
        <v>549</v>
      </c>
      <c r="AP744" s="623">
        <v>12</v>
      </c>
      <c r="AQ744" s="623">
        <v>4</v>
      </c>
    </row>
    <row r="745" spans="1:43" hidden="1" x14ac:dyDescent="0.3">
      <c r="A745" s="638"/>
      <c r="H745" s="607" t="s">
        <v>537</v>
      </c>
      <c r="I745" s="623" t="s">
        <v>538</v>
      </c>
      <c r="J745" s="626" t="s">
        <v>652</v>
      </c>
      <c r="K745" s="607" t="s">
        <v>537</v>
      </c>
      <c r="L745" s="623" t="s">
        <v>538</v>
      </c>
      <c r="M745" s="626" t="s">
        <v>652</v>
      </c>
      <c r="N745" s="607" t="s">
        <v>537</v>
      </c>
      <c r="O745" s="623" t="s">
        <v>538</v>
      </c>
      <c r="P745" s="626" t="s">
        <v>652</v>
      </c>
      <c r="Q745" s="607" t="s">
        <v>537</v>
      </c>
      <c r="R745" s="623" t="s">
        <v>538</v>
      </c>
      <c r="S745" s="626" t="s">
        <v>652</v>
      </c>
      <c r="T745" s="607" t="s">
        <v>537</v>
      </c>
      <c r="U745" s="623" t="s">
        <v>538</v>
      </c>
      <c r="V745" s="626" t="s">
        <v>652</v>
      </c>
      <c r="W745" s="607" t="s">
        <v>537</v>
      </c>
      <c r="X745" s="623" t="s">
        <v>538</v>
      </c>
      <c r="Y745" s="626" t="s">
        <v>652</v>
      </c>
      <c r="Z745" s="607" t="s">
        <v>537</v>
      </c>
      <c r="AA745" s="623" t="s">
        <v>538</v>
      </c>
      <c r="AB745" s="626" t="s">
        <v>652</v>
      </c>
      <c r="AC745" s="607" t="s">
        <v>537</v>
      </c>
      <c r="AD745" s="623" t="s">
        <v>538</v>
      </c>
      <c r="AE745" s="626" t="s">
        <v>652</v>
      </c>
      <c r="AF745" s="607" t="s">
        <v>537</v>
      </c>
      <c r="AG745" s="623" t="s">
        <v>538</v>
      </c>
      <c r="AH745" s="626" t="s">
        <v>652</v>
      </c>
      <c r="AI745" s="607" t="s">
        <v>537</v>
      </c>
      <c r="AJ745" s="623" t="s">
        <v>538</v>
      </c>
      <c r="AK745" s="626" t="s">
        <v>652</v>
      </c>
      <c r="AL745" s="607" t="s">
        <v>537</v>
      </c>
      <c r="AM745" s="623" t="s">
        <v>538</v>
      </c>
      <c r="AN745" s="626" t="s">
        <v>652</v>
      </c>
      <c r="AO745" s="607" t="s">
        <v>537</v>
      </c>
      <c r="AP745" s="623" t="s">
        <v>538</v>
      </c>
      <c r="AQ745" s="626" t="s">
        <v>652</v>
      </c>
    </row>
    <row r="746" spans="1:43" ht="15" hidden="1" thickBot="1" x14ac:dyDescent="0.35">
      <c r="A746" s="638"/>
      <c r="H746" s="615" t="s">
        <v>550</v>
      </c>
      <c r="I746" s="629">
        <v>1</v>
      </c>
      <c r="J746" s="629">
        <v>4</v>
      </c>
      <c r="K746" s="615" t="s">
        <v>550</v>
      </c>
      <c r="L746" s="629">
        <v>2</v>
      </c>
      <c r="M746" s="629">
        <v>4</v>
      </c>
      <c r="N746" s="615" t="s">
        <v>550</v>
      </c>
      <c r="O746" s="629">
        <v>3</v>
      </c>
      <c r="P746" s="629">
        <v>4</v>
      </c>
      <c r="Q746" s="615" t="s">
        <v>550</v>
      </c>
      <c r="R746" s="629">
        <v>4</v>
      </c>
      <c r="S746" s="629">
        <v>4</v>
      </c>
      <c r="T746" s="615" t="s">
        <v>550</v>
      </c>
      <c r="U746" s="629">
        <v>5</v>
      </c>
      <c r="V746" s="629">
        <v>4</v>
      </c>
      <c r="W746" s="615" t="s">
        <v>550</v>
      </c>
      <c r="X746" s="629">
        <v>6</v>
      </c>
      <c r="Y746" s="629">
        <v>4</v>
      </c>
      <c r="Z746" s="615" t="s">
        <v>550</v>
      </c>
      <c r="AA746" s="629">
        <v>7</v>
      </c>
      <c r="AB746" s="629">
        <v>4</v>
      </c>
      <c r="AC746" s="615" t="s">
        <v>550</v>
      </c>
      <c r="AD746" s="629">
        <v>8</v>
      </c>
      <c r="AE746" s="629">
        <v>4</v>
      </c>
      <c r="AF746" s="615" t="s">
        <v>550</v>
      </c>
      <c r="AG746" s="629">
        <v>9</v>
      </c>
      <c r="AH746" s="629">
        <v>4</v>
      </c>
      <c r="AI746" s="615" t="s">
        <v>550</v>
      </c>
      <c r="AJ746" s="629">
        <v>10</v>
      </c>
      <c r="AK746" s="629">
        <v>4</v>
      </c>
      <c r="AL746" s="615" t="s">
        <v>550</v>
      </c>
      <c r="AM746" s="629">
        <v>11</v>
      </c>
      <c r="AN746" s="629">
        <v>4</v>
      </c>
      <c r="AO746" s="615" t="s">
        <v>550</v>
      </c>
      <c r="AP746" s="629">
        <v>12</v>
      </c>
      <c r="AQ746" s="629">
        <v>4</v>
      </c>
    </row>
    <row r="747" spans="1:43" hidden="1" x14ac:dyDescent="0.3">
      <c r="A747" s="638"/>
      <c r="H747" s="619" t="s">
        <v>537</v>
      </c>
      <c r="I747" s="620" t="s">
        <v>538</v>
      </c>
      <c r="J747" s="621" t="s">
        <v>652</v>
      </c>
      <c r="K747" s="619" t="s">
        <v>537</v>
      </c>
      <c r="L747" s="620" t="s">
        <v>538</v>
      </c>
      <c r="M747" s="621" t="s">
        <v>652</v>
      </c>
      <c r="N747" s="619" t="s">
        <v>537</v>
      </c>
      <c r="O747" s="620" t="s">
        <v>538</v>
      </c>
      <c r="P747" s="621" t="s">
        <v>652</v>
      </c>
      <c r="Q747" s="619" t="s">
        <v>537</v>
      </c>
      <c r="R747" s="620" t="s">
        <v>538</v>
      </c>
      <c r="S747" s="621" t="s">
        <v>652</v>
      </c>
      <c r="T747" s="619" t="s">
        <v>537</v>
      </c>
      <c r="U747" s="620" t="s">
        <v>538</v>
      </c>
      <c r="V747" s="621" t="s">
        <v>652</v>
      </c>
      <c r="W747" s="619" t="s">
        <v>537</v>
      </c>
      <c r="X747" s="620" t="s">
        <v>538</v>
      </c>
      <c r="Y747" s="621" t="s">
        <v>652</v>
      </c>
      <c r="Z747" s="619" t="s">
        <v>537</v>
      </c>
      <c r="AA747" s="620" t="s">
        <v>538</v>
      </c>
      <c r="AB747" s="621" t="s">
        <v>652</v>
      </c>
      <c r="AC747" s="619" t="s">
        <v>537</v>
      </c>
      <c r="AD747" s="620" t="s">
        <v>538</v>
      </c>
      <c r="AE747" s="621" t="s">
        <v>652</v>
      </c>
      <c r="AF747" s="619" t="s">
        <v>537</v>
      </c>
      <c r="AG747" s="620" t="s">
        <v>538</v>
      </c>
      <c r="AH747" s="621" t="s">
        <v>652</v>
      </c>
      <c r="AI747" s="619" t="s">
        <v>537</v>
      </c>
      <c r="AJ747" s="620" t="s">
        <v>538</v>
      </c>
      <c r="AK747" s="621" t="s">
        <v>652</v>
      </c>
      <c r="AL747" s="619" t="s">
        <v>537</v>
      </c>
      <c r="AM747" s="620" t="s">
        <v>538</v>
      </c>
      <c r="AN747" s="621" t="s">
        <v>652</v>
      </c>
      <c r="AO747" s="619" t="s">
        <v>537</v>
      </c>
      <c r="AP747" s="620" t="s">
        <v>538</v>
      </c>
      <c r="AQ747" s="621" t="s">
        <v>652</v>
      </c>
    </row>
    <row r="748" spans="1:43" hidden="1" x14ac:dyDescent="0.3">
      <c r="A748" s="638"/>
      <c r="H748" s="607" t="s">
        <v>566</v>
      </c>
      <c r="I748" s="623">
        <v>1</v>
      </c>
      <c r="J748" s="623">
        <v>4</v>
      </c>
      <c r="K748" s="607" t="s">
        <v>566</v>
      </c>
      <c r="L748" s="623">
        <v>2</v>
      </c>
      <c r="M748" s="623">
        <v>4</v>
      </c>
      <c r="N748" s="607" t="s">
        <v>566</v>
      </c>
      <c r="O748" s="623">
        <v>3</v>
      </c>
      <c r="P748" s="623">
        <v>4</v>
      </c>
      <c r="Q748" s="607" t="s">
        <v>566</v>
      </c>
      <c r="R748" s="623">
        <v>4</v>
      </c>
      <c r="S748" s="623">
        <v>4</v>
      </c>
      <c r="T748" s="607" t="s">
        <v>566</v>
      </c>
      <c r="U748" s="623">
        <v>5</v>
      </c>
      <c r="V748" s="623">
        <v>4</v>
      </c>
      <c r="W748" s="607" t="s">
        <v>566</v>
      </c>
      <c r="X748" s="623">
        <v>6</v>
      </c>
      <c r="Y748" s="623">
        <v>4</v>
      </c>
      <c r="Z748" s="607" t="s">
        <v>566</v>
      </c>
      <c r="AA748" s="623">
        <v>7</v>
      </c>
      <c r="AB748" s="623">
        <v>4</v>
      </c>
      <c r="AC748" s="607" t="s">
        <v>566</v>
      </c>
      <c r="AD748" s="623">
        <v>8</v>
      </c>
      <c r="AE748" s="623">
        <v>4</v>
      </c>
      <c r="AF748" s="607" t="s">
        <v>566</v>
      </c>
      <c r="AG748" s="623">
        <v>9</v>
      </c>
      <c r="AH748" s="623">
        <v>4</v>
      </c>
      <c r="AI748" s="607" t="s">
        <v>566</v>
      </c>
      <c r="AJ748" s="623">
        <v>10</v>
      </c>
      <c r="AK748" s="623">
        <v>4</v>
      </c>
      <c r="AL748" s="607" t="s">
        <v>566</v>
      </c>
      <c r="AM748" s="623">
        <v>11</v>
      </c>
      <c r="AN748" s="623">
        <v>4</v>
      </c>
      <c r="AO748" s="607" t="s">
        <v>566</v>
      </c>
      <c r="AP748" s="623">
        <v>12</v>
      </c>
      <c r="AQ748" s="623">
        <v>4</v>
      </c>
    </row>
    <row r="749" spans="1:43" hidden="1" x14ac:dyDescent="0.3">
      <c r="A749" s="638"/>
      <c r="H749" s="607" t="s">
        <v>537</v>
      </c>
      <c r="I749" s="623" t="s">
        <v>538</v>
      </c>
      <c r="J749" s="626" t="s">
        <v>652</v>
      </c>
      <c r="K749" s="607" t="s">
        <v>537</v>
      </c>
      <c r="L749" s="623" t="s">
        <v>538</v>
      </c>
      <c r="M749" s="626" t="s">
        <v>652</v>
      </c>
      <c r="N749" s="607" t="s">
        <v>537</v>
      </c>
      <c r="O749" s="623" t="s">
        <v>538</v>
      </c>
      <c r="P749" s="626" t="s">
        <v>652</v>
      </c>
      <c r="Q749" s="607" t="s">
        <v>537</v>
      </c>
      <c r="R749" s="623" t="s">
        <v>538</v>
      </c>
      <c r="S749" s="626" t="s">
        <v>652</v>
      </c>
      <c r="T749" s="607" t="s">
        <v>537</v>
      </c>
      <c r="U749" s="623" t="s">
        <v>538</v>
      </c>
      <c r="V749" s="626" t="s">
        <v>652</v>
      </c>
      <c r="W749" s="607" t="s">
        <v>537</v>
      </c>
      <c r="X749" s="623" t="s">
        <v>538</v>
      </c>
      <c r="Y749" s="626" t="s">
        <v>652</v>
      </c>
      <c r="Z749" s="607" t="s">
        <v>537</v>
      </c>
      <c r="AA749" s="623" t="s">
        <v>538</v>
      </c>
      <c r="AB749" s="626" t="s">
        <v>652</v>
      </c>
      <c r="AC749" s="607" t="s">
        <v>537</v>
      </c>
      <c r="AD749" s="623" t="s">
        <v>538</v>
      </c>
      <c r="AE749" s="626" t="s">
        <v>652</v>
      </c>
      <c r="AF749" s="607" t="s">
        <v>537</v>
      </c>
      <c r="AG749" s="623" t="s">
        <v>538</v>
      </c>
      <c r="AH749" s="626" t="s">
        <v>652</v>
      </c>
      <c r="AI749" s="607" t="s">
        <v>537</v>
      </c>
      <c r="AJ749" s="623" t="s">
        <v>538</v>
      </c>
      <c r="AK749" s="626" t="s">
        <v>652</v>
      </c>
      <c r="AL749" s="607" t="s">
        <v>537</v>
      </c>
      <c r="AM749" s="623" t="s">
        <v>538</v>
      </c>
      <c r="AN749" s="626" t="s">
        <v>652</v>
      </c>
      <c r="AO749" s="607" t="s">
        <v>537</v>
      </c>
      <c r="AP749" s="623" t="s">
        <v>538</v>
      </c>
      <c r="AQ749" s="626" t="s">
        <v>652</v>
      </c>
    </row>
    <row r="750" spans="1:43" hidden="1" x14ac:dyDescent="0.3">
      <c r="A750" s="638"/>
      <c r="H750" s="607" t="s">
        <v>567</v>
      </c>
      <c r="I750" s="623">
        <v>1</v>
      </c>
      <c r="J750" s="623">
        <v>4</v>
      </c>
      <c r="K750" s="607" t="s">
        <v>567</v>
      </c>
      <c r="L750" s="623">
        <v>2</v>
      </c>
      <c r="M750" s="623">
        <v>4</v>
      </c>
      <c r="N750" s="607" t="s">
        <v>567</v>
      </c>
      <c r="O750" s="623">
        <v>3</v>
      </c>
      <c r="P750" s="623">
        <v>4</v>
      </c>
      <c r="Q750" s="607" t="s">
        <v>567</v>
      </c>
      <c r="R750" s="623">
        <v>4</v>
      </c>
      <c r="S750" s="623">
        <v>4</v>
      </c>
      <c r="T750" s="607" t="s">
        <v>567</v>
      </c>
      <c r="U750" s="623">
        <v>5</v>
      </c>
      <c r="V750" s="623">
        <v>4</v>
      </c>
      <c r="W750" s="607" t="s">
        <v>567</v>
      </c>
      <c r="X750" s="623">
        <v>6</v>
      </c>
      <c r="Y750" s="623">
        <v>4</v>
      </c>
      <c r="Z750" s="607" t="s">
        <v>567</v>
      </c>
      <c r="AA750" s="623">
        <v>7</v>
      </c>
      <c r="AB750" s="623">
        <v>4</v>
      </c>
      <c r="AC750" s="607" t="s">
        <v>567</v>
      </c>
      <c r="AD750" s="623">
        <v>8</v>
      </c>
      <c r="AE750" s="623">
        <v>4</v>
      </c>
      <c r="AF750" s="607" t="s">
        <v>567</v>
      </c>
      <c r="AG750" s="623">
        <v>9</v>
      </c>
      <c r="AH750" s="623">
        <v>4</v>
      </c>
      <c r="AI750" s="607" t="s">
        <v>567</v>
      </c>
      <c r="AJ750" s="623">
        <v>10</v>
      </c>
      <c r="AK750" s="623">
        <v>4</v>
      </c>
      <c r="AL750" s="607" t="s">
        <v>567</v>
      </c>
      <c r="AM750" s="623">
        <v>11</v>
      </c>
      <c r="AN750" s="623">
        <v>4</v>
      </c>
      <c r="AO750" s="607" t="s">
        <v>567</v>
      </c>
      <c r="AP750" s="623">
        <v>12</v>
      </c>
      <c r="AQ750" s="623">
        <v>4</v>
      </c>
    </row>
    <row r="751" spans="1:43" hidden="1" x14ac:dyDescent="0.3">
      <c r="A751" s="638"/>
      <c r="H751" s="607" t="s">
        <v>537</v>
      </c>
      <c r="I751" s="623" t="s">
        <v>538</v>
      </c>
      <c r="J751" s="626" t="s">
        <v>652</v>
      </c>
      <c r="K751" s="607" t="s">
        <v>537</v>
      </c>
      <c r="L751" s="623" t="s">
        <v>538</v>
      </c>
      <c r="M751" s="626" t="s">
        <v>652</v>
      </c>
      <c r="N751" s="607" t="s">
        <v>537</v>
      </c>
      <c r="O751" s="623" t="s">
        <v>538</v>
      </c>
      <c r="P751" s="626" t="s">
        <v>652</v>
      </c>
      <c r="Q751" s="607" t="s">
        <v>537</v>
      </c>
      <c r="R751" s="623" t="s">
        <v>538</v>
      </c>
      <c r="S751" s="626" t="s">
        <v>652</v>
      </c>
      <c r="T751" s="607" t="s">
        <v>537</v>
      </c>
      <c r="U751" s="623" t="s">
        <v>538</v>
      </c>
      <c r="V751" s="626" t="s">
        <v>652</v>
      </c>
      <c r="W751" s="607" t="s">
        <v>537</v>
      </c>
      <c r="X751" s="623" t="s">
        <v>538</v>
      </c>
      <c r="Y751" s="626" t="s">
        <v>652</v>
      </c>
      <c r="Z751" s="607" t="s">
        <v>537</v>
      </c>
      <c r="AA751" s="623" t="s">
        <v>538</v>
      </c>
      <c r="AB751" s="626" t="s">
        <v>652</v>
      </c>
      <c r="AC751" s="607" t="s">
        <v>537</v>
      </c>
      <c r="AD751" s="623" t="s">
        <v>538</v>
      </c>
      <c r="AE751" s="626" t="s">
        <v>652</v>
      </c>
      <c r="AF751" s="607" t="s">
        <v>537</v>
      </c>
      <c r="AG751" s="623" t="s">
        <v>538</v>
      </c>
      <c r="AH751" s="626" t="s">
        <v>652</v>
      </c>
      <c r="AI751" s="607" t="s">
        <v>537</v>
      </c>
      <c r="AJ751" s="623" t="s">
        <v>538</v>
      </c>
      <c r="AK751" s="626" t="s">
        <v>652</v>
      </c>
      <c r="AL751" s="607" t="s">
        <v>537</v>
      </c>
      <c r="AM751" s="623" t="s">
        <v>538</v>
      </c>
      <c r="AN751" s="626" t="s">
        <v>652</v>
      </c>
      <c r="AO751" s="607" t="s">
        <v>537</v>
      </c>
      <c r="AP751" s="623" t="s">
        <v>538</v>
      </c>
      <c r="AQ751" s="626" t="s">
        <v>652</v>
      </c>
    </row>
    <row r="752" spans="1:43" hidden="1" x14ac:dyDescent="0.3">
      <c r="A752" s="638"/>
      <c r="H752" s="607" t="s">
        <v>568</v>
      </c>
      <c r="I752" s="623">
        <v>1</v>
      </c>
      <c r="J752" s="623">
        <v>4</v>
      </c>
      <c r="K752" s="607" t="s">
        <v>568</v>
      </c>
      <c r="L752" s="623">
        <v>2</v>
      </c>
      <c r="M752" s="623">
        <v>4</v>
      </c>
      <c r="N752" s="607" t="s">
        <v>568</v>
      </c>
      <c r="O752" s="623">
        <v>3</v>
      </c>
      <c r="P752" s="623">
        <v>4</v>
      </c>
      <c r="Q752" s="607" t="s">
        <v>568</v>
      </c>
      <c r="R752" s="623">
        <v>4</v>
      </c>
      <c r="S752" s="623">
        <v>4</v>
      </c>
      <c r="T752" s="607" t="s">
        <v>568</v>
      </c>
      <c r="U752" s="623">
        <v>5</v>
      </c>
      <c r="V752" s="623">
        <v>4</v>
      </c>
      <c r="W752" s="607" t="s">
        <v>568</v>
      </c>
      <c r="X752" s="623">
        <v>6</v>
      </c>
      <c r="Y752" s="623">
        <v>4</v>
      </c>
      <c r="Z752" s="607" t="s">
        <v>568</v>
      </c>
      <c r="AA752" s="623">
        <v>7</v>
      </c>
      <c r="AB752" s="623">
        <v>4</v>
      </c>
      <c r="AC752" s="607" t="s">
        <v>568</v>
      </c>
      <c r="AD752" s="623">
        <v>8</v>
      </c>
      <c r="AE752" s="623">
        <v>4</v>
      </c>
      <c r="AF752" s="607" t="s">
        <v>568</v>
      </c>
      <c r="AG752" s="623">
        <v>9</v>
      </c>
      <c r="AH752" s="623">
        <v>4</v>
      </c>
      <c r="AI752" s="607" t="s">
        <v>568</v>
      </c>
      <c r="AJ752" s="623">
        <v>10</v>
      </c>
      <c r="AK752" s="623">
        <v>4</v>
      </c>
      <c r="AL752" s="607" t="s">
        <v>568</v>
      </c>
      <c r="AM752" s="623">
        <v>11</v>
      </c>
      <c r="AN752" s="623">
        <v>4</v>
      </c>
      <c r="AO752" s="607" t="s">
        <v>568</v>
      </c>
      <c r="AP752" s="623">
        <v>12</v>
      </c>
      <c r="AQ752" s="623">
        <v>4</v>
      </c>
    </row>
    <row r="753" spans="1:43" hidden="1" x14ac:dyDescent="0.3">
      <c r="A753" s="638"/>
      <c r="H753" s="607" t="s">
        <v>537</v>
      </c>
      <c r="I753" s="623" t="s">
        <v>538</v>
      </c>
      <c r="J753" s="626" t="s">
        <v>652</v>
      </c>
      <c r="K753" s="607" t="s">
        <v>537</v>
      </c>
      <c r="L753" s="623" t="s">
        <v>538</v>
      </c>
      <c r="M753" s="626" t="s">
        <v>652</v>
      </c>
      <c r="N753" s="607" t="s">
        <v>537</v>
      </c>
      <c r="O753" s="623" t="s">
        <v>538</v>
      </c>
      <c r="P753" s="626" t="s">
        <v>652</v>
      </c>
      <c r="Q753" s="607" t="s">
        <v>537</v>
      </c>
      <c r="R753" s="623" t="s">
        <v>538</v>
      </c>
      <c r="S753" s="626" t="s">
        <v>652</v>
      </c>
      <c r="T753" s="607" t="s">
        <v>537</v>
      </c>
      <c r="U753" s="623" t="s">
        <v>538</v>
      </c>
      <c r="V753" s="626" t="s">
        <v>652</v>
      </c>
      <c r="W753" s="607" t="s">
        <v>537</v>
      </c>
      <c r="X753" s="623" t="s">
        <v>538</v>
      </c>
      <c r="Y753" s="626" t="s">
        <v>652</v>
      </c>
      <c r="Z753" s="607" t="s">
        <v>537</v>
      </c>
      <c r="AA753" s="623" t="s">
        <v>538</v>
      </c>
      <c r="AB753" s="626" t="s">
        <v>652</v>
      </c>
      <c r="AC753" s="607" t="s">
        <v>537</v>
      </c>
      <c r="AD753" s="623" t="s">
        <v>538</v>
      </c>
      <c r="AE753" s="626" t="s">
        <v>652</v>
      </c>
      <c r="AF753" s="607" t="s">
        <v>537</v>
      </c>
      <c r="AG753" s="623" t="s">
        <v>538</v>
      </c>
      <c r="AH753" s="626" t="s">
        <v>652</v>
      </c>
      <c r="AI753" s="607" t="s">
        <v>537</v>
      </c>
      <c r="AJ753" s="623" t="s">
        <v>538</v>
      </c>
      <c r="AK753" s="626" t="s">
        <v>652</v>
      </c>
      <c r="AL753" s="607" t="s">
        <v>537</v>
      </c>
      <c r="AM753" s="623" t="s">
        <v>538</v>
      </c>
      <c r="AN753" s="626" t="s">
        <v>652</v>
      </c>
      <c r="AO753" s="607" t="s">
        <v>537</v>
      </c>
      <c r="AP753" s="623" t="s">
        <v>538</v>
      </c>
      <c r="AQ753" s="626" t="s">
        <v>652</v>
      </c>
    </row>
    <row r="754" spans="1:43" hidden="1" x14ac:dyDescent="0.3">
      <c r="A754" s="638"/>
      <c r="H754" s="607" t="s">
        <v>569</v>
      </c>
      <c r="I754" s="623">
        <v>1</v>
      </c>
      <c r="J754" s="623">
        <v>4</v>
      </c>
      <c r="K754" s="607" t="s">
        <v>569</v>
      </c>
      <c r="L754" s="623">
        <v>2</v>
      </c>
      <c r="M754" s="623">
        <v>4</v>
      </c>
      <c r="N754" s="607" t="s">
        <v>569</v>
      </c>
      <c r="O754" s="623">
        <v>3</v>
      </c>
      <c r="P754" s="623">
        <v>4</v>
      </c>
      <c r="Q754" s="607" t="s">
        <v>569</v>
      </c>
      <c r="R754" s="623">
        <v>4</v>
      </c>
      <c r="S754" s="623">
        <v>4</v>
      </c>
      <c r="T754" s="607" t="s">
        <v>569</v>
      </c>
      <c r="U754" s="623">
        <v>5</v>
      </c>
      <c r="V754" s="623">
        <v>4</v>
      </c>
      <c r="W754" s="607" t="s">
        <v>569</v>
      </c>
      <c r="X754" s="623">
        <v>6</v>
      </c>
      <c r="Y754" s="623">
        <v>4</v>
      </c>
      <c r="Z754" s="607" t="s">
        <v>569</v>
      </c>
      <c r="AA754" s="623">
        <v>7</v>
      </c>
      <c r="AB754" s="623">
        <v>4</v>
      </c>
      <c r="AC754" s="607" t="s">
        <v>569</v>
      </c>
      <c r="AD754" s="623">
        <v>8</v>
      </c>
      <c r="AE754" s="623">
        <v>4</v>
      </c>
      <c r="AF754" s="607" t="s">
        <v>569</v>
      </c>
      <c r="AG754" s="623">
        <v>9</v>
      </c>
      <c r="AH754" s="623">
        <v>4</v>
      </c>
      <c r="AI754" s="607" t="s">
        <v>569</v>
      </c>
      <c r="AJ754" s="623">
        <v>10</v>
      </c>
      <c r="AK754" s="623">
        <v>4</v>
      </c>
      <c r="AL754" s="607" t="s">
        <v>569</v>
      </c>
      <c r="AM754" s="623">
        <v>11</v>
      </c>
      <c r="AN754" s="623">
        <v>4</v>
      </c>
      <c r="AO754" s="607" t="s">
        <v>569</v>
      </c>
      <c r="AP754" s="623">
        <v>12</v>
      </c>
      <c r="AQ754" s="623">
        <v>4</v>
      </c>
    </row>
    <row r="755" spans="1:43" hidden="1" x14ac:dyDescent="0.3">
      <c r="A755" s="638"/>
      <c r="H755" s="607" t="s">
        <v>537</v>
      </c>
      <c r="I755" s="623" t="s">
        <v>538</v>
      </c>
      <c r="J755" s="626" t="s">
        <v>652</v>
      </c>
      <c r="K755" s="607" t="s">
        <v>537</v>
      </c>
      <c r="L755" s="623" t="s">
        <v>538</v>
      </c>
      <c r="M755" s="626" t="s">
        <v>652</v>
      </c>
      <c r="N755" s="607" t="s">
        <v>537</v>
      </c>
      <c r="O755" s="623" t="s">
        <v>538</v>
      </c>
      <c r="P755" s="626" t="s">
        <v>652</v>
      </c>
      <c r="Q755" s="607" t="s">
        <v>537</v>
      </c>
      <c r="R755" s="623" t="s">
        <v>538</v>
      </c>
      <c r="S755" s="626" t="s">
        <v>652</v>
      </c>
      <c r="T755" s="607" t="s">
        <v>537</v>
      </c>
      <c r="U755" s="623" t="s">
        <v>538</v>
      </c>
      <c r="V755" s="626" t="s">
        <v>652</v>
      </c>
      <c r="W755" s="607" t="s">
        <v>537</v>
      </c>
      <c r="X755" s="623" t="s">
        <v>538</v>
      </c>
      <c r="Y755" s="626" t="s">
        <v>652</v>
      </c>
      <c r="Z755" s="607" t="s">
        <v>537</v>
      </c>
      <c r="AA755" s="623" t="s">
        <v>538</v>
      </c>
      <c r="AB755" s="626" t="s">
        <v>652</v>
      </c>
      <c r="AC755" s="607" t="s">
        <v>537</v>
      </c>
      <c r="AD755" s="623" t="s">
        <v>538</v>
      </c>
      <c r="AE755" s="626" t="s">
        <v>652</v>
      </c>
      <c r="AF755" s="607" t="s">
        <v>537</v>
      </c>
      <c r="AG755" s="623" t="s">
        <v>538</v>
      </c>
      <c r="AH755" s="626" t="s">
        <v>652</v>
      </c>
      <c r="AI755" s="607" t="s">
        <v>537</v>
      </c>
      <c r="AJ755" s="623" t="s">
        <v>538</v>
      </c>
      <c r="AK755" s="626" t="s">
        <v>652</v>
      </c>
      <c r="AL755" s="607" t="s">
        <v>537</v>
      </c>
      <c r="AM755" s="623" t="s">
        <v>538</v>
      </c>
      <c r="AN755" s="626" t="s">
        <v>652</v>
      </c>
      <c r="AO755" s="607" t="s">
        <v>537</v>
      </c>
      <c r="AP755" s="623" t="s">
        <v>538</v>
      </c>
      <c r="AQ755" s="626" t="s">
        <v>652</v>
      </c>
    </row>
    <row r="756" spans="1:43" hidden="1" x14ac:dyDescent="0.3">
      <c r="A756" s="638"/>
      <c r="H756" s="607" t="s">
        <v>570</v>
      </c>
      <c r="I756" s="623">
        <v>1</v>
      </c>
      <c r="J756" s="623">
        <v>4</v>
      </c>
      <c r="K756" s="607" t="s">
        <v>570</v>
      </c>
      <c r="L756" s="623">
        <v>2</v>
      </c>
      <c r="M756" s="623">
        <v>4</v>
      </c>
      <c r="N756" s="607" t="s">
        <v>570</v>
      </c>
      <c r="O756" s="623">
        <v>3</v>
      </c>
      <c r="P756" s="623">
        <v>4</v>
      </c>
      <c r="Q756" s="607" t="s">
        <v>570</v>
      </c>
      <c r="R756" s="623">
        <v>4</v>
      </c>
      <c r="S756" s="623">
        <v>4</v>
      </c>
      <c r="T756" s="607" t="s">
        <v>570</v>
      </c>
      <c r="U756" s="623">
        <v>5</v>
      </c>
      <c r="V756" s="623">
        <v>4</v>
      </c>
      <c r="W756" s="607" t="s">
        <v>570</v>
      </c>
      <c r="X756" s="623">
        <v>6</v>
      </c>
      <c r="Y756" s="623">
        <v>4</v>
      </c>
      <c r="Z756" s="607" t="s">
        <v>570</v>
      </c>
      <c r="AA756" s="623">
        <v>7</v>
      </c>
      <c r="AB756" s="623">
        <v>4</v>
      </c>
      <c r="AC756" s="607" t="s">
        <v>570</v>
      </c>
      <c r="AD756" s="623">
        <v>8</v>
      </c>
      <c r="AE756" s="623">
        <v>4</v>
      </c>
      <c r="AF756" s="607" t="s">
        <v>570</v>
      </c>
      <c r="AG756" s="623">
        <v>9</v>
      </c>
      <c r="AH756" s="623">
        <v>4</v>
      </c>
      <c r="AI756" s="607" t="s">
        <v>570</v>
      </c>
      <c r="AJ756" s="623">
        <v>10</v>
      </c>
      <c r="AK756" s="623">
        <v>4</v>
      </c>
      <c r="AL756" s="607" t="s">
        <v>570</v>
      </c>
      <c r="AM756" s="623">
        <v>11</v>
      </c>
      <c r="AN756" s="623">
        <v>4</v>
      </c>
      <c r="AO756" s="607" t="s">
        <v>570</v>
      </c>
      <c r="AP756" s="623">
        <v>12</v>
      </c>
      <c r="AQ756" s="623">
        <v>4</v>
      </c>
    </row>
    <row r="757" spans="1:43" hidden="1" x14ac:dyDescent="0.3">
      <c r="A757" s="638"/>
      <c r="H757" s="607" t="s">
        <v>537</v>
      </c>
      <c r="I757" s="623" t="s">
        <v>538</v>
      </c>
      <c r="J757" s="626" t="s">
        <v>652</v>
      </c>
      <c r="K757" s="607" t="s">
        <v>537</v>
      </c>
      <c r="L757" s="623" t="s">
        <v>538</v>
      </c>
      <c r="M757" s="626" t="s">
        <v>652</v>
      </c>
      <c r="N757" s="607" t="s">
        <v>537</v>
      </c>
      <c r="O757" s="623" t="s">
        <v>538</v>
      </c>
      <c r="P757" s="626" t="s">
        <v>652</v>
      </c>
      <c r="Q757" s="607" t="s">
        <v>537</v>
      </c>
      <c r="R757" s="623" t="s">
        <v>538</v>
      </c>
      <c r="S757" s="626" t="s">
        <v>652</v>
      </c>
      <c r="T757" s="607" t="s">
        <v>537</v>
      </c>
      <c r="U757" s="623" t="s">
        <v>538</v>
      </c>
      <c r="V757" s="626" t="s">
        <v>652</v>
      </c>
      <c r="W757" s="607" t="s">
        <v>537</v>
      </c>
      <c r="X757" s="623" t="s">
        <v>538</v>
      </c>
      <c r="Y757" s="626" t="s">
        <v>652</v>
      </c>
      <c r="Z757" s="607" t="s">
        <v>537</v>
      </c>
      <c r="AA757" s="623" t="s">
        <v>538</v>
      </c>
      <c r="AB757" s="626" t="s">
        <v>652</v>
      </c>
      <c r="AC757" s="607" t="s">
        <v>537</v>
      </c>
      <c r="AD757" s="623" t="s">
        <v>538</v>
      </c>
      <c r="AE757" s="626" t="s">
        <v>652</v>
      </c>
      <c r="AF757" s="607" t="s">
        <v>537</v>
      </c>
      <c r="AG757" s="623" t="s">
        <v>538</v>
      </c>
      <c r="AH757" s="626" t="s">
        <v>652</v>
      </c>
      <c r="AI757" s="607" t="s">
        <v>537</v>
      </c>
      <c r="AJ757" s="623" t="s">
        <v>538</v>
      </c>
      <c r="AK757" s="626" t="s">
        <v>652</v>
      </c>
      <c r="AL757" s="607" t="s">
        <v>537</v>
      </c>
      <c r="AM757" s="623" t="s">
        <v>538</v>
      </c>
      <c r="AN757" s="626" t="s">
        <v>652</v>
      </c>
      <c r="AO757" s="607" t="s">
        <v>537</v>
      </c>
      <c r="AP757" s="623" t="s">
        <v>538</v>
      </c>
      <c r="AQ757" s="626" t="s">
        <v>652</v>
      </c>
    </row>
    <row r="758" spans="1:43" hidden="1" x14ac:dyDescent="0.3">
      <c r="A758" s="638"/>
      <c r="H758" s="607" t="s">
        <v>571</v>
      </c>
      <c r="I758" s="623">
        <v>1</v>
      </c>
      <c r="J758" s="623">
        <v>4</v>
      </c>
      <c r="K758" s="607" t="s">
        <v>571</v>
      </c>
      <c r="L758" s="623">
        <v>2</v>
      </c>
      <c r="M758" s="623">
        <v>4</v>
      </c>
      <c r="N758" s="607" t="s">
        <v>571</v>
      </c>
      <c r="O758" s="623">
        <v>3</v>
      </c>
      <c r="P758" s="623">
        <v>4</v>
      </c>
      <c r="Q758" s="607" t="s">
        <v>571</v>
      </c>
      <c r="R758" s="623">
        <v>4</v>
      </c>
      <c r="S758" s="623">
        <v>4</v>
      </c>
      <c r="T758" s="607" t="s">
        <v>571</v>
      </c>
      <c r="U758" s="623">
        <v>5</v>
      </c>
      <c r="V758" s="623">
        <v>4</v>
      </c>
      <c r="W758" s="607" t="s">
        <v>571</v>
      </c>
      <c r="X758" s="623">
        <v>6</v>
      </c>
      <c r="Y758" s="623">
        <v>4</v>
      </c>
      <c r="Z758" s="607" t="s">
        <v>571</v>
      </c>
      <c r="AA758" s="623">
        <v>7</v>
      </c>
      <c r="AB758" s="623">
        <v>4</v>
      </c>
      <c r="AC758" s="607" t="s">
        <v>571</v>
      </c>
      <c r="AD758" s="623">
        <v>8</v>
      </c>
      <c r="AE758" s="623">
        <v>4</v>
      </c>
      <c r="AF758" s="607" t="s">
        <v>571</v>
      </c>
      <c r="AG758" s="623">
        <v>9</v>
      </c>
      <c r="AH758" s="623">
        <v>4</v>
      </c>
      <c r="AI758" s="607" t="s">
        <v>571</v>
      </c>
      <c r="AJ758" s="623">
        <v>10</v>
      </c>
      <c r="AK758" s="623">
        <v>4</v>
      </c>
      <c r="AL758" s="607" t="s">
        <v>571</v>
      </c>
      <c r="AM758" s="623">
        <v>11</v>
      </c>
      <c r="AN758" s="623">
        <v>4</v>
      </c>
      <c r="AO758" s="607" t="s">
        <v>571</v>
      </c>
      <c r="AP758" s="623">
        <v>12</v>
      </c>
      <c r="AQ758" s="623">
        <v>4</v>
      </c>
    </row>
    <row r="759" spans="1:43" hidden="1" x14ac:dyDescent="0.3">
      <c r="A759" s="638"/>
      <c r="H759" s="607" t="s">
        <v>537</v>
      </c>
      <c r="I759" s="623" t="s">
        <v>538</v>
      </c>
      <c r="J759" s="626" t="s">
        <v>652</v>
      </c>
      <c r="K759" s="607" t="s">
        <v>537</v>
      </c>
      <c r="L759" s="623" t="s">
        <v>538</v>
      </c>
      <c r="M759" s="626" t="s">
        <v>652</v>
      </c>
      <c r="N759" s="607" t="s">
        <v>537</v>
      </c>
      <c r="O759" s="623" t="s">
        <v>538</v>
      </c>
      <c r="P759" s="626" t="s">
        <v>652</v>
      </c>
      <c r="Q759" s="607" t="s">
        <v>537</v>
      </c>
      <c r="R759" s="623" t="s">
        <v>538</v>
      </c>
      <c r="S759" s="626" t="s">
        <v>652</v>
      </c>
      <c r="T759" s="607" t="s">
        <v>537</v>
      </c>
      <c r="U759" s="623" t="s">
        <v>538</v>
      </c>
      <c r="V759" s="626" t="s">
        <v>652</v>
      </c>
      <c r="W759" s="607" t="s">
        <v>537</v>
      </c>
      <c r="X759" s="623" t="s">
        <v>538</v>
      </c>
      <c r="Y759" s="626" t="s">
        <v>652</v>
      </c>
      <c r="Z759" s="607" t="s">
        <v>537</v>
      </c>
      <c r="AA759" s="623" t="s">
        <v>538</v>
      </c>
      <c r="AB759" s="626" t="s">
        <v>652</v>
      </c>
      <c r="AC759" s="607" t="s">
        <v>537</v>
      </c>
      <c r="AD759" s="623" t="s">
        <v>538</v>
      </c>
      <c r="AE759" s="626" t="s">
        <v>652</v>
      </c>
      <c r="AF759" s="607" t="s">
        <v>537</v>
      </c>
      <c r="AG759" s="623" t="s">
        <v>538</v>
      </c>
      <c r="AH759" s="626" t="s">
        <v>652</v>
      </c>
      <c r="AI759" s="607" t="s">
        <v>537</v>
      </c>
      <c r="AJ759" s="623" t="s">
        <v>538</v>
      </c>
      <c r="AK759" s="626" t="s">
        <v>652</v>
      </c>
      <c r="AL759" s="607" t="s">
        <v>537</v>
      </c>
      <c r="AM759" s="623" t="s">
        <v>538</v>
      </c>
      <c r="AN759" s="626" t="s">
        <v>652</v>
      </c>
      <c r="AO759" s="607" t="s">
        <v>537</v>
      </c>
      <c r="AP759" s="623" t="s">
        <v>538</v>
      </c>
      <c r="AQ759" s="626" t="s">
        <v>652</v>
      </c>
    </row>
    <row r="760" spans="1:43" hidden="1" x14ac:dyDescent="0.3">
      <c r="A760" s="638"/>
      <c r="H760" s="607" t="s">
        <v>572</v>
      </c>
      <c r="I760" s="623">
        <v>1</v>
      </c>
      <c r="J760" s="623">
        <v>4</v>
      </c>
      <c r="K760" s="607" t="s">
        <v>572</v>
      </c>
      <c r="L760" s="623">
        <v>2</v>
      </c>
      <c r="M760" s="623">
        <v>4</v>
      </c>
      <c r="N760" s="607" t="s">
        <v>572</v>
      </c>
      <c r="O760" s="623">
        <v>3</v>
      </c>
      <c r="P760" s="623">
        <v>4</v>
      </c>
      <c r="Q760" s="607" t="s">
        <v>572</v>
      </c>
      <c r="R760" s="623">
        <v>4</v>
      </c>
      <c r="S760" s="623">
        <v>4</v>
      </c>
      <c r="T760" s="607" t="s">
        <v>572</v>
      </c>
      <c r="U760" s="623">
        <v>5</v>
      </c>
      <c r="V760" s="623">
        <v>4</v>
      </c>
      <c r="W760" s="607" t="s">
        <v>572</v>
      </c>
      <c r="X760" s="623">
        <v>6</v>
      </c>
      <c r="Y760" s="623">
        <v>4</v>
      </c>
      <c r="Z760" s="607" t="s">
        <v>572</v>
      </c>
      <c r="AA760" s="623">
        <v>7</v>
      </c>
      <c r="AB760" s="623">
        <v>4</v>
      </c>
      <c r="AC760" s="607" t="s">
        <v>572</v>
      </c>
      <c r="AD760" s="623">
        <v>8</v>
      </c>
      <c r="AE760" s="623">
        <v>4</v>
      </c>
      <c r="AF760" s="607" t="s">
        <v>572</v>
      </c>
      <c r="AG760" s="623">
        <v>9</v>
      </c>
      <c r="AH760" s="623">
        <v>4</v>
      </c>
      <c r="AI760" s="607" t="s">
        <v>572</v>
      </c>
      <c r="AJ760" s="623">
        <v>10</v>
      </c>
      <c r="AK760" s="623">
        <v>4</v>
      </c>
      <c r="AL760" s="607" t="s">
        <v>572</v>
      </c>
      <c r="AM760" s="623">
        <v>11</v>
      </c>
      <c r="AN760" s="623">
        <v>4</v>
      </c>
      <c r="AO760" s="607" t="s">
        <v>572</v>
      </c>
      <c r="AP760" s="623">
        <v>12</v>
      </c>
      <c r="AQ760" s="623">
        <v>4</v>
      </c>
    </row>
    <row r="761" spans="1:43" hidden="1" x14ac:dyDescent="0.3">
      <c r="A761" s="638"/>
      <c r="H761" s="607" t="s">
        <v>537</v>
      </c>
      <c r="I761" s="623" t="s">
        <v>538</v>
      </c>
      <c r="J761" s="626" t="s">
        <v>652</v>
      </c>
      <c r="K761" s="607" t="s">
        <v>537</v>
      </c>
      <c r="L761" s="623" t="s">
        <v>538</v>
      </c>
      <c r="M761" s="626" t="s">
        <v>652</v>
      </c>
      <c r="N761" s="607" t="s">
        <v>537</v>
      </c>
      <c r="O761" s="623" t="s">
        <v>538</v>
      </c>
      <c r="P761" s="626" t="s">
        <v>652</v>
      </c>
      <c r="Q761" s="607" t="s">
        <v>537</v>
      </c>
      <c r="R761" s="623" t="s">
        <v>538</v>
      </c>
      <c r="S761" s="626" t="s">
        <v>652</v>
      </c>
      <c r="T761" s="607" t="s">
        <v>537</v>
      </c>
      <c r="U761" s="623" t="s">
        <v>538</v>
      </c>
      <c r="V761" s="626" t="s">
        <v>652</v>
      </c>
      <c r="W761" s="607" t="s">
        <v>537</v>
      </c>
      <c r="X761" s="623" t="s">
        <v>538</v>
      </c>
      <c r="Y761" s="626" t="s">
        <v>652</v>
      </c>
      <c r="Z761" s="607" t="s">
        <v>537</v>
      </c>
      <c r="AA761" s="623" t="s">
        <v>538</v>
      </c>
      <c r="AB761" s="626" t="s">
        <v>652</v>
      </c>
      <c r="AC761" s="607" t="s">
        <v>537</v>
      </c>
      <c r="AD761" s="623" t="s">
        <v>538</v>
      </c>
      <c r="AE761" s="626" t="s">
        <v>652</v>
      </c>
      <c r="AF761" s="607" t="s">
        <v>537</v>
      </c>
      <c r="AG761" s="623" t="s">
        <v>538</v>
      </c>
      <c r="AH761" s="626" t="s">
        <v>652</v>
      </c>
      <c r="AI761" s="607" t="s">
        <v>537</v>
      </c>
      <c r="AJ761" s="623" t="s">
        <v>538</v>
      </c>
      <c r="AK761" s="626" t="s">
        <v>652</v>
      </c>
      <c r="AL761" s="607" t="s">
        <v>537</v>
      </c>
      <c r="AM761" s="623" t="s">
        <v>538</v>
      </c>
      <c r="AN761" s="626" t="s">
        <v>652</v>
      </c>
      <c r="AO761" s="607" t="s">
        <v>537</v>
      </c>
      <c r="AP761" s="623" t="s">
        <v>538</v>
      </c>
      <c r="AQ761" s="626" t="s">
        <v>652</v>
      </c>
    </row>
    <row r="762" spans="1:43" hidden="1" x14ac:dyDescent="0.3">
      <c r="A762" s="638"/>
      <c r="H762" s="607" t="s">
        <v>573</v>
      </c>
      <c r="I762" s="623">
        <v>1</v>
      </c>
      <c r="J762" s="623">
        <v>4</v>
      </c>
      <c r="K762" s="607" t="s">
        <v>573</v>
      </c>
      <c r="L762" s="623">
        <v>2</v>
      </c>
      <c r="M762" s="623">
        <v>4</v>
      </c>
      <c r="N762" s="607" t="s">
        <v>573</v>
      </c>
      <c r="O762" s="623">
        <v>3</v>
      </c>
      <c r="P762" s="623">
        <v>4</v>
      </c>
      <c r="Q762" s="607" t="s">
        <v>573</v>
      </c>
      <c r="R762" s="623">
        <v>4</v>
      </c>
      <c r="S762" s="623">
        <v>4</v>
      </c>
      <c r="T762" s="607" t="s">
        <v>573</v>
      </c>
      <c r="U762" s="623">
        <v>5</v>
      </c>
      <c r="V762" s="623">
        <v>4</v>
      </c>
      <c r="W762" s="607" t="s">
        <v>573</v>
      </c>
      <c r="X762" s="623">
        <v>6</v>
      </c>
      <c r="Y762" s="623">
        <v>4</v>
      </c>
      <c r="Z762" s="607" t="s">
        <v>573</v>
      </c>
      <c r="AA762" s="623">
        <v>7</v>
      </c>
      <c r="AB762" s="623">
        <v>4</v>
      </c>
      <c r="AC762" s="607" t="s">
        <v>573</v>
      </c>
      <c r="AD762" s="623">
        <v>8</v>
      </c>
      <c r="AE762" s="623">
        <v>4</v>
      </c>
      <c r="AF762" s="607" t="s">
        <v>573</v>
      </c>
      <c r="AG762" s="623">
        <v>9</v>
      </c>
      <c r="AH762" s="623">
        <v>4</v>
      </c>
      <c r="AI762" s="607" t="s">
        <v>573</v>
      </c>
      <c r="AJ762" s="623">
        <v>10</v>
      </c>
      <c r="AK762" s="623">
        <v>4</v>
      </c>
      <c r="AL762" s="607" t="s">
        <v>573</v>
      </c>
      <c r="AM762" s="623">
        <v>11</v>
      </c>
      <c r="AN762" s="623">
        <v>4</v>
      </c>
      <c r="AO762" s="607" t="s">
        <v>573</v>
      </c>
      <c r="AP762" s="623">
        <v>12</v>
      </c>
      <c r="AQ762" s="623">
        <v>4</v>
      </c>
    </row>
    <row r="763" spans="1:43" hidden="1" x14ac:dyDescent="0.3">
      <c r="A763" s="638"/>
      <c r="H763" s="607" t="s">
        <v>537</v>
      </c>
      <c r="I763" s="623" t="s">
        <v>538</v>
      </c>
      <c r="J763" s="626" t="s">
        <v>652</v>
      </c>
      <c r="K763" s="607" t="s">
        <v>537</v>
      </c>
      <c r="L763" s="623" t="s">
        <v>538</v>
      </c>
      <c r="M763" s="626" t="s">
        <v>652</v>
      </c>
      <c r="N763" s="607" t="s">
        <v>537</v>
      </c>
      <c r="O763" s="623" t="s">
        <v>538</v>
      </c>
      <c r="P763" s="626" t="s">
        <v>652</v>
      </c>
      <c r="Q763" s="607" t="s">
        <v>537</v>
      </c>
      <c r="R763" s="623" t="s">
        <v>538</v>
      </c>
      <c r="S763" s="626" t="s">
        <v>652</v>
      </c>
      <c r="T763" s="607" t="s">
        <v>537</v>
      </c>
      <c r="U763" s="623" t="s">
        <v>538</v>
      </c>
      <c r="V763" s="626" t="s">
        <v>652</v>
      </c>
      <c r="W763" s="607" t="s">
        <v>537</v>
      </c>
      <c r="X763" s="623" t="s">
        <v>538</v>
      </c>
      <c r="Y763" s="626" t="s">
        <v>652</v>
      </c>
      <c r="Z763" s="607" t="s">
        <v>537</v>
      </c>
      <c r="AA763" s="623" t="s">
        <v>538</v>
      </c>
      <c r="AB763" s="626" t="s">
        <v>652</v>
      </c>
      <c r="AC763" s="607" t="s">
        <v>537</v>
      </c>
      <c r="AD763" s="623" t="s">
        <v>538</v>
      </c>
      <c r="AE763" s="626" t="s">
        <v>652</v>
      </c>
      <c r="AF763" s="607" t="s">
        <v>537</v>
      </c>
      <c r="AG763" s="623" t="s">
        <v>538</v>
      </c>
      <c r="AH763" s="626" t="s">
        <v>652</v>
      </c>
      <c r="AI763" s="607" t="s">
        <v>537</v>
      </c>
      <c r="AJ763" s="623" t="s">
        <v>538</v>
      </c>
      <c r="AK763" s="626" t="s">
        <v>652</v>
      </c>
      <c r="AL763" s="607" t="s">
        <v>537</v>
      </c>
      <c r="AM763" s="623" t="s">
        <v>538</v>
      </c>
      <c r="AN763" s="626" t="s">
        <v>652</v>
      </c>
      <c r="AO763" s="607" t="s">
        <v>537</v>
      </c>
      <c r="AP763" s="623" t="s">
        <v>538</v>
      </c>
      <c r="AQ763" s="626" t="s">
        <v>652</v>
      </c>
    </row>
    <row r="764" spans="1:43" hidden="1" x14ac:dyDescent="0.3">
      <c r="A764" s="638"/>
      <c r="H764" s="607" t="s">
        <v>574</v>
      </c>
      <c r="I764" s="623">
        <v>1</v>
      </c>
      <c r="J764" s="623">
        <v>4</v>
      </c>
      <c r="K764" s="607" t="s">
        <v>574</v>
      </c>
      <c r="L764" s="623">
        <v>2</v>
      </c>
      <c r="M764" s="623">
        <v>4</v>
      </c>
      <c r="N764" s="607" t="s">
        <v>574</v>
      </c>
      <c r="O764" s="623">
        <v>3</v>
      </c>
      <c r="P764" s="623">
        <v>4</v>
      </c>
      <c r="Q764" s="607" t="s">
        <v>574</v>
      </c>
      <c r="R764" s="623">
        <v>4</v>
      </c>
      <c r="S764" s="623">
        <v>4</v>
      </c>
      <c r="T764" s="607" t="s">
        <v>574</v>
      </c>
      <c r="U764" s="623">
        <v>5</v>
      </c>
      <c r="V764" s="623">
        <v>4</v>
      </c>
      <c r="W764" s="607" t="s">
        <v>574</v>
      </c>
      <c r="X764" s="623">
        <v>6</v>
      </c>
      <c r="Y764" s="623">
        <v>4</v>
      </c>
      <c r="Z764" s="607" t="s">
        <v>574</v>
      </c>
      <c r="AA764" s="623">
        <v>7</v>
      </c>
      <c r="AB764" s="623">
        <v>4</v>
      </c>
      <c r="AC764" s="607" t="s">
        <v>574</v>
      </c>
      <c r="AD764" s="623">
        <v>8</v>
      </c>
      <c r="AE764" s="623">
        <v>4</v>
      </c>
      <c r="AF764" s="607" t="s">
        <v>574</v>
      </c>
      <c r="AG764" s="623">
        <v>9</v>
      </c>
      <c r="AH764" s="623">
        <v>4</v>
      </c>
      <c r="AI764" s="607" t="s">
        <v>574</v>
      </c>
      <c r="AJ764" s="623">
        <v>10</v>
      </c>
      <c r="AK764" s="623">
        <v>4</v>
      </c>
      <c r="AL764" s="607" t="s">
        <v>574</v>
      </c>
      <c r="AM764" s="623">
        <v>11</v>
      </c>
      <c r="AN764" s="623">
        <v>4</v>
      </c>
      <c r="AO764" s="607" t="s">
        <v>574</v>
      </c>
      <c r="AP764" s="623">
        <v>12</v>
      </c>
      <c r="AQ764" s="623">
        <v>4</v>
      </c>
    </row>
    <row r="765" spans="1:43" hidden="1" x14ac:dyDescent="0.3">
      <c r="A765" s="638"/>
      <c r="H765" s="607" t="s">
        <v>537</v>
      </c>
      <c r="I765" s="623" t="s">
        <v>538</v>
      </c>
      <c r="J765" s="626" t="s">
        <v>652</v>
      </c>
      <c r="K765" s="607" t="s">
        <v>537</v>
      </c>
      <c r="L765" s="623" t="s">
        <v>538</v>
      </c>
      <c r="M765" s="626" t="s">
        <v>652</v>
      </c>
      <c r="N765" s="607" t="s">
        <v>537</v>
      </c>
      <c r="O765" s="623" t="s">
        <v>538</v>
      </c>
      <c r="P765" s="626" t="s">
        <v>652</v>
      </c>
      <c r="Q765" s="607" t="s">
        <v>537</v>
      </c>
      <c r="R765" s="623" t="s">
        <v>538</v>
      </c>
      <c r="S765" s="626" t="s">
        <v>652</v>
      </c>
      <c r="T765" s="607" t="s">
        <v>537</v>
      </c>
      <c r="U765" s="623" t="s">
        <v>538</v>
      </c>
      <c r="V765" s="626" t="s">
        <v>652</v>
      </c>
      <c r="W765" s="607" t="s">
        <v>537</v>
      </c>
      <c r="X765" s="623" t="s">
        <v>538</v>
      </c>
      <c r="Y765" s="626" t="s">
        <v>652</v>
      </c>
      <c r="Z765" s="607" t="s">
        <v>537</v>
      </c>
      <c r="AA765" s="623" t="s">
        <v>538</v>
      </c>
      <c r="AB765" s="626" t="s">
        <v>652</v>
      </c>
      <c r="AC765" s="607" t="s">
        <v>537</v>
      </c>
      <c r="AD765" s="623" t="s">
        <v>538</v>
      </c>
      <c r="AE765" s="626" t="s">
        <v>652</v>
      </c>
      <c r="AF765" s="607" t="s">
        <v>537</v>
      </c>
      <c r="AG765" s="623" t="s">
        <v>538</v>
      </c>
      <c r="AH765" s="626" t="s">
        <v>652</v>
      </c>
      <c r="AI765" s="607" t="s">
        <v>537</v>
      </c>
      <c r="AJ765" s="623" t="s">
        <v>538</v>
      </c>
      <c r="AK765" s="626" t="s">
        <v>652</v>
      </c>
      <c r="AL765" s="607" t="s">
        <v>537</v>
      </c>
      <c r="AM765" s="623" t="s">
        <v>538</v>
      </c>
      <c r="AN765" s="626" t="s">
        <v>652</v>
      </c>
      <c r="AO765" s="607" t="s">
        <v>537</v>
      </c>
      <c r="AP765" s="623" t="s">
        <v>538</v>
      </c>
      <c r="AQ765" s="626" t="s">
        <v>652</v>
      </c>
    </row>
    <row r="766" spans="1:43" hidden="1" x14ac:dyDescent="0.3">
      <c r="A766" s="638"/>
      <c r="H766" s="607" t="s">
        <v>575</v>
      </c>
      <c r="I766" s="623">
        <v>1</v>
      </c>
      <c r="J766" s="623">
        <v>4</v>
      </c>
      <c r="K766" s="607" t="s">
        <v>575</v>
      </c>
      <c r="L766" s="623">
        <v>2</v>
      </c>
      <c r="M766" s="623">
        <v>4</v>
      </c>
      <c r="N766" s="607" t="s">
        <v>575</v>
      </c>
      <c r="O766" s="623">
        <v>3</v>
      </c>
      <c r="P766" s="623">
        <v>4</v>
      </c>
      <c r="Q766" s="607" t="s">
        <v>575</v>
      </c>
      <c r="R766" s="623">
        <v>4</v>
      </c>
      <c r="S766" s="623">
        <v>4</v>
      </c>
      <c r="T766" s="607" t="s">
        <v>575</v>
      </c>
      <c r="U766" s="623">
        <v>5</v>
      </c>
      <c r="V766" s="623">
        <v>4</v>
      </c>
      <c r="W766" s="607" t="s">
        <v>575</v>
      </c>
      <c r="X766" s="623">
        <v>6</v>
      </c>
      <c r="Y766" s="623">
        <v>4</v>
      </c>
      <c r="Z766" s="607" t="s">
        <v>575</v>
      </c>
      <c r="AA766" s="623">
        <v>7</v>
      </c>
      <c r="AB766" s="623">
        <v>4</v>
      </c>
      <c r="AC766" s="607" t="s">
        <v>575</v>
      </c>
      <c r="AD766" s="623">
        <v>8</v>
      </c>
      <c r="AE766" s="623">
        <v>4</v>
      </c>
      <c r="AF766" s="607" t="s">
        <v>575</v>
      </c>
      <c r="AG766" s="623">
        <v>9</v>
      </c>
      <c r="AH766" s="623">
        <v>4</v>
      </c>
      <c r="AI766" s="607" t="s">
        <v>575</v>
      </c>
      <c r="AJ766" s="623">
        <v>10</v>
      </c>
      <c r="AK766" s="623">
        <v>4</v>
      </c>
      <c r="AL766" s="607" t="s">
        <v>575</v>
      </c>
      <c r="AM766" s="623">
        <v>11</v>
      </c>
      <c r="AN766" s="623">
        <v>4</v>
      </c>
      <c r="AO766" s="607" t="s">
        <v>575</v>
      </c>
      <c r="AP766" s="623">
        <v>12</v>
      </c>
      <c r="AQ766" s="623">
        <v>4</v>
      </c>
    </row>
    <row r="767" spans="1:43" hidden="1" x14ac:dyDescent="0.3">
      <c r="A767" s="638"/>
      <c r="H767" s="607" t="s">
        <v>537</v>
      </c>
      <c r="I767" s="623" t="s">
        <v>538</v>
      </c>
      <c r="J767" s="626" t="s">
        <v>652</v>
      </c>
      <c r="K767" s="607" t="s">
        <v>537</v>
      </c>
      <c r="L767" s="623" t="s">
        <v>538</v>
      </c>
      <c r="M767" s="626" t="s">
        <v>652</v>
      </c>
      <c r="N767" s="607" t="s">
        <v>537</v>
      </c>
      <c r="O767" s="623" t="s">
        <v>538</v>
      </c>
      <c r="P767" s="626" t="s">
        <v>652</v>
      </c>
      <c r="Q767" s="607" t="s">
        <v>537</v>
      </c>
      <c r="R767" s="623" t="s">
        <v>538</v>
      </c>
      <c r="S767" s="626" t="s">
        <v>652</v>
      </c>
      <c r="T767" s="607" t="s">
        <v>537</v>
      </c>
      <c r="U767" s="623" t="s">
        <v>538</v>
      </c>
      <c r="V767" s="626" t="s">
        <v>652</v>
      </c>
      <c r="W767" s="607" t="s">
        <v>537</v>
      </c>
      <c r="X767" s="623" t="s">
        <v>538</v>
      </c>
      <c r="Y767" s="626" t="s">
        <v>652</v>
      </c>
      <c r="Z767" s="607" t="s">
        <v>537</v>
      </c>
      <c r="AA767" s="623" t="s">
        <v>538</v>
      </c>
      <c r="AB767" s="626" t="s">
        <v>652</v>
      </c>
      <c r="AC767" s="607" t="s">
        <v>537</v>
      </c>
      <c r="AD767" s="623" t="s">
        <v>538</v>
      </c>
      <c r="AE767" s="626" t="s">
        <v>652</v>
      </c>
      <c r="AF767" s="607" t="s">
        <v>537</v>
      </c>
      <c r="AG767" s="623" t="s">
        <v>538</v>
      </c>
      <c r="AH767" s="626" t="s">
        <v>652</v>
      </c>
      <c r="AI767" s="607" t="s">
        <v>537</v>
      </c>
      <c r="AJ767" s="623" t="s">
        <v>538</v>
      </c>
      <c r="AK767" s="626" t="s">
        <v>652</v>
      </c>
      <c r="AL767" s="607" t="s">
        <v>537</v>
      </c>
      <c r="AM767" s="623" t="s">
        <v>538</v>
      </c>
      <c r="AN767" s="626" t="s">
        <v>652</v>
      </c>
      <c r="AO767" s="607" t="s">
        <v>537</v>
      </c>
      <c r="AP767" s="623" t="s">
        <v>538</v>
      </c>
      <c r="AQ767" s="626" t="s">
        <v>652</v>
      </c>
    </row>
    <row r="768" spans="1:43" hidden="1" x14ac:dyDescent="0.3">
      <c r="A768" s="638"/>
      <c r="H768" s="607" t="s">
        <v>576</v>
      </c>
      <c r="I768" s="623">
        <v>1</v>
      </c>
      <c r="J768" s="623">
        <v>4</v>
      </c>
      <c r="K768" s="607" t="s">
        <v>576</v>
      </c>
      <c r="L768" s="623">
        <v>2</v>
      </c>
      <c r="M768" s="623">
        <v>4</v>
      </c>
      <c r="N768" s="607" t="s">
        <v>576</v>
      </c>
      <c r="O768" s="623">
        <v>3</v>
      </c>
      <c r="P768" s="623">
        <v>4</v>
      </c>
      <c r="Q768" s="607" t="s">
        <v>576</v>
      </c>
      <c r="R768" s="623">
        <v>4</v>
      </c>
      <c r="S768" s="623">
        <v>4</v>
      </c>
      <c r="T768" s="607" t="s">
        <v>576</v>
      </c>
      <c r="U768" s="623">
        <v>5</v>
      </c>
      <c r="V768" s="623">
        <v>4</v>
      </c>
      <c r="W768" s="607" t="s">
        <v>576</v>
      </c>
      <c r="X768" s="623">
        <v>6</v>
      </c>
      <c r="Y768" s="623">
        <v>4</v>
      </c>
      <c r="Z768" s="607" t="s">
        <v>576</v>
      </c>
      <c r="AA768" s="623">
        <v>7</v>
      </c>
      <c r="AB768" s="623">
        <v>4</v>
      </c>
      <c r="AC768" s="607" t="s">
        <v>576</v>
      </c>
      <c r="AD768" s="623">
        <v>8</v>
      </c>
      <c r="AE768" s="623">
        <v>4</v>
      </c>
      <c r="AF768" s="607" t="s">
        <v>576</v>
      </c>
      <c r="AG768" s="623">
        <v>9</v>
      </c>
      <c r="AH768" s="623">
        <v>4</v>
      </c>
      <c r="AI768" s="607" t="s">
        <v>576</v>
      </c>
      <c r="AJ768" s="623">
        <v>10</v>
      </c>
      <c r="AK768" s="623">
        <v>4</v>
      </c>
      <c r="AL768" s="607" t="s">
        <v>576</v>
      </c>
      <c r="AM768" s="623">
        <v>11</v>
      </c>
      <c r="AN768" s="623">
        <v>4</v>
      </c>
      <c r="AO768" s="607" t="s">
        <v>576</v>
      </c>
      <c r="AP768" s="623">
        <v>12</v>
      </c>
      <c r="AQ768" s="623">
        <v>4</v>
      </c>
    </row>
    <row r="769" spans="1:43" hidden="1" x14ac:dyDescent="0.3">
      <c r="A769" s="638"/>
      <c r="H769" s="607" t="s">
        <v>537</v>
      </c>
      <c r="I769" s="623" t="s">
        <v>538</v>
      </c>
      <c r="J769" s="626" t="s">
        <v>652</v>
      </c>
      <c r="K769" s="607" t="s">
        <v>537</v>
      </c>
      <c r="L769" s="623" t="s">
        <v>538</v>
      </c>
      <c r="M769" s="626" t="s">
        <v>652</v>
      </c>
      <c r="N769" s="607" t="s">
        <v>537</v>
      </c>
      <c r="O769" s="623" t="s">
        <v>538</v>
      </c>
      <c r="P769" s="626" t="s">
        <v>652</v>
      </c>
      <c r="Q769" s="607" t="s">
        <v>537</v>
      </c>
      <c r="R769" s="623" t="s">
        <v>538</v>
      </c>
      <c r="S769" s="626" t="s">
        <v>652</v>
      </c>
      <c r="T769" s="607" t="s">
        <v>537</v>
      </c>
      <c r="U769" s="623" t="s">
        <v>538</v>
      </c>
      <c r="V769" s="626" t="s">
        <v>652</v>
      </c>
      <c r="W769" s="607" t="s">
        <v>537</v>
      </c>
      <c r="X769" s="623" t="s">
        <v>538</v>
      </c>
      <c r="Y769" s="626" t="s">
        <v>652</v>
      </c>
      <c r="Z769" s="607" t="s">
        <v>537</v>
      </c>
      <c r="AA769" s="623" t="s">
        <v>538</v>
      </c>
      <c r="AB769" s="626" t="s">
        <v>652</v>
      </c>
      <c r="AC769" s="607" t="s">
        <v>537</v>
      </c>
      <c r="AD769" s="623" t="s">
        <v>538</v>
      </c>
      <c r="AE769" s="626" t="s">
        <v>652</v>
      </c>
      <c r="AF769" s="607" t="s">
        <v>537</v>
      </c>
      <c r="AG769" s="623" t="s">
        <v>538</v>
      </c>
      <c r="AH769" s="626" t="s">
        <v>652</v>
      </c>
      <c r="AI769" s="607" t="s">
        <v>537</v>
      </c>
      <c r="AJ769" s="623" t="s">
        <v>538</v>
      </c>
      <c r="AK769" s="626" t="s">
        <v>652</v>
      </c>
      <c r="AL769" s="607" t="s">
        <v>537</v>
      </c>
      <c r="AM769" s="623" t="s">
        <v>538</v>
      </c>
      <c r="AN769" s="626" t="s">
        <v>652</v>
      </c>
      <c r="AO769" s="607" t="s">
        <v>537</v>
      </c>
      <c r="AP769" s="623" t="s">
        <v>538</v>
      </c>
      <c r="AQ769" s="626" t="s">
        <v>652</v>
      </c>
    </row>
    <row r="770" spans="1:43" hidden="1" x14ac:dyDescent="0.3">
      <c r="A770" s="638"/>
      <c r="H770" s="607" t="s">
        <v>577</v>
      </c>
      <c r="I770" s="623">
        <v>1</v>
      </c>
      <c r="J770" s="623">
        <v>4</v>
      </c>
      <c r="K770" s="607" t="s">
        <v>577</v>
      </c>
      <c r="L770" s="623">
        <v>2</v>
      </c>
      <c r="M770" s="623">
        <v>4</v>
      </c>
      <c r="N770" s="607" t="s">
        <v>577</v>
      </c>
      <c r="O770" s="623">
        <v>3</v>
      </c>
      <c r="P770" s="623">
        <v>4</v>
      </c>
      <c r="Q770" s="607" t="s">
        <v>577</v>
      </c>
      <c r="R770" s="623">
        <v>4</v>
      </c>
      <c r="S770" s="623">
        <v>4</v>
      </c>
      <c r="T770" s="607" t="s">
        <v>577</v>
      </c>
      <c r="U770" s="623">
        <v>5</v>
      </c>
      <c r="V770" s="623">
        <v>4</v>
      </c>
      <c r="W770" s="607" t="s">
        <v>577</v>
      </c>
      <c r="X770" s="623">
        <v>6</v>
      </c>
      <c r="Y770" s="623">
        <v>4</v>
      </c>
      <c r="Z770" s="607" t="s">
        <v>577</v>
      </c>
      <c r="AA770" s="623">
        <v>7</v>
      </c>
      <c r="AB770" s="623">
        <v>4</v>
      </c>
      <c r="AC770" s="607" t="s">
        <v>577</v>
      </c>
      <c r="AD770" s="623">
        <v>8</v>
      </c>
      <c r="AE770" s="623">
        <v>4</v>
      </c>
      <c r="AF770" s="607" t="s">
        <v>577</v>
      </c>
      <c r="AG770" s="623">
        <v>9</v>
      </c>
      <c r="AH770" s="623">
        <v>4</v>
      </c>
      <c r="AI770" s="607" t="s">
        <v>577</v>
      </c>
      <c r="AJ770" s="623">
        <v>10</v>
      </c>
      <c r="AK770" s="623">
        <v>4</v>
      </c>
      <c r="AL770" s="607" t="s">
        <v>577</v>
      </c>
      <c r="AM770" s="623">
        <v>11</v>
      </c>
      <c r="AN770" s="623">
        <v>4</v>
      </c>
      <c r="AO770" s="607" t="s">
        <v>577</v>
      </c>
      <c r="AP770" s="623">
        <v>12</v>
      </c>
      <c r="AQ770" s="623">
        <v>4</v>
      </c>
    </row>
    <row r="771" spans="1:43" hidden="1" x14ac:dyDescent="0.3">
      <c r="A771" s="638"/>
      <c r="H771" s="607" t="s">
        <v>537</v>
      </c>
      <c r="I771" s="623" t="s">
        <v>538</v>
      </c>
      <c r="J771" s="626" t="s">
        <v>652</v>
      </c>
      <c r="K771" s="607" t="s">
        <v>537</v>
      </c>
      <c r="L771" s="623" t="s">
        <v>538</v>
      </c>
      <c r="M771" s="626" t="s">
        <v>652</v>
      </c>
      <c r="N771" s="607" t="s">
        <v>537</v>
      </c>
      <c r="O771" s="623" t="s">
        <v>538</v>
      </c>
      <c r="P771" s="626" t="s">
        <v>652</v>
      </c>
      <c r="Q771" s="607" t="s">
        <v>537</v>
      </c>
      <c r="R771" s="623" t="s">
        <v>538</v>
      </c>
      <c r="S771" s="626" t="s">
        <v>652</v>
      </c>
      <c r="T771" s="607" t="s">
        <v>537</v>
      </c>
      <c r="U771" s="623" t="s">
        <v>538</v>
      </c>
      <c r="V771" s="626" t="s">
        <v>652</v>
      </c>
      <c r="W771" s="607" t="s">
        <v>537</v>
      </c>
      <c r="X771" s="623" t="s">
        <v>538</v>
      </c>
      <c r="Y771" s="626" t="s">
        <v>652</v>
      </c>
      <c r="Z771" s="607" t="s">
        <v>537</v>
      </c>
      <c r="AA771" s="623" t="s">
        <v>538</v>
      </c>
      <c r="AB771" s="626" t="s">
        <v>652</v>
      </c>
      <c r="AC771" s="607" t="s">
        <v>537</v>
      </c>
      <c r="AD771" s="623" t="s">
        <v>538</v>
      </c>
      <c r="AE771" s="626" t="s">
        <v>652</v>
      </c>
      <c r="AF771" s="607" t="s">
        <v>537</v>
      </c>
      <c r="AG771" s="623" t="s">
        <v>538</v>
      </c>
      <c r="AH771" s="626" t="s">
        <v>652</v>
      </c>
      <c r="AI771" s="607" t="s">
        <v>537</v>
      </c>
      <c r="AJ771" s="623" t="s">
        <v>538</v>
      </c>
      <c r="AK771" s="626" t="s">
        <v>652</v>
      </c>
      <c r="AL771" s="607" t="s">
        <v>537</v>
      </c>
      <c r="AM771" s="623" t="s">
        <v>538</v>
      </c>
      <c r="AN771" s="626" t="s">
        <v>652</v>
      </c>
      <c r="AO771" s="607" t="s">
        <v>537</v>
      </c>
      <c r="AP771" s="623" t="s">
        <v>538</v>
      </c>
      <c r="AQ771" s="626" t="s">
        <v>652</v>
      </c>
    </row>
    <row r="772" spans="1:43" hidden="1" x14ac:dyDescent="0.3">
      <c r="A772" s="638"/>
      <c r="H772" s="607" t="s">
        <v>578</v>
      </c>
      <c r="I772" s="623">
        <v>1</v>
      </c>
      <c r="J772" s="623">
        <v>4</v>
      </c>
      <c r="K772" s="607" t="s">
        <v>578</v>
      </c>
      <c r="L772" s="623">
        <v>2</v>
      </c>
      <c r="M772" s="623">
        <v>4</v>
      </c>
      <c r="N772" s="607" t="s">
        <v>578</v>
      </c>
      <c r="O772" s="623">
        <v>3</v>
      </c>
      <c r="P772" s="623">
        <v>4</v>
      </c>
      <c r="Q772" s="607" t="s">
        <v>578</v>
      </c>
      <c r="R772" s="623">
        <v>4</v>
      </c>
      <c r="S772" s="623">
        <v>4</v>
      </c>
      <c r="T772" s="607" t="s">
        <v>578</v>
      </c>
      <c r="U772" s="623">
        <v>5</v>
      </c>
      <c r="V772" s="623">
        <v>4</v>
      </c>
      <c r="W772" s="607" t="s">
        <v>578</v>
      </c>
      <c r="X772" s="623">
        <v>6</v>
      </c>
      <c r="Y772" s="623">
        <v>4</v>
      </c>
      <c r="Z772" s="607" t="s">
        <v>578</v>
      </c>
      <c r="AA772" s="623">
        <v>7</v>
      </c>
      <c r="AB772" s="623">
        <v>4</v>
      </c>
      <c r="AC772" s="607" t="s">
        <v>578</v>
      </c>
      <c r="AD772" s="623">
        <v>8</v>
      </c>
      <c r="AE772" s="623">
        <v>4</v>
      </c>
      <c r="AF772" s="607" t="s">
        <v>578</v>
      </c>
      <c r="AG772" s="623">
        <v>9</v>
      </c>
      <c r="AH772" s="623">
        <v>4</v>
      </c>
      <c r="AI772" s="607" t="s">
        <v>578</v>
      </c>
      <c r="AJ772" s="623">
        <v>10</v>
      </c>
      <c r="AK772" s="623">
        <v>4</v>
      </c>
      <c r="AL772" s="607" t="s">
        <v>578</v>
      </c>
      <c r="AM772" s="623">
        <v>11</v>
      </c>
      <c r="AN772" s="623">
        <v>4</v>
      </c>
      <c r="AO772" s="607" t="s">
        <v>578</v>
      </c>
      <c r="AP772" s="623">
        <v>12</v>
      </c>
      <c r="AQ772" s="623">
        <v>4</v>
      </c>
    </row>
    <row r="773" spans="1:43" hidden="1" x14ac:dyDescent="0.3">
      <c r="A773" s="638"/>
      <c r="H773" s="607" t="s">
        <v>537</v>
      </c>
      <c r="I773" s="623" t="s">
        <v>538</v>
      </c>
      <c r="J773" s="626" t="s">
        <v>652</v>
      </c>
      <c r="K773" s="607" t="s">
        <v>537</v>
      </c>
      <c r="L773" s="623" t="s">
        <v>538</v>
      </c>
      <c r="M773" s="626" t="s">
        <v>652</v>
      </c>
      <c r="N773" s="607" t="s">
        <v>537</v>
      </c>
      <c r="O773" s="623" t="s">
        <v>538</v>
      </c>
      <c r="P773" s="626" t="s">
        <v>652</v>
      </c>
      <c r="Q773" s="607" t="s">
        <v>537</v>
      </c>
      <c r="R773" s="623" t="s">
        <v>538</v>
      </c>
      <c r="S773" s="626" t="s">
        <v>652</v>
      </c>
      <c r="T773" s="607" t="s">
        <v>537</v>
      </c>
      <c r="U773" s="623" t="s">
        <v>538</v>
      </c>
      <c r="V773" s="626" t="s">
        <v>652</v>
      </c>
      <c r="W773" s="607" t="s">
        <v>537</v>
      </c>
      <c r="X773" s="623" t="s">
        <v>538</v>
      </c>
      <c r="Y773" s="626" t="s">
        <v>652</v>
      </c>
      <c r="Z773" s="607" t="s">
        <v>537</v>
      </c>
      <c r="AA773" s="623" t="s">
        <v>538</v>
      </c>
      <c r="AB773" s="626" t="s">
        <v>652</v>
      </c>
      <c r="AC773" s="607" t="s">
        <v>537</v>
      </c>
      <c r="AD773" s="623" t="s">
        <v>538</v>
      </c>
      <c r="AE773" s="626" t="s">
        <v>652</v>
      </c>
      <c r="AF773" s="607" t="s">
        <v>537</v>
      </c>
      <c r="AG773" s="623" t="s">
        <v>538</v>
      </c>
      <c r="AH773" s="626" t="s">
        <v>652</v>
      </c>
      <c r="AI773" s="607" t="s">
        <v>537</v>
      </c>
      <c r="AJ773" s="623" t="s">
        <v>538</v>
      </c>
      <c r="AK773" s="626" t="s">
        <v>652</v>
      </c>
      <c r="AL773" s="607" t="s">
        <v>537</v>
      </c>
      <c r="AM773" s="623" t="s">
        <v>538</v>
      </c>
      <c r="AN773" s="626" t="s">
        <v>652</v>
      </c>
      <c r="AO773" s="607" t="s">
        <v>537</v>
      </c>
      <c r="AP773" s="623" t="s">
        <v>538</v>
      </c>
      <c r="AQ773" s="626" t="s">
        <v>652</v>
      </c>
    </row>
    <row r="774" spans="1:43" hidden="1" x14ac:dyDescent="0.3">
      <c r="A774" s="638"/>
      <c r="H774" s="607" t="s">
        <v>579</v>
      </c>
      <c r="I774" s="623">
        <v>1</v>
      </c>
      <c r="J774" s="623">
        <v>4</v>
      </c>
      <c r="K774" s="607" t="s">
        <v>579</v>
      </c>
      <c r="L774" s="623">
        <v>2</v>
      </c>
      <c r="M774" s="623">
        <v>4</v>
      </c>
      <c r="N774" s="607" t="s">
        <v>579</v>
      </c>
      <c r="O774" s="623">
        <v>3</v>
      </c>
      <c r="P774" s="623">
        <v>4</v>
      </c>
      <c r="Q774" s="607" t="s">
        <v>579</v>
      </c>
      <c r="R774" s="623">
        <v>4</v>
      </c>
      <c r="S774" s="623">
        <v>4</v>
      </c>
      <c r="T774" s="607" t="s">
        <v>579</v>
      </c>
      <c r="U774" s="623">
        <v>5</v>
      </c>
      <c r="V774" s="623">
        <v>4</v>
      </c>
      <c r="W774" s="607" t="s">
        <v>579</v>
      </c>
      <c r="X774" s="623">
        <v>6</v>
      </c>
      <c r="Y774" s="623">
        <v>4</v>
      </c>
      <c r="Z774" s="607" t="s">
        <v>579</v>
      </c>
      <c r="AA774" s="623">
        <v>7</v>
      </c>
      <c r="AB774" s="623">
        <v>4</v>
      </c>
      <c r="AC774" s="607" t="s">
        <v>579</v>
      </c>
      <c r="AD774" s="623">
        <v>8</v>
      </c>
      <c r="AE774" s="623">
        <v>4</v>
      </c>
      <c r="AF774" s="607" t="s">
        <v>579</v>
      </c>
      <c r="AG774" s="623">
        <v>9</v>
      </c>
      <c r="AH774" s="623">
        <v>4</v>
      </c>
      <c r="AI774" s="607" t="s">
        <v>579</v>
      </c>
      <c r="AJ774" s="623">
        <v>10</v>
      </c>
      <c r="AK774" s="623">
        <v>4</v>
      </c>
      <c r="AL774" s="607" t="s">
        <v>579</v>
      </c>
      <c r="AM774" s="623">
        <v>11</v>
      </c>
      <c r="AN774" s="623">
        <v>4</v>
      </c>
      <c r="AO774" s="607" t="s">
        <v>579</v>
      </c>
      <c r="AP774" s="623">
        <v>12</v>
      </c>
      <c r="AQ774" s="623">
        <v>4</v>
      </c>
    </row>
    <row r="775" spans="1:43" hidden="1" x14ac:dyDescent="0.3">
      <c r="A775" s="638"/>
      <c r="H775" s="607" t="s">
        <v>537</v>
      </c>
      <c r="I775" s="623" t="s">
        <v>538</v>
      </c>
      <c r="J775" s="626" t="s">
        <v>652</v>
      </c>
      <c r="K775" s="607" t="s">
        <v>537</v>
      </c>
      <c r="L775" s="623" t="s">
        <v>538</v>
      </c>
      <c r="M775" s="626" t="s">
        <v>652</v>
      </c>
      <c r="N775" s="607" t="s">
        <v>537</v>
      </c>
      <c r="O775" s="623" t="s">
        <v>538</v>
      </c>
      <c r="P775" s="626" t="s">
        <v>652</v>
      </c>
      <c r="Q775" s="607" t="s">
        <v>537</v>
      </c>
      <c r="R775" s="623" t="s">
        <v>538</v>
      </c>
      <c r="S775" s="626" t="s">
        <v>652</v>
      </c>
      <c r="T775" s="607" t="s">
        <v>537</v>
      </c>
      <c r="U775" s="623" t="s">
        <v>538</v>
      </c>
      <c r="V775" s="626" t="s">
        <v>652</v>
      </c>
      <c r="W775" s="607" t="s">
        <v>537</v>
      </c>
      <c r="X775" s="623" t="s">
        <v>538</v>
      </c>
      <c r="Y775" s="626" t="s">
        <v>652</v>
      </c>
      <c r="Z775" s="607" t="s">
        <v>537</v>
      </c>
      <c r="AA775" s="623" t="s">
        <v>538</v>
      </c>
      <c r="AB775" s="626" t="s">
        <v>652</v>
      </c>
      <c r="AC775" s="607" t="s">
        <v>537</v>
      </c>
      <c r="AD775" s="623" t="s">
        <v>538</v>
      </c>
      <c r="AE775" s="626" t="s">
        <v>652</v>
      </c>
      <c r="AF775" s="607" t="s">
        <v>537</v>
      </c>
      <c r="AG775" s="623" t="s">
        <v>538</v>
      </c>
      <c r="AH775" s="626" t="s">
        <v>652</v>
      </c>
      <c r="AI775" s="607" t="s">
        <v>537</v>
      </c>
      <c r="AJ775" s="623" t="s">
        <v>538</v>
      </c>
      <c r="AK775" s="626" t="s">
        <v>652</v>
      </c>
      <c r="AL775" s="607" t="s">
        <v>537</v>
      </c>
      <c r="AM775" s="623" t="s">
        <v>538</v>
      </c>
      <c r="AN775" s="626" t="s">
        <v>652</v>
      </c>
      <c r="AO775" s="607" t="s">
        <v>537</v>
      </c>
      <c r="AP775" s="623" t="s">
        <v>538</v>
      </c>
      <c r="AQ775" s="626" t="s">
        <v>652</v>
      </c>
    </row>
    <row r="776" spans="1:43" ht="15" hidden="1" thickBot="1" x14ac:dyDescent="0.35">
      <c r="A776" s="638"/>
      <c r="H776" s="615" t="s">
        <v>580</v>
      </c>
      <c r="I776" s="629">
        <v>1</v>
      </c>
      <c r="J776" s="629">
        <v>4</v>
      </c>
      <c r="K776" s="615" t="s">
        <v>580</v>
      </c>
      <c r="L776" s="629">
        <v>2</v>
      </c>
      <c r="M776" s="629">
        <v>4</v>
      </c>
      <c r="N776" s="615" t="s">
        <v>580</v>
      </c>
      <c r="O776" s="629">
        <v>3</v>
      </c>
      <c r="P776" s="629">
        <v>4</v>
      </c>
      <c r="Q776" s="615" t="s">
        <v>580</v>
      </c>
      <c r="R776" s="629">
        <v>4</v>
      </c>
      <c r="S776" s="629">
        <v>4</v>
      </c>
      <c r="T776" s="615" t="s">
        <v>580</v>
      </c>
      <c r="U776" s="629">
        <v>5</v>
      </c>
      <c r="V776" s="629">
        <v>4</v>
      </c>
      <c r="W776" s="615" t="s">
        <v>580</v>
      </c>
      <c r="X776" s="629">
        <v>6</v>
      </c>
      <c r="Y776" s="629">
        <v>4</v>
      </c>
      <c r="Z776" s="615" t="s">
        <v>580</v>
      </c>
      <c r="AA776" s="629">
        <v>7</v>
      </c>
      <c r="AB776" s="629">
        <v>4</v>
      </c>
      <c r="AC776" s="615" t="s">
        <v>580</v>
      </c>
      <c r="AD776" s="629">
        <v>8</v>
      </c>
      <c r="AE776" s="629">
        <v>4</v>
      </c>
      <c r="AF776" s="615" t="s">
        <v>580</v>
      </c>
      <c r="AG776" s="629">
        <v>9</v>
      </c>
      <c r="AH776" s="629">
        <v>4</v>
      </c>
      <c r="AI776" s="615" t="s">
        <v>580</v>
      </c>
      <c r="AJ776" s="629">
        <v>10</v>
      </c>
      <c r="AK776" s="629">
        <v>4</v>
      </c>
      <c r="AL776" s="615" t="s">
        <v>580</v>
      </c>
      <c r="AM776" s="629">
        <v>11</v>
      </c>
      <c r="AN776" s="629">
        <v>4</v>
      </c>
      <c r="AO776" s="615" t="s">
        <v>580</v>
      </c>
      <c r="AP776" s="629">
        <v>12</v>
      </c>
      <c r="AQ776" s="629">
        <v>4</v>
      </c>
    </row>
    <row r="777" spans="1:43" hidden="1" x14ac:dyDescent="0.3">
      <c r="A777" s="638"/>
      <c r="H777" s="596" t="s">
        <v>537</v>
      </c>
      <c r="I777" s="620" t="s">
        <v>538</v>
      </c>
      <c r="J777" s="621" t="s">
        <v>652</v>
      </c>
      <c r="K777" s="596" t="s">
        <v>537</v>
      </c>
      <c r="L777" s="620" t="s">
        <v>538</v>
      </c>
      <c r="M777" s="621" t="s">
        <v>652</v>
      </c>
      <c r="N777" s="596" t="s">
        <v>537</v>
      </c>
      <c r="O777" s="620" t="s">
        <v>538</v>
      </c>
      <c r="P777" s="621" t="s">
        <v>652</v>
      </c>
      <c r="Q777" s="596" t="s">
        <v>537</v>
      </c>
      <c r="R777" s="620" t="s">
        <v>538</v>
      </c>
      <c r="S777" s="621" t="s">
        <v>652</v>
      </c>
      <c r="T777" s="596" t="s">
        <v>537</v>
      </c>
      <c r="U777" s="620" t="s">
        <v>538</v>
      </c>
      <c r="V777" s="621" t="s">
        <v>652</v>
      </c>
      <c r="W777" s="596" t="s">
        <v>537</v>
      </c>
      <c r="X777" s="620" t="s">
        <v>538</v>
      </c>
      <c r="Y777" s="621" t="s">
        <v>652</v>
      </c>
      <c r="Z777" s="596" t="s">
        <v>537</v>
      </c>
      <c r="AA777" s="620" t="s">
        <v>538</v>
      </c>
      <c r="AB777" s="621" t="s">
        <v>652</v>
      </c>
      <c r="AC777" s="596" t="s">
        <v>537</v>
      </c>
      <c r="AD777" s="620" t="s">
        <v>538</v>
      </c>
      <c r="AE777" s="621" t="s">
        <v>652</v>
      </c>
      <c r="AF777" s="596" t="s">
        <v>537</v>
      </c>
      <c r="AG777" s="620" t="s">
        <v>538</v>
      </c>
      <c r="AH777" s="621" t="s">
        <v>652</v>
      </c>
      <c r="AI777" s="596" t="s">
        <v>537</v>
      </c>
      <c r="AJ777" s="620" t="s">
        <v>538</v>
      </c>
      <c r="AK777" s="621" t="s">
        <v>652</v>
      </c>
      <c r="AL777" s="596" t="s">
        <v>537</v>
      </c>
      <c r="AM777" s="620" t="s">
        <v>538</v>
      </c>
      <c r="AN777" s="621" t="s">
        <v>652</v>
      </c>
      <c r="AO777" s="596" t="s">
        <v>537</v>
      </c>
      <c r="AP777" s="620" t="s">
        <v>538</v>
      </c>
      <c r="AQ777" s="621" t="s">
        <v>652</v>
      </c>
    </row>
    <row r="778" spans="1:43" hidden="1" x14ac:dyDescent="0.3">
      <c r="A778" s="638"/>
      <c r="H778" s="602" t="s">
        <v>581</v>
      </c>
      <c r="I778" s="623">
        <v>1</v>
      </c>
      <c r="J778" s="623">
        <v>4</v>
      </c>
      <c r="K778" s="602" t="s">
        <v>581</v>
      </c>
      <c r="L778" s="623">
        <v>2</v>
      </c>
      <c r="M778" s="623">
        <v>4</v>
      </c>
      <c r="N778" s="602" t="s">
        <v>581</v>
      </c>
      <c r="O778" s="623">
        <v>3</v>
      </c>
      <c r="P778" s="623">
        <v>4</v>
      </c>
      <c r="Q778" s="602" t="s">
        <v>581</v>
      </c>
      <c r="R778" s="623">
        <v>4</v>
      </c>
      <c r="S778" s="623">
        <v>4</v>
      </c>
      <c r="T778" s="602" t="s">
        <v>581</v>
      </c>
      <c r="U778" s="623">
        <v>5</v>
      </c>
      <c r="V778" s="623">
        <v>4</v>
      </c>
      <c r="W778" s="602" t="s">
        <v>581</v>
      </c>
      <c r="X778" s="623">
        <v>6</v>
      </c>
      <c r="Y778" s="623">
        <v>4</v>
      </c>
      <c r="Z778" s="602" t="s">
        <v>581</v>
      </c>
      <c r="AA778" s="623">
        <v>7</v>
      </c>
      <c r="AB778" s="623">
        <v>4</v>
      </c>
      <c r="AC778" s="602" t="s">
        <v>581</v>
      </c>
      <c r="AD778" s="623">
        <v>8</v>
      </c>
      <c r="AE778" s="623">
        <v>4</v>
      </c>
      <c r="AF778" s="602" t="s">
        <v>581</v>
      </c>
      <c r="AG778" s="623">
        <v>9</v>
      </c>
      <c r="AH778" s="623">
        <v>4</v>
      </c>
      <c r="AI778" s="602" t="s">
        <v>581</v>
      </c>
      <c r="AJ778" s="623">
        <v>10</v>
      </c>
      <c r="AK778" s="623">
        <v>4</v>
      </c>
      <c r="AL778" s="602" t="s">
        <v>581</v>
      </c>
      <c r="AM778" s="623">
        <v>11</v>
      </c>
      <c r="AN778" s="623">
        <v>4</v>
      </c>
      <c r="AO778" s="602" t="s">
        <v>581</v>
      </c>
      <c r="AP778" s="623">
        <v>12</v>
      </c>
      <c r="AQ778" s="623">
        <v>4</v>
      </c>
    </row>
    <row r="779" spans="1:43" hidden="1" x14ac:dyDescent="0.3">
      <c r="A779" s="638"/>
      <c r="H779" s="602" t="s">
        <v>537</v>
      </c>
      <c r="I779" s="623" t="s">
        <v>538</v>
      </c>
      <c r="J779" s="626" t="s">
        <v>652</v>
      </c>
      <c r="K779" s="602" t="s">
        <v>537</v>
      </c>
      <c r="L779" s="623" t="s">
        <v>538</v>
      </c>
      <c r="M779" s="626" t="s">
        <v>652</v>
      </c>
      <c r="N779" s="602" t="s">
        <v>537</v>
      </c>
      <c r="O779" s="623" t="s">
        <v>538</v>
      </c>
      <c r="P779" s="626" t="s">
        <v>652</v>
      </c>
      <c r="Q779" s="602" t="s">
        <v>537</v>
      </c>
      <c r="R779" s="623" t="s">
        <v>538</v>
      </c>
      <c r="S779" s="626" t="s">
        <v>652</v>
      </c>
      <c r="T779" s="602" t="s">
        <v>537</v>
      </c>
      <c r="U779" s="623" t="s">
        <v>538</v>
      </c>
      <c r="V779" s="626" t="s">
        <v>652</v>
      </c>
      <c r="W779" s="602" t="s">
        <v>537</v>
      </c>
      <c r="X779" s="623" t="s">
        <v>538</v>
      </c>
      <c r="Y779" s="626" t="s">
        <v>652</v>
      </c>
      <c r="Z779" s="602" t="s">
        <v>537</v>
      </c>
      <c r="AA779" s="623" t="s">
        <v>538</v>
      </c>
      <c r="AB779" s="626" t="s">
        <v>652</v>
      </c>
      <c r="AC779" s="602" t="s">
        <v>537</v>
      </c>
      <c r="AD779" s="623" t="s">
        <v>538</v>
      </c>
      <c r="AE779" s="626" t="s">
        <v>652</v>
      </c>
      <c r="AF779" s="602" t="s">
        <v>537</v>
      </c>
      <c r="AG779" s="623" t="s">
        <v>538</v>
      </c>
      <c r="AH779" s="626" t="s">
        <v>652</v>
      </c>
      <c r="AI779" s="602" t="s">
        <v>537</v>
      </c>
      <c r="AJ779" s="623" t="s">
        <v>538</v>
      </c>
      <c r="AK779" s="626" t="s">
        <v>652</v>
      </c>
      <c r="AL779" s="602" t="s">
        <v>537</v>
      </c>
      <c r="AM779" s="623" t="s">
        <v>538</v>
      </c>
      <c r="AN779" s="626" t="s">
        <v>652</v>
      </c>
      <c r="AO779" s="602" t="s">
        <v>537</v>
      </c>
      <c r="AP779" s="623" t="s">
        <v>538</v>
      </c>
      <c r="AQ779" s="626" t="s">
        <v>652</v>
      </c>
    </row>
    <row r="780" spans="1:43" hidden="1" x14ac:dyDescent="0.3">
      <c r="A780" s="638"/>
      <c r="H780" s="602" t="s">
        <v>582</v>
      </c>
      <c r="I780" s="623">
        <v>1</v>
      </c>
      <c r="J780" s="623">
        <v>4</v>
      </c>
      <c r="K780" s="602" t="s">
        <v>582</v>
      </c>
      <c r="L780" s="623">
        <v>2</v>
      </c>
      <c r="M780" s="623">
        <v>4</v>
      </c>
      <c r="N780" s="602" t="s">
        <v>582</v>
      </c>
      <c r="O780" s="623">
        <v>3</v>
      </c>
      <c r="P780" s="623">
        <v>4</v>
      </c>
      <c r="Q780" s="602" t="s">
        <v>582</v>
      </c>
      <c r="R780" s="623">
        <v>4</v>
      </c>
      <c r="S780" s="623">
        <v>4</v>
      </c>
      <c r="T780" s="602" t="s">
        <v>582</v>
      </c>
      <c r="U780" s="623">
        <v>5</v>
      </c>
      <c r="V780" s="623">
        <v>4</v>
      </c>
      <c r="W780" s="602" t="s">
        <v>582</v>
      </c>
      <c r="X780" s="623">
        <v>6</v>
      </c>
      <c r="Y780" s="623">
        <v>4</v>
      </c>
      <c r="Z780" s="602" t="s">
        <v>582</v>
      </c>
      <c r="AA780" s="623">
        <v>7</v>
      </c>
      <c r="AB780" s="623">
        <v>4</v>
      </c>
      <c r="AC780" s="602" t="s">
        <v>582</v>
      </c>
      <c r="AD780" s="623">
        <v>8</v>
      </c>
      <c r="AE780" s="623">
        <v>4</v>
      </c>
      <c r="AF780" s="602" t="s">
        <v>582</v>
      </c>
      <c r="AG780" s="623">
        <v>9</v>
      </c>
      <c r="AH780" s="623">
        <v>4</v>
      </c>
      <c r="AI780" s="602" t="s">
        <v>582</v>
      </c>
      <c r="AJ780" s="623">
        <v>10</v>
      </c>
      <c r="AK780" s="623">
        <v>4</v>
      </c>
      <c r="AL780" s="602" t="s">
        <v>582</v>
      </c>
      <c r="AM780" s="623">
        <v>11</v>
      </c>
      <c r="AN780" s="623">
        <v>4</v>
      </c>
      <c r="AO780" s="602" t="s">
        <v>582</v>
      </c>
      <c r="AP780" s="623">
        <v>12</v>
      </c>
      <c r="AQ780" s="623">
        <v>4</v>
      </c>
    </row>
    <row r="781" spans="1:43" hidden="1" x14ac:dyDescent="0.3">
      <c r="A781" s="638"/>
      <c r="H781" s="602" t="s">
        <v>537</v>
      </c>
      <c r="I781" s="623" t="s">
        <v>538</v>
      </c>
      <c r="J781" s="626" t="s">
        <v>652</v>
      </c>
      <c r="K781" s="602" t="s">
        <v>537</v>
      </c>
      <c r="L781" s="623" t="s">
        <v>538</v>
      </c>
      <c r="M781" s="626" t="s">
        <v>652</v>
      </c>
      <c r="N781" s="602" t="s">
        <v>537</v>
      </c>
      <c r="O781" s="623" t="s">
        <v>538</v>
      </c>
      <c r="P781" s="626" t="s">
        <v>652</v>
      </c>
      <c r="Q781" s="602" t="s">
        <v>537</v>
      </c>
      <c r="R781" s="623" t="s">
        <v>538</v>
      </c>
      <c r="S781" s="626" t="s">
        <v>652</v>
      </c>
      <c r="T781" s="602" t="s">
        <v>537</v>
      </c>
      <c r="U781" s="623" t="s">
        <v>538</v>
      </c>
      <c r="V781" s="626" t="s">
        <v>652</v>
      </c>
      <c r="W781" s="602" t="s">
        <v>537</v>
      </c>
      <c r="X781" s="623" t="s">
        <v>538</v>
      </c>
      <c r="Y781" s="626" t="s">
        <v>652</v>
      </c>
      <c r="Z781" s="602" t="s">
        <v>537</v>
      </c>
      <c r="AA781" s="623" t="s">
        <v>538</v>
      </c>
      <c r="AB781" s="626" t="s">
        <v>652</v>
      </c>
      <c r="AC781" s="602" t="s">
        <v>537</v>
      </c>
      <c r="AD781" s="623" t="s">
        <v>538</v>
      </c>
      <c r="AE781" s="626" t="s">
        <v>652</v>
      </c>
      <c r="AF781" s="602" t="s">
        <v>537</v>
      </c>
      <c r="AG781" s="623" t="s">
        <v>538</v>
      </c>
      <c r="AH781" s="626" t="s">
        <v>652</v>
      </c>
      <c r="AI781" s="602" t="s">
        <v>537</v>
      </c>
      <c r="AJ781" s="623" t="s">
        <v>538</v>
      </c>
      <c r="AK781" s="626" t="s">
        <v>652</v>
      </c>
      <c r="AL781" s="602" t="s">
        <v>537</v>
      </c>
      <c r="AM781" s="623" t="s">
        <v>538</v>
      </c>
      <c r="AN781" s="626" t="s">
        <v>652</v>
      </c>
      <c r="AO781" s="602" t="s">
        <v>537</v>
      </c>
      <c r="AP781" s="623" t="s">
        <v>538</v>
      </c>
      <c r="AQ781" s="626" t="s">
        <v>652</v>
      </c>
    </row>
    <row r="782" spans="1:43" hidden="1" x14ac:dyDescent="0.3">
      <c r="A782" s="638"/>
      <c r="H782" s="602" t="s">
        <v>583</v>
      </c>
      <c r="I782" s="623">
        <v>1</v>
      </c>
      <c r="J782" s="623">
        <v>4</v>
      </c>
      <c r="K782" s="602" t="s">
        <v>583</v>
      </c>
      <c r="L782" s="623">
        <v>2</v>
      </c>
      <c r="M782" s="623">
        <v>4</v>
      </c>
      <c r="N782" s="602" t="s">
        <v>583</v>
      </c>
      <c r="O782" s="623">
        <v>3</v>
      </c>
      <c r="P782" s="623">
        <v>4</v>
      </c>
      <c r="Q782" s="602" t="s">
        <v>583</v>
      </c>
      <c r="R782" s="623">
        <v>4</v>
      </c>
      <c r="S782" s="623">
        <v>4</v>
      </c>
      <c r="T782" s="602" t="s">
        <v>583</v>
      </c>
      <c r="U782" s="623">
        <v>5</v>
      </c>
      <c r="V782" s="623">
        <v>4</v>
      </c>
      <c r="W782" s="602" t="s">
        <v>583</v>
      </c>
      <c r="X782" s="623">
        <v>6</v>
      </c>
      <c r="Y782" s="623">
        <v>4</v>
      </c>
      <c r="Z782" s="602" t="s">
        <v>583</v>
      </c>
      <c r="AA782" s="623">
        <v>7</v>
      </c>
      <c r="AB782" s="623">
        <v>4</v>
      </c>
      <c r="AC782" s="602" t="s">
        <v>583</v>
      </c>
      <c r="AD782" s="623">
        <v>8</v>
      </c>
      <c r="AE782" s="623">
        <v>4</v>
      </c>
      <c r="AF782" s="602" t="s">
        <v>583</v>
      </c>
      <c r="AG782" s="623">
        <v>9</v>
      </c>
      <c r="AH782" s="623">
        <v>4</v>
      </c>
      <c r="AI782" s="602" t="s">
        <v>583</v>
      </c>
      <c r="AJ782" s="623">
        <v>10</v>
      </c>
      <c r="AK782" s="623">
        <v>4</v>
      </c>
      <c r="AL782" s="602" t="s">
        <v>583</v>
      </c>
      <c r="AM782" s="623">
        <v>11</v>
      </c>
      <c r="AN782" s="623">
        <v>4</v>
      </c>
      <c r="AO782" s="602" t="s">
        <v>583</v>
      </c>
      <c r="AP782" s="623">
        <v>12</v>
      </c>
      <c r="AQ782" s="623">
        <v>4</v>
      </c>
    </row>
    <row r="783" spans="1:43" hidden="1" x14ac:dyDescent="0.3">
      <c r="A783" s="638"/>
      <c r="H783" s="602" t="s">
        <v>537</v>
      </c>
      <c r="I783" s="623" t="s">
        <v>538</v>
      </c>
      <c r="J783" s="626" t="s">
        <v>652</v>
      </c>
      <c r="K783" s="602" t="s">
        <v>537</v>
      </c>
      <c r="L783" s="623" t="s">
        <v>538</v>
      </c>
      <c r="M783" s="626" t="s">
        <v>652</v>
      </c>
      <c r="N783" s="602" t="s">
        <v>537</v>
      </c>
      <c r="O783" s="623" t="s">
        <v>538</v>
      </c>
      <c r="P783" s="626" t="s">
        <v>652</v>
      </c>
      <c r="Q783" s="602" t="s">
        <v>537</v>
      </c>
      <c r="R783" s="623" t="s">
        <v>538</v>
      </c>
      <c r="S783" s="626" t="s">
        <v>652</v>
      </c>
      <c r="T783" s="602" t="s">
        <v>537</v>
      </c>
      <c r="U783" s="623" t="s">
        <v>538</v>
      </c>
      <c r="V783" s="626" t="s">
        <v>652</v>
      </c>
      <c r="W783" s="602" t="s">
        <v>537</v>
      </c>
      <c r="X783" s="623" t="s">
        <v>538</v>
      </c>
      <c r="Y783" s="626" t="s">
        <v>652</v>
      </c>
      <c r="Z783" s="602" t="s">
        <v>537</v>
      </c>
      <c r="AA783" s="623" t="s">
        <v>538</v>
      </c>
      <c r="AB783" s="626" t="s">
        <v>652</v>
      </c>
      <c r="AC783" s="602" t="s">
        <v>537</v>
      </c>
      <c r="AD783" s="623" t="s">
        <v>538</v>
      </c>
      <c r="AE783" s="626" t="s">
        <v>652</v>
      </c>
      <c r="AF783" s="602" t="s">
        <v>537</v>
      </c>
      <c r="AG783" s="623" t="s">
        <v>538</v>
      </c>
      <c r="AH783" s="626" t="s">
        <v>652</v>
      </c>
      <c r="AI783" s="602" t="s">
        <v>537</v>
      </c>
      <c r="AJ783" s="623" t="s">
        <v>538</v>
      </c>
      <c r="AK783" s="626" t="s">
        <v>652</v>
      </c>
      <c r="AL783" s="602" t="s">
        <v>537</v>
      </c>
      <c r="AM783" s="623" t="s">
        <v>538</v>
      </c>
      <c r="AN783" s="626" t="s">
        <v>652</v>
      </c>
      <c r="AO783" s="602" t="s">
        <v>537</v>
      </c>
      <c r="AP783" s="623" t="s">
        <v>538</v>
      </c>
      <c r="AQ783" s="626" t="s">
        <v>652</v>
      </c>
    </row>
    <row r="784" spans="1:43" hidden="1" x14ac:dyDescent="0.3">
      <c r="A784" s="638"/>
      <c r="H784" s="602" t="s">
        <v>585</v>
      </c>
      <c r="I784" s="623">
        <v>1</v>
      </c>
      <c r="J784" s="623">
        <v>4</v>
      </c>
      <c r="K784" s="602" t="s">
        <v>585</v>
      </c>
      <c r="L784" s="623">
        <v>2</v>
      </c>
      <c r="M784" s="623">
        <v>4</v>
      </c>
      <c r="N784" s="602" t="s">
        <v>585</v>
      </c>
      <c r="O784" s="623">
        <v>3</v>
      </c>
      <c r="P784" s="623">
        <v>4</v>
      </c>
      <c r="Q784" s="602" t="s">
        <v>585</v>
      </c>
      <c r="R784" s="623">
        <v>4</v>
      </c>
      <c r="S784" s="623">
        <v>4</v>
      </c>
      <c r="T784" s="602" t="s">
        <v>585</v>
      </c>
      <c r="U784" s="623">
        <v>5</v>
      </c>
      <c r="V784" s="623">
        <v>4</v>
      </c>
      <c r="W784" s="602" t="s">
        <v>585</v>
      </c>
      <c r="X784" s="623">
        <v>6</v>
      </c>
      <c r="Y784" s="623">
        <v>4</v>
      </c>
      <c r="Z784" s="602" t="s">
        <v>585</v>
      </c>
      <c r="AA784" s="623">
        <v>7</v>
      </c>
      <c r="AB784" s="623">
        <v>4</v>
      </c>
      <c r="AC784" s="602" t="s">
        <v>585</v>
      </c>
      <c r="AD784" s="623">
        <v>8</v>
      </c>
      <c r="AE784" s="623">
        <v>4</v>
      </c>
      <c r="AF784" s="602" t="s">
        <v>585</v>
      </c>
      <c r="AG784" s="623">
        <v>9</v>
      </c>
      <c r="AH784" s="623">
        <v>4</v>
      </c>
      <c r="AI784" s="602" t="s">
        <v>585</v>
      </c>
      <c r="AJ784" s="623">
        <v>10</v>
      </c>
      <c r="AK784" s="623">
        <v>4</v>
      </c>
      <c r="AL784" s="602" t="s">
        <v>585</v>
      </c>
      <c r="AM784" s="623">
        <v>11</v>
      </c>
      <c r="AN784" s="623">
        <v>4</v>
      </c>
      <c r="AO784" s="602" t="s">
        <v>585</v>
      </c>
      <c r="AP784" s="623">
        <v>12</v>
      </c>
      <c r="AQ784" s="623">
        <v>4</v>
      </c>
    </row>
    <row r="785" spans="1:43" hidden="1" x14ac:dyDescent="0.3">
      <c r="A785" s="638"/>
      <c r="H785" s="602" t="s">
        <v>537</v>
      </c>
      <c r="I785" s="623" t="s">
        <v>538</v>
      </c>
      <c r="J785" s="626" t="s">
        <v>652</v>
      </c>
      <c r="K785" s="602" t="s">
        <v>537</v>
      </c>
      <c r="L785" s="623" t="s">
        <v>538</v>
      </c>
      <c r="M785" s="626" t="s">
        <v>652</v>
      </c>
      <c r="N785" s="602" t="s">
        <v>537</v>
      </c>
      <c r="O785" s="623" t="s">
        <v>538</v>
      </c>
      <c r="P785" s="626" t="s">
        <v>652</v>
      </c>
      <c r="Q785" s="602" t="s">
        <v>537</v>
      </c>
      <c r="R785" s="623" t="s">
        <v>538</v>
      </c>
      <c r="S785" s="626" t="s">
        <v>652</v>
      </c>
      <c r="T785" s="602" t="s">
        <v>537</v>
      </c>
      <c r="U785" s="623" t="s">
        <v>538</v>
      </c>
      <c r="V785" s="626" t="s">
        <v>652</v>
      </c>
      <c r="W785" s="602" t="s">
        <v>537</v>
      </c>
      <c r="X785" s="623" t="s">
        <v>538</v>
      </c>
      <c r="Y785" s="626" t="s">
        <v>652</v>
      </c>
      <c r="Z785" s="602" t="s">
        <v>537</v>
      </c>
      <c r="AA785" s="623" t="s">
        <v>538</v>
      </c>
      <c r="AB785" s="626" t="s">
        <v>652</v>
      </c>
      <c r="AC785" s="602" t="s">
        <v>537</v>
      </c>
      <c r="AD785" s="623" t="s">
        <v>538</v>
      </c>
      <c r="AE785" s="626" t="s">
        <v>652</v>
      </c>
      <c r="AF785" s="602" t="s">
        <v>537</v>
      </c>
      <c r="AG785" s="623" t="s">
        <v>538</v>
      </c>
      <c r="AH785" s="626" t="s">
        <v>652</v>
      </c>
      <c r="AI785" s="602" t="s">
        <v>537</v>
      </c>
      <c r="AJ785" s="623" t="s">
        <v>538</v>
      </c>
      <c r="AK785" s="626" t="s">
        <v>652</v>
      </c>
      <c r="AL785" s="602" t="s">
        <v>537</v>
      </c>
      <c r="AM785" s="623" t="s">
        <v>538</v>
      </c>
      <c r="AN785" s="626" t="s">
        <v>652</v>
      </c>
      <c r="AO785" s="602" t="s">
        <v>537</v>
      </c>
      <c r="AP785" s="623" t="s">
        <v>538</v>
      </c>
      <c r="AQ785" s="626" t="s">
        <v>652</v>
      </c>
    </row>
    <row r="786" spans="1:43" hidden="1" x14ac:dyDescent="0.3">
      <c r="A786" s="638"/>
      <c r="H786" s="602" t="s">
        <v>586</v>
      </c>
      <c r="I786" s="623">
        <v>1</v>
      </c>
      <c r="J786" s="623">
        <v>4</v>
      </c>
      <c r="K786" s="602" t="s">
        <v>586</v>
      </c>
      <c r="L786" s="623">
        <v>2</v>
      </c>
      <c r="M786" s="623">
        <v>4</v>
      </c>
      <c r="N786" s="602" t="s">
        <v>586</v>
      </c>
      <c r="O786" s="623">
        <v>3</v>
      </c>
      <c r="P786" s="623">
        <v>4</v>
      </c>
      <c r="Q786" s="602" t="s">
        <v>586</v>
      </c>
      <c r="R786" s="623">
        <v>4</v>
      </c>
      <c r="S786" s="623">
        <v>4</v>
      </c>
      <c r="T786" s="602" t="s">
        <v>586</v>
      </c>
      <c r="U786" s="623">
        <v>5</v>
      </c>
      <c r="V786" s="623">
        <v>4</v>
      </c>
      <c r="W786" s="602" t="s">
        <v>586</v>
      </c>
      <c r="X786" s="623">
        <v>6</v>
      </c>
      <c r="Y786" s="623">
        <v>4</v>
      </c>
      <c r="Z786" s="602" t="s">
        <v>586</v>
      </c>
      <c r="AA786" s="623">
        <v>7</v>
      </c>
      <c r="AB786" s="623">
        <v>4</v>
      </c>
      <c r="AC786" s="602" t="s">
        <v>586</v>
      </c>
      <c r="AD786" s="623">
        <v>8</v>
      </c>
      <c r="AE786" s="623">
        <v>4</v>
      </c>
      <c r="AF786" s="602" t="s">
        <v>586</v>
      </c>
      <c r="AG786" s="623">
        <v>9</v>
      </c>
      <c r="AH786" s="623">
        <v>4</v>
      </c>
      <c r="AI786" s="602" t="s">
        <v>586</v>
      </c>
      <c r="AJ786" s="623">
        <v>10</v>
      </c>
      <c r="AK786" s="623">
        <v>4</v>
      </c>
      <c r="AL786" s="602" t="s">
        <v>586</v>
      </c>
      <c r="AM786" s="623">
        <v>11</v>
      </c>
      <c r="AN786" s="623">
        <v>4</v>
      </c>
      <c r="AO786" s="602" t="s">
        <v>586</v>
      </c>
      <c r="AP786" s="623">
        <v>12</v>
      </c>
      <c r="AQ786" s="623">
        <v>4</v>
      </c>
    </row>
    <row r="787" spans="1:43" hidden="1" x14ac:dyDescent="0.3">
      <c r="A787" s="638"/>
      <c r="H787" s="602" t="s">
        <v>537</v>
      </c>
      <c r="I787" s="623" t="s">
        <v>538</v>
      </c>
      <c r="J787" s="626" t="s">
        <v>652</v>
      </c>
      <c r="K787" s="602" t="s">
        <v>537</v>
      </c>
      <c r="L787" s="623" t="s">
        <v>538</v>
      </c>
      <c r="M787" s="626" t="s">
        <v>652</v>
      </c>
      <c r="N787" s="602" t="s">
        <v>537</v>
      </c>
      <c r="O787" s="623" t="s">
        <v>538</v>
      </c>
      <c r="P787" s="626" t="s">
        <v>652</v>
      </c>
      <c r="Q787" s="602" t="s">
        <v>537</v>
      </c>
      <c r="R787" s="623" t="s">
        <v>538</v>
      </c>
      <c r="S787" s="626" t="s">
        <v>652</v>
      </c>
      <c r="T787" s="602" t="s">
        <v>537</v>
      </c>
      <c r="U787" s="623" t="s">
        <v>538</v>
      </c>
      <c r="V787" s="626" t="s">
        <v>652</v>
      </c>
      <c r="W787" s="602" t="s">
        <v>537</v>
      </c>
      <c r="X787" s="623" t="s">
        <v>538</v>
      </c>
      <c r="Y787" s="626" t="s">
        <v>652</v>
      </c>
      <c r="Z787" s="602" t="s">
        <v>537</v>
      </c>
      <c r="AA787" s="623" t="s">
        <v>538</v>
      </c>
      <c r="AB787" s="626" t="s">
        <v>652</v>
      </c>
      <c r="AC787" s="602" t="s">
        <v>537</v>
      </c>
      <c r="AD787" s="623" t="s">
        <v>538</v>
      </c>
      <c r="AE787" s="626" t="s">
        <v>652</v>
      </c>
      <c r="AF787" s="602" t="s">
        <v>537</v>
      </c>
      <c r="AG787" s="623" t="s">
        <v>538</v>
      </c>
      <c r="AH787" s="626" t="s">
        <v>652</v>
      </c>
      <c r="AI787" s="602" t="s">
        <v>537</v>
      </c>
      <c r="AJ787" s="623" t="s">
        <v>538</v>
      </c>
      <c r="AK787" s="626" t="s">
        <v>652</v>
      </c>
      <c r="AL787" s="602" t="s">
        <v>537</v>
      </c>
      <c r="AM787" s="623" t="s">
        <v>538</v>
      </c>
      <c r="AN787" s="626" t="s">
        <v>652</v>
      </c>
      <c r="AO787" s="602" t="s">
        <v>537</v>
      </c>
      <c r="AP787" s="623" t="s">
        <v>538</v>
      </c>
      <c r="AQ787" s="626" t="s">
        <v>652</v>
      </c>
    </row>
    <row r="788" spans="1:43" hidden="1" x14ac:dyDescent="0.3">
      <c r="A788" s="638"/>
      <c r="H788" s="602" t="s">
        <v>587</v>
      </c>
      <c r="I788" s="623">
        <v>1</v>
      </c>
      <c r="J788" s="623">
        <v>4</v>
      </c>
      <c r="K788" s="602" t="s">
        <v>587</v>
      </c>
      <c r="L788" s="623">
        <v>2</v>
      </c>
      <c r="M788" s="623">
        <v>4</v>
      </c>
      <c r="N788" s="602" t="s">
        <v>587</v>
      </c>
      <c r="O788" s="623">
        <v>3</v>
      </c>
      <c r="P788" s="623">
        <v>4</v>
      </c>
      <c r="Q788" s="602" t="s">
        <v>587</v>
      </c>
      <c r="R788" s="623">
        <v>4</v>
      </c>
      <c r="S788" s="623">
        <v>4</v>
      </c>
      <c r="T788" s="602" t="s">
        <v>587</v>
      </c>
      <c r="U788" s="623">
        <v>5</v>
      </c>
      <c r="V788" s="623">
        <v>4</v>
      </c>
      <c r="W788" s="602" t="s">
        <v>587</v>
      </c>
      <c r="X788" s="623">
        <v>6</v>
      </c>
      <c r="Y788" s="623">
        <v>4</v>
      </c>
      <c r="Z788" s="602" t="s">
        <v>587</v>
      </c>
      <c r="AA788" s="623">
        <v>7</v>
      </c>
      <c r="AB788" s="623">
        <v>4</v>
      </c>
      <c r="AC788" s="602" t="s">
        <v>587</v>
      </c>
      <c r="AD788" s="623">
        <v>8</v>
      </c>
      <c r="AE788" s="623">
        <v>4</v>
      </c>
      <c r="AF788" s="602" t="s">
        <v>587</v>
      </c>
      <c r="AG788" s="623">
        <v>9</v>
      </c>
      <c r="AH788" s="623">
        <v>4</v>
      </c>
      <c r="AI788" s="602" t="s">
        <v>587</v>
      </c>
      <c r="AJ788" s="623">
        <v>10</v>
      </c>
      <c r="AK788" s="623">
        <v>4</v>
      </c>
      <c r="AL788" s="602" t="s">
        <v>587</v>
      </c>
      <c r="AM788" s="623">
        <v>11</v>
      </c>
      <c r="AN788" s="623">
        <v>4</v>
      </c>
      <c r="AO788" s="602" t="s">
        <v>587</v>
      </c>
      <c r="AP788" s="623">
        <v>12</v>
      </c>
      <c r="AQ788" s="623">
        <v>4</v>
      </c>
    </row>
    <row r="789" spans="1:43" hidden="1" x14ac:dyDescent="0.3">
      <c r="A789" s="638"/>
      <c r="H789" s="602" t="s">
        <v>537</v>
      </c>
      <c r="I789" s="623" t="s">
        <v>538</v>
      </c>
      <c r="J789" s="626" t="s">
        <v>652</v>
      </c>
      <c r="K789" s="602" t="s">
        <v>537</v>
      </c>
      <c r="L789" s="623" t="s">
        <v>538</v>
      </c>
      <c r="M789" s="626" t="s">
        <v>652</v>
      </c>
      <c r="N789" s="602" t="s">
        <v>537</v>
      </c>
      <c r="O789" s="623" t="s">
        <v>538</v>
      </c>
      <c r="P789" s="626" t="s">
        <v>652</v>
      </c>
      <c r="Q789" s="602" t="s">
        <v>537</v>
      </c>
      <c r="R789" s="623" t="s">
        <v>538</v>
      </c>
      <c r="S789" s="626" t="s">
        <v>652</v>
      </c>
      <c r="T789" s="602" t="s">
        <v>537</v>
      </c>
      <c r="U789" s="623" t="s">
        <v>538</v>
      </c>
      <c r="V789" s="626" t="s">
        <v>652</v>
      </c>
      <c r="W789" s="602" t="s">
        <v>537</v>
      </c>
      <c r="X789" s="623" t="s">
        <v>538</v>
      </c>
      <c r="Y789" s="626" t="s">
        <v>652</v>
      </c>
      <c r="Z789" s="602" t="s">
        <v>537</v>
      </c>
      <c r="AA789" s="623" t="s">
        <v>538</v>
      </c>
      <c r="AB789" s="626" t="s">
        <v>652</v>
      </c>
      <c r="AC789" s="602" t="s">
        <v>537</v>
      </c>
      <c r="AD789" s="623" t="s">
        <v>538</v>
      </c>
      <c r="AE789" s="626" t="s">
        <v>652</v>
      </c>
      <c r="AF789" s="602" t="s">
        <v>537</v>
      </c>
      <c r="AG789" s="623" t="s">
        <v>538</v>
      </c>
      <c r="AH789" s="626" t="s">
        <v>652</v>
      </c>
      <c r="AI789" s="602" t="s">
        <v>537</v>
      </c>
      <c r="AJ789" s="623" t="s">
        <v>538</v>
      </c>
      <c r="AK789" s="626" t="s">
        <v>652</v>
      </c>
      <c r="AL789" s="602" t="s">
        <v>537</v>
      </c>
      <c r="AM789" s="623" t="s">
        <v>538</v>
      </c>
      <c r="AN789" s="626" t="s">
        <v>652</v>
      </c>
      <c r="AO789" s="602" t="s">
        <v>537</v>
      </c>
      <c r="AP789" s="623" t="s">
        <v>538</v>
      </c>
      <c r="AQ789" s="626" t="s">
        <v>652</v>
      </c>
    </row>
    <row r="790" spans="1:43" hidden="1" x14ac:dyDescent="0.3">
      <c r="A790" s="638"/>
      <c r="H790" s="602" t="s">
        <v>588</v>
      </c>
      <c r="I790" s="623">
        <v>1</v>
      </c>
      <c r="J790" s="623">
        <v>4</v>
      </c>
      <c r="K790" s="602" t="s">
        <v>588</v>
      </c>
      <c r="L790" s="623">
        <v>2</v>
      </c>
      <c r="M790" s="623">
        <v>4</v>
      </c>
      <c r="N790" s="602" t="s">
        <v>588</v>
      </c>
      <c r="O790" s="623">
        <v>3</v>
      </c>
      <c r="P790" s="623">
        <v>4</v>
      </c>
      <c r="Q790" s="602" t="s">
        <v>588</v>
      </c>
      <c r="R790" s="623">
        <v>4</v>
      </c>
      <c r="S790" s="623">
        <v>4</v>
      </c>
      <c r="T790" s="602" t="s">
        <v>588</v>
      </c>
      <c r="U790" s="623">
        <v>5</v>
      </c>
      <c r="V790" s="623">
        <v>4</v>
      </c>
      <c r="W790" s="602" t="s">
        <v>588</v>
      </c>
      <c r="X790" s="623">
        <v>6</v>
      </c>
      <c r="Y790" s="623">
        <v>4</v>
      </c>
      <c r="Z790" s="602" t="s">
        <v>588</v>
      </c>
      <c r="AA790" s="623">
        <v>7</v>
      </c>
      <c r="AB790" s="623">
        <v>4</v>
      </c>
      <c r="AC790" s="602" t="s">
        <v>588</v>
      </c>
      <c r="AD790" s="623">
        <v>8</v>
      </c>
      <c r="AE790" s="623">
        <v>4</v>
      </c>
      <c r="AF790" s="602" t="s">
        <v>588</v>
      </c>
      <c r="AG790" s="623">
        <v>9</v>
      </c>
      <c r="AH790" s="623">
        <v>4</v>
      </c>
      <c r="AI790" s="602" t="s">
        <v>588</v>
      </c>
      <c r="AJ790" s="623">
        <v>10</v>
      </c>
      <c r="AK790" s="623">
        <v>4</v>
      </c>
      <c r="AL790" s="602" t="s">
        <v>588</v>
      </c>
      <c r="AM790" s="623">
        <v>11</v>
      </c>
      <c r="AN790" s="623">
        <v>4</v>
      </c>
      <c r="AO790" s="602" t="s">
        <v>588</v>
      </c>
      <c r="AP790" s="623">
        <v>12</v>
      </c>
      <c r="AQ790" s="623">
        <v>4</v>
      </c>
    </row>
    <row r="791" spans="1:43" hidden="1" x14ac:dyDescent="0.3">
      <c r="A791" s="638"/>
      <c r="H791" s="602" t="s">
        <v>537</v>
      </c>
      <c r="I791" s="623" t="s">
        <v>538</v>
      </c>
      <c r="J791" s="626" t="s">
        <v>652</v>
      </c>
      <c r="K791" s="602" t="s">
        <v>537</v>
      </c>
      <c r="L791" s="623" t="s">
        <v>538</v>
      </c>
      <c r="M791" s="626" t="s">
        <v>652</v>
      </c>
      <c r="N791" s="602" t="s">
        <v>537</v>
      </c>
      <c r="O791" s="623" t="s">
        <v>538</v>
      </c>
      <c r="P791" s="626" t="s">
        <v>652</v>
      </c>
      <c r="Q791" s="602" t="s">
        <v>537</v>
      </c>
      <c r="R791" s="623" t="s">
        <v>538</v>
      </c>
      <c r="S791" s="626" t="s">
        <v>652</v>
      </c>
      <c r="T791" s="602" t="s">
        <v>537</v>
      </c>
      <c r="U791" s="623" t="s">
        <v>538</v>
      </c>
      <c r="V791" s="626" t="s">
        <v>652</v>
      </c>
      <c r="W791" s="602" t="s">
        <v>537</v>
      </c>
      <c r="X791" s="623" t="s">
        <v>538</v>
      </c>
      <c r="Y791" s="626" t="s">
        <v>652</v>
      </c>
      <c r="Z791" s="602" t="s">
        <v>537</v>
      </c>
      <c r="AA791" s="623" t="s">
        <v>538</v>
      </c>
      <c r="AB791" s="626" t="s">
        <v>652</v>
      </c>
      <c r="AC791" s="602" t="s">
        <v>537</v>
      </c>
      <c r="AD791" s="623" t="s">
        <v>538</v>
      </c>
      <c r="AE791" s="626" t="s">
        <v>652</v>
      </c>
      <c r="AF791" s="602" t="s">
        <v>537</v>
      </c>
      <c r="AG791" s="623" t="s">
        <v>538</v>
      </c>
      <c r="AH791" s="626" t="s">
        <v>652</v>
      </c>
      <c r="AI791" s="602" t="s">
        <v>537</v>
      </c>
      <c r="AJ791" s="623" t="s">
        <v>538</v>
      </c>
      <c r="AK791" s="626" t="s">
        <v>652</v>
      </c>
      <c r="AL791" s="602" t="s">
        <v>537</v>
      </c>
      <c r="AM791" s="623" t="s">
        <v>538</v>
      </c>
      <c r="AN791" s="626" t="s">
        <v>652</v>
      </c>
      <c r="AO791" s="602" t="s">
        <v>537</v>
      </c>
      <c r="AP791" s="623" t="s">
        <v>538</v>
      </c>
      <c r="AQ791" s="626" t="s">
        <v>652</v>
      </c>
    </row>
    <row r="792" spans="1:43" hidden="1" x14ac:dyDescent="0.3">
      <c r="A792" s="638"/>
      <c r="H792" s="602" t="s">
        <v>589</v>
      </c>
      <c r="I792" s="623">
        <v>1</v>
      </c>
      <c r="J792" s="623">
        <v>4</v>
      </c>
      <c r="K792" s="602" t="s">
        <v>589</v>
      </c>
      <c r="L792" s="623">
        <v>2</v>
      </c>
      <c r="M792" s="623">
        <v>4</v>
      </c>
      <c r="N792" s="602" t="s">
        <v>589</v>
      </c>
      <c r="O792" s="623">
        <v>3</v>
      </c>
      <c r="P792" s="623">
        <v>4</v>
      </c>
      <c r="Q792" s="602" t="s">
        <v>589</v>
      </c>
      <c r="R792" s="623">
        <v>4</v>
      </c>
      <c r="S792" s="623">
        <v>4</v>
      </c>
      <c r="T792" s="602" t="s">
        <v>589</v>
      </c>
      <c r="U792" s="623">
        <v>5</v>
      </c>
      <c r="V792" s="623">
        <v>4</v>
      </c>
      <c r="W792" s="602" t="s">
        <v>589</v>
      </c>
      <c r="X792" s="623">
        <v>6</v>
      </c>
      <c r="Y792" s="623">
        <v>4</v>
      </c>
      <c r="Z792" s="602" t="s">
        <v>589</v>
      </c>
      <c r="AA792" s="623">
        <v>7</v>
      </c>
      <c r="AB792" s="623">
        <v>4</v>
      </c>
      <c r="AC792" s="602" t="s">
        <v>589</v>
      </c>
      <c r="AD792" s="623">
        <v>8</v>
      </c>
      <c r="AE792" s="623">
        <v>4</v>
      </c>
      <c r="AF792" s="602" t="s">
        <v>589</v>
      </c>
      <c r="AG792" s="623">
        <v>9</v>
      </c>
      <c r="AH792" s="623">
        <v>4</v>
      </c>
      <c r="AI792" s="602" t="s">
        <v>589</v>
      </c>
      <c r="AJ792" s="623">
        <v>10</v>
      </c>
      <c r="AK792" s="623">
        <v>4</v>
      </c>
      <c r="AL792" s="602" t="s">
        <v>589</v>
      </c>
      <c r="AM792" s="623">
        <v>11</v>
      </c>
      <c r="AN792" s="623">
        <v>4</v>
      </c>
      <c r="AO792" s="602" t="s">
        <v>589</v>
      </c>
      <c r="AP792" s="623">
        <v>12</v>
      </c>
      <c r="AQ792" s="623">
        <v>4</v>
      </c>
    </row>
    <row r="793" spans="1:43" hidden="1" x14ac:dyDescent="0.3">
      <c r="A793" s="638"/>
      <c r="H793" s="607" t="s">
        <v>537</v>
      </c>
      <c r="I793" s="623" t="s">
        <v>538</v>
      </c>
      <c r="J793" s="626" t="s">
        <v>652</v>
      </c>
      <c r="K793" s="607" t="s">
        <v>537</v>
      </c>
      <c r="L793" s="623" t="s">
        <v>538</v>
      </c>
      <c r="M793" s="626" t="s">
        <v>652</v>
      </c>
      <c r="N793" s="607" t="s">
        <v>537</v>
      </c>
      <c r="O793" s="623" t="s">
        <v>538</v>
      </c>
      <c r="P793" s="626" t="s">
        <v>652</v>
      </c>
      <c r="Q793" s="607" t="s">
        <v>537</v>
      </c>
      <c r="R793" s="623" t="s">
        <v>538</v>
      </c>
      <c r="S793" s="626" t="s">
        <v>652</v>
      </c>
      <c r="T793" s="607" t="s">
        <v>537</v>
      </c>
      <c r="U793" s="623" t="s">
        <v>538</v>
      </c>
      <c r="V793" s="626" t="s">
        <v>652</v>
      </c>
      <c r="W793" s="607" t="s">
        <v>537</v>
      </c>
      <c r="X793" s="623" t="s">
        <v>538</v>
      </c>
      <c r="Y793" s="626" t="s">
        <v>652</v>
      </c>
      <c r="Z793" s="607" t="s">
        <v>537</v>
      </c>
      <c r="AA793" s="623" t="s">
        <v>538</v>
      </c>
      <c r="AB793" s="626" t="s">
        <v>652</v>
      </c>
      <c r="AC793" s="607" t="s">
        <v>537</v>
      </c>
      <c r="AD793" s="623" t="s">
        <v>538</v>
      </c>
      <c r="AE793" s="626" t="s">
        <v>652</v>
      </c>
      <c r="AF793" s="607" t="s">
        <v>537</v>
      </c>
      <c r="AG793" s="623" t="s">
        <v>538</v>
      </c>
      <c r="AH793" s="626" t="s">
        <v>652</v>
      </c>
      <c r="AI793" s="607" t="s">
        <v>537</v>
      </c>
      <c r="AJ793" s="623" t="s">
        <v>538</v>
      </c>
      <c r="AK793" s="626" t="s">
        <v>652</v>
      </c>
      <c r="AL793" s="607" t="s">
        <v>537</v>
      </c>
      <c r="AM793" s="623" t="s">
        <v>538</v>
      </c>
      <c r="AN793" s="626" t="s">
        <v>652</v>
      </c>
      <c r="AO793" s="607" t="s">
        <v>537</v>
      </c>
      <c r="AP793" s="623" t="s">
        <v>538</v>
      </c>
      <c r="AQ793" s="626" t="s">
        <v>652</v>
      </c>
    </row>
    <row r="794" spans="1:43" hidden="1" x14ac:dyDescent="0.3">
      <c r="A794" s="638"/>
      <c r="H794" s="607" t="s">
        <v>592</v>
      </c>
      <c r="I794" s="623">
        <v>1</v>
      </c>
      <c r="J794" s="623">
        <v>4</v>
      </c>
      <c r="K794" s="607" t="s">
        <v>592</v>
      </c>
      <c r="L794" s="623">
        <v>2</v>
      </c>
      <c r="M794" s="623">
        <v>4</v>
      </c>
      <c r="N794" s="607" t="s">
        <v>592</v>
      </c>
      <c r="O794" s="623">
        <v>3</v>
      </c>
      <c r="P794" s="623">
        <v>4</v>
      </c>
      <c r="Q794" s="607" t="s">
        <v>592</v>
      </c>
      <c r="R794" s="623">
        <v>4</v>
      </c>
      <c r="S794" s="623">
        <v>4</v>
      </c>
      <c r="T794" s="607" t="s">
        <v>592</v>
      </c>
      <c r="U794" s="623">
        <v>5</v>
      </c>
      <c r="V794" s="623">
        <v>4</v>
      </c>
      <c r="W794" s="607" t="s">
        <v>592</v>
      </c>
      <c r="X794" s="623">
        <v>6</v>
      </c>
      <c r="Y794" s="623">
        <v>4</v>
      </c>
      <c r="Z794" s="607" t="s">
        <v>592</v>
      </c>
      <c r="AA794" s="623">
        <v>7</v>
      </c>
      <c r="AB794" s="623">
        <v>4</v>
      </c>
      <c r="AC794" s="607" t="s">
        <v>592</v>
      </c>
      <c r="AD794" s="623">
        <v>8</v>
      </c>
      <c r="AE794" s="623">
        <v>4</v>
      </c>
      <c r="AF794" s="607" t="s">
        <v>592</v>
      </c>
      <c r="AG794" s="623">
        <v>9</v>
      </c>
      <c r="AH794" s="623">
        <v>4</v>
      </c>
      <c r="AI794" s="607" t="s">
        <v>592</v>
      </c>
      <c r="AJ794" s="623">
        <v>10</v>
      </c>
      <c r="AK794" s="623">
        <v>4</v>
      </c>
      <c r="AL794" s="607" t="s">
        <v>592</v>
      </c>
      <c r="AM794" s="623">
        <v>11</v>
      </c>
      <c r="AN794" s="623">
        <v>4</v>
      </c>
      <c r="AO794" s="607" t="s">
        <v>592</v>
      </c>
      <c r="AP794" s="623">
        <v>12</v>
      </c>
      <c r="AQ794" s="623">
        <v>4</v>
      </c>
    </row>
    <row r="795" spans="1:43" hidden="1" x14ac:dyDescent="0.3">
      <c r="A795" s="638"/>
      <c r="H795" s="602" t="s">
        <v>537</v>
      </c>
      <c r="I795" s="623" t="s">
        <v>538</v>
      </c>
      <c r="J795" s="626" t="s">
        <v>652</v>
      </c>
      <c r="K795" s="602" t="s">
        <v>537</v>
      </c>
      <c r="L795" s="623" t="s">
        <v>538</v>
      </c>
      <c r="M795" s="626" t="s">
        <v>652</v>
      </c>
      <c r="N795" s="602" t="s">
        <v>537</v>
      </c>
      <c r="O795" s="623" t="s">
        <v>538</v>
      </c>
      <c r="P795" s="626" t="s">
        <v>652</v>
      </c>
      <c r="Q795" s="602" t="s">
        <v>537</v>
      </c>
      <c r="R795" s="623" t="s">
        <v>538</v>
      </c>
      <c r="S795" s="626" t="s">
        <v>652</v>
      </c>
      <c r="T795" s="602" t="s">
        <v>537</v>
      </c>
      <c r="U795" s="623" t="s">
        <v>538</v>
      </c>
      <c r="V795" s="626" t="s">
        <v>652</v>
      </c>
      <c r="W795" s="602" t="s">
        <v>537</v>
      </c>
      <c r="X795" s="623" t="s">
        <v>538</v>
      </c>
      <c r="Y795" s="626" t="s">
        <v>652</v>
      </c>
      <c r="Z795" s="602" t="s">
        <v>537</v>
      </c>
      <c r="AA795" s="623" t="s">
        <v>538</v>
      </c>
      <c r="AB795" s="626" t="s">
        <v>652</v>
      </c>
      <c r="AC795" s="602" t="s">
        <v>537</v>
      </c>
      <c r="AD795" s="623" t="s">
        <v>538</v>
      </c>
      <c r="AE795" s="626" t="s">
        <v>652</v>
      </c>
      <c r="AF795" s="602" t="s">
        <v>537</v>
      </c>
      <c r="AG795" s="623" t="s">
        <v>538</v>
      </c>
      <c r="AH795" s="626" t="s">
        <v>652</v>
      </c>
      <c r="AI795" s="602" t="s">
        <v>537</v>
      </c>
      <c r="AJ795" s="623" t="s">
        <v>538</v>
      </c>
      <c r="AK795" s="626" t="s">
        <v>652</v>
      </c>
      <c r="AL795" s="602" t="s">
        <v>537</v>
      </c>
      <c r="AM795" s="623" t="s">
        <v>538</v>
      </c>
      <c r="AN795" s="626" t="s">
        <v>652</v>
      </c>
      <c r="AO795" s="602" t="s">
        <v>537</v>
      </c>
      <c r="AP795" s="623" t="s">
        <v>538</v>
      </c>
      <c r="AQ795" s="626" t="s">
        <v>652</v>
      </c>
    </row>
    <row r="796" spans="1:43" hidden="1" x14ac:dyDescent="0.3">
      <c r="A796" s="638"/>
      <c r="H796" s="602" t="s">
        <v>593</v>
      </c>
      <c r="I796" s="623">
        <v>1</v>
      </c>
      <c r="J796" s="623">
        <v>4</v>
      </c>
      <c r="K796" s="602" t="s">
        <v>593</v>
      </c>
      <c r="L796" s="623">
        <v>2</v>
      </c>
      <c r="M796" s="623">
        <v>4</v>
      </c>
      <c r="N796" s="602" t="s">
        <v>593</v>
      </c>
      <c r="O796" s="623">
        <v>3</v>
      </c>
      <c r="P796" s="623">
        <v>4</v>
      </c>
      <c r="Q796" s="602" t="s">
        <v>593</v>
      </c>
      <c r="R796" s="623">
        <v>4</v>
      </c>
      <c r="S796" s="623">
        <v>4</v>
      </c>
      <c r="T796" s="602" t="s">
        <v>593</v>
      </c>
      <c r="U796" s="623">
        <v>5</v>
      </c>
      <c r="V796" s="623">
        <v>4</v>
      </c>
      <c r="W796" s="602" t="s">
        <v>593</v>
      </c>
      <c r="X796" s="623">
        <v>6</v>
      </c>
      <c r="Y796" s="623">
        <v>4</v>
      </c>
      <c r="Z796" s="602" t="s">
        <v>593</v>
      </c>
      <c r="AA796" s="623">
        <v>7</v>
      </c>
      <c r="AB796" s="623">
        <v>4</v>
      </c>
      <c r="AC796" s="602" t="s">
        <v>593</v>
      </c>
      <c r="AD796" s="623">
        <v>8</v>
      </c>
      <c r="AE796" s="623">
        <v>4</v>
      </c>
      <c r="AF796" s="602" t="s">
        <v>593</v>
      </c>
      <c r="AG796" s="623">
        <v>9</v>
      </c>
      <c r="AH796" s="623">
        <v>4</v>
      </c>
      <c r="AI796" s="602" t="s">
        <v>593</v>
      </c>
      <c r="AJ796" s="623">
        <v>10</v>
      </c>
      <c r="AK796" s="623">
        <v>4</v>
      </c>
      <c r="AL796" s="602" t="s">
        <v>593</v>
      </c>
      <c r="AM796" s="623">
        <v>11</v>
      </c>
      <c r="AN796" s="623">
        <v>4</v>
      </c>
      <c r="AO796" s="602" t="s">
        <v>593</v>
      </c>
      <c r="AP796" s="623">
        <v>12</v>
      </c>
      <c r="AQ796" s="623">
        <v>4</v>
      </c>
    </row>
    <row r="797" spans="1:43" hidden="1" x14ac:dyDescent="0.3">
      <c r="A797" s="638"/>
      <c r="H797" s="602" t="s">
        <v>537</v>
      </c>
      <c r="I797" s="623" t="s">
        <v>538</v>
      </c>
      <c r="J797" s="626" t="s">
        <v>652</v>
      </c>
      <c r="K797" s="602" t="s">
        <v>537</v>
      </c>
      <c r="L797" s="623" t="s">
        <v>538</v>
      </c>
      <c r="M797" s="626" t="s">
        <v>652</v>
      </c>
      <c r="N797" s="602" t="s">
        <v>537</v>
      </c>
      <c r="O797" s="623" t="s">
        <v>538</v>
      </c>
      <c r="P797" s="626" t="s">
        <v>652</v>
      </c>
      <c r="Q797" s="602" t="s">
        <v>537</v>
      </c>
      <c r="R797" s="623" t="s">
        <v>538</v>
      </c>
      <c r="S797" s="626" t="s">
        <v>652</v>
      </c>
      <c r="T797" s="602" t="s">
        <v>537</v>
      </c>
      <c r="U797" s="623" t="s">
        <v>538</v>
      </c>
      <c r="V797" s="626" t="s">
        <v>652</v>
      </c>
      <c r="W797" s="602" t="s">
        <v>537</v>
      </c>
      <c r="X797" s="623" t="s">
        <v>538</v>
      </c>
      <c r="Y797" s="626" t="s">
        <v>652</v>
      </c>
      <c r="Z797" s="602" t="s">
        <v>537</v>
      </c>
      <c r="AA797" s="623" t="s">
        <v>538</v>
      </c>
      <c r="AB797" s="626" t="s">
        <v>652</v>
      </c>
      <c r="AC797" s="602" t="s">
        <v>537</v>
      </c>
      <c r="AD797" s="623" t="s">
        <v>538</v>
      </c>
      <c r="AE797" s="626" t="s">
        <v>652</v>
      </c>
      <c r="AF797" s="602" t="s">
        <v>537</v>
      </c>
      <c r="AG797" s="623" t="s">
        <v>538</v>
      </c>
      <c r="AH797" s="626" t="s">
        <v>652</v>
      </c>
      <c r="AI797" s="602" t="s">
        <v>537</v>
      </c>
      <c r="AJ797" s="623" t="s">
        <v>538</v>
      </c>
      <c r="AK797" s="626" t="s">
        <v>652</v>
      </c>
      <c r="AL797" s="602" t="s">
        <v>537</v>
      </c>
      <c r="AM797" s="623" t="s">
        <v>538</v>
      </c>
      <c r="AN797" s="626" t="s">
        <v>652</v>
      </c>
      <c r="AO797" s="602" t="s">
        <v>537</v>
      </c>
      <c r="AP797" s="623" t="s">
        <v>538</v>
      </c>
      <c r="AQ797" s="626" t="s">
        <v>652</v>
      </c>
    </row>
    <row r="798" spans="1:43" hidden="1" x14ac:dyDescent="0.3">
      <c r="A798" s="638"/>
      <c r="H798" s="602" t="s">
        <v>594</v>
      </c>
      <c r="I798" s="623">
        <v>1</v>
      </c>
      <c r="J798" s="623">
        <v>4</v>
      </c>
      <c r="K798" s="602" t="s">
        <v>594</v>
      </c>
      <c r="L798" s="623">
        <v>2</v>
      </c>
      <c r="M798" s="623">
        <v>4</v>
      </c>
      <c r="N798" s="602" t="s">
        <v>594</v>
      </c>
      <c r="O798" s="623">
        <v>3</v>
      </c>
      <c r="P798" s="623">
        <v>4</v>
      </c>
      <c r="Q798" s="602" t="s">
        <v>594</v>
      </c>
      <c r="R798" s="623">
        <v>4</v>
      </c>
      <c r="S798" s="623">
        <v>4</v>
      </c>
      <c r="T798" s="602" t="s">
        <v>594</v>
      </c>
      <c r="U798" s="623">
        <v>5</v>
      </c>
      <c r="V798" s="623">
        <v>4</v>
      </c>
      <c r="W798" s="602" t="s">
        <v>594</v>
      </c>
      <c r="X798" s="623">
        <v>6</v>
      </c>
      <c r="Y798" s="623">
        <v>4</v>
      </c>
      <c r="Z798" s="602" t="s">
        <v>594</v>
      </c>
      <c r="AA798" s="623">
        <v>7</v>
      </c>
      <c r="AB798" s="623">
        <v>4</v>
      </c>
      <c r="AC798" s="602" t="s">
        <v>594</v>
      </c>
      <c r="AD798" s="623">
        <v>8</v>
      </c>
      <c r="AE798" s="623">
        <v>4</v>
      </c>
      <c r="AF798" s="602" t="s">
        <v>594</v>
      </c>
      <c r="AG798" s="623">
        <v>9</v>
      </c>
      <c r="AH798" s="623">
        <v>4</v>
      </c>
      <c r="AI798" s="602" t="s">
        <v>594</v>
      </c>
      <c r="AJ798" s="623">
        <v>10</v>
      </c>
      <c r="AK798" s="623">
        <v>4</v>
      </c>
      <c r="AL798" s="602" t="s">
        <v>594</v>
      </c>
      <c r="AM798" s="623">
        <v>11</v>
      </c>
      <c r="AN798" s="623">
        <v>4</v>
      </c>
      <c r="AO798" s="602" t="s">
        <v>594</v>
      </c>
      <c r="AP798" s="623">
        <v>12</v>
      </c>
      <c r="AQ798" s="623">
        <v>4</v>
      </c>
    </row>
    <row r="799" spans="1:43" hidden="1" x14ac:dyDescent="0.3">
      <c r="A799" s="638"/>
      <c r="H799" s="602" t="s">
        <v>537</v>
      </c>
      <c r="I799" s="623" t="s">
        <v>538</v>
      </c>
      <c r="J799" s="626" t="s">
        <v>652</v>
      </c>
      <c r="K799" s="602" t="s">
        <v>537</v>
      </c>
      <c r="L799" s="623" t="s">
        <v>538</v>
      </c>
      <c r="M799" s="626" t="s">
        <v>652</v>
      </c>
      <c r="N799" s="602" t="s">
        <v>537</v>
      </c>
      <c r="O799" s="623" t="s">
        <v>538</v>
      </c>
      <c r="P799" s="626" t="s">
        <v>652</v>
      </c>
      <c r="Q799" s="602" t="s">
        <v>537</v>
      </c>
      <c r="R799" s="623" t="s">
        <v>538</v>
      </c>
      <c r="S799" s="626" t="s">
        <v>652</v>
      </c>
      <c r="T799" s="602" t="s">
        <v>537</v>
      </c>
      <c r="U799" s="623" t="s">
        <v>538</v>
      </c>
      <c r="V799" s="626" t="s">
        <v>652</v>
      </c>
      <c r="W799" s="602" t="s">
        <v>537</v>
      </c>
      <c r="X799" s="623" t="s">
        <v>538</v>
      </c>
      <c r="Y799" s="626" t="s">
        <v>652</v>
      </c>
      <c r="Z799" s="602" t="s">
        <v>537</v>
      </c>
      <c r="AA799" s="623" t="s">
        <v>538</v>
      </c>
      <c r="AB799" s="626" t="s">
        <v>652</v>
      </c>
      <c r="AC799" s="602" t="s">
        <v>537</v>
      </c>
      <c r="AD799" s="623" t="s">
        <v>538</v>
      </c>
      <c r="AE799" s="626" t="s">
        <v>652</v>
      </c>
      <c r="AF799" s="602" t="s">
        <v>537</v>
      </c>
      <c r="AG799" s="623" t="s">
        <v>538</v>
      </c>
      <c r="AH799" s="626" t="s">
        <v>652</v>
      </c>
      <c r="AI799" s="602" t="s">
        <v>537</v>
      </c>
      <c r="AJ799" s="623" t="s">
        <v>538</v>
      </c>
      <c r="AK799" s="626" t="s">
        <v>652</v>
      </c>
      <c r="AL799" s="602" t="s">
        <v>537</v>
      </c>
      <c r="AM799" s="623" t="s">
        <v>538</v>
      </c>
      <c r="AN799" s="626" t="s">
        <v>652</v>
      </c>
      <c r="AO799" s="602" t="s">
        <v>537</v>
      </c>
      <c r="AP799" s="623" t="s">
        <v>538</v>
      </c>
      <c r="AQ799" s="626" t="s">
        <v>652</v>
      </c>
    </row>
    <row r="800" spans="1:43" hidden="1" x14ac:dyDescent="0.3">
      <c r="A800" s="638"/>
      <c r="H800" s="602" t="s">
        <v>595</v>
      </c>
      <c r="I800" s="623">
        <v>1</v>
      </c>
      <c r="J800" s="623">
        <v>4</v>
      </c>
      <c r="K800" s="602" t="s">
        <v>595</v>
      </c>
      <c r="L800" s="623">
        <v>2</v>
      </c>
      <c r="M800" s="623">
        <v>4</v>
      </c>
      <c r="N800" s="602" t="s">
        <v>595</v>
      </c>
      <c r="O800" s="623">
        <v>3</v>
      </c>
      <c r="P800" s="623">
        <v>4</v>
      </c>
      <c r="Q800" s="602" t="s">
        <v>595</v>
      </c>
      <c r="R800" s="623">
        <v>4</v>
      </c>
      <c r="S800" s="623">
        <v>4</v>
      </c>
      <c r="T800" s="602" t="s">
        <v>595</v>
      </c>
      <c r="U800" s="623">
        <v>5</v>
      </c>
      <c r="V800" s="623">
        <v>4</v>
      </c>
      <c r="W800" s="602" t="s">
        <v>595</v>
      </c>
      <c r="X800" s="623">
        <v>6</v>
      </c>
      <c r="Y800" s="623">
        <v>4</v>
      </c>
      <c r="Z800" s="602" t="s">
        <v>595</v>
      </c>
      <c r="AA800" s="623">
        <v>7</v>
      </c>
      <c r="AB800" s="623">
        <v>4</v>
      </c>
      <c r="AC800" s="602" t="s">
        <v>595</v>
      </c>
      <c r="AD800" s="623">
        <v>8</v>
      </c>
      <c r="AE800" s="623">
        <v>4</v>
      </c>
      <c r="AF800" s="602" t="s">
        <v>595</v>
      </c>
      <c r="AG800" s="623">
        <v>9</v>
      </c>
      <c r="AH800" s="623">
        <v>4</v>
      </c>
      <c r="AI800" s="602" t="s">
        <v>595</v>
      </c>
      <c r="AJ800" s="623">
        <v>10</v>
      </c>
      <c r="AK800" s="623">
        <v>4</v>
      </c>
      <c r="AL800" s="602" t="s">
        <v>595</v>
      </c>
      <c r="AM800" s="623">
        <v>11</v>
      </c>
      <c r="AN800" s="623">
        <v>4</v>
      </c>
      <c r="AO800" s="602" t="s">
        <v>595</v>
      </c>
      <c r="AP800" s="623">
        <v>12</v>
      </c>
      <c r="AQ800" s="623">
        <v>4</v>
      </c>
    </row>
    <row r="801" spans="1:43" hidden="1" x14ac:dyDescent="0.3">
      <c r="A801" s="638"/>
      <c r="H801" s="607" t="s">
        <v>537</v>
      </c>
      <c r="I801" s="623" t="s">
        <v>538</v>
      </c>
      <c r="J801" s="626" t="s">
        <v>652</v>
      </c>
      <c r="K801" s="607" t="s">
        <v>537</v>
      </c>
      <c r="L801" s="623" t="s">
        <v>538</v>
      </c>
      <c r="M801" s="626" t="s">
        <v>652</v>
      </c>
      <c r="N801" s="607" t="s">
        <v>537</v>
      </c>
      <c r="O801" s="623" t="s">
        <v>538</v>
      </c>
      <c r="P801" s="626" t="s">
        <v>652</v>
      </c>
      <c r="Q801" s="607" t="s">
        <v>537</v>
      </c>
      <c r="R801" s="623" t="s">
        <v>538</v>
      </c>
      <c r="S801" s="626" t="s">
        <v>652</v>
      </c>
      <c r="T801" s="607" t="s">
        <v>537</v>
      </c>
      <c r="U801" s="623" t="s">
        <v>538</v>
      </c>
      <c r="V801" s="626" t="s">
        <v>652</v>
      </c>
      <c r="W801" s="607" t="s">
        <v>537</v>
      </c>
      <c r="X801" s="623" t="s">
        <v>538</v>
      </c>
      <c r="Y801" s="626" t="s">
        <v>652</v>
      </c>
      <c r="Z801" s="607" t="s">
        <v>537</v>
      </c>
      <c r="AA801" s="623" t="s">
        <v>538</v>
      </c>
      <c r="AB801" s="626" t="s">
        <v>652</v>
      </c>
      <c r="AC801" s="607" t="s">
        <v>537</v>
      </c>
      <c r="AD801" s="623" t="s">
        <v>538</v>
      </c>
      <c r="AE801" s="626" t="s">
        <v>652</v>
      </c>
      <c r="AF801" s="607" t="s">
        <v>537</v>
      </c>
      <c r="AG801" s="623" t="s">
        <v>538</v>
      </c>
      <c r="AH801" s="626" t="s">
        <v>652</v>
      </c>
      <c r="AI801" s="607" t="s">
        <v>537</v>
      </c>
      <c r="AJ801" s="623" t="s">
        <v>538</v>
      </c>
      <c r="AK801" s="626" t="s">
        <v>652</v>
      </c>
      <c r="AL801" s="607" t="s">
        <v>537</v>
      </c>
      <c r="AM801" s="623" t="s">
        <v>538</v>
      </c>
      <c r="AN801" s="626" t="s">
        <v>652</v>
      </c>
      <c r="AO801" s="607" t="s">
        <v>537</v>
      </c>
      <c r="AP801" s="623" t="s">
        <v>538</v>
      </c>
      <c r="AQ801" s="626" t="s">
        <v>652</v>
      </c>
    </row>
    <row r="802" spans="1:43" hidden="1" x14ac:dyDescent="0.3">
      <c r="A802" s="638"/>
      <c r="H802" s="607" t="s">
        <v>596</v>
      </c>
      <c r="I802" s="623">
        <v>1</v>
      </c>
      <c r="J802" s="623">
        <v>4</v>
      </c>
      <c r="K802" s="607" t="s">
        <v>596</v>
      </c>
      <c r="L802" s="623">
        <v>2</v>
      </c>
      <c r="M802" s="623">
        <v>4</v>
      </c>
      <c r="N802" s="607" t="s">
        <v>596</v>
      </c>
      <c r="O802" s="623">
        <v>3</v>
      </c>
      <c r="P802" s="623">
        <v>4</v>
      </c>
      <c r="Q802" s="607" t="s">
        <v>596</v>
      </c>
      <c r="R802" s="623">
        <v>4</v>
      </c>
      <c r="S802" s="623">
        <v>4</v>
      </c>
      <c r="T802" s="607" t="s">
        <v>596</v>
      </c>
      <c r="U802" s="623">
        <v>5</v>
      </c>
      <c r="V802" s="623">
        <v>4</v>
      </c>
      <c r="W802" s="607" t="s">
        <v>596</v>
      </c>
      <c r="X802" s="623">
        <v>6</v>
      </c>
      <c r="Y802" s="623">
        <v>4</v>
      </c>
      <c r="Z802" s="607" t="s">
        <v>596</v>
      </c>
      <c r="AA802" s="623">
        <v>7</v>
      </c>
      <c r="AB802" s="623">
        <v>4</v>
      </c>
      <c r="AC802" s="607" t="s">
        <v>596</v>
      </c>
      <c r="AD802" s="623">
        <v>8</v>
      </c>
      <c r="AE802" s="623">
        <v>4</v>
      </c>
      <c r="AF802" s="607" t="s">
        <v>596</v>
      </c>
      <c r="AG802" s="623">
        <v>9</v>
      </c>
      <c r="AH802" s="623">
        <v>4</v>
      </c>
      <c r="AI802" s="607" t="s">
        <v>596</v>
      </c>
      <c r="AJ802" s="623">
        <v>10</v>
      </c>
      <c r="AK802" s="623">
        <v>4</v>
      </c>
      <c r="AL802" s="607" t="s">
        <v>596</v>
      </c>
      <c r="AM802" s="623">
        <v>11</v>
      </c>
      <c r="AN802" s="623">
        <v>4</v>
      </c>
      <c r="AO802" s="607" t="s">
        <v>596</v>
      </c>
      <c r="AP802" s="623">
        <v>12</v>
      </c>
      <c r="AQ802" s="623">
        <v>4</v>
      </c>
    </row>
    <row r="803" spans="1:43" hidden="1" x14ac:dyDescent="0.3">
      <c r="A803" s="638"/>
      <c r="H803" s="607" t="s">
        <v>537</v>
      </c>
      <c r="I803" s="623" t="s">
        <v>538</v>
      </c>
      <c r="J803" s="626" t="s">
        <v>652</v>
      </c>
      <c r="K803" s="607" t="s">
        <v>537</v>
      </c>
      <c r="L803" s="623" t="s">
        <v>538</v>
      </c>
      <c r="M803" s="626" t="s">
        <v>652</v>
      </c>
      <c r="N803" s="607" t="s">
        <v>537</v>
      </c>
      <c r="O803" s="623" t="s">
        <v>538</v>
      </c>
      <c r="P803" s="626" t="s">
        <v>652</v>
      </c>
      <c r="Q803" s="607" t="s">
        <v>537</v>
      </c>
      <c r="R803" s="623" t="s">
        <v>538</v>
      </c>
      <c r="S803" s="626" t="s">
        <v>652</v>
      </c>
      <c r="T803" s="607" t="s">
        <v>537</v>
      </c>
      <c r="U803" s="623" t="s">
        <v>538</v>
      </c>
      <c r="V803" s="626" t="s">
        <v>652</v>
      </c>
      <c r="W803" s="607" t="s">
        <v>537</v>
      </c>
      <c r="X803" s="623" t="s">
        <v>538</v>
      </c>
      <c r="Y803" s="626" t="s">
        <v>652</v>
      </c>
      <c r="Z803" s="607" t="s">
        <v>537</v>
      </c>
      <c r="AA803" s="623" t="s">
        <v>538</v>
      </c>
      <c r="AB803" s="626" t="s">
        <v>652</v>
      </c>
      <c r="AC803" s="607" t="s">
        <v>537</v>
      </c>
      <c r="AD803" s="623" t="s">
        <v>538</v>
      </c>
      <c r="AE803" s="626" t="s">
        <v>652</v>
      </c>
      <c r="AF803" s="607" t="s">
        <v>537</v>
      </c>
      <c r="AG803" s="623" t="s">
        <v>538</v>
      </c>
      <c r="AH803" s="626" t="s">
        <v>652</v>
      </c>
      <c r="AI803" s="607" t="s">
        <v>537</v>
      </c>
      <c r="AJ803" s="623" t="s">
        <v>538</v>
      </c>
      <c r="AK803" s="626" t="s">
        <v>652</v>
      </c>
      <c r="AL803" s="607" t="s">
        <v>537</v>
      </c>
      <c r="AM803" s="623" t="s">
        <v>538</v>
      </c>
      <c r="AN803" s="626" t="s">
        <v>652</v>
      </c>
      <c r="AO803" s="607" t="s">
        <v>537</v>
      </c>
      <c r="AP803" s="623" t="s">
        <v>538</v>
      </c>
      <c r="AQ803" s="626" t="s">
        <v>652</v>
      </c>
    </row>
    <row r="804" spans="1:43" ht="15" hidden="1" thickBot="1" x14ac:dyDescent="0.35">
      <c r="A804" s="638"/>
      <c r="H804" s="615" t="s">
        <v>597</v>
      </c>
      <c r="I804" s="629">
        <v>1</v>
      </c>
      <c r="J804" s="629">
        <v>4</v>
      </c>
      <c r="K804" s="615" t="s">
        <v>597</v>
      </c>
      <c r="L804" s="629">
        <v>2</v>
      </c>
      <c r="M804" s="629">
        <v>4</v>
      </c>
      <c r="N804" s="615" t="s">
        <v>597</v>
      </c>
      <c r="O804" s="629">
        <v>3</v>
      </c>
      <c r="P804" s="629">
        <v>4</v>
      </c>
      <c r="Q804" s="615" t="s">
        <v>597</v>
      </c>
      <c r="R804" s="629">
        <v>4</v>
      </c>
      <c r="S804" s="629">
        <v>4</v>
      </c>
      <c r="T804" s="615" t="s">
        <v>597</v>
      </c>
      <c r="U804" s="629">
        <v>5</v>
      </c>
      <c r="V804" s="629">
        <v>4</v>
      </c>
      <c r="W804" s="615" t="s">
        <v>597</v>
      </c>
      <c r="X804" s="629">
        <v>6</v>
      </c>
      <c r="Y804" s="629">
        <v>4</v>
      </c>
      <c r="Z804" s="615" t="s">
        <v>597</v>
      </c>
      <c r="AA804" s="629">
        <v>7</v>
      </c>
      <c r="AB804" s="629">
        <v>4</v>
      </c>
      <c r="AC804" s="615" t="s">
        <v>597</v>
      </c>
      <c r="AD804" s="629">
        <v>8</v>
      </c>
      <c r="AE804" s="629">
        <v>4</v>
      </c>
      <c r="AF804" s="615" t="s">
        <v>597</v>
      </c>
      <c r="AG804" s="629">
        <v>9</v>
      </c>
      <c r="AH804" s="629">
        <v>4</v>
      </c>
      <c r="AI804" s="615" t="s">
        <v>597</v>
      </c>
      <c r="AJ804" s="629">
        <v>10</v>
      </c>
      <c r="AK804" s="629">
        <v>4</v>
      </c>
      <c r="AL804" s="615" t="s">
        <v>597</v>
      </c>
      <c r="AM804" s="629">
        <v>11</v>
      </c>
      <c r="AN804" s="629">
        <v>4</v>
      </c>
      <c r="AO804" s="615" t="s">
        <v>597</v>
      </c>
      <c r="AP804" s="629">
        <v>12</v>
      </c>
      <c r="AQ804" s="629">
        <v>4</v>
      </c>
    </row>
    <row r="805" spans="1:43" hidden="1" x14ac:dyDescent="0.3">
      <c r="A805" s="638"/>
      <c r="H805" s="619" t="s">
        <v>537</v>
      </c>
      <c r="I805" s="620" t="s">
        <v>538</v>
      </c>
      <c r="J805" s="621" t="s">
        <v>652</v>
      </c>
      <c r="K805" s="619" t="s">
        <v>537</v>
      </c>
      <c r="L805" s="620" t="s">
        <v>538</v>
      </c>
      <c r="M805" s="621" t="s">
        <v>652</v>
      </c>
      <c r="N805" s="619" t="s">
        <v>537</v>
      </c>
      <c r="O805" s="620" t="s">
        <v>538</v>
      </c>
      <c r="P805" s="621" t="s">
        <v>652</v>
      </c>
      <c r="Q805" s="619" t="s">
        <v>537</v>
      </c>
      <c r="R805" s="620" t="s">
        <v>538</v>
      </c>
      <c r="S805" s="621" t="s">
        <v>652</v>
      </c>
      <c r="T805" s="619" t="s">
        <v>537</v>
      </c>
      <c r="U805" s="620" t="s">
        <v>538</v>
      </c>
      <c r="V805" s="621" t="s">
        <v>652</v>
      </c>
      <c r="W805" s="619" t="s">
        <v>537</v>
      </c>
      <c r="X805" s="620" t="s">
        <v>538</v>
      </c>
      <c r="Y805" s="621" t="s">
        <v>652</v>
      </c>
      <c r="Z805" s="619" t="s">
        <v>537</v>
      </c>
      <c r="AA805" s="620" t="s">
        <v>538</v>
      </c>
      <c r="AB805" s="621" t="s">
        <v>652</v>
      </c>
      <c r="AC805" s="619" t="s">
        <v>537</v>
      </c>
      <c r="AD805" s="620" t="s">
        <v>538</v>
      </c>
      <c r="AE805" s="621" t="s">
        <v>652</v>
      </c>
      <c r="AF805" s="619" t="s">
        <v>537</v>
      </c>
      <c r="AG805" s="620" t="s">
        <v>538</v>
      </c>
      <c r="AH805" s="621" t="s">
        <v>652</v>
      </c>
      <c r="AI805" s="619" t="s">
        <v>537</v>
      </c>
      <c r="AJ805" s="620" t="s">
        <v>538</v>
      </c>
      <c r="AK805" s="621" t="s">
        <v>652</v>
      </c>
      <c r="AL805" s="619" t="s">
        <v>537</v>
      </c>
      <c r="AM805" s="620" t="s">
        <v>538</v>
      </c>
      <c r="AN805" s="621" t="s">
        <v>652</v>
      </c>
      <c r="AO805" s="619" t="s">
        <v>537</v>
      </c>
      <c r="AP805" s="620" t="s">
        <v>538</v>
      </c>
      <c r="AQ805" s="621" t="s">
        <v>652</v>
      </c>
    </row>
    <row r="806" spans="1:43" ht="15" hidden="1" thickBot="1" x14ac:dyDescent="0.35">
      <c r="A806" s="638"/>
      <c r="H806" s="615" t="s">
        <v>598</v>
      </c>
      <c r="I806" s="629">
        <v>1</v>
      </c>
      <c r="J806" s="629">
        <v>4</v>
      </c>
      <c r="K806" s="615" t="s">
        <v>598</v>
      </c>
      <c r="L806" s="629">
        <v>2</v>
      </c>
      <c r="M806" s="629">
        <v>4</v>
      </c>
      <c r="N806" s="615" t="s">
        <v>598</v>
      </c>
      <c r="O806" s="629">
        <v>3</v>
      </c>
      <c r="P806" s="629">
        <v>4</v>
      </c>
      <c r="Q806" s="615" t="s">
        <v>598</v>
      </c>
      <c r="R806" s="629">
        <v>4</v>
      </c>
      <c r="S806" s="629">
        <v>4</v>
      </c>
      <c r="T806" s="615" t="s">
        <v>598</v>
      </c>
      <c r="U806" s="629">
        <v>5</v>
      </c>
      <c r="V806" s="629">
        <v>4</v>
      </c>
      <c r="W806" s="615" t="s">
        <v>598</v>
      </c>
      <c r="X806" s="629">
        <v>6</v>
      </c>
      <c r="Y806" s="629">
        <v>4</v>
      </c>
      <c r="Z806" s="615" t="s">
        <v>598</v>
      </c>
      <c r="AA806" s="629">
        <v>7</v>
      </c>
      <c r="AB806" s="629">
        <v>4</v>
      </c>
      <c r="AC806" s="615" t="s">
        <v>598</v>
      </c>
      <c r="AD806" s="629">
        <v>8</v>
      </c>
      <c r="AE806" s="629">
        <v>4</v>
      </c>
      <c r="AF806" s="615" t="s">
        <v>598</v>
      </c>
      <c r="AG806" s="629">
        <v>9</v>
      </c>
      <c r="AH806" s="629">
        <v>4</v>
      </c>
      <c r="AI806" s="615" t="s">
        <v>598</v>
      </c>
      <c r="AJ806" s="629">
        <v>10</v>
      </c>
      <c r="AK806" s="629">
        <v>4</v>
      </c>
      <c r="AL806" s="615" t="s">
        <v>598</v>
      </c>
      <c r="AM806" s="629">
        <v>11</v>
      </c>
      <c r="AN806" s="629">
        <v>4</v>
      </c>
      <c r="AO806" s="615" t="s">
        <v>598</v>
      </c>
      <c r="AP806" s="629">
        <v>12</v>
      </c>
      <c r="AQ806" s="629">
        <v>4</v>
      </c>
    </row>
    <row r="807" spans="1:43" hidden="1" x14ac:dyDescent="0.3">
      <c r="A807" s="638"/>
      <c r="H807" s="596" t="s">
        <v>537</v>
      </c>
      <c r="I807" s="620" t="s">
        <v>538</v>
      </c>
      <c r="J807" s="621" t="s">
        <v>652</v>
      </c>
      <c r="K807" s="596" t="s">
        <v>537</v>
      </c>
      <c r="L807" s="620" t="s">
        <v>538</v>
      </c>
      <c r="M807" s="621" t="s">
        <v>652</v>
      </c>
      <c r="N807" s="596" t="s">
        <v>537</v>
      </c>
      <c r="O807" s="620" t="s">
        <v>538</v>
      </c>
      <c r="P807" s="621" t="s">
        <v>652</v>
      </c>
      <c r="Q807" s="596" t="s">
        <v>537</v>
      </c>
      <c r="R807" s="620" t="s">
        <v>538</v>
      </c>
      <c r="S807" s="621" t="s">
        <v>652</v>
      </c>
      <c r="T807" s="596" t="s">
        <v>537</v>
      </c>
      <c r="U807" s="620" t="s">
        <v>538</v>
      </c>
      <c r="V807" s="621" t="s">
        <v>652</v>
      </c>
      <c r="W807" s="596" t="s">
        <v>537</v>
      </c>
      <c r="X807" s="620" t="s">
        <v>538</v>
      </c>
      <c r="Y807" s="621" t="s">
        <v>652</v>
      </c>
      <c r="Z807" s="596" t="s">
        <v>537</v>
      </c>
      <c r="AA807" s="620" t="s">
        <v>538</v>
      </c>
      <c r="AB807" s="621" t="s">
        <v>652</v>
      </c>
      <c r="AC807" s="596" t="s">
        <v>537</v>
      </c>
      <c r="AD807" s="620" t="s">
        <v>538</v>
      </c>
      <c r="AE807" s="621" t="s">
        <v>652</v>
      </c>
      <c r="AF807" s="596" t="s">
        <v>537</v>
      </c>
      <c r="AG807" s="620" t="s">
        <v>538</v>
      </c>
      <c r="AH807" s="621" t="s">
        <v>652</v>
      </c>
      <c r="AI807" s="596" t="s">
        <v>537</v>
      </c>
      <c r="AJ807" s="620" t="s">
        <v>538</v>
      </c>
      <c r="AK807" s="621" t="s">
        <v>652</v>
      </c>
      <c r="AL807" s="596" t="s">
        <v>537</v>
      </c>
      <c r="AM807" s="620" t="s">
        <v>538</v>
      </c>
      <c r="AN807" s="621" t="s">
        <v>652</v>
      </c>
      <c r="AO807" s="596" t="s">
        <v>537</v>
      </c>
      <c r="AP807" s="620" t="s">
        <v>538</v>
      </c>
      <c r="AQ807" s="621" t="s">
        <v>652</v>
      </c>
    </row>
    <row r="808" spans="1:43" ht="15" hidden="1" thickBot="1" x14ac:dyDescent="0.35">
      <c r="A808" s="638"/>
      <c r="H808" s="618" t="s">
        <v>599</v>
      </c>
      <c r="I808" s="629">
        <v>1</v>
      </c>
      <c r="J808" s="629">
        <v>4</v>
      </c>
      <c r="K808" s="618" t="s">
        <v>599</v>
      </c>
      <c r="L808" s="629">
        <v>2</v>
      </c>
      <c r="M808" s="629">
        <v>4</v>
      </c>
      <c r="N808" s="618" t="s">
        <v>599</v>
      </c>
      <c r="O808" s="629">
        <v>3</v>
      </c>
      <c r="P808" s="629">
        <v>4</v>
      </c>
      <c r="Q808" s="618" t="s">
        <v>599</v>
      </c>
      <c r="R808" s="629">
        <v>4</v>
      </c>
      <c r="S808" s="629">
        <v>4</v>
      </c>
      <c r="T808" s="618" t="s">
        <v>599</v>
      </c>
      <c r="U808" s="629">
        <v>5</v>
      </c>
      <c r="V808" s="629">
        <v>4</v>
      </c>
      <c r="W808" s="618" t="s">
        <v>599</v>
      </c>
      <c r="X808" s="629">
        <v>6</v>
      </c>
      <c r="Y808" s="629">
        <v>4</v>
      </c>
      <c r="Z808" s="618" t="s">
        <v>599</v>
      </c>
      <c r="AA808" s="629">
        <v>7</v>
      </c>
      <c r="AB808" s="629">
        <v>4</v>
      </c>
      <c r="AC808" s="618" t="s">
        <v>599</v>
      </c>
      <c r="AD808" s="629">
        <v>8</v>
      </c>
      <c r="AE808" s="629">
        <v>4</v>
      </c>
      <c r="AF808" s="618" t="s">
        <v>599</v>
      </c>
      <c r="AG808" s="629">
        <v>9</v>
      </c>
      <c r="AH808" s="629">
        <v>4</v>
      </c>
      <c r="AI808" s="618" t="s">
        <v>599</v>
      </c>
      <c r="AJ808" s="629">
        <v>10</v>
      </c>
      <c r="AK808" s="629">
        <v>4</v>
      </c>
      <c r="AL808" s="618" t="s">
        <v>599</v>
      </c>
      <c r="AM808" s="629">
        <v>11</v>
      </c>
      <c r="AN808" s="629">
        <v>4</v>
      </c>
      <c r="AO808" s="618" t="s">
        <v>599</v>
      </c>
      <c r="AP808" s="629">
        <v>12</v>
      </c>
      <c r="AQ808" s="629">
        <v>4</v>
      </c>
    </row>
    <row r="809" spans="1:43" hidden="1" x14ac:dyDescent="0.3">
      <c r="A809" s="638"/>
      <c r="H809" s="596" t="s">
        <v>537</v>
      </c>
      <c r="I809" s="620" t="s">
        <v>538</v>
      </c>
      <c r="J809" s="621" t="s">
        <v>652</v>
      </c>
      <c r="K809" s="596" t="s">
        <v>537</v>
      </c>
      <c r="L809" s="620" t="s">
        <v>538</v>
      </c>
      <c r="M809" s="621" t="s">
        <v>652</v>
      </c>
      <c r="N809" s="596" t="s">
        <v>537</v>
      </c>
      <c r="O809" s="620" t="s">
        <v>538</v>
      </c>
      <c r="P809" s="621" t="s">
        <v>652</v>
      </c>
      <c r="Q809" s="596" t="s">
        <v>537</v>
      </c>
      <c r="R809" s="620" t="s">
        <v>538</v>
      </c>
      <c r="S809" s="621" t="s">
        <v>652</v>
      </c>
      <c r="T809" s="596" t="s">
        <v>537</v>
      </c>
      <c r="U809" s="620" t="s">
        <v>538</v>
      </c>
      <c r="V809" s="621" t="s">
        <v>652</v>
      </c>
      <c r="W809" s="596" t="s">
        <v>537</v>
      </c>
      <c r="X809" s="620" t="s">
        <v>538</v>
      </c>
      <c r="Y809" s="621" t="s">
        <v>652</v>
      </c>
      <c r="Z809" s="596" t="s">
        <v>537</v>
      </c>
      <c r="AA809" s="620" t="s">
        <v>538</v>
      </c>
      <c r="AB809" s="621" t="s">
        <v>652</v>
      </c>
      <c r="AC809" s="596" t="s">
        <v>537</v>
      </c>
      <c r="AD809" s="620" t="s">
        <v>538</v>
      </c>
      <c r="AE809" s="621" t="s">
        <v>652</v>
      </c>
      <c r="AF809" s="596" t="s">
        <v>537</v>
      </c>
      <c r="AG809" s="620" t="s">
        <v>538</v>
      </c>
      <c r="AH809" s="621" t="s">
        <v>652</v>
      </c>
      <c r="AI809" s="596" t="s">
        <v>537</v>
      </c>
      <c r="AJ809" s="620" t="s">
        <v>538</v>
      </c>
      <c r="AK809" s="621" t="s">
        <v>652</v>
      </c>
      <c r="AL809" s="596" t="s">
        <v>537</v>
      </c>
      <c r="AM809" s="620" t="s">
        <v>538</v>
      </c>
      <c r="AN809" s="621" t="s">
        <v>652</v>
      </c>
      <c r="AO809" s="596" t="s">
        <v>537</v>
      </c>
      <c r="AP809" s="620" t="s">
        <v>538</v>
      </c>
      <c r="AQ809" s="621" t="s">
        <v>652</v>
      </c>
    </row>
    <row r="810" spans="1:43" hidden="1" x14ac:dyDescent="0.3">
      <c r="A810" s="638"/>
      <c r="H810" s="602" t="s">
        <v>603</v>
      </c>
      <c r="I810" s="623">
        <v>1</v>
      </c>
      <c r="J810" s="623">
        <v>4</v>
      </c>
      <c r="K810" s="602" t="s">
        <v>603</v>
      </c>
      <c r="L810" s="623">
        <v>2</v>
      </c>
      <c r="M810" s="623">
        <v>4</v>
      </c>
      <c r="N810" s="602" t="s">
        <v>603</v>
      </c>
      <c r="O810" s="623">
        <v>3</v>
      </c>
      <c r="P810" s="623">
        <v>4</v>
      </c>
      <c r="Q810" s="602" t="s">
        <v>603</v>
      </c>
      <c r="R810" s="623">
        <v>4</v>
      </c>
      <c r="S810" s="623">
        <v>4</v>
      </c>
      <c r="T810" s="602" t="s">
        <v>603</v>
      </c>
      <c r="U810" s="623">
        <v>5</v>
      </c>
      <c r="V810" s="623">
        <v>4</v>
      </c>
      <c r="W810" s="602" t="s">
        <v>603</v>
      </c>
      <c r="X810" s="623">
        <v>6</v>
      </c>
      <c r="Y810" s="623">
        <v>4</v>
      </c>
      <c r="Z810" s="602" t="s">
        <v>603</v>
      </c>
      <c r="AA810" s="623">
        <v>7</v>
      </c>
      <c r="AB810" s="623">
        <v>4</v>
      </c>
      <c r="AC810" s="602" t="s">
        <v>603</v>
      </c>
      <c r="AD810" s="623">
        <v>8</v>
      </c>
      <c r="AE810" s="623">
        <v>4</v>
      </c>
      <c r="AF810" s="602" t="s">
        <v>603</v>
      </c>
      <c r="AG810" s="623">
        <v>9</v>
      </c>
      <c r="AH810" s="623">
        <v>4</v>
      </c>
      <c r="AI810" s="602" t="s">
        <v>603</v>
      </c>
      <c r="AJ810" s="623">
        <v>10</v>
      </c>
      <c r="AK810" s="623">
        <v>4</v>
      </c>
      <c r="AL810" s="602" t="s">
        <v>603</v>
      </c>
      <c r="AM810" s="623">
        <v>11</v>
      </c>
      <c r="AN810" s="623">
        <v>4</v>
      </c>
      <c r="AO810" s="602" t="s">
        <v>603</v>
      </c>
      <c r="AP810" s="623">
        <v>12</v>
      </c>
      <c r="AQ810" s="623">
        <v>4</v>
      </c>
    </row>
    <row r="811" spans="1:43" hidden="1" x14ac:dyDescent="0.3">
      <c r="A811" s="638"/>
      <c r="H811" s="602" t="s">
        <v>537</v>
      </c>
      <c r="I811" s="623" t="s">
        <v>538</v>
      </c>
      <c r="J811" s="626" t="s">
        <v>652</v>
      </c>
      <c r="K811" s="602" t="s">
        <v>537</v>
      </c>
      <c r="L811" s="623" t="s">
        <v>538</v>
      </c>
      <c r="M811" s="626" t="s">
        <v>652</v>
      </c>
      <c r="N811" s="602" t="s">
        <v>537</v>
      </c>
      <c r="O811" s="623" t="s">
        <v>538</v>
      </c>
      <c r="P811" s="626" t="s">
        <v>652</v>
      </c>
      <c r="Q811" s="602" t="s">
        <v>537</v>
      </c>
      <c r="R811" s="623" t="s">
        <v>538</v>
      </c>
      <c r="S811" s="626" t="s">
        <v>652</v>
      </c>
      <c r="T811" s="602" t="s">
        <v>537</v>
      </c>
      <c r="U811" s="623" t="s">
        <v>538</v>
      </c>
      <c r="V811" s="626" t="s">
        <v>652</v>
      </c>
      <c r="W811" s="602" t="s">
        <v>537</v>
      </c>
      <c r="X811" s="623" t="s">
        <v>538</v>
      </c>
      <c r="Y811" s="626" t="s">
        <v>652</v>
      </c>
      <c r="Z811" s="602" t="s">
        <v>537</v>
      </c>
      <c r="AA811" s="623" t="s">
        <v>538</v>
      </c>
      <c r="AB811" s="626" t="s">
        <v>652</v>
      </c>
      <c r="AC811" s="602" t="s">
        <v>537</v>
      </c>
      <c r="AD811" s="623" t="s">
        <v>538</v>
      </c>
      <c r="AE811" s="626" t="s">
        <v>652</v>
      </c>
      <c r="AF811" s="602" t="s">
        <v>537</v>
      </c>
      <c r="AG811" s="623" t="s">
        <v>538</v>
      </c>
      <c r="AH811" s="626" t="s">
        <v>652</v>
      </c>
      <c r="AI811" s="602" t="s">
        <v>537</v>
      </c>
      <c r="AJ811" s="623" t="s">
        <v>538</v>
      </c>
      <c r="AK811" s="626" t="s">
        <v>652</v>
      </c>
      <c r="AL811" s="602" t="s">
        <v>537</v>
      </c>
      <c r="AM811" s="623" t="s">
        <v>538</v>
      </c>
      <c r="AN811" s="626" t="s">
        <v>652</v>
      </c>
      <c r="AO811" s="602" t="s">
        <v>537</v>
      </c>
      <c r="AP811" s="623" t="s">
        <v>538</v>
      </c>
      <c r="AQ811" s="626" t="s">
        <v>652</v>
      </c>
    </row>
    <row r="812" spans="1:43" hidden="1" x14ac:dyDescent="0.3">
      <c r="A812" s="638"/>
      <c r="H812" s="602" t="s">
        <v>604</v>
      </c>
      <c r="I812" s="623">
        <v>1</v>
      </c>
      <c r="J812" s="623">
        <v>4</v>
      </c>
      <c r="K812" s="602" t="s">
        <v>604</v>
      </c>
      <c r="L812" s="623">
        <v>2</v>
      </c>
      <c r="M812" s="623">
        <v>4</v>
      </c>
      <c r="N812" s="602" t="s">
        <v>604</v>
      </c>
      <c r="O812" s="623">
        <v>3</v>
      </c>
      <c r="P812" s="623">
        <v>4</v>
      </c>
      <c r="Q812" s="602" t="s">
        <v>604</v>
      </c>
      <c r="R812" s="623">
        <v>4</v>
      </c>
      <c r="S812" s="623">
        <v>4</v>
      </c>
      <c r="T812" s="602" t="s">
        <v>604</v>
      </c>
      <c r="U812" s="623">
        <v>5</v>
      </c>
      <c r="V812" s="623">
        <v>4</v>
      </c>
      <c r="W812" s="602" t="s">
        <v>604</v>
      </c>
      <c r="X812" s="623">
        <v>6</v>
      </c>
      <c r="Y812" s="623">
        <v>4</v>
      </c>
      <c r="Z812" s="602" t="s">
        <v>604</v>
      </c>
      <c r="AA812" s="623">
        <v>7</v>
      </c>
      <c r="AB812" s="623">
        <v>4</v>
      </c>
      <c r="AC812" s="602" t="s">
        <v>604</v>
      </c>
      <c r="AD812" s="623">
        <v>8</v>
      </c>
      <c r="AE812" s="623">
        <v>4</v>
      </c>
      <c r="AF812" s="602" t="s">
        <v>604</v>
      </c>
      <c r="AG812" s="623">
        <v>9</v>
      </c>
      <c r="AH812" s="623">
        <v>4</v>
      </c>
      <c r="AI812" s="602" t="s">
        <v>604</v>
      </c>
      <c r="AJ812" s="623">
        <v>10</v>
      </c>
      <c r="AK812" s="623">
        <v>4</v>
      </c>
      <c r="AL812" s="602" t="s">
        <v>604</v>
      </c>
      <c r="AM812" s="623">
        <v>11</v>
      </c>
      <c r="AN812" s="623">
        <v>4</v>
      </c>
      <c r="AO812" s="602" t="s">
        <v>604</v>
      </c>
      <c r="AP812" s="623">
        <v>12</v>
      </c>
      <c r="AQ812" s="623">
        <v>4</v>
      </c>
    </row>
    <row r="813" spans="1:43" hidden="1" x14ac:dyDescent="0.3">
      <c r="A813" s="638"/>
      <c r="H813" s="607" t="s">
        <v>537</v>
      </c>
      <c r="I813" s="623" t="s">
        <v>538</v>
      </c>
      <c r="J813" s="626" t="s">
        <v>652</v>
      </c>
      <c r="K813" s="607" t="s">
        <v>537</v>
      </c>
      <c r="L813" s="623" t="s">
        <v>538</v>
      </c>
      <c r="M813" s="626" t="s">
        <v>652</v>
      </c>
      <c r="N813" s="607" t="s">
        <v>537</v>
      </c>
      <c r="O813" s="623" t="s">
        <v>538</v>
      </c>
      <c r="P813" s="626" t="s">
        <v>652</v>
      </c>
      <c r="Q813" s="607" t="s">
        <v>537</v>
      </c>
      <c r="R813" s="623" t="s">
        <v>538</v>
      </c>
      <c r="S813" s="626" t="s">
        <v>652</v>
      </c>
      <c r="T813" s="607" t="s">
        <v>537</v>
      </c>
      <c r="U813" s="623" t="s">
        <v>538</v>
      </c>
      <c r="V813" s="626" t="s">
        <v>652</v>
      </c>
      <c r="W813" s="607" t="s">
        <v>537</v>
      </c>
      <c r="X813" s="623" t="s">
        <v>538</v>
      </c>
      <c r="Y813" s="626" t="s">
        <v>652</v>
      </c>
      <c r="Z813" s="607" t="s">
        <v>537</v>
      </c>
      <c r="AA813" s="623" t="s">
        <v>538</v>
      </c>
      <c r="AB813" s="626" t="s">
        <v>652</v>
      </c>
      <c r="AC813" s="607" t="s">
        <v>537</v>
      </c>
      <c r="AD813" s="623" t="s">
        <v>538</v>
      </c>
      <c r="AE813" s="626" t="s">
        <v>652</v>
      </c>
      <c r="AF813" s="607" t="s">
        <v>537</v>
      </c>
      <c r="AG813" s="623" t="s">
        <v>538</v>
      </c>
      <c r="AH813" s="626" t="s">
        <v>652</v>
      </c>
      <c r="AI813" s="607" t="s">
        <v>537</v>
      </c>
      <c r="AJ813" s="623" t="s">
        <v>538</v>
      </c>
      <c r="AK813" s="626" t="s">
        <v>652</v>
      </c>
      <c r="AL813" s="607" t="s">
        <v>537</v>
      </c>
      <c r="AM813" s="623" t="s">
        <v>538</v>
      </c>
      <c r="AN813" s="626" t="s">
        <v>652</v>
      </c>
      <c r="AO813" s="607" t="s">
        <v>537</v>
      </c>
      <c r="AP813" s="623" t="s">
        <v>538</v>
      </c>
      <c r="AQ813" s="626" t="s">
        <v>652</v>
      </c>
    </row>
    <row r="814" spans="1:43" hidden="1" x14ac:dyDescent="0.3">
      <c r="A814" s="638"/>
      <c r="H814" s="607" t="s">
        <v>605</v>
      </c>
      <c r="I814" s="623">
        <v>1</v>
      </c>
      <c r="J814" s="623">
        <v>4</v>
      </c>
      <c r="K814" s="607" t="s">
        <v>605</v>
      </c>
      <c r="L814" s="623">
        <v>2</v>
      </c>
      <c r="M814" s="623">
        <v>4</v>
      </c>
      <c r="N814" s="607" t="s">
        <v>605</v>
      </c>
      <c r="O814" s="623">
        <v>3</v>
      </c>
      <c r="P814" s="623">
        <v>4</v>
      </c>
      <c r="Q814" s="607" t="s">
        <v>605</v>
      </c>
      <c r="R814" s="623">
        <v>4</v>
      </c>
      <c r="S814" s="623">
        <v>4</v>
      </c>
      <c r="T814" s="607" t="s">
        <v>605</v>
      </c>
      <c r="U814" s="623">
        <v>5</v>
      </c>
      <c r="V814" s="623">
        <v>4</v>
      </c>
      <c r="W814" s="607" t="s">
        <v>605</v>
      </c>
      <c r="X814" s="623">
        <v>6</v>
      </c>
      <c r="Y814" s="623">
        <v>4</v>
      </c>
      <c r="Z814" s="607" t="s">
        <v>605</v>
      </c>
      <c r="AA814" s="623">
        <v>7</v>
      </c>
      <c r="AB814" s="623">
        <v>4</v>
      </c>
      <c r="AC814" s="607" t="s">
        <v>605</v>
      </c>
      <c r="AD814" s="623">
        <v>8</v>
      </c>
      <c r="AE814" s="623">
        <v>4</v>
      </c>
      <c r="AF814" s="607" t="s">
        <v>605</v>
      </c>
      <c r="AG814" s="623">
        <v>9</v>
      </c>
      <c r="AH814" s="623">
        <v>4</v>
      </c>
      <c r="AI814" s="607" t="s">
        <v>605</v>
      </c>
      <c r="AJ814" s="623">
        <v>10</v>
      </c>
      <c r="AK814" s="623">
        <v>4</v>
      </c>
      <c r="AL814" s="607" t="s">
        <v>605</v>
      </c>
      <c r="AM814" s="623">
        <v>11</v>
      </c>
      <c r="AN814" s="623">
        <v>4</v>
      </c>
      <c r="AO814" s="607" t="s">
        <v>605</v>
      </c>
      <c r="AP814" s="623">
        <v>12</v>
      </c>
      <c r="AQ814" s="623">
        <v>4</v>
      </c>
    </row>
    <row r="815" spans="1:43" hidden="1" x14ac:dyDescent="0.3">
      <c r="A815" s="638"/>
      <c r="H815" s="607" t="s">
        <v>537</v>
      </c>
      <c r="I815" s="623" t="s">
        <v>538</v>
      </c>
      <c r="J815" s="626" t="s">
        <v>652</v>
      </c>
      <c r="K815" s="607" t="s">
        <v>537</v>
      </c>
      <c r="L815" s="623" t="s">
        <v>538</v>
      </c>
      <c r="M815" s="626" t="s">
        <v>652</v>
      </c>
      <c r="N815" s="607" t="s">
        <v>537</v>
      </c>
      <c r="O815" s="623" t="s">
        <v>538</v>
      </c>
      <c r="P815" s="626" t="s">
        <v>652</v>
      </c>
      <c r="Q815" s="607" t="s">
        <v>537</v>
      </c>
      <c r="R815" s="623" t="s">
        <v>538</v>
      </c>
      <c r="S815" s="626" t="s">
        <v>652</v>
      </c>
      <c r="T815" s="607" t="s">
        <v>537</v>
      </c>
      <c r="U815" s="623" t="s">
        <v>538</v>
      </c>
      <c r="V815" s="626" t="s">
        <v>652</v>
      </c>
      <c r="W815" s="607" t="s">
        <v>537</v>
      </c>
      <c r="X815" s="623" t="s">
        <v>538</v>
      </c>
      <c r="Y815" s="626" t="s">
        <v>652</v>
      </c>
      <c r="Z815" s="607" t="s">
        <v>537</v>
      </c>
      <c r="AA815" s="623" t="s">
        <v>538</v>
      </c>
      <c r="AB815" s="626" t="s">
        <v>652</v>
      </c>
      <c r="AC815" s="607" t="s">
        <v>537</v>
      </c>
      <c r="AD815" s="623" t="s">
        <v>538</v>
      </c>
      <c r="AE815" s="626" t="s">
        <v>652</v>
      </c>
      <c r="AF815" s="607" t="s">
        <v>537</v>
      </c>
      <c r="AG815" s="623" t="s">
        <v>538</v>
      </c>
      <c r="AH815" s="626" t="s">
        <v>652</v>
      </c>
      <c r="AI815" s="607" t="s">
        <v>537</v>
      </c>
      <c r="AJ815" s="623" t="s">
        <v>538</v>
      </c>
      <c r="AK815" s="626" t="s">
        <v>652</v>
      </c>
      <c r="AL815" s="607" t="s">
        <v>537</v>
      </c>
      <c r="AM815" s="623" t="s">
        <v>538</v>
      </c>
      <c r="AN815" s="626" t="s">
        <v>652</v>
      </c>
      <c r="AO815" s="607" t="s">
        <v>537</v>
      </c>
      <c r="AP815" s="623" t="s">
        <v>538</v>
      </c>
      <c r="AQ815" s="626" t="s">
        <v>652</v>
      </c>
    </row>
    <row r="816" spans="1:43" hidden="1" x14ac:dyDescent="0.3">
      <c r="A816" s="638"/>
      <c r="H816" s="607" t="s">
        <v>606</v>
      </c>
      <c r="I816" s="623">
        <v>1</v>
      </c>
      <c r="J816" s="623">
        <v>4</v>
      </c>
      <c r="K816" s="607" t="s">
        <v>606</v>
      </c>
      <c r="L816" s="623">
        <v>2</v>
      </c>
      <c r="M816" s="623">
        <v>4</v>
      </c>
      <c r="N816" s="607" t="s">
        <v>606</v>
      </c>
      <c r="O816" s="623">
        <v>3</v>
      </c>
      <c r="P816" s="623">
        <v>4</v>
      </c>
      <c r="Q816" s="607" t="s">
        <v>606</v>
      </c>
      <c r="R816" s="623">
        <v>4</v>
      </c>
      <c r="S816" s="623">
        <v>4</v>
      </c>
      <c r="T816" s="607" t="s">
        <v>606</v>
      </c>
      <c r="U816" s="623">
        <v>5</v>
      </c>
      <c r="V816" s="623">
        <v>4</v>
      </c>
      <c r="W816" s="607" t="s">
        <v>606</v>
      </c>
      <c r="X816" s="623">
        <v>6</v>
      </c>
      <c r="Y816" s="623">
        <v>4</v>
      </c>
      <c r="Z816" s="607" t="s">
        <v>606</v>
      </c>
      <c r="AA816" s="623">
        <v>7</v>
      </c>
      <c r="AB816" s="623">
        <v>4</v>
      </c>
      <c r="AC816" s="607" t="s">
        <v>606</v>
      </c>
      <c r="AD816" s="623">
        <v>8</v>
      </c>
      <c r="AE816" s="623">
        <v>4</v>
      </c>
      <c r="AF816" s="607" t="s">
        <v>606</v>
      </c>
      <c r="AG816" s="623">
        <v>9</v>
      </c>
      <c r="AH816" s="623">
        <v>4</v>
      </c>
      <c r="AI816" s="607" t="s">
        <v>606</v>
      </c>
      <c r="AJ816" s="623">
        <v>10</v>
      </c>
      <c r="AK816" s="623">
        <v>4</v>
      </c>
      <c r="AL816" s="607" t="s">
        <v>606</v>
      </c>
      <c r="AM816" s="623">
        <v>11</v>
      </c>
      <c r="AN816" s="623">
        <v>4</v>
      </c>
      <c r="AO816" s="607" t="s">
        <v>606</v>
      </c>
      <c r="AP816" s="623">
        <v>12</v>
      </c>
      <c r="AQ816" s="623">
        <v>4</v>
      </c>
    </row>
    <row r="817" spans="1:43" hidden="1" x14ac:dyDescent="0.3">
      <c r="A817" s="638"/>
      <c r="H817" s="602" t="s">
        <v>537</v>
      </c>
      <c r="I817" s="623" t="s">
        <v>538</v>
      </c>
      <c r="J817" s="626" t="s">
        <v>652</v>
      </c>
      <c r="K817" s="602" t="s">
        <v>537</v>
      </c>
      <c r="L817" s="623" t="s">
        <v>538</v>
      </c>
      <c r="M817" s="626" t="s">
        <v>652</v>
      </c>
      <c r="N817" s="602" t="s">
        <v>537</v>
      </c>
      <c r="O817" s="623" t="s">
        <v>538</v>
      </c>
      <c r="P817" s="626" t="s">
        <v>652</v>
      </c>
      <c r="Q817" s="602" t="s">
        <v>537</v>
      </c>
      <c r="R817" s="623" t="s">
        <v>538</v>
      </c>
      <c r="S817" s="626" t="s">
        <v>652</v>
      </c>
      <c r="T817" s="602" t="s">
        <v>537</v>
      </c>
      <c r="U817" s="623" t="s">
        <v>538</v>
      </c>
      <c r="V817" s="626" t="s">
        <v>652</v>
      </c>
      <c r="W817" s="602" t="s">
        <v>537</v>
      </c>
      <c r="X817" s="623" t="s">
        <v>538</v>
      </c>
      <c r="Y817" s="626" t="s">
        <v>652</v>
      </c>
      <c r="Z817" s="602" t="s">
        <v>537</v>
      </c>
      <c r="AA817" s="623" t="s">
        <v>538</v>
      </c>
      <c r="AB817" s="626" t="s">
        <v>652</v>
      </c>
      <c r="AC817" s="602" t="s">
        <v>537</v>
      </c>
      <c r="AD817" s="623" t="s">
        <v>538</v>
      </c>
      <c r="AE817" s="626" t="s">
        <v>652</v>
      </c>
      <c r="AF817" s="602" t="s">
        <v>537</v>
      </c>
      <c r="AG817" s="623" t="s">
        <v>538</v>
      </c>
      <c r="AH817" s="626" t="s">
        <v>652</v>
      </c>
      <c r="AI817" s="602" t="s">
        <v>537</v>
      </c>
      <c r="AJ817" s="623" t="s">
        <v>538</v>
      </c>
      <c r="AK817" s="626" t="s">
        <v>652</v>
      </c>
      <c r="AL817" s="602" t="s">
        <v>537</v>
      </c>
      <c r="AM817" s="623" t="s">
        <v>538</v>
      </c>
      <c r="AN817" s="626" t="s">
        <v>652</v>
      </c>
      <c r="AO817" s="602" t="s">
        <v>537</v>
      </c>
      <c r="AP817" s="623" t="s">
        <v>538</v>
      </c>
      <c r="AQ817" s="626" t="s">
        <v>652</v>
      </c>
    </row>
    <row r="818" spans="1:43" hidden="1" x14ac:dyDescent="0.3">
      <c r="A818" s="638"/>
      <c r="H818" s="602" t="s">
        <v>607</v>
      </c>
      <c r="I818" s="623">
        <v>1</v>
      </c>
      <c r="J818" s="623">
        <v>4</v>
      </c>
      <c r="K818" s="602" t="s">
        <v>607</v>
      </c>
      <c r="L818" s="623">
        <v>2</v>
      </c>
      <c r="M818" s="623">
        <v>4</v>
      </c>
      <c r="N818" s="602" t="s">
        <v>607</v>
      </c>
      <c r="O818" s="623">
        <v>3</v>
      </c>
      <c r="P818" s="623">
        <v>4</v>
      </c>
      <c r="Q818" s="602" t="s">
        <v>607</v>
      </c>
      <c r="R818" s="623">
        <v>4</v>
      </c>
      <c r="S818" s="623">
        <v>4</v>
      </c>
      <c r="T818" s="602" t="s">
        <v>607</v>
      </c>
      <c r="U818" s="623">
        <v>5</v>
      </c>
      <c r="V818" s="623">
        <v>4</v>
      </c>
      <c r="W818" s="602" t="s">
        <v>607</v>
      </c>
      <c r="X818" s="623">
        <v>6</v>
      </c>
      <c r="Y818" s="623">
        <v>4</v>
      </c>
      <c r="Z818" s="602" t="s">
        <v>607</v>
      </c>
      <c r="AA818" s="623">
        <v>7</v>
      </c>
      <c r="AB818" s="623">
        <v>4</v>
      </c>
      <c r="AC818" s="602" t="s">
        <v>607</v>
      </c>
      <c r="AD818" s="623">
        <v>8</v>
      </c>
      <c r="AE818" s="623">
        <v>4</v>
      </c>
      <c r="AF818" s="602" t="s">
        <v>607</v>
      </c>
      <c r="AG818" s="623">
        <v>9</v>
      </c>
      <c r="AH818" s="623">
        <v>4</v>
      </c>
      <c r="AI818" s="602" t="s">
        <v>607</v>
      </c>
      <c r="AJ818" s="623">
        <v>10</v>
      </c>
      <c r="AK818" s="623">
        <v>4</v>
      </c>
      <c r="AL818" s="602" t="s">
        <v>607</v>
      </c>
      <c r="AM818" s="623">
        <v>11</v>
      </c>
      <c r="AN818" s="623">
        <v>4</v>
      </c>
      <c r="AO818" s="602" t="s">
        <v>607</v>
      </c>
      <c r="AP818" s="623">
        <v>12</v>
      </c>
      <c r="AQ818" s="623">
        <v>4</v>
      </c>
    </row>
    <row r="819" spans="1:43" hidden="1" x14ac:dyDescent="0.3">
      <c r="A819" s="638"/>
      <c r="H819" s="607" t="s">
        <v>537</v>
      </c>
      <c r="I819" s="623" t="s">
        <v>538</v>
      </c>
      <c r="J819" s="626" t="s">
        <v>652</v>
      </c>
      <c r="K819" s="607" t="s">
        <v>537</v>
      </c>
      <c r="L819" s="623" t="s">
        <v>538</v>
      </c>
      <c r="M819" s="626" t="s">
        <v>652</v>
      </c>
      <c r="N819" s="607" t="s">
        <v>537</v>
      </c>
      <c r="O819" s="623" t="s">
        <v>538</v>
      </c>
      <c r="P819" s="626" t="s">
        <v>652</v>
      </c>
      <c r="Q819" s="607" t="s">
        <v>537</v>
      </c>
      <c r="R819" s="623" t="s">
        <v>538</v>
      </c>
      <c r="S819" s="626" t="s">
        <v>652</v>
      </c>
      <c r="T819" s="607" t="s">
        <v>537</v>
      </c>
      <c r="U819" s="623" t="s">
        <v>538</v>
      </c>
      <c r="V819" s="626" t="s">
        <v>652</v>
      </c>
      <c r="W819" s="607" t="s">
        <v>537</v>
      </c>
      <c r="X819" s="623" t="s">
        <v>538</v>
      </c>
      <c r="Y819" s="626" t="s">
        <v>652</v>
      </c>
      <c r="Z819" s="607" t="s">
        <v>537</v>
      </c>
      <c r="AA819" s="623" t="s">
        <v>538</v>
      </c>
      <c r="AB819" s="626" t="s">
        <v>652</v>
      </c>
      <c r="AC819" s="607" t="s">
        <v>537</v>
      </c>
      <c r="AD819" s="623" t="s">
        <v>538</v>
      </c>
      <c r="AE819" s="626" t="s">
        <v>652</v>
      </c>
      <c r="AF819" s="607" t="s">
        <v>537</v>
      </c>
      <c r="AG819" s="623" t="s">
        <v>538</v>
      </c>
      <c r="AH819" s="626" t="s">
        <v>652</v>
      </c>
      <c r="AI819" s="607" t="s">
        <v>537</v>
      </c>
      <c r="AJ819" s="623" t="s">
        <v>538</v>
      </c>
      <c r="AK819" s="626" t="s">
        <v>652</v>
      </c>
      <c r="AL819" s="607" t="s">
        <v>537</v>
      </c>
      <c r="AM819" s="623" t="s">
        <v>538</v>
      </c>
      <c r="AN819" s="626" t="s">
        <v>652</v>
      </c>
      <c r="AO819" s="607" t="s">
        <v>537</v>
      </c>
      <c r="AP819" s="623" t="s">
        <v>538</v>
      </c>
      <c r="AQ819" s="626" t="s">
        <v>652</v>
      </c>
    </row>
    <row r="820" spans="1:43" hidden="1" x14ac:dyDescent="0.3">
      <c r="A820" s="638"/>
      <c r="H820" s="607" t="s">
        <v>608</v>
      </c>
      <c r="I820" s="623">
        <v>1</v>
      </c>
      <c r="J820" s="623">
        <v>4</v>
      </c>
      <c r="K820" s="607" t="s">
        <v>608</v>
      </c>
      <c r="L820" s="623">
        <v>2</v>
      </c>
      <c r="M820" s="623">
        <v>4</v>
      </c>
      <c r="N820" s="607" t="s">
        <v>608</v>
      </c>
      <c r="O820" s="623">
        <v>3</v>
      </c>
      <c r="P820" s="623">
        <v>4</v>
      </c>
      <c r="Q820" s="607" t="s">
        <v>608</v>
      </c>
      <c r="R820" s="623">
        <v>4</v>
      </c>
      <c r="S820" s="623">
        <v>4</v>
      </c>
      <c r="T820" s="607" t="s">
        <v>608</v>
      </c>
      <c r="U820" s="623">
        <v>5</v>
      </c>
      <c r="V820" s="623">
        <v>4</v>
      </c>
      <c r="W820" s="607" t="s">
        <v>608</v>
      </c>
      <c r="X820" s="623">
        <v>6</v>
      </c>
      <c r="Y820" s="623">
        <v>4</v>
      </c>
      <c r="Z820" s="607" t="s">
        <v>608</v>
      </c>
      <c r="AA820" s="623">
        <v>7</v>
      </c>
      <c r="AB820" s="623">
        <v>4</v>
      </c>
      <c r="AC820" s="607" t="s">
        <v>608</v>
      </c>
      <c r="AD820" s="623">
        <v>8</v>
      </c>
      <c r="AE820" s="623">
        <v>4</v>
      </c>
      <c r="AF820" s="607" t="s">
        <v>608</v>
      </c>
      <c r="AG820" s="623">
        <v>9</v>
      </c>
      <c r="AH820" s="623">
        <v>4</v>
      </c>
      <c r="AI820" s="607" t="s">
        <v>608</v>
      </c>
      <c r="AJ820" s="623">
        <v>10</v>
      </c>
      <c r="AK820" s="623">
        <v>4</v>
      </c>
      <c r="AL820" s="607" t="s">
        <v>608</v>
      </c>
      <c r="AM820" s="623">
        <v>11</v>
      </c>
      <c r="AN820" s="623">
        <v>4</v>
      </c>
      <c r="AO820" s="607" t="s">
        <v>608</v>
      </c>
      <c r="AP820" s="623">
        <v>12</v>
      </c>
      <c r="AQ820" s="623">
        <v>4</v>
      </c>
    </row>
    <row r="821" spans="1:43" hidden="1" x14ac:dyDescent="0.3">
      <c r="A821" s="638"/>
      <c r="H821" s="607" t="s">
        <v>537</v>
      </c>
      <c r="I821" s="623" t="s">
        <v>538</v>
      </c>
      <c r="J821" s="626" t="s">
        <v>652</v>
      </c>
      <c r="K821" s="607" t="s">
        <v>537</v>
      </c>
      <c r="L821" s="623" t="s">
        <v>538</v>
      </c>
      <c r="M821" s="626" t="s">
        <v>652</v>
      </c>
      <c r="N821" s="607" t="s">
        <v>537</v>
      </c>
      <c r="O821" s="623" t="s">
        <v>538</v>
      </c>
      <c r="P821" s="626" t="s">
        <v>652</v>
      </c>
      <c r="Q821" s="607" t="s">
        <v>537</v>
      </c>
      <c r="R821" s="623" t="s">
        <v>538</v>
      </c>
      <c r="S821" s="626" t="s">
        <v>652</v>
      </c>
      <c r="T821" s="607" t="s">
        <v>537</v>
      </c>
      <c r="U821" s="623" t="s">
        <v>538</v>
      </c>
      <c r="V821" s="626" t="s">
        <v>652</v>
      </c>
      <c r="W821" s="607" t="s">
        <v>537</v>
      </c>
      <c r="X821" s="623" t="s">
        <v>538</v>
      </c>
      <c r="Y821" s="626" t="s">
        <v>652</v>
      </c>
      <c r="Z821" s="607" t="s">
        <v>537</v>
      </c>
      <c r="AA821" s="623" t="s">
        <v>538</v>
      </c>
      <c r="AB821" s="626" t="s">
        <v>652</v>
      </c>
      <c r="AC821" s="607" t="s">
        <v>537</v>
      </c>
      <c r="AD821" s="623" t="s">
        <v>538</v>
      </c>
      <c r="AE821" s="626" t="s">
        <v>652</v>
      </c>
      <c r="AF821" s="607" t="s">
        <v>537</v>
      </c>
      <c r="AG821" s="623" t="s">
        <v>538</v>
      </c>
      <c r="AH821" s="626" t="s">
        <v>652</v>
      </c>
      <c r="AI821" s="607" t="s">
        <v>537</v>
      </c>
      <c r="AJ821" s="623" t="s">
        <v>538</v>
      </c>
      <c r="AK821" s="626" t="s">
        <v>652</v>
      </c>
      <c r="AL821" s="607" t="s">
        <v>537</v>
      </c>
      <c r="AM821" s="623" t="s">
        <v>538</v>
      </c>
      <c r="AN821" s="626" t="s">
        <v>652</v>
      </c>
      <c r="AO821" s="607" t="s">
        <v>537</v>
      </c>
      <c r="AP821" s="623" t="s">
        <v>538</v>
      </c>
      <c r="AQ821" s="626" t="s">
        <v>652</v>
      </c>
    </row>
    <row r="822" spans="1:43" hidden="1" x14ac:dyDescent="0.3">
      <c r="A822" s="638"/>
      <c r="H822" s="607" t="s">
        <v>609</v>
      </c>
      <c r="I822" s="623">
        <v>1</v>
      </c>
      <c r="J822" s="623">
        <v>4</v>
      </c>
      <c r="K822" s="607" t="s">
        <v>609</v>
      </c>
      <c r="L822" s="623">
        <v>2</v>
      </c>
      <c r="M822" s="623">
        <v>4</v>
      </c>
      <c r="N822" s="607" t="s">
        <v>609</v>
      </c>
      <c r="O822" s="623">
        <v>3</v>
      </c>
      <c r="P822" s="623">
        <v>4</v>
      </c>
      <c r="Q822" s="607" t="s">
        <v>609</v>
      </c>
      <c r="R822" s="623">
        <v>4</v>
      </c>
      <c r="S822" s="623">
        <v>4</v>
      </c>
      <c r="T822" s="607" t="s">
        <v>609</v>
      </c>
      <c r="U822" s="623">
        <v>5</v>
      </c>
      <c r="V822" s="623">
        <v>4</v>
      </c>
      <c r="W822" s="607" t="s">
        <v>609</v>
      </c>
      <c r="X822" s="623">
        <v>6</v>
      </c>
      <c r="Y822" s="623">
        <v>4</v>
      </c>
      <c r="Z822" s="607" t="s">
        <v>609</v>
      </c>
      <c r="AA822" s="623">
        <v>7</v>
      </c>
      <c r="AB822" s="623">
        <v>4</v>
      </c>
      <c r="AC822" s="607" t="s">
        <v>609</v>
      </c>
      <c r="AD822" s="623">
        <v>8</v>
      </c>
      <c r="AE822" s="623">
        <v>4</v>
      </c>
      <c r="AF822" s="607" t="s">
        <v>609</v>
      </c>
      <c r="AG822" s="623">
        <v>9</v>
      </c>
      <c r="AH822" s="623">
        <v>4</v>
      </c>
      <c r="AI822" s="607" t="s">
        <v>609</v>
      </c>
      <c r="AJ822" s="623">
        <v>10</v>
      </c>
      <c r="AK822" s="623">
        <v>4</v>
      </c>
      <c r="AL822" s="607" t="s">
        <v>609</v>
      </c>
      <c r="AM822" s="623">
        <v>11</v>
      </c>
      <c r="AN822" s="623">
        <v>4</v>
      </c>
      <c r="AO822" s="607" t="s">
        <v>609</v>
      </c>
      <c r="AP822" s="623">
        <v>12</v>
      </c>
      <c r="AQ822" s="623">
        <v>4</v>
      </c>
    </row>
    <row r="823" spans="1:43" hidden="1" x14ac:dyDescent="0.3">
      <c r="A823" s="638"/>
      <c r="H823" s="607" t="s">
        <v>537</v>
      </c>
      <c r="I823" s="623" t="s">
        <v>538</v>
      </c>
      <c r="J823" s="626" t="s">
        <v>652</v>
      </c>
      <c r="K823" s="607" t="s">
        <v>537</v>
      </c>
      <c r="L823" s="623" t="s">
        <v>538</v>
      </c>
      <c r="M823" s="626" t="s">
        <v>652</v>
      </c>
      <c r="N823" s="607" t="s">
        <v>537</v>
      </c>
      <c r="O823" s="623" t="s">
        <v>538</v>
      </c>
      <c r="P823" s="626" t="s">
        <v>652</v>
      </c>
      <c r="Q823" s="607" t="s">
        <v>537</v>
      </c>
      <c r="R823" s="623" t="s">
        <v>538</v>
      </c>
      <c r="S823" s="626" t="s">
        <v>652</v>
      </c>
      <c r="T823" s="607" t="s">
        <v>537</v>
      </c>
      <c r="U823" s="623" t="s">
        <v>538</v>
      </c>
      <c r="V823" s="626" t="s">
        <v>652</v>
      </c>
      <c r="W823" s="607" t="s">
        <v>537</v>
      </c>
      <c r="X823" s="623" t="s">
        <v>538</v>
      </c>
      <c r="Y823" s="626" t="s">
        <v>652</v>
      </c>
      <c r="Z823" s="607" t="s">
        <v>537</v>
      </c>
      <c r="AA823" s="623" t="s">
        <v>538</v>
      </c>
      <c r="AB823" s="626" t="s">
        <v>652</v>
      </c>
      <c r="AC823" s="607" t="s">
        <v>537</v>
      </c>
      <c r="AD823" s="623" t="s">
        <v>538</v>
      </c>
      <c r="AE823" s="626" t="s">
        <v>652</v>
      </c>
      <c r="AF823" s="607" t="s">
        <v>537</v>
      </c>
      <c r="AG823" s="623" t="s">
        <v>538</v>
      </c>
      <c r="AH823" s="626" t="s">
        <v>652</v>
      </c>
      <c r="AI823" s="607" t="s">
        <v>537</v>
      </c>
      <c r="AJ823" s="623" t="s">
        <v>538</v>
      </c>
      <c r="AK823" s="626" t="s">
        <v>652</v>
      </c>
      <c r="AL823" s="607" t="s">
        <v>537</v>
      </c>
      <c r="AM823" s="623" t="s">
        <v>538</v>
      </c>
      <c r="AN823" s="626" t="s">
        <v>652</v>
      </c>
      <c r="AO823" s="607" t="s">
        <v>537</v>
      </c>
      <c r="AP823" s="623" t="s">
        <v>538</v>
      </c>
      <c r="AQ823" s="626" t="s">
        <v>652</v>
      </c>
    </row>
    <row r="824" spans="1:43" ht="15" hidden="1" thickBot="1" x14ac:dyDescent="0.35">
      <c r="A824" s="638"/>
      <c r="H824" s="615" t="s">
        <v>610</v>
      </c>
      <c r="I824" s="629">
        <v>1</v>
      </c>
      <c r="J824" s="629">
        <v>4</v>
      </c>
      <c r="K824" s="615" t="s">
        <v>610</v>
      </c>
      <c r="L824" s="629">
        <v>2</v>
      </c>
      <c r="M824" s="629">
        <v>4</v>
      </c>
      <c r="N824" s="615" t="s">
        <v>610</v>
      </c>
      <c r="O824" s="629">
        <v>3</v>
      </c>
      <c r="P824" s="629">
        <v>4</v>
      </c>
      <c r="Q824" s="615" t="s">
        <v>610</v>
      </c>
      <c r="R824" s="629">
        <v>4</v>
      </c>
      <c r="S824" s="629">
        <v>4</v>
      </c>
      <c r="T824" s="615" t="s">
        <v>610</v>
      </c>
      <c r="U824" s="629">
        <v>5</v>
      </c>
      <c r="V824" s="629">
        <v>4</v>
      </c>
      <c r="W824" s="615" t="s">
        <v>610</v>
      </c>
      <c r="X824" s="629">
        <v>6</v>
      </c>
      <c r="Y824" s="629">
        <v>4</v>
      </c>
      <c r="Z824" s="615" t="s">
        <v>610</v>
      </c>
      <c r="AA824" s="629">
        <v>7</v>
      </c>
      <c r="AB824" s="629">
        <v>4</v>
      </c>
      <c r="AC824" s="615" t="s">
        <v>610</v>
      </c>
      <c r="AD824" s="629">
        <v>8</v>
      </c>
      <c r="AE824" s="629">
        <v>4</v>
      </c>
      <c r="AF824" s="615" t="s">
        <v>610</v>
      </c>
      <c r="AG824" s="629">
        <v>9</v>
      </c>
      <c r="AH824" s="629">
        <v>4</v>
      </c>
      <c r="AI824" s="615" t="s">
        <v>610</v>
      </c>
      <c r="AJ824" s="629">
        <v>10</v>
      </c>
      <c r="AK824" s="629">
        <v>4</v>
      </c>
      <c r="AL824" s="615" t="s">
        <v>610</v>
      </c>
      <c r="AM824" s="629">
        <v>11</v>
      </c>
      <c r="AN824" s="629">
        <v>4</v>
      </c>
      <c r="AO824" s="615" t="s">
        <v>610</v>
      </c>
      <c r="AP824" s="629">
        <v>12</v>
      </c>
      <c r="AQ824" s="629">
        <v>4</v>
      </c>
    </row>
    <row r="825" spans="1:43" hidden="1" x14ac:dyDescent="0.3">
      <c r="A825" s="638"/>
      <c r="H825" s="619" t="s">
        <v>537</v>
      </c>
      <c r="I825" s="620" t="s">
        <v>538</v>
      </c>
      <c r="J825" s="621" t="s">
        <v>652</v>
      </c>
      <c r="K825" s="619" t="s">
        <v>537</v>
      </c>
      <c r="L825" s="620" t="s">
        <v>538</v>
      </c>
      <c r="M825" s="621" t="s">
        <v>652</v>
      </c>
      <c r="N825" s="619" t="s">
        <v>537</v>
      </c>
      <c r="O825" s="620" t="s">
        <v>538</v>
      </c>
      <c r="P825" s="621" t="s">
        <v>652</v>
      </c>
      <c r="Q825" s="619" t="s">
        <v>537</v>
      </c>
      <c r="R825" s="620" t="s">
        <v>538</v>
      </c>
      <c r="S825" s="621" t="s">
        <v>652</v>
      </c>
      <c r="T825" s="619" t="s">
        <v>537</v>
      </c>
      <c r="U825" s="620" t="s">
        <v>538</v>
      </c>
      <c r="V825" s="621" t="s">
        <v>652</v>
      </c>
      <c r="W825" s="619" t="s">
        <v>537</v>
      </c>
      <c r="X825" s="620" t="s">
        <v>538</v>
      </c>
      <c r="Y825" s="621" t="s">
        <v>652</v>
      </c>
      <c r="Z825" s="619" t="s">
        <v>537</v>
      </c>
      <c r="AA825" s="620" t="s">
        <v>538</v>
      </c>
      <c r="AB825" s="621" t="s">
        <v>652</v>
      </c>
      <c r="AC825" s="619" t="s">
        <v>537</v>
      </c>
      <c r="AD825" s="620" t="s">
        <v>538</v>
      </c>
      <c r="AE825" s="621" t="s">
        <v>652</v>
      </c>
      <c r="AF825" s="619" t="s">
        <v>537</v>
      </c>
      <c r="AG825" s="620" t="s">
        <v>538</v>
      </c>
      <c r="AH825" s="621" t="s">
        <v>652</v>
      </c>
      <c r="AI825" s="619" t="s">
        <v>537</v>
      </c>
      <c r="AJ825" s="620" t="s">
        <v>538</v>
      </c>
      <c r="AK825" s="621" t="s">
        <v>652</v>
      </c>
      <c r="AL825" s="619" t="s">
        <v>537</v>
      </c>
      <c r="AM825" s="620" t="s">
        <v>538</v>
      </c>
      <c r="AN825" s="621" t="s">
        <v>652</v>
      </c>
      <c r="AO825" s="619" t="s">
        <v>537</v>
      </c>
      <c r="AP825" s="620" t="s">
        <v>538</v>
      </c>
      <c r="AQ825" s="621" t="s">
        <v>652</v>
      </c>
    </row>
    <row r="826" spans="1:43" hidden="1" x14ac:dyDescent="0.3">
      <c r="A826" s="638"/>
      <c r="H826" s="607" t="s">
        <v>611</v>
      </c>
      <c r="I826" s="623">
        <v>1</v>
      </c>
      <c r="J826" s="623">
        <v>4</v>
      </c>
      <c r="K826" s="607" t="s">
        <v>611</v>
      </c>
      <c r="L826" s="623">
        <v>2</v>
      </c>
      <c r="M826" s="623">
        <v>4</v>
      </c>
      <c r="N826" s="607" t="s">
        <v>611</v>
      </c>
      <c r="O826" s="623">
        <v>3</v>
      </c>
      <c r="P826" s="623">
        <v>4</v>
      </c>
      <c r="Q826" s="607" t="s">
        <v>611</v>
      </c>
      <c r="R826" s="623">
        <v>4</v>
      </c>
      <c r="S826" s="623">
        <v>4</v>
      </c>
      <c r="T826" s="607" t="s">
        <v>611</v>
      </c>
      <c r="U826" s="623">
        <v>5</v>
      </c>
      <c r="V826" s="623">
        <v>4</v>
      </c>
      <c r="W826" s="607" t="s">
        <v>611</v>
      </c>
      <c r="X826" s="623">
        <v>6</v>
      </c>
      <c r="Y826" s="623">
        <v>4</v>
      </c>
      <c r="Z826" s="607" t="s">
        <v>611</v>
      </c>
      <c r="AA826" s="623">
        <v>7</v>
      </c>
      <c r="AB826" s="623">
        <v>4</v>
      </c>
      <c r="AC826" s="607" t="s">
        <v>611</v>
      </c>
      <c r="AD826" s="623">
        <v>8</v>
      </c>
      <c r="AE826" s="623">
        <v>4</v>
      </c>
      <c r="AF826" s="607" t="s">
        <v>611</v>
      </c>
      <c r="AG826" s="623">
        <v>9</v>
      </c>
      <c r="AH826" s="623">
        <v>4</v>
      </c>
      <c r="AI826" s="607" t="s">
        <v>611</v>
      </c>
      <c r="AJ826" s="623">
        <v>10</v>
      </c>
      <c r="AK826" s="623">
        <v>4</v>
      </c>
      <c r="AL826" s="607" t="s">
        <v>611</v>
      </c>
      <c r="AM826" s="623">
        <v>11</v>
      </c>
      <c r="AN826" s="623">
        <v>4</v>
      </c>
      <c r="AO826" s="607" t="s">
        <v>611</v>
      </c>
      <c r="AP826" s="623">
        <v>12</v>
      </c>
      <c r="AQ826" s="623">
        <v>4</v>
      </c>
    </row>
    <row r="827" spans="1:43" hidden="1" x14ac:dyDescent="0.3">
      <c r="A827" s="638"/>
      <c r="H827" s="602" t="s">
        <v>537</v>
      </c>
      <c r="I827" s="623" t="s">
        <v>538</v>
      </c>
      <c r="J827" s="626" t="s">
        <v>652</v>
      </c>
      <c r="K827" s="602" t="s">
        <v>537</v>
      </c>
      <c r="L827" s="623" t="s">
        <v>538</v>
      </c>
      <c r="M827" s="626" t="s">
        <v>652</v>
      </c>
      <c r="N827" s="602" t="s">
        <v>537</v>
      </c>
      <c r="O827" s="623" t="s">
        <v>538</v>
      </c>
      <c r="P827" s="626" t="s">
        <v>652</v>
      </c>
      <c r="Q827" s="602" t="s">
        <v>537</v>
      </c>
      <c r="R827" s="623" t="s">
        <v>538</v>
      </c>
      <c r="S827" s="626" t="s">
        <v>652</v>
      </c>
      <c r="T827" s="602" t="s">
        <v>537</v>
      </c>
      <c r="U827" s="623" t="s">
        <v>538</v>
      </c>
      <c r="V827" s="626" t="s">
        <v>652</v>
      </c>
      <c r="W827" s="602" t="s">
        <v>537</v>
      </c>
      <c r="X827" s="623" t="s">
        <v>538</v>
      </c>
      <c r="Y827" s="626" t="s">
        <v>652</v>
      </c>
      <c r="Z827" s="602" t="s">
        <v>537</v>
      </c>
      <c r="AA827" s="623" t="s">
        <v>538</v>
      </c>
      <c r="AB827" s="626" t="s">
        <v>652</v>
      </c>
      <c r="AC827" s="602" t="s">
        <v>537</v>
      </c>
      <c r="AD827" s="623" t="s">
        <v>538</v>
      </c>
      <c r="AE827" s="626" t="s">
        <v>652</v>
      </c>
      <c r="AF827" s="602" t="s">
        <v>537</v>
      </c>
      <c r="AG827" s="623" t="s">
        <v>538</v>
      </c>
      <c r="AH827" s="626" t="s">
        <v>652</v>
      </c>
      <c r="AI827" s="602" t="s">
        <v>537</v>
      </c>
      <c r="AJ827" s="623" t="s">
        <v>538</v>
      </c>
      <c r="AK827" s="626" t="s">
        <v>652</v>
      </c>
      <c r="AL827" s="602" t="s">
        <v>537</v>
      </c>
      <c r="AM827" s="623" t="s">
        <v>538</v>
      </c>
      <c r="AN827" s="626" t="s">
        <v>652</v>
      </c>
      <c r="AO827" s="602" t="s">
        <v>537</v>
      </c>
      <c r="AP827" s="623" t="s">
        <v>538</v>
      </c>
      <c r="AQ827" s="626" t="s">
        <v>652</v>
      </c>
    </row>
    <row r="828" spans="1:43" hidden="1" x14ac:dyDescent="0.3">
      <c r="A828" s="638"/>
      <c r="H828" s="602" t="s">
        <v>612</v>
      </c>
      <c r="I828" s="623">
        <v>1</v>
      </c>
      <c r="J828" s="623">
        <v>4</v>
      </c>
      <c r="K828" s="602" t="s">
        <v>612</v>
      </c>
      <c r="L828" s="623">
        <v>2</v>
      </c>
      <c r="M828" s="623">
        <v>4</v>
      </c>
      <c r="N828" s="602" t="s">
        <v>612</v>
      </c>
      <c r="O828" s="623">
        <v>3</v>
      </c>
      <c r="P828" s="623">
        <v>4</v>
      </c>
      <c r="Q828" s="602" t="s">
        <v>612</v>
      </c>
      <c r="R828" s="623">
        <v>4</v>
      </c>
      <c r="S828" s="623">
        <v>4</v>
      </c>
      <c r="T828" s="602" t="s">
        <v>612</v>
      </c>
      <c r="U828" s="623">
        <v>5</v>
      </c>
      <c r="V828" s="623">
        <v>4</v>
      </c>
      <c r="W828" s="602" t="s">
        <v>612</v>
      </c>
      <c r="X828" s="623">
        <v>6</v>
      </c>
      <c r="Y828" s="623">
        <v>4</v>
      </c>
      <c r="Z828" s="602" t="s">
        <v>612</v>
      </c>
      <c r="AA828" s="623">
        <v>7</v>
      </c>
      <c r="AB828" s="623">
        <v>4</v>
      </c>
      <c r="AC828" s="602" t="s">
        <v>612</v>
      </c>
      <c r="AD828" s="623">
        <v>8</v>
      </c>
      <c r="AE828" s="623">
        <v>4</v>
      </c>
      <c r="AF828" s="602" t="s">
        <v>612</v>
      </c>
      <c r="AG828" s="623">
        <v>9</v>
      </c>
      <c r="AH828" s="623">
        <v>4</v>
      </c>
      <c r="AI828" s="602" t="s">
        <v>612</v>
      </c>
      <c r="AJ828" s="623">
        <v>10</v>
      </c>
      <c r="AK828" s="623">
        <v>4</v>
      </c>
      <c r="AL828" s="602" t="s">
        <v>612</v>
      </c>
      <c r="AM828" s="623">
        <v>11</v>
      </c>
      <c r="AN828" s="623">
        <v>4</v>
      </c>
      <c r="AO828" s="602" t="s">
        <v>612</v>
      </c>
      <c r="AP828" s="623">
        <v>12</v>
      </c>
      <c r="AQ828" s="623">
        <v>4</v>
      </c>
    </row>
    <row r="829" spans="1:43" hidden="1" x14ac:dyDescent="0.3">
      <c r="A829" s="638"/>
      <c r="H829" s="607" t="s">
        <v>537</v>
      </c>
      <c r="I829" s="623" t="s">
        <v>538</v>
      </c>
      <c r="J829" s="626" t="s">
        <v>652</v>
      </c>
      <c r="K829" s="607" t="s">
        <v>537</v>
      </c>
      <c r="L829" s="623" t="s">
        <v>538</v>
      </c>
      <c r="M829" s="626" t="s">
        <v>652</v>
      </c>
      <c r="N829" s="607" t="s">
        <v>537</v>
      </c>
      <c r="O829" s="623" t="s">
        <v>538</v>
      </c>
      <c r="P829" s="626" t="s">
        <v>652</v>
      </c>
      <c r="Q829" s="607" t="s">
        <v>537</v>
      </c>
      <c r="R829" s="623" t="s">
        <v>538</v>
      </c>
      <c r="S829" s="626" t="s">
        <v>652</v>
      </c>
      <c r="T829" s="607" t="s">
        <v>537</v>
      </c>
      <c r="U829" s="623" t="s">
        <v>538</v>
      </c>
      <c r="V829" s="626" t="s">
        <v>652</v>
      </c>
      <c r="W829" s="607" t="s">
        <v>537</v>
      </c>
      <c r="X829" s="623" t="s">
        <v>538</v>
      </c>
      <c r="Y829" s="626" t="s">
        <v>652</v>
      </c>
      <c r="Z829" s="607" t="s">
        <v>537</v>
      </c>
      <c r="AA829" s="623" t="s">
        <v>538</v>
      </c>
      <c r="AB829" s="626" t="s">
        <v>652</v>
      </c>
      <c r="AC829" s="607" t="s">
        <v>537</v>
      </c>
      <c r="AD829" s="623" t="s">
        <v>538</v>
      </c>
      <c r="AE829" s="626" t="s">
        <v>652</v>
      </c>
      <c r="AF829" s="607" t="s">
        <v>537</v>
      </c>
      <c r="AG829" s="623" t="s">
        <v>538</v>
      </c>
      <c r="AH829" s="626" t="s">
        <v>652</v>
      </c>
      <c r="AI829" s="607" t="s">
        <v>537</v>
      </c>
      <c r="AJ829" s="623" t="s">
        <v>538</v>
      </c>
      <c r="AK829" s="626" t="s">
        <v>652</v>
      </c>
      <c r="AL829" s="607" t="s">
        <v>537</v>
      </c>
      <c r="AM829" s="623" t="s">
        <v>538</v>
      </c>
      <c r="AN829" s="626" t="s">
        <v>652</v>
      </c>
      <c r="AO829" s="607" t="s">
        <v>537</v>
      </c>
      <c r="AP829" s="623" t="s">
        <v>538</v>
      </c>
      <c r="AQ829" s="626" t="s">
        <v>652</v>
      </c>
    </row>
    <row r="830" spans="1:43" hidden="1" x14ac:dyDescent="0.3">
      <c r="A830" s="638"/>
      <c r="H830" s="607" t="s">
        <v>613</v>
      </c>
      <c r="I830" s="623">
        <v>1</v>
      </c>
      <c r="J830" s="623">
        <v>4</v>
      </c>
      <c r="K830" s="607" t="s">
        <v>613</v>
      </c>
      <c r="L830" s="623">
        <v>2</v>
      </c>
      <c r="M830" s="623">
        <v>4</v>
      </c>
      <c r="N830" s="607" t="s">
        <v>613</v>
      </c>
      <c r="O830" s="623">
        <v>3</v>
      </c>
      <c r="P830" s="623">
        <v>4</v>
      </c>
      <c r="Q830" s="607" t="s">
        <v>613</v>
      </c>
      <c r="R830" s="623">
        <v>4</v>
      </c>
      <c r="S830" s="623">
        <v>4</v>
      </c>
      <c r="T830" s="607" t="s">
        <v>613</v>
      </c>
      <c r="U830" s="623">
        <v>5</v>
      </c>
      <c r="V830" s="623">
        <v>4</v>
      </c>
      <c r="W830" s="607" t="s">
        <v>613</v>
      </c>
      <c r="X830" s="623">
        <v>6</v>
      </c>
      <c r="Y830" s="623">
        <v>4</v>
      </c>
      <c r="Z830" s="607" t="s">
        <v>613</v>
      </c>
      <c r="AA830" s="623">
        <v>7</v>
      </c>
      <c r="AB830" s="623">
        <v>4</v>
      </c>
      <c r="AC830" s="607" t="s">
        <v>613</v>
      </c>
      <c r="AD830" s="623">
        <v>8</v>
      </c>
      <c r="AE830" s="623">
        <v>4</v>
      </c>
      <c r="AF830" s="607" t="s">
        <v>613</v>
      </c>
      <c r="AG830" s="623">
        <v>9</v>
      </c>
      <c r="AH830" s="623">
        <v>4</v>
      </c>
      <c r="AI830" s="607" t="s">
        <v>613</v>
      </c>
      <c r="AJ830" s="623">
        <v>10</v>
      </c>
      <c r="AK830" s="623">
        <v>4</v>
      </c>
      <c r="AL830" s="607" t="s">
        <v>613</v>
      </c>
      <c r="AM830" s="623">
        <v>11</v>
      </c>
      <c r="AN830" s="623">
        <v>4</v>
      </c>
      <c r="AO830" s="607" t="s">
        <v>613</v>
      </c>
      <c r="AP830" s="623">
        <v>12</v>
      </c>
      <c r="AQ830" s="623">
        <v>4</v>
      </c>
    </row>
    <row r="831" spans="1:43" hidden="1" x14ac:dyDescent="0.3">
      <c r="A831" s="638"/>
      <c r="H831" s="607" t="s">
        <v>537</v>
      </c>
      <c r="I831" s="623" t="s">
        <v>538</v>
      </c>
      <c r="J831" s="626" t="s">
        <v>652</v>
      </c>
      <c r="K831" s="607" t="s">
        <v>537</v>
      </c>
      <c r="L831" s="623" t="s">
        <v>538</v>
      </c>
      <c r="M831" s="626" t="s">
        <v>652</v>
      </c>
      <c r="N831" s="607" t="s">
        <v>537</v>
      </c>
      <c r="O831" s="623" t="s">
        <v>538</v>
      </c>
      <c r="P831" s="626" t="s">
        <v>652</v>
      </c>
      <c r="Q831" s="607" t="s">
        <v>537</v>
      </c>
      <c r="R831" s="623" t="s">
        <v>538</v>
      </c>
      <c r="S831" s="626" t="s">
        <v>652</v>
      </c>
      <c r="T831" s="607" t="s">
        <v>537</v>
      </c>
      <c r="U831" s="623" t="s">
        <v>538</v>
      </c>
      <c r="V831" s="626" t="s">
        <v>652</v>
      </c>
      <c r="W831" s="607" t="s">
        <v>537</v>
      </c>
      <c r="X831" s="623" t="s">
        <v>538</v>
      </c>
      <c r="Y831" s="626" t="s">
        <v>652</v>
      </c>
      <c r="Z831" s="607" t="s">
        <v>537</v>
      </c>
      <c r="AA831" s="623" t="s">
        <v>538</v>
      </c>
      <c r="AB831" s="626" t="s">
        <v>652</v>
      </c>
      <c r="AC831" s="607" t="s">
        <v>537</v>
      </c>
      <c r="AD831" s="623" t="s">
        <v>538</v>
      </c>
      <c r="AE831" s="626" t="s">
        <v>652</v>
      </c>
      <c r="AF831" s="607" t="s">
        <v>537</v>
      </c>
      <c r="AG831" s="623" t="s">
        <v>538</v>
      </c>
      <c r="AH831" s="626" t="s">
        <v>652</v>
      </c>
      <c r="AI831" s="607" t="s">
        <v>537</v>
      </c>
      <c r="AJ831" s="623" t="s">
        <v>538</v>
      </c>
      <c r="AK831" s="626" t="s">
        <v>652</v>
      </c>
      <c r="AL831" s="607" t="s">
        <v>537</v>
      </c>
      <c r="AM831" s="623" t="s">
        <v>538</v>
      </c>
      <c r="AN831" s="626" t="s">
        <v>652</v>
      </c>
      <c r="AO831" s="607" t="s">
        <v>537</v>
      </c>
      <c r="AP831" s="623" t="s">
        <v>538</v>
      </c>
      <c r="AQ831" s="626" t="s">
        <v>652</v>
      </c>
    </row>
    <row r="832" spans="1:43" hidden="1" x14ac:dyDescent="0.3">
      <c r="A832" s="638"/>
      <c r="H832" s="607" t="s">
        <v>614</v>
      </c>
      <c r="I832" s="623">
        <v>1</v>
      </c>
      <c r="J832" s="623">
        <v>4</v>
      </c>
      <c r="K832" s="607" t="s">
        <v>614</v>
      </c>
      <c r="L832" s="623">
        <v>2</v>
      </c>
      <c r="M832" s="623">
        <v>4</v>
      </c>
      <c r="N832" s="607" t="s">
        <v>614</v>
      </c>
      <c r="O832" s="623">
        <v>3</v>
      </c>
      <c r="P832" s="623">
        <v>4</v>
      </c>
      <c r="Q832" s="607" t="s">
        <v>614</v>
      </c>
      <c r="R832" s="623">
        <v>4</v>
      </c>
      <c r="S832" s="623">
        <v>4</v>
      </c>
      <c r="T832" s="607" t="s">
        <v>614</v>
      </c>
      <c r="U832" s="623">
        <v>5</v>
      </c>
      <c r="V832" s="623">
        <v>4</v>
      </c>
      <c r="W832" s="607" t="s">
        <v>614</v>
      </c>
      <c r="X832" s="623">
        <v>6</v>
      </c>
      <c r="Y832" s="623">
        <v>4</v>
      </c>
      <c r="Z832" s="607" t="s">
        <v>614</v>
      </c>
      <c r="AA832" s="623">
        <v>7</v>
      </c>
      <c r="AB832" s="623">
        <v>4</v>
      </c>
      <c r="AC832" s="607" t="s">
        <v>614</v>
      </c>
      <c r="AD832" s="623">
        <v>8</v>
      </c>
      <c r="AE832" s="623">
        <v>4</v>
      </c>
      <c r="AF832" s="607" t="s">
        <v>614</v>
      </c>
      <c r="AG832" s="623">
        <v>9</v>
      </c>
      <c r="AH832" s="623">
        <v>4</v>
      </c>
      <c r="AI832" s="607" t="s">
        <v>614</v>
      </c>
      <c r="AJ832" s="623">
        <v>10</v>
      </c>
      <c r="AK832" s="623">
        <v>4</v>
      </c>
      <c r="AL832" s="607" t="s">
        <v>614</v>
      </c>
      <c r="AM832" s="623">
        <v>11</v>
      </c>
      <c r="AN832" s="623">
        <v>4</v>
      </c>
      <c r="AO832" s="607" t="s">
        <v>614</v>
      </c>
      <c r="AP832" s="623">
        <v>12</v>
      </c>
      <c r="AQ832" s="623">
        <v>4</v>
      </c>
    </row>
    <row r="833" spans="1:43" hidden="1" x14ac:dyDescent="0.3">
      <c r="A833" s="638"/>
      <c r="H833" s="607" t="s">
        <v>537</v>
      </c>
      <c r="I833" s="623" t="s">
        <v>538</v>
      </c>
      <c r="J833" s="626" t="s">
        <v>652</v>
      </c>
      <c r="K833" s="607" t="s">
        <v>537</v>
      </c>
      <c r="L833" s="623" t="s">
        <v>538</v>
      </c>
      <c r="M833" s="626" t="s">
        <v>652</v>
      </c>
      <c r="N833" s="607" t="s">
        <v>537</v>
      </c>
      <c r="O833" s="623" t="s">
        <v>538</v>
      </c>
      <c r="P833" s="626" t="s">
        <v>652</v>
      </c>
      <c r="Q833" s="607" t="s">
        <v>537</v>
      </c>
      <c r="R833" s="623" t="s">
        <v>538</v>
      </c>
      <c r="S833" s="626" t="s">
        <v>652</v>
      </c>
      <c r="T833" s="607" t="s">
        <v>537</v>
      </c>
      <c r="U833" s="623" t="s">
        <v>538</v>
      </c>
      <c r="V833" s="626" t="s">
        <v>652</v>
      </c>
      <c r="W833" s="607" t="s">
        <v>537</v>
      </c>
      <c r="X833" s="623" t="s">
        <v>538</v>
      </c>
      <c r="Y833" s="626" t="s">
        <v>652</v>
      </c>
      <c r="Z833" s="607" t="s">
        <v>537</v>
      </c>
      <c r="AA833" s="623" t="s">
        <v>538</v>
      </c>
      <c r="AB833" s="626" t="s">
        <v>652</v>
      </c>
      <c r="AC833" s="607" t="s">
        <v>537</v>
      </c>
      <c r="AD833" s="623" t="s">
        <v>538</v>
      </c>
      <c r="AE833" s="626" t="s">
        <v>652</v>
      </c>
      <c r="AF833" s="607" t="s">
        <v>537</v>
      </c>
      <c r="AG833" s="623" t="s">
        <v>538</v>
      </c>
      <c r="AH833" s="626" t="s">
        <v>652</v>
      </c>
      <c r="AI833" s="607" t="s">
        <v>537</v>
      </c>
      <c r="AJ833" s="623" t="s">
        <v>538</v>
      </c>
      <c r="AK833" s="626" t="s">
        <v>652</v>
      </c>
      <c r="AL833" s="607" t="s">
        <v>537</v>
      </c>
      <c r="AM833" s="623" t="s">
        <v>538</v>
      </c>
      <c r="AN833" s="626" t="s">
        <v>652</v>
      </c>
      <c r="AO833" s="607" t="s">
        <v>537</v>
      </c>
      <c r="AP833" s="623" t="s">
        <v>538</v>
      </c>
      <c r="AQ833" s="626" t="s">
        <v>652</v>
      </c>
    </row>
    <row r="834" spans="1:43" hidden="1" x14ac:dyDescent="0.3">
      <c r="A834" s="638"/>
      <c r="H834" s="607" t="s">
        <v>615</v>
      </c>
      <c r="I834" s="623">
        <v>1</v>
      </c>
      <c r="J834" s="623">
        <v>4</v>
      </c>
      <c r="K834" s="607" t="s">
        <v>615</v>
      </c>
      <c r="L834" s="623">
        <v>2</v>
      </c>
      <c r="M834" s="623">
        <v>4</v>
      </c>
      <c r="N834" s="607" t="s">
        <v>615</v>
      </c>
      <c r="O834" s="623">
        <v>3</v>
      </c>
      <c r="P834" s="623">
        <v>4</v>
      </c>
      <c r="Q834" s="607" t="s">
        <v>615</v>
      </c>
      <c r="R834" s="623">
        <v>4</v>
      </c>
      <c r="S834" s="623">
        <v>4</v>
      </c>
      <c r="T834" s="607" t="s">
        <v>615</v>
      </c>
      <c r="U834" s="623">
        <v>5</v>
      </c>
      <c r="V834" s="623">
        <v>4</v>
      </c>
      <c r="W834" s="607" t="s">
        <v>615</v>
      </c>
      <c r="X834" s="623">
        <v>6</v>
      </c>
      <c r="Y834" s="623">
        <v>4</v>
      </c>
      <c r="Z834" s="607" t="s">
        <v>615</v>
      </c>
      <c r="AA834" s="623">
        <v>7</v>
      </c>
      <c r="AB834" s="623">
        <v>4</v>
      </c>
      <c r="AC834" s="607" t="s">
        <v>615</v>
      </c>
      <c r="AD834" s="623">
        <v>8</v>
      </c>
      <c r="AE834" s="623">
        <v>4</v>
      </c>
      <c r="AF834" s="607" t="s">
        <v>615</v>
      </c>
      <c r="AG834" s="623">
        <v>9</v>
      </c>
      <c r="AH834" s="623">
        <v>4</v>
      </c>
      <c r="AI834" s="607" t="s">
        <v>615</v>
      </c>
      <c r="AJ834" s="623">
        <v>10</v>
      </c>
      <c r="AK834" s="623">
        <v>4</v>
      </c>
      <c r="AL834" s="607" t="s">
        <v>615</v>
      </c>
      <c r="AM834" s="623">
        <v>11</v>
      </c>
      <c r="AN834" s="623">
        <v>4</v>
      </c>
      <c r="AO834" s="607" t="s">
        <v>615</v>
      </c>
      <c r="AP834" s="623">
        <v>12</v>
      </c>
      <c r="AQ834" s="623">
        <v>4</v>
      </c>
    </row>
    <row r="835" spans="1:43" hidden="1" x14ac:dyDescent="0.3">
      <c r="A835" s="638"/>
      <c r="H835" s="607" t="s">
        <v>537</v>
      </c>
      <c r="I835" s="623" t="s">
        <v>538</v>
      </c>
      <c r="J835" s="626" t="s">
        <v>652</v>
      </c>
      <c r="K835" s="607" t="s">
        <v>537</v>
      </c>
      <c r="L835" s="623" t="s">
        <v>538</v>
      </c>
      <c r="M835" s="626" t="s">
        <v>652</v>
      </c>
      <c r="N835" s="607" t="s">
        <v>537</v>
      </c>
      <c r="O835" s="623" t="s">
        <v>538</v>
      </c>
      <c r="P835" s="626" t="s">
        <v>652</v>
      </c>
      <c r="Q835" s="607" t="s">
        <v>537</v>
      </c>
      <c r="R835" s="623" t="s">
        <v>538</v>
      </c>
      <c r="S835" s="626" t="s">
        <v>652</v>
      </c>
      <c r="T835" s="607" t="s">
        <v>537</v>
      </c>
      <c r="U835" s="623" t="s">
        <v>538</v>
      </c>
      <c r="V835" s="626" t="s">
        <v>652</v>
      </c>
      <c r="W835" s="607" t="s">
        <v>537</v>
      </c>
      <c r="X835" s="623" t="s">
        <v>538</v>
      </c>
      <c r="Y835" s="626" t="s">
        <v>652</v>
      </c>
      <c r="Z835" s="607" t="s">
        <v>537</v>
      </c>
      <c r="AA835" s="623" t="s">
        <v>538</v>
      </c>
      <c r="AB835" s="626" t="s">
        <v>652</v>
      </c>
      <c r="AC835" s="607" t="s">
        <v>537</v>
      </c>
      <c r="AD835" s="623" t="s">
        <v>538</v>
      </c>
      <c r="AE835" s="626" t="s">
        <v>652</v>
      </c>
      <c r="AF835" s="607" t="s">
        <v>537</v>
      </c>
      <c r="AG835" s="623" t="s">
        <v>538</v>
      </c>
      <c r="AH835" s="626" t="s">
        <v>652</v>
      </c>
      <c r="AI835" s="607" t="s">
        <v>537</v>
      </c>
      <c r="AJ835" s="623" t="s">
        <v>538</v>
      </c>
      <c r="AK835" s="626" t="s">
        <v>652</v>
      </c>
      <c r="AL835" s="607" t="s">
        <v>537</v>
      </c>
      <c r="AM835" s="623" t="s">
        <v>538</v>
      </c>
      <c r="AN835" s="626" t="s">
        <v>652</v>
      </c>
      <c r="AO835" s="607" t="s">
        <v>537</v>
      </c>
      <c r="AP835" s="623" t="s">
        <v>538</v>
      </c>
      <c r="AQ835" s="626" t="s">
        <v>652</v>
      </c>
    </row>
    <row r="836" spans="1:43" hidden="1" x14ac:dyDescent="0.3">
      <c r="A836" s="638"/>
      <c r="H836" s="607" t="s">
        <v>616</v>
      </c>
      <c r="I836" s="623">
        <v>1</v>
      </c>
      <c r="J836" s="623">
        <v>4</v>
      </c>
      <c r="K836" s="607" t="s">
        <v>616</v>
      </c>
      <c r="L836" s="623">
        <v>2</v>
      </c>
      <c r="M836" s="623">
        <v>4</v>
      </c>
      <c r="N836" s="607" t="s">
        <v>616</v>
      </c>
      <c r="O836" s="623">
        <v>3</v>
      </c>
      <c r="P836" s="623">
        <v>4</v>
      </c>
      <c r="Q836" s="607" t="s">
        <v>616</v>
      </c>
      <c r="R836" s="623">
        <v>4</v>
      </c>
      <c r="S836" s="623">
        <v>4</v>
      </c>
      <c r="T836" s="607" t="s">
        <v>616</v>
      </c>
      <c r="U836" s="623">
        <v>5</v>
      </c>
      <c r="V836" s="623">
        <v>4</v>
      </c>
      <c r="W836" s="607" t="s">
        <v>616</v>
      </c>
      <c r="X836" s="623">
        <v>6</v>
      </c>
      <c r="Y836" s="623">
        <v>4</v>
      </c>
      <c r="Z836" s="607" t="s">
        <v>616</v>
      </c>
      <c r="AA836" s="623">
        <v>7</v>
      </c>
      <c r="AB836" s="623">
        <v>4</v>
      </c>
      <c r="AC836" s="607" t="s">
        <v>616</v>
      </c>
      <c r="AD836" s="623">
        <v>8</v>
      </c>
      <c r="AE836" s="623">
        <v>4</v>
      </c>
      <c r="AF836" s="607" t="s">
        <v>616</v>
      </c>
      <c r="AG836" s="623">
        <v>9</v>
      </c>
      <c r="AH836" s="623">
        <v>4</v>
      </c>
      <c r="AI836" s="607" t="s">
        <v>616</v>
      </c>
      <c r="AJ836" s="623">
        <v>10</v>
      </c>
      <c r="AK836" s="623">
        <v>4</v>
      </c>
      <c r="AL836" s="607" t="s">
        <v>616</v>
      </c>
      <c r="AM836" s="623">
        <v>11</v>
      </c>
      <c r="AN836" s="623">
        <v>4</v>
      </c>
      <c r="AO836" s="607" t="s">
        <v>616</v>
      </c>
      <c r="AP836" s="623">
        <v>12</v>
      </c>
      <c r="AQ836" s="623">
        <v>4</v>
      </c>
    </row>
    <row r="837" spans="1:43" hidden="1" x14ac:dyDescent="0.3">
      <c r="A837" s="638"/>
      <c r="H837" s="602" t="s">
        <v>537</v>
      </c>
      <c r="I837" s="623" t="s">
        <v>538</v>
      </c>
      <c r="J837" s="626" t="s">
        <v>652</v>
      </c>
      <c r="K837" s="602" t="s">
        <v>537</v>
      </c>
      <c r="L837" s="623" t="s">
        <v>538</v>
      </c>
      <c r="M837" s="626" t="s">
        <v>652</v>
      </c>
      <c r="N837" s="602" t="s">
        <v>537</v>
      </c>
      <c r="O837" s="623" t="s">
        <v>538</v>
      </c>
      <c r="P837" s="626" t="s">
        <v>652</v>
      </c>
      <c r="Q837" s="602" t="s">
        <v>537</v>
      </c>
      <c r="R837" s="623" t="s">
        <v>538</v>
      </c>
      <c r="S837" s="626" t="s">
        <v>652</v>
      </c>
      <c r="T837" s="602" t="s">
        <v>537</v>
      </c>
      <c r="U837" s="623" t="s">
        <v>538</v>
      </c>
      <c r="V837" s="626" t="s">
        <v>652</v>
      </c>
      <c r="W837" s="602" t="s">
        <v>537</v>
      </c>
      <c r="X837" s="623" t="s">
        <v>538</v>
      </c>
      <c r="Y837" s="626" t="s">
        <v>652</v>
      </c>
      <c r="Z837" s="602" t="s">
        <v>537</v>
      </c>
      <c r="AA837" s="623" t="s">
        <v>538</v>
      </c>
      <c r="AB837" s="626" t="s">
        <v>652</v>
      </c>
      <c r="AC837" s="602" t="s">
        <v>537</v>
      </c>
      <c r="AD837" s="623" t="s">
        <v>538</v>
      </c>
      <c r="AE837" s="626" t="s">
        <v>652</v>
      </c>
      <c r="AF837" s="602" t="s">
        <v>537</v>
      </c>
      <c r="AG837" s="623" t="s">
        <v>538</v>
      </c>
      <c r="AH837" s="626" t="s">
        <v>652</v>
      </c>
      <c r="AI837" s="602" t="s">
        <v>537</v>
      </c>
      <c r="AJ837" s="623" t="s">
        <v>538</v>
      </c>
      <c r="AK837" s="626" t="s">
        <v>652</v>
      </c>
      <c r="AL837" s="602" t="s">
        <v>537</v>
      </c>
      <c r="AM837" s="623" t="s">
        <v>538</v>
      </c>
      <c r="AN837" s="626" t="s">
        <v>652</v>
      </c>
      <c r="AO837" s="602" t="s">
        <v>537</v>
      </c>
      <c r="AP837" s="623" t="s">
        <v>538</v>
      </c>
      <c r="AQ837" s="626" t="s">
        <v>652</v>
      </c>
    </row>
    <row r="838" spans="1:43" hidden="1" x14ac:dyDescent="0.3">
      <c r="A838" s="638"/>
      <c r="H838" s="602" t="s">
        <v>617</v>
      </c>
      <c r="I838" s="623">
        <v>1</v>
      </c>
      <c r="J838" s="623">
        <v>4</v>
      </c>
      <c r="K838" s="602" t="s">
        <v>617</v>
      </c>
      <c r="L838" s="623">
        <v>2</v>
      </c>
      <c r="M838" s="623">
        <v>4</v>
      </c>
      <c r="N838" s="602" t="s">
        <v>617</v>
      </c>
      <c r="O838" s="623">
        <v>3</v>
      </c>
      <c r="P838" s="623">
        <v>4</v>
      </c>
      <c r="Q838" s="602" t="s">
        <v>617</v>
      </c>
      <c r="R838" s="623">
        <v>4</v>
      </c>
      <c r="S838" s="623">
        <v>4</v>
      </c>
      <c r="T838" s="602" t="s">
        <v>617</v>
      </c>
      <c r="U838" s="623">
        <v>5</v>
      </c>
      <c r="V838" s="623">
        <v>4</v>
      </c>
      <c r="W838" s="602" t="s">
        <v>617</v>
      </c>
      <c r="X838" s="623">
        <v>6</v>
      </c>
      <c r="Y838" s="623">
        <v>4</v>
      </c>
      <c r="Z838" s="602" t="s">
        <v>617</v>
      </c>
      <c r="AA838" s="623">
        <v>7</v>
      </c>
      <c r="AB838" s="623">
        <v>4</v>
      </c>
      <c r="AC838" s="602" t="s">
        <v>617</v>
      </c>
      <c r="AD838" s="623">
        <v>8</v>
      </c>
      <c r="AE838" s="623">
        <v>4</v>
      </c>
      <c r="AF838" s="602" t="s">
        <v>617</v>
      </c>
      <c r="AG838" s="623">
        <v>9</v>
      </c>
      <c r="AH838" s="623">
        <v>4</v>
      </c>
      <c r="AI838" s="602" t="s">
        <v>617</v>
      </c>
      <c r="AJ838" s="623">
        <v>10</v>
      </c>
      <c r="AK838" s="623">
        <v>4</v>
      </c>
      <c r="AL838" s="602" t="s">
        <v>617</v>
      </c>
      <c r="AM838" s="623">
        <v>11</v>
      </c>
      <c r="AN838" s="623">
        <v>4</v>
      </c>
      <c r="AO838" s="602" t="s">
        <v>617</v>
      </c>
      <c r="AP838" s="623">
        <v>12</v>
      </c>
      <c r="AQ838" s="623">
        <v>4</v>
      </c>
    </row>
    <row r="839" spans="1:43" hidden="1" x14ac:dyDescent="0.3">
      <c r="A839" s="638"/>
      <c r="H839" s="602" t="s">
        <v>537</v>
      </c>
      <c r="I839" s="623" t="s">
        <v>538</v>
      </c>
      <c r="J839" s="626" t="s">
        <v>652</v>
      </c>
      <c r="K839" s="602" t="s">
        <v>537</v>
      </c>
      <c r="L839" s="623" t="s">
        <v>538</v>
      </c>
      <c r="M839" s="626" t="s">
        <v>652</v>
      </c>
      <c r="N839" s="602" t="s">
        <v>537</v>
      </c>
      <c r="O839" s="623" t="s">
        <v>538</v>
      </c>
      <c r="P839" s="626" t="s">
        <v>652</v>
      </c>
      <c r="Q839" s="602" t="s">
        <v>537</v>
      </c>
      <c r="R839" s="623" t="s">
        <v>538</v>
      </c>
      <c r="S839" s="626" t="s">
        <v>652</v>
      </c>
      <c r="T839" s="602" t="s">
        <v>537</v>
      </c>
      <c r="U839" s="623" t="s">
        <v>538</v>
      </c>
      <c r="V839" s="626" t="s">
        <v>652</v>
      </c>
      <c r="W839" s="602" t="s">
        <v>537</v>
      </c>
      <c r="X839" s="623" t="s">
        <v>538</v>
      </c>
      <c r="Y839" s="626" t="s">
        <v>652</v>
      </c>
      <c r="Z839" s="602" t="s">
        <v>537</v>
      </c>
      <c r="AA839" s="623" t="s">
        <v>538</v>
      </c>
      <c r="AB839" s="626" t="s">
        <v>652</v>
      </c>
      <c r="AC839" s="602" t="s">
        <v>537</v>
      </c>
      <c r="AD839" s="623" t="s">
        <v>538</v>
      </c>
      <c r="AE839" s="626" t="s">
        <v>652</v>
      </c>
      <c r="AF839" s="602" t="s">
        <v>537</v>
      </c>
      <c r="AG839" s="623" t="s">
        <v>538</v>
      </c>
      <c r="AH839" s="626" t="s">
        <v>652</v>
      </c>
      <c r="AI839" s="602" t="s">
        <v>537</v>
      </c>
      <c r="AJ839" s="623" t="s">
        <v>538</v>
      </c>
      <c r="AK839" s="626" t="s">
        <v>652</v>
      </c>
      <c r="AL839" s="602" t="s">
        <v>537</v>
      </c>
      <c r="AM839" s="623" t="s">
        <v>538</v>
      </c>
      <c r="AN839" s="626" t="s">
        <v>652</v>
      </c>
      <c r="AO839" s="602" t="s">
        <v>537</v>
      </c>
      <c r="AP839" s="623" t="s">
        <v>538</v>
      </c>
      <c r="AQ839" s="626" t="s">
        <v>652</v>
      </c>
    </row>
    <row r="840" spans="1:43" hidden="1" x14ac:dyDescent="0.3">
      <c r="A840" s="638"/>
      <c r="H840" s="602" t="s">
        <v>618</v>
      </c>
      <c r="I840" s="623">
        <v>1</v>
      </c>
      <c r="J840" s="623">
        <v>4</v>
      </c>
      <c r="K840" s="602" t="s">
        <v>618</v>
      </c>
      <c r="L840" s="623">
        <v>2</v>
      </c>
      <c r="M840" s="623">
        <v>4</v>
      </c>
      <c r="N840" s="602" t="s">
        <v>618</v>
      </c>
      <c r="O840" s="623">
        <v>3</v>
      </c>
      <c r="P840" s="623">
        <v>4</v>
      </c>
      <c r="Q840" s="602" t="s">
        <v>618</v>
      </c>
      <c r="R840" s="623">
        <v>4</v>
      </c>
      <c r="S840" s="623">
        <v>4</v>
      </c>
      <c r="T840" s="602" t="s">
        <v>618</v>
      </c>
      <c r="U840" s="623">
        <v>5</v>
      </c>
      <c r="V840" s="623">
        <v>4</v>
      </c>
      <c r="W840" s="602" t="s">
        <v>618</v>
      </c>
      <c r="X840" s="623">
        <v>6</v>
      </c>
      <c r="Y840" s="623">
        <v>4</v>
      </c>
      <c r="Z840" s="602" t="s">
        <v>618</v>
      </c>
      <c r="AA840" s="623">
        <v>7</v>
      </c>
      <c r="AB840" s="623">
        <v>4</v>
      </c>
      <c r="AC840" s="602" t="s">
        <v>618</v>
      </c>
      <c r="AD840" s="623">
        <v>8</v>
      </c>
      <c r="AE840" s="623">
        <v>4</v>
      </c>
      <c r="AF840" s="602" t="s">
        <v>618</v>
      </c>
      <c r="AG840" s="623">
        <v>9</v>
      </c>
      <c r="AH840" s="623">
        <v>4</v>
      </c>
      <c r="AI840" s="602" t="s">
        <v>618</v>
      </c>
      <c r="AJ840" s="623">
        <v>10</v>
      </c>
      <c r="AK840" s="623">
        <v>4</v>
      </c>
      <c r="AL840" s="602" t="s">
        <v>618</v>
      </c>
      <c r="AM840" s="623">
        <v>11</v>
      </c>
      <c r="AN840" s="623">
        <v>4</v>
      </c>
      <c r="AO840" s="602" t="s">
        <v>618</v>
      </c>
      <c r="AP840" s="623">
        <v>12</v>
      </c>
      <c r="AQ840" s="623">
        <v>4</v>
      </c>
    </row>
    <row r="841" spans="1:43" hidden="1" x14ac:dyDescent="0.3">
      <c r="A841" s="638"/>
      <c r="H841" s="602" t="s">
        <v>537</v>
      </c>
      <c r="I841" s="623" t="s">
        <v>538</v>
      </c>
      <c r="J841" s="626" t="s">
        <v>652</v>
      </c>
      <c r="K841" s="602" t="s">
        <v>537</v>
      </c>
      <c r="L841" s="623" t="s">
        <v>538</v>
      </c>
      <c r="M841" s="626" t="s">
        <v>652</v>
      </c>
      <c r="N841" s="602" t="s">
        <v>537</v>
      </c>
      <c r="O841" s="623" t="s">
        <v>538</v>
      </c>
      <c r="P841" s="626" t="s">
        <v>652</v>
      </c>
      <c r="Q841" s="602" t="s">
        <v>537</v>
      </c>
      <c r="R841" s="623" t="s">
        <v>538</v>
      </c>
      <c r="S841" s="626" t="s">
        <v>652</v>
      </c>
      <c r="T841" s="602" t="s">
        <v>537</v>
      </c>
      <c r="U841" s="623" t="s">
        <v>538</v>
      </c>
      <c r="V841" s="626" t="s">
        <v>652</v>
      </c>
      <c r="W841" s="602" t="s">
        <v>537</v>
      </c>
      <c r="X841" s="623" t="s">
        <v>538</v>
      </c>
      <c r="Y841" s="626" t="s">
        <v>652</v>
      </c>
      <c r="Z841" s="602" t="s">
        <v>537</v>
      </c>
      <c r="AA841" s="623" t="s">
        <v>538</v>
      </c>
      <c r="AB841" s="626" t="s">
        <v>652</v>
      </c>
      <c r="AC841" s="602" t="s">
        <v>537</v>
      </c>
      <c r="AD841" s="623" t="s">
        <v>538</v>
      </c>
      <c r="AE841" s="626" t="s">
        <v>652</v>
      </c>
      <c r="AF841" s="602" t="s">
        <v>537</v>
      </c>
      <c r="AG841" s="623" t="s">
        <v>538</v>
      </c>
      <c r="AH841" s="626" t="s">
        <v>652</v>
      </c>
      <c r="AI841" s="602" t="s">
        <v>537</v>
      </c>
      <c r="AJ841" s="623" t="s">
        <v>538</v>
      </c>
      <c r="AK841" s="626" t="s">
        <v>652</v>
      </c>
      <c r="AL841" s="602" t="s">
        <v>537</v>
      </c>
      <c r="AM841" s="623" t="s">
        <v>538</v>
      </c>
      <c r="AN841" s="626" t="s">
        <v>652</v>
      </c>
      <c r="AO841" s="602" t="s">
        <v>537</v>
      </c>
      <c r="AP841" s="623" t="s">
        <v>538</v>
      </c>
      <c r="AQ841" s="626" t="s">
        <v>652</v>
      </c>
    </row>
    <row r="842" spans="1:43" hidden="1" x14ac:dyDescent="0.3">
      <c r="A842" s="638"/>
      <c r="H842" s="602" t="s">
        <v>619</v>
      </c>
      <c r="I842" s="623">
        <v>1</v>
      </c>
      <c r="J842" s="623">
        <v>4</v>
      </c>
      <c r="K842" s="602" t="s">
        <v>619</v>
      </c>
      <c r="L842" s="623">
        <v>2</v>
      </c>
      <c r="M842" s="623">
        <v>4</v>
      </c>
      <c r="N842" s="602" t="s">
        <v>619</v>
      </c>
      <c r="O842" s="623">
        <v>3</v>
      </c>
      <c r="P842" s="623">
        <v>4</v>
      </c>
      <c r="Q842" s="602" t="s">
        <v>619</v>
      </c>
      <c r="R842" s="623">
        <v>4</v>
      </c>
      <c r="S842" s="623">
        <v>4</v>
      </c>
      <c r="T842" s="602" t="s">
        <v>619</v>
      </c>
      <c r="U842" s="623">
        <v>5</v>
      </c>
      <c r="V842" s="623">
        <v>4</v>
      </c>
      <c r="W842" s="602" t="s">
        <v>619</v>
      </c>
      <c r="X842" s="623">
        <v>6</v>
      </c>
      <c r="Y842" s="623">
        <v>4</v>
      </c>
      <c r="Z842" s="602" t="s">
        <v>619</v>
      </c>
      <c r="AA842" s="623">
        <v>7</v>
      </c>
      <c r="AB842" s="623">
        <v>4</v>
      </c>
      <c r="AC842" s="602" t="s">
        <v>619</v>
      </c>
      <c r="AD842" s="623">
        <v>8</v>
      </c>
      <c r="AE842" s="623">
        <v>4</v>
      </c>
      <c r="AF842" s="602" t="s">
        <v>619</v>
      </c>
      <c r="AG842" s="623">
        <v>9</v>
      </c>
      <c r="AH842" s="623">
        <v>4</v>
      </c>
      <c r="AI842" s="602" t="s">
        <v>619</v>
      </c>
      <c r="AJ842" s="623">
        <v>10</v>
      </c>
      <c r="AK842" s="623">
        <v>4</v>
      </c>
      <c r="AL842" s="602" t="s">
        <v>619</v>
      </c>
      <c r="AM842" s="623">
        <v>11</v>
      </c>
      <c r="AN842" s="623">
        <v>4</v>
      </c>
      <c r="AO842" s="602" t="s">
        <v>619</v>
      </c>
      <c r="AP842" s="623">
        <v>12</v>
      </c>
      <c r="AQ842" s="623">
        <v>4</v>
      </c>
    </row>
    <row r="843" spans="1:43" hidden="1" x14ac:dyDescent="0.3">
      <c r="A843" s="638"/>
      <c r="H843" s="607" t="s">
        <v>537</v>
      </c>
      <c r="I843" s="623" t="s">
        <v>538</v>
      </c>
      <c r="J843" s="626" t="s">
        <v>652</v>
      </c>
      <c r="K843" s="607" t="s">
        <v>537</v>
      </c>
      <c r="L843" s="623" t="s">
        <v>538</v>
      </c>
      <c r="M843" s="626" t="s">
        <v>652</v>
      </c>
      <c r="N843" s="607" t="s">
        <v>537</v>
      </c>
      <c r="O843" s="623" t="s">
        <v>538</v>
      </c>
      <c r="P843" s="626" t="s">
        <v>652</v>
      </c>
      <c r="Q843" s="607" t="s">
        <v>537</v>
      </c>
      <c r="R843" s="623" t="s">
        <v>538</v>
      </c>
      <c r="S843" s="626" t="s">
        <v>652</v>
      </c>
      <c r="T843" s="607" t="s">
        <v>537</v>
      </c>
      <c r="U843" s="623" t="s">
        <v>538</v>
      </c>
      <c r="V843" s="626" t="s">
        <v>652</v>
      </c>
      <c r="W843" s="607" t="s">
        <v>537</v>
      </c>
      <c r="X843" s="623" t="s">
        <v>538</v>
      </c>
      <c r="Y843" s="626" t="s">
        <v>652</v>
      </c>
      <c r="Z843" s="607" t="s">
        <v>537</v>
      </c>
      <c r="AA843" s="623" t="s">
        <v>538</v>
      </c>
      <c r="AB843" s="626" t="s">
        <v>652</v>
      </c>
      <c r="AC843" s="607" t="s">
        <v>537</v>
      </c>
      <c r="AD843" s="623" t="s">
        <v>538</v>
      </c>
      <c r="AE843" s="626" t="s">
        <v>652</v>
      </c>
      <c r="AF843" s="607" t="s">
        <v>537</v>
      </c>
      <c r="AG843" s="623" t="s">
        <v>538</v>
      </c>
      <c r="AH843" s="626" t="s">
        <v>652</v>
      </c>
      <c r="AI843" s="607" t="s">
        <v>537</v>
      </c>
      <c r="AJ843" s="623" t="s">
        <v>538</v>
      </c>
      <c r="AK843" s="626" t="s">
        <v>652</v>
      </c>
      <c r="AL843" s="607" t="s">
        <v>537</v>
      </c>
      <c r="AM843" s="623" t="s">
        <v>538</v>
      </c>
      <c r="AN843" s="626" t="s">
        <v>652</v>
      </c>
      <c r="AO843" s="607" t="s">
        <v>537</v>
      </c>
      <c r="AP843" s="623" t="s">
        <v>538</v>
      </c>
      <c r="AQ843" s="626" t="s">
        <v>652</v>
      </c>
    </row>
    <row r="844" spans="1:43" hidden="1" x14ac:dyDescent="0.3">
      <c r="A844" s="638"/>
      <c r="H844" s="607" t="s">
        <v>620</v>
      </c>
      <c r="I844" s="623">
        <v>1</v>
      </c>
      <c r="J844" s="623">
        <v>4</v>
      </c>
      <c r="K844" s="607" t="s">
        <v>620</v>
      </c>
      <c r="L844" s="623">
        <v>2</v>
      </c>
      <c r="M844" s="623">
        <v>4</v>
      </c>
      <c r="N844" s="607" t="s">
        <v>620</v>
      </c>
      <c r="O844" s="623">
        <v>3</v>
      </c>
      <c r="P844" s="623">
        <v>4</v>
      </c>
      <c r="Q844" s="607" t="s">
        <v>620</v>
      </c>
      <c r="R844" s="623">
        <v>4</v>
      </c>
      <c r="S844" s="623">
        <v>4</v>
      </c>
      <c r="T844" s="607" t="s">
        <v>620</v>
      </c>
      <c r="U844" s="623">
        <v>5</v>
      </c>
      <c r="V844" s="623">
        <v>4</v>
      </c>
      <c r="W844" s="607" t="s">
        <v>620</v>
      </c>
      <c r="X844" s="623">
        <v>6</v>
      </c>
      <c r="Y844" s="623">
        <v>4</v>
      </c>
      <c r="Z844" s="607" t="s">
        <v>620</v>
      </c>
      <c r="AA844" s="623">
        <v>7</v>
      </c>
      <c r="AB844" s="623">
        <v>4</v>
      </c>
      <c r="AC844" s="607" t="s">
        <v>620</v>
      </c>
      <c r="AD844" s="623">
        <v>8</v>
      </c>
      <c r="AE844" s="623">
        <v>4</v>
      </c>
      <c r="AF844" s="607" t="s">
        <v>620</v>
      </c>
      <c r="AG844" s="623">
        <v>9</v>
      </c>
      <c r="AH844" s="623">
        <v>4</v>
      </c>
      <c r="AI844" s="607" t="s">
        <v>620</v>
      </c>
      <c r="AJ844" s="623">
        <v>10</v>
      </c>
      <c r="AK844" s="623">
        <v>4</v>
      </c>
      <c r="AL844" s="607" t="s">
        <v>620</v>
      </c>
      <c r="AM844" s="623">
        <v>11</v>
      </c>
      <c r="AN844" s="623">
        <v>4</v>
      </c>
      <c r="AO844" s="607" t="s">
        <v>620</v>
      </c>
      <c r="AP844" s="623">
        <v>12</v>
      </c>
      <c r="AQ844" s="623">
        <v>4</v>
      </c>
    </row>
    <row r="845" spans="1:43" hidden="1" x14ac:dyDescent="0.3">
      <c r="A845" s="638"/>
      <c r="H845" s="607" t="s">
        <v>537</v>
      </c>
      <c r="I845" s="623" t="s">
        <v>538</v>
      </c>
      <c r="J845" s="626" t="s">
        <v>652</v>
      </c>
      <c r="K845" s="607" t="s">
        <v>537</v>
      </c>
      <c r="L845" s="623" t="s">
        <v>538</v>
      </c>
      <c r="M845" s="626" t="s">
        <v>652</v>
      </c>
      <c r="N845" s="607" t="s">
        <v>537</v>
      </c>
      <c r="O845" s="623" t="s">
        <v>538</v>
      </c>
      <c r="P845" s="626" t="s">
        <v>652</v>
      </c>
      <c r="Q845" s="607" t="s">
        <v>537</v>
      </c>
      <c r="R845" s="623" t="s">
        <v>538</v>
      </c>
      <c r="S845" s="626" t="s">
        <v>652</v>
      </c>
      <c r="T845" s="607" t="s">
        <v>537</v>
      </c>
      <c r="U845" s="623" t="s">
        <v>538</v>
      </c>
      <c r="V845" s="626" t="s">
        <v>652</v>
      </c>
      <c r="W845" s="607" t="s">
        <v>537</v>
      </c>
      <c r="X845" s="623" t="s">
        <v>538</v>
      </c>
      <c r="Y845" s="626" t="s">
        <v>652</v>
      </c>
      <c r="Z845" s="607" t="s">
        <v>537</v>
      </c>
      <c r="AA845" s="623" t="s">
        <v>538</v>
      </c>
      <c r="AB845" s="626" t="s">
        <v>652</v>
      </c>
      <c r="AC845" s="607" t="s">
        <v>537</v>
      </c>
      <c r="AD845" s="623" t="s">
        <v>538</v>
      </c>
      <c r="AE845" s="626" t="s">
        <v>652</v>
      </c>
      <c r="AF845" s="607" t="s">
        <v>537</v>
      </c>
      <c r="AG845" s="623" t="s">
        <v>538</v>
      </c>
      <c r="AH845" s="626" t="s">
        <v>652</v>
      </c>
      <c r="AI845" s="607" t="s">
        <v>537</v>
      </c>
      <c r="AJ845" s="623" t="s">
        <v>538</v>
      </c>
      <c r="AK845" s="626" t="s">
        <v>652</v>
      </c>
      <c r="AL845" s="607" t="s">
        <v>537</v>
      </c>
      <c r="AM845" s="623" t="s">
        <v>538</v>
      </c>
      <c r="AN845" s="626" t="s">
        <v>652</v>
      </c>
      <c r="AO845" s="607" t="s">
        <v>537</v>
      </c>
      <c r="AP845" s="623" t="s">
        <v>538</v>
      </c>
      <c r="AQ845" s="626" t="s">
        <v>652</v>
      </c>
    </row>
    <row r="846" spans="1:43" hidden="1" x14ac:dyDescent="0.3">
      <c r="A846" s="638"/>
      <c r="H846" s="607" t="s">
        <v>621</v>
      </c>
      <c r="I846" s="623">
        <v>1</v>
      </c>
      <c r="J846" s="623">
        <v>4</v>
      </c>
      <c r="K846" s="607" t="s">
        <v>621</v>
      </c>
      <c r="L846" s="623">
        <v>2</v>
      </c>
      <c r="M846" s="623">
        <v>4</v>
      </c>
      <c r="N846" s="607" t="s">
        <v>621</v>
      </c>
      <c r="O846" s="623">
        <v>3</v>
      </c>
      <c r="P846" s="623">
        <v>4</v>
      </c>
      <c r="Q846" s="607" t="s">
        <v>621</v>
      </c>
      <c r="R846" s="623">
        <v>4</v>
      </c>
      <c r="S846" s="623">
        <v>4</v>
      </c>
      <c r="T846" s="607" t="s">
        <v>621</v>
      </c>
      <c r="U846" s="623">
        <v>5</v>
      </c>
      <c r="V846" s="623">
        <v>4</v>
      </c>
      <c r="W846" s="607" t="s">
        <v>621</v>
      </c>
      <c r="X846" s="623">
        <v>6</v>
      </c>
      <c r="Y846" s="623">
        <v>4</v>
      </c>
      <c r="Z846" s="607" t="s">
        <v>621</v>
      </c>
      <c r="AA846" s="623">
        <v>7</v>
      </c>
      <c r="AB846" s="623">
        <v>4</v>
      </c>
      <c r="AC846" s="607" t="s">
        <v>621</v>
      </c>
      <c r="AD846" s="623">
        <v>8</v>
      </c>
      <c r="AE846" s="623">
        <v>4</v>
      </c>
      <c r="AF846" s="607" t="s">
        <v>621</v>
      </c>
      <c r="AG846" s="623">
        <v>9</v>
      </c>
      <c r="AH846" s="623">
        <v>4</v>
      </c>
      <c r="AI846" s="607" t="s">
        <v>621</v>
      </c>
      <c r="AJ846" s="623">
        <v>10</v>
      </c>
      <c r="AK846" s="623">
        <v>4</v>
      </c>
      <c r="AL846" s="607" t="s">
        <v>621</v>
      </c>
      <c r="AM846" s="623">
        <v>11</v>
      </c>
      <c r="AN846" s="623">
        <v>4</v>
      </c>
      <c r="AO846" s="607" t="s">
        <v>621</v>
      </c>
      <c r="AP846" s="623">
        <v>12</v>
      </c>
      <c r="AQ846" s="623">
        <v>4</v>
      </c>
    </row>
    <row r="847" spans="1:43" hidden="1" x14ac:dyDescent="0.3">
      <c r="A847" s="638"/>
      <c r="H847" s="607" t="s">
        <v>537</v>
      </c>
      <c r="I847" s="623" t="s">
        <v>538</v>
      </c>
      <c r="J847" s="626" t="s">
        <v>652</v>
      </c>
      <c r="K847" s="607" t="s">
        <v>537</v>
      </c>
      <c r="L847" s="623" t="s">
        <v>538</v>
      </c>
      <c r="M847" s="626" t="s">
        <v>652</v>
      </c>
      <c r="N847" s="607" t="s">
        <v>537</v>
      </c>
      <c r="O847" s="623" t="s">
        <v>538</v>
      </c>
      <c r="P847" s="626" t="s">
        <v>652</v>
      </c>
      <c r="Q847" s="607" t="s">
        <v>537</v>
      </c>
      <c r="R847" s="623" t="s">
        <v>538</v>
      </c>
      <c r="S847" s="626" t="s">
        <v>652</v>
      </c>
      <c r="T847" s="607" t="s">
        <v>537</v>
      </c>
      <c r="U847" s="623" t="s">
        <v>538</v>
      </c>
      <c r="V847" s="626" t="s">
        <v>652</v>
      </c>
      <c r="W847" s="607" t="s">
        <v>537</v>
      </c>
      <c r="X847" s="623" t="s">
        <v>538</v>
      </c>
      <c r="Y847" s="626" t="s">
        <v>652</v>
      </c>
      <c r="Z847" s="607" t="s">
        <v>537</v>
      </c>
      <c r="AA847" s="623" t="s">
        <v>538</v>
      </c>
      <c r="AB847" s="626" t="s">
        <v>652</v>
      </c>
      <c r="AC847" s="607" t="s">
        <v>537</v>
      </c>
      <c r="AD847" s="623" t="s">
        <v>538</v>
      </c>
      <c r="AE847" s="626" t="s">
        <v>652</v>
      </c>
      <c r="AF847" s="607" t="s">
        <v>537</v>
      </c>
      <c r="AG847" s="623" t="s">
        <v>538</v>
      </c>
      <c r="AH847" s="626" t="s">
        <v>652</v>
      </c>
      <c r="AI847" s="607" t="s">
        <v>537</v>
      </c>
      <c r="AJ847" s="623" t="s">
        <v>538</v>
      </c>
      <c r="AK847" s="626" t="s">
        <v>652</v>
      </c>
      <c r="AL847" s="607" t="s">
        <v>537</v>
      </c>
      <c r="AM847" s="623" t="s">
        <v>538</v>
      </c>
      <c r="AN847" s="626" t="s">
        <v>652</v>
      </c>
      <c r="AO847" s="607" t="s">
        <v>537</v>
      </c>
      <c r="AP847" s="623" t="s">
        <v>538</v>
      </c>
      <c r="AQ847" s="626" t="s">
        <v>652</v>
      </c>
    </row>
    <row r="848" spans="1:43" hidden="1" x14ac:dyDescent="0.3">
      <c r="A848" s="638"/>
      <c r="H848" s="607" t="s">
        <v>622</v>
      </c>
      <c r="I848" s="623">
        <v>1</v>
      </c>
      <c r="J848" s="623">
        <v>4</v>
      </c>
      <c r="K848" s="607" t="s">
        <v>622</v>
      </c>
      <c r="L848" s="623">
        <v>2</v>
      </c>
      <c r="M848" s="623">
        <v>4</v>
      </c>
      <c r="N848" s="607" t="s">
        <v>622</v>
      </c>
      <c r="O848" s="623">
        <v>3</v>
      </c>
      <c r="P848" s="623">
        <v>4</v>
      </c>
      <c r="Q848" s="607" t="s">
        <v>622</v>
      </c>
      <c r="R848" s="623">
        <v>4</v>
      </c>
      <c r="S848" s="623">
        <v>4</v>
      </c>
      <c r="T848" s="607" t="s">
        <v>622</v>
      </c>
      <c r="U848" s="623">
        <v>5</v>
      </c>
      <c r="V848" s="623">
        <v>4</v>
      </c>
      <c r="W848" s="607" t="s">
        <v>622</v>
      </c>
      <c r="X848" s="623">
        <v>6</v>
      </c>
      <c r="Y848" s="623">
        <v>4</v>
      </c>
      <c r="Z848" s="607" t="s">
        <v>622</v>
      </c>
      <c r="AA848" s="623">
        <v>7</v>
      </c>
      <c r="AB848" s="623">
        <v>4</v>
      </c>
      <c r="AC848" s="607" t="s">
        <v>622</v>
      </c>
      <c r="AD848" s="623">
        <v>8</v>
      </c>
      <c r="AE848" s="623">
        <v>4</v>
      </c>
      <c r="AF848" s="607" t="s">
        <v>622</v>
      </c>
      <c r="AG848" s="623">
        <v>9</v>
      </c>
      <c r="AH848" s="623">
        <v>4</v>
      </c>
      <c r="AI848" s="607" t="s">
        <v>622</v>
      </c>
      <c r="AJ848" s="623">
        <v>10</v>
      </c>
      <c r="AK848" s="623">
        <v>4</v>
      </c>
      <c r="AL848" s="607" t="s">
        <v>622</v>
      </c>
      <c r="AM848" s="623">
        <v>11</v>
      </c>
      <c r="AN848" s="623">
        <v>4</v>
      </c>
      <c r="AO848" s="607" t="s">
        <v>622</v>
      </c>
      <c r="AP848" s="623">
        <v>12</v>
      </c>
      <c r="AQ848" s="623">
        <v>4</v>
      </c>
    </row>
    <row r="849" spans="1:43" hidden="1" x14ac:dyDescent="0.3">
      <c r="A849" s="638"/>
      <c r="H849" s="607" t="s">
        <v>537</v>
      </c>
      <c r="I849" s="623" t="s">
        <v>538</v>
      </c>
      <c r="J849" s="626" t="s">
        <v>652</v>
      </c>
      <c r="K849" s="607" t="s">
        <v>537</v>
      </c>
      <c r="L849" s="623" t="s">
        <v>538</v>
      </c>
      <c r="M849" s="626" t="s">
        <v>652</v>
      </c>
      <c r="N849" s="607" t="s">
        <v>537</v>
      </c>
      <c r="O849" s="623" t="s">
        <v>538</v>
      </c>
      <c r="P849" s="626" t="s">
        <v>652</v>
      </c>
      <c r="Q849" s="607" t="s">
        <v>537</v>
      </c>
      <c r="R849" s="623" t="s">
        <v>538</v>
      </c>
      <c r="S849" s="626" t="s">
        <v>652</v>
      </c>
      <c r="T849" s="607" t="s">
        <v>537</v>
      </c>
      <c r="U849" s="623" t="s">
        <v>538</v>
      </c>
      <c r="V849" s="626" t="s">
        <v>652</v>
      </c>
      <c r="W849" s="607" t="s">
        <v>537</v>
      </c>
      <c r="X849" s="623" t="s">
        <v>538</v>
      </c>
      <c r="Y849" s="626" t="s">
        <v>652</v>
      </c>
      <c r="Z849" s="607" t="s">
        <v>537</v>
      </c>
      <c r="AA849" s="623" t="s">
        <v>538</v>
      </c>
      <c r="AB849" s="626" t="s">
        <v>652</v>
      </c>
      <c r="AC849" s="607" t="s">
        <v>537</v>
      </c>
      <c r="AD849" s="623" t="s">
        <v>538</v>
      </c>
      <c r="AE849" s="626" t="s">
        <v>652</v>
      </c>
      <c r="AF849" s="607" t="s">
        <v>537</v>
      </c>
      <c r="AG849" s="623" t="s">
        <v>538</v>
      </c>
      <c r="AH849" s="626" t="s">
        <v>652</v>
      </c>
      <c r="AI849" s="607" t="s">
        <v>537</v>
      </c>
      <c r="AJ849" s="623" t="s">
        <v>538</v>
      </c>
      <c r="AK849" s="626" t="s">
        <v>652</v>
      </c>
      <c r="AL849" s="607" t="s">
        <v>537</v>
      </c>
      <c r="AM849" s="623" t="s">
        <v>538</v>
      </c>
      <c r="AN849" s="626" t="s">
        <v>652</v>
      </c>
      <c r="AO849" s="607" t="s">
        <v>537</v>
      </c>
      <c r="AP849" s="623" t="s">
        <v>538</v>
      </c>
      <c r="AQ849" s="626" t="s">
        <v>652</v>
      </c>
    </row>
    <row r="850" spans="1:43" hidden="1" x14ac:dyDescent="0.3">
      <c r="A850" s="638"/>
      <c r="H850" s="607" t="s">
        <v>623</v>
      </c>
      <c r="I850" s="623">
        <v>1</v>
      </c>
      <c r="J850" s="623">
        <v>4</v>
      </c>
      <c r="K850" s="607" t="s">
        <v>623</v>
      </c>
      <c r="L850" s="623">
        <v>2</v>
      </c>
      <c r="M850" s="623">
        <v>4</v>
      </c>
      <c r="N850" s="607" t="s">
        <v>623</v>
      </c>
      <c r="O850" s="623">
        <v>3</v>
      </c>
      <c r="P850" s="623">
        <v>4</v>
      </c>
      <c r="Q850" s="607" t="s">
        <v>623</v>
      </c>
      <c r="R850" s="623">
        <v>4</v>
      </c>
      <c r="S850" s="623">
        <v>4</v>
      </c>
      <c r="T850" s="607" t="s">
        <v>623</v>
      </c>
      <c r="U850" s="623">
        <v>5</v>
      </c>
      <c r="V850" s="623">
        <v>4</v>
      </c>
      <c r="W850" s="607" t="s">
        <v>623</v>
      </c>
      <c r="X850" s="623">
        <v>6</v>
      </c>
      <c r="Y850" s="623">
        <v>4</v>
      </c>
      <c r="Z850" s="607" t="s">
        <v>623</v>
      </c>
      <c r="AA850" s="623">
        <v>7</v>
      </c>
      <c r="AB850" s="623">
        <v>4</v>
      </c>
      <c r="AC850" s="607" t="s">
        <v>623</v>
      </c>
      <c r="AD850" s="623">
        <v>8</v>
      </c>
      <c r="AE850" s="623">
        <v>4</v>
      </c>
      <c r="AF850" s="607" t="s">
        <v>623</v>
      </c>
      <c r="AG850" s="623">
        <v>9</v>
      </c>
      <c r="AH850" s="623">
        <v>4</v>
      </c>
      <c r="AI850" s="607" t="s">
        <v>623</v>
      </c>
      <c r="AJ850" s="623">
        <v>10</v>
      </c>
      <c r="AK850" s="623">
        <v>4</v>
      </c>
      <c r="AL850" s="607" t="s">
        <v>623</v>
      </c>
      <c r="AM850" s="623">
        <v>11</v>
      </c>
      <c r="AN850" s="623">
        <v>4</v>
      </c>
      <c r="AO850" s="607" t="s">
        <v>623</v>
      </c>
      <c r="AP850" s="623">
        <v>12</v>
      </c>
      <c r="AQ850" s="623">
        <v>4</v>
      </c>
    </row>
    <row r="851" spans="1:43" hidden="1" x14ac:dyDescent="0.3">
      <c r="A851" s="638"/>
      <c r="H851" s="607" t="s">
        <v>537</v>
      </c>
      <c r="I851" s="623" t="s">
        <v>538</v>
      </c>
      <c r="J851" s="626" t="s">
        <v>652</v>
      </c>
      <c r="K851" s="607" t="s">
        <v>537</v>
      </c>
      <c r="L851" s="623" t="s">
        <v>538</v>
      </c>
      <c r="M851" s="626" t="s">
        <v>652</v>
      </c>
      <c r="N851" s="607" t="s">
        <v>537</v>
      </c>
      <c r="O851" s="623" t="s">
        <v>538</v>
      </c>
      <c r="P851" s="626" t="s">
        <v>652</v>
      </c>
      <c r="Q851" s="607" t="s">
        <v>537</v>
      </c>
      <c r="R851" s="623" t="s">
        <v>538</v>
      </c>
      <c r="S851" s="626" t="s">
        <v>652</v>
      </c>
      <c r="T851" s="607" t="s">
        <v>537</v>
      </c>
      <c r="U851" s="623" t="s">
        <v>538</v>
      </c>
      <c r="V851" s="626" t="s">
        <v>652</v>
      </c>
      <c r="W851" s="607" t="s">
        <v>537</v>
      </c>
      <c r="X851" s="623" t="s">
        <v>538</v>
      </c>
      <c r="Y851" s="626" t="s">
        <v>652</v>
      </c>
      <c r="Z851" s="607" t="s">
        <v>537</v>
      </c>
      <c r="AA851" s="623" t="s">
        <v>538</v>
      </c>
      <c r="AB851" s="626" t="s">
        <v>652</v>
      </c>
      <c r="AC851" s="607" t="s">
        <v>537</v>
      </c>
      <c r="AD851" s="623" t="s">
        <v>538</v>
      </c>
      <c r="AE851" s="626" t="s">
        <v>652</v>
      </c>
      <c r="AF851" s="607" t="s">
        <v>537</v>
      </c>
      <c r="AG851" s="623" t="s">
        <v>538</v>
      </c>
      <c r="AH851" s="626" t="s">
        <v>652</v>
      </c>
      <c r="AI851" s="607" t="s">
        <v>537</v>
      </c>
      <c r="AJ851" s="623" t="s">
        <v>538</v>
      </c>
      <c r="AK851" s="626" t="s">
        <v>652</v>
      </c>
      <c r="AL851" s="607" t="s">
        <v>537</v>
      </c>
      <c r="AM851" s="623" t="s">
        <v>538</v>
      </c>
      <c r="AN851" s="626" t="s">
        <v>652</v>
      </c>
      <c r="AO851" s="607" t="s">
        <v>537</v>
      </c>
      <c r="AP851" s="623" t="s">
        <v>538</v>
      </c>
      <c r="AQ851" s="626" t="s">
        <v>652</v>
      </c>
    </row>
    <row r="852" spans="1:43" ht="15" hidden="1" thickBot="1" x14ac:dyDescent="0.35">
      <c r="A852" s="638"/>
      <c r="H852" s="615" t="s">
        <v>624</v>
      </c>
      <c r="I852" s="629">
        <v>1</v>
      </c>
      <c r="J852" s="629">
        <v>4</v>
      </c>
      <c r="K852" s="615" t="s">
        <v>624</v>
      </c>
      <c r="L852" s="629">
        <v>2</v>
      </c>
      <c r="M852" s="629">
        <v>4</v>
      </c>
      <c r="N852" s="615" t="s">
        <v>624</v>
      </c>
      <c r="O852" s="629">
        <v>3</v>
      </c>
      <c r="P852" s="629">
        <v>4</v>
      </c>
      <c r="Q852" s="615" t="s">
        <v>624</v>
      </c>
      <c r="R852" s="629">
        <v>4</v>
      </c>
      <c r="S852" s="629">
        <v>4</v>
      </c>
      <c r="T852" s="615" t="s">
        <v>624</v>
      </c>
      <c r="U852" s="629">
        <v>5</v>
      </c>
      <c r="V852" s="629">
        <v>4</v>
      </c>
      <c r="W852" s="615" t="s">
        <v>624</v>
      </c>
      <c r="X852" s="629">
        <v>6</v>
      </c>
      <c r="Y852" s="629">
        <v>4</v>
      </c>
      <c r="Z852" s="615" t="s">
        <v>624</v>
      </c>
      <c r="AA852" s="629">
        <v>7</v>
      </c>
      <c r="AB852" s="629">
        <v>4</v>
      </c>
      <c r="AC852" s="615" t="s">
        <v>624</v>
      </c>
      <c r="AD852" s="629">
        <v>8</v>
      </c>
      <c r="AE852" s="629">
        <v>4</v>
      </c>
      <c r="AF852" s="615" t="s">
        <v>624</v>
      </c>
      <c r="AG852" s="629">
        <v>9</v>
      </c>
      <c r="AH852" s="629">
        <v>4</v>
      </c>
      <c r="AI852" s="615" t="s">
        <v>624</v>
      </c>
      <c r="AJ852" s="629">
        <v>10</v>
      </c>
      <c r="AK852" s="629">
        <v>4</v>
      </c>
      <c r="AL852" s="615" t="s">
        <v>624</v>
      </c>
      <c r="AM852" s="629">
        <v>11</v>
      </c>
      <c r="AN852" s="629">
        <v>4</v>
      </c>
      <c r="AO852" s="615" t="s">
        <v>624</v>
      </c>
      <c r="AP852" s="629">
        <v>12</v>
      </c>
      <c r="AQ852" s="629">
        <v>4</v>
      </c>
    </row>
    <row r="853" spans="1:43" hidden="1" x14ac:dyDescent="0.3">
      <c r="A853" s="638"/>
      <c r="H853" s="596" t="s">
        <v>537</v>
      </c>
      <c r="I853" s="620" t="s">
        <v>538</v>
      </c>
      <c r="J853" s="621" t="s">
        <v>652</v>
      </c>
      <c r="K853" s="596" t="s">
        <v>537</v>
      </c>
      <c r="L853" s="620" t="s">
        <v>538</v>
      </c>
      <c r="M853" s="621" t="s">
        <v>652</v>
      </c>
      <c r="N853" s="596" t="s">
        <v>537</v>
      </c>
      <c r="O853" s="620" t="s">
        <v>538</v>
      </c>
      <c r="P853" s="621" t="s">
        <v>652</v>
      </c>
      <c r="Q853" s="596" t="s">
        <v>537</v>
      </c>
      <c r="R853" s="620" t="s">
        <v>538</v>
      </c>
      <c r="S853" s="621" t="s">
        <v>652</v>
      </c>
      <c r="T853" s="596" t="s">
        <v>537</v>
      </c>
      <c r="U853" s="620" t="s">
        <v>538</v>
      </c>
      <c r="V853" s="621" t="s">
        <v>652</v>
      </c>
      <c r="W853" s="596" t="s">
        <v>537</v>
      </c>
      <c r="X853" s="620" t="s">
        <v>538</v>
      </c>
      <c r="Y853" s="621" t="s">
        <v>652</v>
      </c>
      <c r="Z853" s="596" t="s">
        <v>537</v>
      </c>
      <c r="AA853" s="620" t="s">
        <v>538</v>
      </c>
      <c r="AB853" s="621" t="s">
        <v>652</v>
      </c>
      <c r="AC853" s="596" t="s">
        <v>537</v>
      </c>
      <c r="AD853" s="620" t="s">
        <v>538</v>
      </c>
      <c r="AE853" s="621" t="s">
        <v>652</v>
      </c>
      <c r="AF853" s="596" t="s">
        <v>537</v>
      </c>
      <c r="AG853" s="620" t="s">
        <v>538</v>
      </c>
      <c r="AH853" s="621" t="s">
        <v>652</v>
      </c>
      <c r="AI853" s="596" t="s">
        <v>537</v>
      </c>
      <c r="AJ853" s="620" t="s">
        <v>538</v>
      </c>
      <c r="AK853" s="621" t="s">
        <v>652</v>
      </c>
      <c r="AL853" s="596" t="s">
        <v>537</v>
      </c>
      <c r="AM853" s="620" t="s">
        <v>538</v>
      </c>
      <c r="AN853" s="621" t="s">
        <v>652</v>
      </c>
      <c r="AO853" s="596" t="s">
        <v>537</v>
      </c>
      <c r="AP853" s="620" t="s">
        <v>538</v>
      </c>
      <c r="AQ853" s="621" t="s">
        <v>652</v>
      </c>
    </row>
    <row r="854" spans="1:43" hidden="1" x14ac:dyDescent="0.3">
      <c r="A854" s="638"/>
      <c r="H854" s="602" t="s">
        <v>625</v>
      </c>
      <c r="I854" s="623">
        <v>1</v>
      </c>
      <c r="J854" s="623">
        <v>4</v>
      </c>
      <c r="K854" s="602" t="s">
        <v>625</v>
      </c>
      <c r="L854" s="623">
        <v>2</v>
      </c>
      <c r="M854" s="623">
        <v>4</v>
      </c>
      <c r="N854" s="602" t="s">
        <v>625</v>
      </c>
      <c r="O854" s="623">
        <v>3</v>
      </c>
      <c r="P854" s="623">
        <v>4</v>
      </c>
      <c r="Q854" s="602" t="s">
        <v>625</v>
      </c>
      <c r="R854" s="623">
        <v>4</v>
      </c>
      <c r="S854" s="623">
        <v>4</v>
      </c>
      <c r="T854" s="602" t="s">
        <v>625</v>
      </c>
      <c r="U854" s="623">
        <v>5</v>
      </c>
      <c r="V854" s="623">
        <v>4</v>
      </c>
      <c r="W854" s="602" t="s">
        <v>625</v>
      </c>
      <c r="X854" s="623">
        <v>6</v>
      </c>
      <c r="Y854" s="623">
        <v>4</v>
      </c>
      <c r="Z854" s="602" t="s">
        <v>625</v>
      </c>
      <c r="AA854" s="623">
        <v>7</v>
      </c>
      <c r="AB854" s="623">
        <v>4</v>
      </c>
      <c r="AC854" s="602" t="s">
        <v>625</v>
      </c>
      <c r="AD854" s="623">
        <v>8</v>
      </c>
      <c r="AE854" s="623">
        <v>4</v>
      </c>
      <c r="AF854" s="602" t="s">
        <v>625</v>
      </c>
      <c r="AG854" s="623">
        <v>9</v>
      </c>
      <c r="AH854" s="623">
        <v>4</v>
      </c>
      <c r="AI854" s="602" t="s">
        <v>625</v>
      </c>
      <c r="AJ854" s="623">
        <v>10</v>
      </c>
      <c r="AK854" s="623">
        <v>4</v>
      </c>
      <c r="AL854" s="602" t="s">
        <v>625</v>
      </c>
      <c r="AM854" s="623">
        <v>11</v>
      </c>
      <c r="AN854" s="623">
        <v>4</v>
      </c>
      <c r="AO854" s="602" t="s">
        <v>625</v>
      </c>
      <c r="AP854" s="623">
        <v>12</v>
      </c>
      <c r="AQ854" s="623">
        <v>4</v>
      </c>
    </row>
    <row r="855" spans="1:43" hidden="1" x14ac:dyDescent="0.3">
      <c r="A855" s="638"/>
      <c r="H855" s="607" t="s">
        <v>537</v>
      </c>
      <c r="I855" s="623" t="s">
        <v>538</v>
      </c>
      <c r="J855" s="626" t="s">
        <v>652</v>
      </c>
      <c r="K855" s="607" t="s">
        <v>537</v>
      </c>
      <c r="L855" s="623" t="s">
        <v>538</v>
      </c>
      <c r="M855" s="626" t="s">
        <v>652</v>
      </c>
      <c r="N855" s="607" t="s">
        <v>537</v>
      </c>
      <c r="O855" s="623" t="s">
        <v>538</v>
      </c>
      <c r="P855" s="626" t="s">
        <v>652</v>
      </c>
      <c r="Q855" s="607" t="s">
        <v>537</v>
      </c>
      <c r="R855" s="623" t="s">
        <v>538</v>
      </c>
      <c r="S855" s="626" t="s">
        <v>652</v>
      </c>
      <c r="T855" s="607" t="s">
        <v>537</v>
      </c>
      <c r="U855" s="623" t="s">
        <v>538</v>
      </c>
      <c r="V855" s="626" t="s">
        <v>652</v>
      </c>
      <c r="W855" s="607" t="s">
        <v>537</v>
      </c>
      <c r="X855" s="623" t="s">
        <v>538</v>
      </c>
      <c r="Y855" s="626" t="s">
        <v>652</v>
      </c>
      <c r="Z855" s="607" t="s">
        <v>537</v>
      </c>
      <c r="AA855" s="623" t="s">
        <v>538</v>
      </c>
      <c r="AB855" s="626" t="s">
        <v>652</v>
      </c>
      <c r="AC855" s="607" t="s">
        <v>537</v>
      </c>
      <c r="AD855" s="623" t="s">
        <v>538</v>
      </c>
      <c r="AE855" s="626" t="s">
        <v>652</v>
      </c>
      <c r="AF855" s="607" t="s">
        <v>537</v>
      </c>
      <c r="AG855" s="623" t="s">
        <v>538</v>
      </c>
      <c r="AH855" s="626" t="s">
        <v>652</v>
      </c>
      <c r="AI855" s="607" t="s">
        <v>537</v>
      </c>
      <c r="AJ855" s="623" t="s">
        <v>538</v>
      </c>
      <c r="AK855" s="626" t="s">
        <v>652</v>
      </c>
      <c r="AL855" s="607" t="s">
        <v>537</v>
      </c>
      <c r="AM855" s="623" t="s">
        <v>538</v>
      </c>
      <c r="AN855" s="626" t="s">
        <v>652</v>
      </c>
      <c r="AO855" s="607" t="s">
        <v>537</v>
      </c>
      <c r="AP855" s="623" t="s">
        <v>538</v>
      </c>
      <c r="AQ855" s="626" t="s">
        <v>652</v>
      </c>
    </row>
    <row r="856" spans="1:43" hidden="1" x14ac:dyDescent="0.3">
      <c r="A856" s="638"/>
      <c r="H856" s="607" t="s">
        <v>626</v>
      </c>
      <c r="I856" s="623">
        <v>1</v>
      </c>
      <c r="J856" s="623">
        <v>4</v>
      </c>
      <c r="K856" s="607" t="s">
        <v>626</v>
      </c>
      <c r="L856" s="623">
        <v>2</v>
      </c>
      <c r="M856" s="623">
        <v>4</v>
      </c>
      <c r="N856" s="607" t="s">
        <v>626</v>
      </c>
      <c r="O856" s="623">
        <v>3</v>
      </c>
      <c r="P856" s="623">
        <v>4</v>
      </c>
      <c r="Q856" s="607" t="s">
        <v>626</v>
      </c>
      <c r="R856" s="623">
        <v>4</v>
      </c>
      <c r="S856" s="623">
        <v>4</v>
      </c>
      <c r="T856" s="607" t="s">
        <v>626</v>
      </c>
      <c r="U856" s="623">
        <v>5</v>
      </c>
      <c r="V856" s="623">
        <v>4</v>
      </c>
      <c r="W856" s="607" t="s">
        <v>626</v>
      </c>
      <c r="X856" s="623">
        <v>6</v>
      </c>
      <c r="Y856" s="623">
        <v>4</v>
      </c>
      <c r="Z856" s="607" t="s">
        <v>626</v>
      </c>
      <c r="AA856" s="623">
        <v>7</v>
      </c>
      <c r="AB856" s="623">
        <v>4</v>
      </c>
      <c r="AC856" s="607" t="s">
        <v>626</v>
      </c>
      <c r="AD856" s="623">
        <v>8</v>
      </c>
      <c r="AE856" s="623">
        <v>4</v>
      </c>
      <c r="AF856" s="607" t="s">
        <v>626</v>
      </c>
      <c r="AG856" s="623">
        <v>9</v>
      </c>
      <c r="AH856" s="623">
        <v>4</v>
      </c>
      <c r="AI856" s="607" t="s">
        <v>626</v>
      </c>
      <c r="AJ856" s="623">
        <v>10</v>
      </c>
      <c r="AK856" s="623">
        <v>4</v>
      </c>
      <c r="AL856" s="607" t="s">
        <v>626</v>
      </c>
      <c r="AM856" s="623">
        <v>11</v>
      </c>
      <c r="AN856" s="623">
        <v>4</v>
      </c>
      <c r="AO856" s="607" t="s">
        <v>626</v>
      </c>
      <c r="AP856" s="623">
        <v>12</v>
      </c>
      <c r="AQ856" s="623">
        <v>4</v>
      </c>
    </row>
    <row r="857" spans="1:43" hidden="1" x14ac:dyDescent="0.3">
      <c r="A857" s="638"/>
      <c r="H857" s="602" t="s">
        <v>537</v>
      </c>
      <c r="I857" s="623" t="s">
        <v>538</v>
      </c>
      <c r="J857" s="626" t="s">
        <v>652</v>
      </c>
      <c r="K857" s="602" t="s">
        <v>537</v>
      </c>
      <c r="L857" s="623" t="s">
        <v>538</v>
      </c>
      <c r="M857" s="626" t="s">
        <v>652</v>
      </c>
      <c r="N857" s="602" t="s">
        <v>537</v>
      </c>
      <c r="O857" s="623" t="s">
        <v>538</v>
      </c>
      <c r="P857" s="626" t="s">
        <v>652</v>
      </c>
      <c r="Q857" s="602" t="s">
        <v>537</v>
      </c>
      <c r="R857" s="623" t="s">
        <v>538</v>
      </c>
      <c r="S857" s="626" t="s">
        <v>652</v>
      </c>
      <c r="T857" s="602" t="s">
        <v>537</v>
      </c>
      <c r="U857" s="623" t="s">
        <v>538</v>
      </c>
      <c r="V857" s="626" t="s">
        <v>652</v>
      </c>
      <c r="W857" s="602" t="s">
        <v>537</v>
      </c>
      <c r="X857" s="623" t="s">
        <v>538</v>
      </c>
      <c r="Y857" s="626" t="s">
        <v>652</v>
      </c>
      <c r="Z857" s="602" t="s">
        <v>537</v>
      </c>
      <c r="AA857" s="623" t="s">
        <v>538</v>
      </c>
      <c r="AB857" s="626" t="s">
        <v>652</v>
      </c>
      <c r="AC857" s="602" t="s">
        <v>537</v>
      </c>
      <c r="AD857" s="623" t="s">
        <v>538</v>
      </c>
      <c r="AE857" s="626" t="s">
        <v>652</v>
      </c>
      <c r="AF857" s="602" t="s">
        <v>537</v>
      </c>
      <c r="AG857" s="623" t="s">
        <v>538</v>
      </c>
      <c r="AH857" s="626" t="s">
        <v>652</v>
      </c>
      <c r="AI857" s="602" t="s">
        <v>537</v>
      </c>
      <c r="AJ857" s="623" t="s">
        <v>538</v>
      </c>
      <c r="AK857" s="626" t="s">
        <v>652</v>
      </c>
      <c r="AL857" s="602" t="s">
        <v>537</v>
      </c>
      <c r="AM857" s="623" t="s">
        <v>538</v>
      </c>
      <c r="AN857" s="626" t="s">
        <v>652</v>
      </c>
      <c r="AO857" s="602" t="s">
        <v>537</v>
      </c>
      <c r="AP857" s="623" t="s">
        <v>538</v>
      </c>
      <c r="AQ857" s="626" t="s">
        <v>652</v>
      </c>
    </row>
    <row r="858" spans="1:43" ht="15" hidden="1" thickBot="1" x14ac:dyDescent="0.35">
      <c r="A858" s="638"/>
      <c r="H858" s="618" t="s">
        <v>627</v>
      </c>
      <c r="I858" s="629">
        <v>1</v>
      </c>
      <c r="J858" s="629">
        <v>4</v>
      </c>
      <c r="K858" s="618" t="s">
        <v>627</v>
      </c>
      <c r="L858" s="629">
        <v>2</v>
      </c>
      <c r="M858" s="629">
        <v>4</v>
      </c>
      <c r="N858" s="618" t="s">
        <v>627</v>
      </c>
      <c r="O858" s="629">
        <v>3</v>
      </c>
      <c r="P858" s="629">
        <v>4</v>
      </c>
      <c r="Q858" s="618" t="s">
        <v>627</v>
      </c>
      <c r="R858" s="629">
        <v>4</v>
      </c>
      <c r="S858" s="629">
        <v>4</v>
      </c>
      <c r="T858" s="618" t="s">
        <v>627</v>
      </c>
      <c r="U858" s="629">
        <v>5</v>
      </c>
      <c r="V858" s="629">
        <v>4</v>
      </c>
      <c r="W858" s="618" t="s">
        <v>627</v>
      </c>
      <c r="X858" s="629">
        <v>6</v>
      </c>
      <c r="Y858" s="629">
        <v>4</v>
      </c>
      <c r="Z858" s="618" t="s">
        <v>627</v>
      </c>
      <c r="AA858" s="629">
        <v>7</v>
      </c>
      <c r="AB858" s="629">
        <v>4</v>
      </c>
      <c r="AC858" s="618" t="s">
        <v>627</v>
      </c>
      <c r="AD858" s="629">
        <v>8</v>
      </c>
      <c r="AE858" s="629">
        <v>4</v>
      </c>
      <c r="AF858" s="618" t="s">
        <v>627</v>
      </c>
      <c r="AG858" s="629">
        <v>9</v>
      </c>
      <c r="AH858" s="629">
        <v>4</v>
      </c>
      <c r="AI858" s="618" t="s">
        <v>627</v>
      </c>
      <c r="AJ858" s="629">
        <v>10</v>
      </c>
      <c r="AK858" s="629">
        <v>4</v>
      </c>
      <c r="AL858" s="618" t="s">
        <v>627</v>
      </c>
      <c r="AM858" s="629">
        <v>11</v>
      </c>
      <c r="AN858" s="629">
        <v>4</v>
      </c>
      <c r="AO858" s="618" t="s">
        <v>627</v>
      </c>
      <c r="AP858" s="629">
        <v>12</v>
      </c>
      <c r="AQ858" s="629">
        <v>4</v>
      </c>
    </row>
    <row r="859" spans="1:43" hidden="1" x14ac:dyDescent="0.3">
      <c r="A859" s="638"/>
      <c r="H859" s="596" t="s">
        <v>537</v>
      </c>
      <c r="I859" s="620" t="s">
        <v>538</v>
      </c>
      <c r="J859" s="621" t="s">
        <v>652</v>
      </c>
      <c r="K859" s="596" t="s">
        <v>537</v>
      </c>
      <c r="L859" s="620" t="s">
        <v>538</v>
      </c>
      <c r="M859" s="621" t="s">
        <v>652</v>
      </c>
      <c r="N859" s="596" t="s">
        <v>537</v>
      </c>
      <c r="O859" s="620" t="s">
        <v>538</v>
      </c>
      <c r="P859" s="621" t="s">
        <v>652</v>
      </c>
      <c r="Q859" s="596" t="s">
        <v>537</v>
      </c>
      <c r="R859" s="620" t="s">
        <v>538</v>
      </c>
      <c r="S859" s="621" t="s">
        <v>652</v>
      </c>
      <c r="T859" s="596" t="s">
        <v>537</v>
      </c>
      <c r="U859" s="620" t="s">
        <v>538</v>
      </c>
      <c r="V859" s="621" t="s">
        <v>652</v>
      </c>
      <c r="W859" s="596" t="s">
        <v>537</v>
      </c>
      <c r="X859" s="620" t="s">
        <v>538</v>
      </c>
      <c r="Y859" s="621" t="s">
        <v>652</v>
      </c>
      <c r="Z859" s="596" t="s">
        <v>537</v>
      </c>
      <c r="AA859" s="620" t="s">
        <v>538</v>
      </c>
      <c r="AB859" s="621" t="s">
        <v>652</v>
      </c>
      <c r="AC859" s="596" t="s">
        <v>537</v>
      </c>
      <c r="AD859" s="620" t="s">
        <v>538</v>
      </c>
      <c r="AE859" s="621" t="s">
        <v>652</v>
      </c>
      <c r="AF859" s="596" t="s">
        <v>537</v>
      </c>
      <c r="AG859" s="620" t="s">
        <v>538</v>
      </c>
      <c r="AH859" s="621" t="s">
        <v>652</v>
      </c>
      <c r="AI859" s="596" t="s">
        <v>537</v>
      </c>
      <c r="AJ859" s="620" t="s">
        <v>538</v>
      </c>
      <c r="AK859" s="621" t="s">
        <v>652</v>
      </c>
      <c r="AL859" s="596" t="s">
        <v>537</v>
      </c>
      <c r="AM859" s="620" t="s">
        <v>538</v>
      </c>
      <c r="AN859" s="621" t="s">
        <v>652</v>
      </c>
      <c r="AO859" s="596" t="s">
        <v>537</v>
      </c>
      <c r="AP859" s="620" t="s">
        <v>538</v>
      </c>
      <c r="AQ859" s="621" t="s">
        <v>652</v>
      </c>
    </row>
    <row r="860" spans="1:43" hidden="1" x14ac:dyDescent="0.3">
      <c r="A860" s="638"/>
      <c r="H860" s="602" t="s">
        <v>628</v>
      </c>
      <c r="I860" s="623">
        <v>1</v>
      </c>
      <c r="J860" s="623">
        <v>4</v>
      </c>
      <c r="K860" s="602" t="s">
        <v>628</v>
      </c>
      <c r="L860" s="623">
        <v>2</v>
      </c>
      <c r="M860" s="623">
        <v>4</v>
      </c>
      <c r="N860" s="602" t="s">
        <v>628</v>
      </c>
      <c r="O860" s="623">
        <v>3</v>
      </c>
      <c r="P860" s="623">
        <v>4</v>
      </c>
      <c r="Q860" s="602" t="s">
        <v>628</v>
      </c>
      <c r="R860" s="623">
        <v>4</v>
      </c>
      <c r="S860" s="623">
        <v>4</v>
      </c>
      <c r="T860" s="602" t="s">
        <v>628</v>
      </c>
      <c r="U860" s="623">
        <v>5</v>
      </c>
      <c r="V860" s="623">
        <v>4</v>
      </c>
      <c r="W860" s="602" t="s">
        <v>628</v>
      </c>
      <c r="X860" s="623">
        <v>6</v>
      </c>
      <c r="Y860" s="623">
        <v>4</v>
      </c>
      <c r="Z860" s="602" t="s">
        <v>628</v>
      </c>
      <c r="AA860" s="623">
        <v>7</v>
      </c>
      <c r="AB860" s="623">
        <v>4</v>
      </c>
      <c r="AC860" s="602" t="s">
        <v>628</v>
      </c>
      <c r="AD860" s="623">
        <v>8</v>
      </c>
      <c r="AE860" s="623">
        <v>4</v>
      </c>
      <c r="AF860" s="602" t="s">
        <v>628</v>
      </c>
      <c r="AG860" s="623">
        <v>9</v>
      </c>
      <c r="AH860" s="623">
        <v>4</v>
      </c>
      <c r="AI860" s="602" t="s">
        <v>628</v>
      </c>
      <c r="AJ860" s="623">
        <v>10</v>
      </c>
      <c r="AK860" s="623">
        <v>4</v>
      </c>
      <c r="AL860" s="602" t="s">
        <v>628</v>
      </c>
      <c r="AM860" s="623">
        <v>11</v>
      </c>
      <c r="AN860" s="623">
        <v>4</v>
      </c>
      <c r="AO860" s="602" t="s">
        <v>628</v>
      </c>
      <c r="AP860" s="623">
        <v>12</v>
      </c>
      <c r="AQ860" s="623">
        <v>4</v>
      </c>
    </row>
    <row r="861" spans="1:43" hidden="1" x14ac:dyDescent="0.3">
      <c r="A861" s="638"/>
      <c r="H861" s="602" t="s">
        <v>537</v>
      </c>
      <c r="I861" s="623" t="s">
        <v>538</v>
      </c>
      <c r="J861" s="626" t="s">
        <v>652</v>
      </c>
      <c r="K861" s="602" t="s">
        <v>537</v>
      </c>
      <c r="L861" s="623" t="s">
        <v>538</v>
      </c>
      <c r="M861" s="626" t="s">
        <v>652</v>
      </c>
      <c r="N861" s="602" t="s">
        <v>537</v>
      </c>
      <c r="O861" s="623" t="s">
        <v>538</v>
      </c>
      <c r="P861" s="626" t="s">
        <v>652</v>
      </c>
      <c r="Q861" s="602" t="s">
        <v>537</v>
      </c>
      <c r="R861" s="623" t="s">
        <v>538</v>
      </c>
      <c r="S861" s="626" t="s">
        <v>652</v>
      </c>
      <c r="T861" s="602" t="s">
        <v>537</v>
      </c>
      <c r="U861" s="623" t="s">
        <v>538</v>
      </c>
      <c r="V861" s="626" t="s">
        <v>652</v>
      </c>
      <c r="W861" s="602" t="s">
        <v>537</v>
      </c>
      <c r="X861" s="623" t="s">
        <v>538</v>
      </c>
      <c r="Y861" s="626" t="s">
        <v>652</v>
      </c>
      <c r="Z861" s="602" t="s">
        <v>537</v>
      </c>
      <c r="AA861" s="623" t="s">
        <v>538</v>
      </c>
      <c r="AB861" s="626" t="s">
        <v>652</v>
      </c>
      <c r="AC861" s="602" t="s">
        <v>537</v>
      </c>
      <c r="AD861" s="623" t="s">
        <v>538</v>
      </c>
      <c r="AE861" s="626" t="s">
        <v>652</v>
      </c>
      <c r="AF861" s="602" t="s">
        <v>537</v>
      </c>
      <c r="AG861" s="623" t="s">
        <v>538</v>
      </c>
      <c r="AH861" s="626" t="s">
        <v>652</v>
      </c>
      <c r="AI861" s="602" t="s">
        <v>537</v>
      </c>
      <c r="AJ861" s="623" t="s">
        <v>538</v>
      </c>
      <c r="AK861" s="626" t="s">
        <v>652</v>
      </c>
      <c r="AL861" s="602" t="s">
        <v>537</v>
      </c>
      <c r="AM861" s="623" t="s">
        <v>538</v>
      </c>
      <c r="AN861" s="626" t="s">
        <v>652</v>
      </c>
      <c r="AO861" s="602" t="s">
        <v>537</v>
      </c>
      <c r="AP861" s="623" t="s">
        <v>538</v>
      </c>
      <c r="AQ861" s="626" t="s">
        <v>652</v>
      </c>
    </row>
    <row r="862" spans="1:43" hidden="1" x14ac:dyDescent="0.3">
      <c r="A862" s="638"/>
      <c r="H862" s="602" t="s">
        <v>629</v>
      </c>
      <c r="I862" s="623">
        <v>1</v>
      </c>
      <c r="J862" s="623">
        <v>4</v>
      </c>
      <c r="K862" s="602" t="s">
        <v>629</v>
      </c>
      <c r="L862" s="623">
        <v>2</v>
      </c>
      <c r="M862" s="623">
        <v>4</v>
      </c>
      <c r="N862" s="602" t="s">
        <v>629</v>
      </c>
      <c r="O862" s="623">
        <v>3</v>
      </c>
      <c r="P862" s="623">
        <v>4</v>
      </c>
      <c r="Q862" s="602" t="s">
        <v>629</v>
      </c>
      <c r="R862" s="623">
        <v>4</v>
      </c>
      <c r="S862" s="623">
        <v>4</v>
      </c>
      <c r="T862" s="602" t="s">
        <v>629</v>
      </c>
      <c r="U862" s="623">
        <v>5</v>
      </c>
      <c r="V862" s="623">
        <v>4</v>
      </c>
      <c r="W862" s="602" t="s">
        <v>629</v>
      </c>
      <c r="X862" s="623">
        <v>6</v>
      </c>
      <c r="Y862" s="623">
        <v>4</v>
      </c>
      <c r="Z862" s="602" t="s">
        <v>629</v>
      </c>
      <c r="AA862" s="623">
        <v>7</v>
      </c>
      <c r="AB862" s="623">
        <v>4</v>
      </c>
      <c r="AC862" s="602" t="s">
        <v>629</v>
      </c>
      <c r="AD862" s="623">
        <v>8</v>
      </c>
      <c r="AE862" s="623">
        <v>4</v>
      </c>
      <c r="AF862" s="602" t="s">
        <v>629</v>
      </c>
      <c r="AG862" s="623">
        <v>9</v>
      </c>
      <c r="AH862" s="623">
        <v>4</v>
      </c>
      <c r="AI862" s="602" t="s">
        <v>629</v>
      </c>
      <c r="AJ862" s="623">
        <v>10</v>
      </c>
      <c r="AK862" s="623">
        <v>4</v>
      </c>
      <c r="AL862" s="602" t="s">
        <v>629</v>
      </c>
      <c r="AM862" s="623">
        <v>11</v>
      </c>
      <c r="AN862" s="623">
        <v>4</v>
      </c>
      <c r="AO862" s="602" t="s">
        <v>629</v>
      </c>
      <c r="AP862" s="623">
        <v>12</v>
      </c>
      <c r="AQ862" s="623">
        <v>4</v>
      </c>
    </row>
    <row r="863" spans="1:43" hidden="1" x14ac:dyDescent="0.3">
      <c r="A863" s="638"/>
      <c r="H863" s="602" t="s">
        <v>537</v>
      </c>
      <c r="I863" s="623" t="s">
        <v>538</v>
      </c>
      <c r="J863" s="626" t="s">
        <v>652</v>
      </c>
      <c r="K863" s="602" t="s">
        <v>537</v>
      </c>
      <c r="L863" s="623" t="s">
        <v>538</v>
      </c>
      <c r="M863" s="626" t="s">
        <v>652</v>
      </c>
      <c r="N863" s="602" t="s">
        <v>537</v>
      </c>
      <c r="O863" s="623" t="s">
        <v>538</v>
      </c>
      <c r="P863" s="626" t="s">
        <v>652</v>
      </c>
      <c r="Q863" s="602" t="s">
        <v>537</v>
      </c>
      <c r="R863" s="623" t="s">
        <v>538</v>
      </c>
      <c r="S863" s="626" t="s">
        <v>652</v>
      </c>
      <c r="T863" s="602" t="s">
        <v>537</v>
      </c>
      <c r="U863" s="623" t="s">
        <v>538</v>
      </c>
      <c r="V863" s="626" t="s">
        <v>652</v>
      </c>
      <c r="W863" s="602" t="s">
        <v>537</v>
      </c>
      <c r="X863" s="623" t="s">
        <v>538</v>
      </c>
      <c r="Y863" s="626" t="s">
        <v>652</v>
      </c>
      <c r="Z863" s="602" t="s">
        <v>537</v>
      </c>
      <c r="AA863" s="623" t="s">
        <v>538</v>
      </c>
      <c r="AB863" s="626" t="s">
        <v>652</v>
      </c>
      <c r="AC863" s="602" t="s">
        <v>537</v>
      </c>
      <c r="AD863" s="623" t="s">
        <v>538</v>
      </c>
      <c r="AE863" s="626" t="s">
        <v>652</v>
      </c>
      <c r="AF863" s="602" t="s">
        <v>537</v>
      </c>
      <c r="AG863" s="623" t="s">
        <v>538</v>
      </c>
      <c r="AH863" s="626" t="s">
        <v>652</v>
      </c>
      <c r="AI863" s="602" t="s">
        <v>537</v>
      </c>
      <c r="AJ863" s="623" t="s">
        <v>538</v>
      </c>
      <c r="AK863" s="626" t="s">
        <v>652</v>
      </c>
      <c r="AL863" s="602" t="s">
        <v>537</v>
      </c>
      <c r="AM863" s="623" t="s">
        <v>538</v>
      </c>
      <c r="AN863" s="626" t="s">
        <v>652</v>
      </c>
      <c r="AO863" s="602" t="s">
        <v>537</v>
      </c>
      <c r="AP863" s="623" t="s">
        <v>538</v>
      </c>
      <c r="AQ863" s="626" t="s">
        <v>652</v>
      </c>
    </row>
    <row r="864" spans="1:43" hidden="1" x14ac:dyDescent="0.3">
      <c r="A864" s="638"/>
      <c r="H864" s="602" t="s">
        <v>630</v>
      </c>
      <c r="I864" s="623">
        <v>1</v>
      </c>
      <c r="J864" s="623">
        <v>4</v>
      </c>
      <c r="K864" s="602" t="s">
        <v>630</v>
      </c>
      <c r="L864" s="623">
        <v>2</v>
      </c>
      <c r="M864" s="623">
        <v>4</v>
      </c>
      <c r="N864" s="602" t="s">
        <v>630</v>
      </c>
      <c r="O864" s="623">
        <v>3</v>
      </c>
      <c r="P864" s="623">
        <v>4</v>
      </c>
      <c r="Q864" s="602" t="s">
        <v>630</v>
      </c>
      <c r="R864" s="623">
        <v>4</v>
      </c>
      <c r="S864" s="623">
        <v>4</v>
      </c>
      <c r="T864" s="602" t="s">
        <v>630</v>
      </c>
      <c r="U864" s="623">
        <v>5</v>
      </c>
      <c r="V864" s="623">
        <v>4</v>
      </c>
      <c r="W864" s="602" t="s">
        <v>630</v>
      </c>
      <c r="X864" s="623">
        <v>6</v>
      </c>
      <c r="Y864" s="623">
        <v>4</v>
      </c>
      <c r="Z864" s="602" t="s">
        <v>630</v>
      </c>
      <c r="AA864" s="623">
        <v>7</v>
      </c>
      <c r="AB864" s="623">
        <v>4</v>
      </c>
      <c r="AC864" s="602" t="s">
        <v>630</v>
      </c>
      <c r="AD864" s="623">
        <v>8</v>
      </c>
      <c r="AE864" s="623">
        <v>4</v>
      </c>
      <c r="AF864" s="602" t="s">
        <v>630</v>
      </c>
      <c r="AG864" s="623">
        <v>9</v>
      </c>
      <c r="AH864" s="623">
        <v>4</v>
      </c>
      <c r="AI864" s="602" t="s">
        <v>630</v>
      </c>
      <c r="AJ864" s="623">
        <v>10</v>
      </c>
      <c r="AK864" s="623">
        <v>4</v>
      </c>
      <c r="AL864" s="602" t="s">
        <v>630</v>
      </c>
      <c r="AM864" s="623">
        <v>11</v>
      </c>
      <c r="AN864" s="623">
        <v>4</v>
      </c>
      <c r="AO864" s="602" t="s">
        <v>630</v>
      </c>
      <c r="AP864" s="623">
        <v>12</v>
      </c>
      <c r="AQ864" s="623">
        <v>4</v>
      </c>
    </row>
    <row r="865" spans="1:43" hidden="1" x14ac:dyDescent="0.3">
      <c r="A865" s="638"/>
      <c r="H865" s="602" t="s">
        <v>537</v>
      </c>
      <c r="I865" s="623" t="s">
        <v>538</v>
      </c>
      <c r="J865" s="626" t="s">
        <v>652</v>
      </c>
      <c r="K865" s="602" t="s">
        <v>537</v>
      </c>
      <c r="L865" s="623" t="s">
        <v>538</v>
      </c>
      <c r="M865" s="626" t="s">
        <v>652</v>
      </c>
      <c r="N865" s="602" t="s">
        <v>537</v>
      </c>
      <c r="O865" s="623" t="s">
        <v>538</v>
      </c>
      <c r="P865" s="626" t="s">
        <v>652</v>
      </c>
      <c r="Q865" s="602" t="s">
        <v>537</v>
      </c>
      <c r="R865" s="623" t="s">
        <v>538</v>
      </c>
      <c r="S865" s="626" t="s">
        <v>652</v>
      </c>
      <c r="T865" s="602" t="s">
        <v>537</v>
      </c>
      <c r="U865" s="623" t="s">
        <v>538</v>
      </c>
      <c r="V865" s="626" t="s">
        <v>652</v>
      </c>
      <c r="W865" s="602" t="s">
        <v>537</v>
      </c>
      <c r="X865" s="623" t="s">
        <v>538</v>
      </c>
      <c r="Y865" s="626" t="s">
        <v>652</v>
      </c>
      <c r="Z865" s="602" t="s">
        <v>537</v>
      </c>
      <c r="AA865" s="623" t="s">
        <v>538</v>
      </c>
      <c r="AB865" s="626" t="s">
        <v>652</v>
      </c>
      <c r="AC865" s="602" t="s">
        <v>537</v>
      </c>
      <c r="AD865" s="623" t="s">
        <v>538</v>
      </c>
      <c r="AE865" s="626" t="s">
        <v>652</v>
      </c>
      <c r="AF865" s="602" t="s">
        <v>537</v>
      </c>
      <c r="AG865" s="623" t="s">
        <v>538</v>
      </c>
      <c r="AH865" s="626" t="s">
        <v>652</v>
      </c>
      <c r="AI865" s="602" t="s">
        <v>537</v>
      </c>
      <c r="AJ865" s="623" t="s">
        <v>538</v>
      </c>
      <c r="AK865" s="626" t="s">
        <v>652</v>
      </c>
      <c r="AL865" s="602" t="s">
        <v>537</v>
      </c>
      <c r="AM865" s="623" t="s">
        <v>538</v>
      </c>
      <c r="AN865" s="626" t="s">
        <v>652</v>
      </c>
      <c r="AO865" s="602" t="s">
        <v>537</v>
      </c>
      <c r="AP865" s="623" t="s">
        <v>538</v>
      </c>
      <c r="AQ865" s="626" t="s">
        <v>652</v>
      </c>
    </row>
    <row r="866" spans="1:43" hidden="1" x14ac:dyDescent="0.3">
      <c r="A866" s="638"/>
      <c r="H866" s="602" t="s">
        <v>631</v>
      </c>
      <c r="I866" s="623">
        <v>1</v>
      </c>
      <c r="J866" s="623">
        <v>4</v>
      </c>
      <c r="K866" s="602" t="s">
        <v>631</v>
      </c>
      <c r="L866" s="623">
        <v>2</v>
      </c>
      <c r="M866" s="623">
        <v>4</v>
      </c>
      <c r="N866" s="602" t="s">
        <v>631</v>
      </c>
      <c r="O866" s="623">
        <v>3</v>
      </c>
      <c r="P866" s="623">
        <v>4</v>
      </c>
      <c r="Q866" s="602" t="s">
        <v>631</v>
      </c>
      <c r="R866" s="623">
        <v>4</v>
      </c>
      <c r="S866" s="623">
        <v>4</v>
      </c>
      <c r="T866" s="602" t="s">
        <v>631</v>
      </c>
      <c r="U866" s="623">
        <v>5</v>
      </c>
      <c r="V866" s="623">
        <v>4</v>
      </c>
      <c r="W866" s="602" t="s">
        <v>631</v>
      </c>
      <c r="X866" s="623">
        <v>6</v>
      </c>
      <c r="Y866" s="623">
        <v>4</v>
      </c>
      <c r="Z866" s="602" t="s">
        <v>631</v>
      </c>
      <c r="AA866" s="623">
        <v>7</v>
      </c>
      <c r="AB866" s="623">
        <v>4</v>
      </c>
      <c r="AC866" s="602" t="s">
        <v>631</v>
      </c>
      <c r="AD866" s="623">
        <v>8</v>
      </c>
      <c r="AE866" s="623">
        <v>4</v>
      </c>
      <c r="AF866" s="602" t="s">
        <v>631</v>
      </c>
      <c r="AG866" s="623">
        <v>9</v>
      </c>
      <c r="AH866" s="623">
        <v>4</v>
      </c>
      <c r="AI866" s="602" t="s">
        <v>631</v>
      </c>
      <c r="AJ866" s="623">
        <v>10</v>
      </c>
      <c r="AK866" s="623">
        <v>4</v>
      </c>
      <c r="AL866" s="602" t="s">
        <v>631</v>
      </c>
      <c r="AM866" s="623">
        <v>11</v>
      </c>
      <c r="AN866" s="623">
        <v>4</v>
      </c>
      <c r="AO866" s="602" t="s">
        <v>631</v>
      </c>
      <c r="AP866" s="623">
        <v>12</v>
      </c>
      <c r="AQ866" s="623">
        <v>4</v>
      </c>
    </row>
    <row r="867" spans="1:43" hidden="1" x14ac:dyDescent="0.3">
      <c r="A867" s="638"/>
      <c r="H867" s="602" t="s">
        <v>537</v>
      </c>
      <c r="I867" s="623" t="s">
        <v>538</v>
      </c>
      <c r="J867" s="626" t="s">
        <v>652</v>
      </c>
      <c r="K867" s="602" t="s">
        <v>537</v>
      </c>
      <c r="L867" s="623" t="s">
        <v>538</v>
      </c>
      <c r="M867" s="626" t="s">
        <v>652</v>
      </c>
      <c r="N867" s="602" t="s">
        <v>537</v>
      </c>
      <c r="O867" s="623" t="s">
        <v>538</v>
      </c>
      <c r="P867" s="626" t="s">
        <v>652</v>
      </c>
      <c r="Q867" s="602" t="s">
        <v>537</v>
      </c>
      <c r="R867" s="623" t="s">
        <v>538</v>
      </c>
      <c r="S867" s="626" t="s">
        <v>652</v>
      </c>
      <c r="T867" s="602" t="s">
        <v>537</v>
      </c>
      <c r="U867" s="623" t="s">
        <v>538</v>
      </c>
      <c r="V867" s="626" t="s">
        <v>652</v>
      </c>
      <c r="W867" s="602" t="s">
        <v>537</v>
      </c>
      <c r="X867" s="623" t="s">
        <v>538</v>
      </c>
      <c r="Y867" s="626" t="s">
        <v>652</v>
      </c>
      <c r="Z867" s="602" t="s">
        <v>537</v>
      </c>
      <c r="AA867" s="623" t="s">
        <v>538</v>
      </c>
      <c r="AB867" s="626" t="s">
        <v>652</v>
      </c>
      <c r="AC867" s="602" t="s">
        <v>537</v>
      </c>
      <c r="AD867" s="623" t="s">
        <v>538</v>
      </c>
      <c r="AE867" s="626" t="s">
        <v>652</v>
      </c>
      <c r="AF867" s="602" t="s">
        <v>537</v>
      </c>
      <c r="AG867" s="623" t="s">
        <v>538</v>
      </c>
      <c r="AH867" s="626" t="s">
        <v>652</v>
      </c>
      <c r="AI867" s="602" t="s">
        <v>537</v>
      </c>
      <c r="AJ867" s="623" t="s">
        <v>538</v>
      </c>
      <c r="AK867" s="626" t="s">
        <v>652</v>
      </c>
      <c r="AL867" s="602" t="s">
        <v>537</v>
      </c>
      <c r="AM867" s="623" t="s">
        <v>538</v>
      </c>
      <c r="AN867" s="626" t="s">
        <v>652</v>
      </c>
      <c r="AO867" s="602" t="s">
        <v>537</v>
      </c>
      <c r="AP867" s="623" t="s">
        <v>538</v>
      </c>
      <c r="AQ867" s="626" t="s">
        <v>652</v>
      </c>
    </row>
    <row r="868" spans="1:43" hidden="1" x14ac:dyDescent="0.3">
      <c r="A868" s="638"/>
      <c r="H868" s="602" t="s">
        <v>632</v>
      </c>
      <c r="I868" s="623">
        <v>1</v>
      </c>
      <c r="J868" s="623">
        <v>4</v>
      </c>
      <c r="K868" s="602" t="s">
        <v>632</v>
      </c>
      <c r="L868" s="623">
        <v>2</v>
      </c>
      <c r="M868" s="623">
        <v>4</v>
      </c>
      <c r="N868" s="602" t="s">
        <v>632</v>
      </c>
      <c r="O868" s="623">
        <v>3</v>
      </c>
      <c r="P868" s="623">
        <v>4</v>
      </c>
      <c r="Q868" s="602" t="s">
        <v>632</v>
      </c>
      <c r="R868" s="623">
        <v>4</v>
      </c>
      <c r="S868" s="623">
        <v>4</v>
      </c>
      <c r="T868" s="602" t="s">
        <v>632</v>
      </c>
      <c r="U868" s="623">
        <v>5</v>
      </c>
      <c r="V868" s="623">
        <v>4</v>
      </c>
      <c r="W868" s="602" t="s">
        <v>632</v>
      </c>
      <c r="X868" s="623">
        <v>6</v>
      </c>
      <c r="Y868" s="623">
        <v>4</v>
      </c>
      <c r="Z868" s="602" t="s">
        <v>632</v>
      </c>
      <c r="AA868" s="623">
        <v>7</v>
      </c>
      <c r="AB868" s="623">
        <v>4</v>
      </c>
      <c r="AC868" s="602" t="s">
        <v>632</v>
      </c>
      <c r="AD868" s="623">
        <v>8</v>
      </c>
      <c r="AE868" s="623">
        <v>4</v>
      </c>
      <c r="AF868" s="602" t="s">
        <v>632</v>
      </c>
      <c r="AG868" s="623">
        <v>9</v>
      </c>
      <c r="AH868" s="623">
        <v>4</v>
      </c>
      <c r="AI868" s="602" t="s">
        <v>632</v>
      </c>
      <c r="AJ868" s="623">
        <v>10</v>
      </c>
      <c r="AK868" s="623">
        <v>4</v>
      </c>
      <c r="AL868" s="602" t="s">
        <v>632</v>
      </c>
      <c r="AM868" s="623">
        <v>11</v>
      </c>
      <c r="AN868" s="623">
        <v>4</v>
      </c>
      <c r="AO868" s="602" t="s">
        <v>632</v>
      </c>
      <c r="AP868" s="623">
        <v>12</v>
      </c>
      <c r="AQ868" s="623">
        <v>4</v>
      </c>
    </row>
    <row r="869" spans="1:43" hidden="1" x14ac:dyDescent="0.3">
      <c r="A869" s="638"/>
      <c r="H869" s="602" t="s">
        <v>537</v>
      </c>
      <c r="I869" s="623" t="s">
        <v>538</v>
      </c>
      <c r="J869" s="626" t="s">
        <v>652</v>
      </c>
      <c r="K869" s="602" t="s">
        <v>537</v>
      </c>
      <c r="L869" s="623" t="s">
        <v>538</v>
      </c>
      <c r="M869" s="626" t="s">
        <v>652</v>
      </c>
      <c r="N869" s="602" t="s">
        <v>537</v>
      </c>
      <c r="O869" s="623" t="s">
        <v>538</v>
      </c>
      <c r="P869" s="626" t="s">
        <v>652</v>
      </c>
      <c r="Q869" s="602" t="s">
        <v>537</v>
      </c>
      <c r="R869" s="623" t="s">
        <v>538</v>
      </c>
      <c r="S869" s="626" t="s">
        <v>652</v>
      </c>
      <c r="T869" s="602" t="s">
        <v>537</v>
      </c>
      <c r="U869" s="623" t="s">
        <v>538</v>
      </c>
      <c r="V869" s="626" t="s">
        <v>652</v>
      </c>
      <c r="W869" s="602" t="s">
        <v>537</v>
      </c>
      <c r="X869" s="623" t="s">
        <v>538</v>
      </c>
      <c r="Y869" s="626" t="s">
        <v>652</v>
      </c>
      <c r="Z869" s="602" t="s">
        <v>537</v>
      </c>
      <c r="AA869" s="623" t="s">
        <v>538</v>
      </c>
      <c r="AB869" s="626" t="s">
        <v>652</v>
      </c>
      <c r="AC869" s="602" t="s">
        <v>537</v>
      </c>
      <c r="AD869" s="623" t="s">
        <v>538</v>
      </c>
      <c r="AE869" s="626" t="s">
        <v>652</v>
      </c>
      <c r="AF869" s="602" t="s">
        <v>537</v>
      </c>
      <c r="AG869" s="623" t="s">
        <v>538</v>
      </c>
      <c r="AH869" s="626" t="s">
        <v>652</v>
      </c>
      <c r="AI869" s="602" t="s">
        <v>537</v>
      </c>
      <c r="AJ869" s="623" t="s">
        <v>538</v>
      </c>
      <c r="AK869" s="626" t="s">
        <v>652</v>
      </c>
      <c r="AL869" s="602" t="s">
        <v>537</v>
      </c>
      <c r="AM869" s="623" t="s">
        <v>538</v>
      </c>
      <c r="AN869" s="626" t="s">
        <v>652</v>
      </c>
      <c r="AO869" s="602" t="s">
        <v>537</v>
      </c>
      <c r="AP869" s="623" t="s">
        <v>538</v>
      </c>
      <c r="AQ869" s="626" t="s">
        <v>652</v>
      </c>
    </row>
    <row r="870" spans="1:43" hidden="1" x14ac:dyDescent="0.3">
      <c r="A870" s="638"/>
      <c r="H870" s="602" t="s">
        <v>633</v>
      </c>
      <c r="I870" s="623">
        <v>1</v>
      </c>
      <c r="J870" s="623">
        <v>4</v>
      </c>
      <c r="K870" s="602" t="s">
        <v>633</v>
      </c>
      <c r="L870" s="623">
        <v>2</v>
      </c>
      <c r="M870" s="623">
        <v>4</v>
      </c>
      <c r="N870" s="602" t="s">
        <v>633</v>
      </c>
      <c r="O870" s="623">
        <v>3</v>
      </c>
      <c r="P870" s="623">
        <v>4</v>
      </c>
      <c r="Q870" s="602" t="s">
        <v>633</v>
      </c>
      <c r="R870" s="623">
        <v>4</v>
      </c>
      <c r="S870" s="623">
        <v>4</v>
      </c>
      <c r="T870" s="602" t="s">
        <v>633</v>
      </c>
      <c r="U870" s="623">
        <v>5</v>
      </c>
      <c r="V870" s="623">
        <v>4</v>
      </c>
      <c r="W870" s="602" t="s">
        <v>633</v>
      </c>
      <c r="X870" s="623">
        <v>6</v>
      </c>
      <c r="Y870" s="623">
        <v>4</v>
      </c>
      <c r="Z870" s="602" t="s">
        <v>633</v>
      </c>
      <c r="AA870" s="623">
        <v>7</v>
      </c>
      <c r="AB870" s="623">
        <v>4</v>
      </c>
      <c r="AC870" s="602" t="s">
        <v>633</v>
      </c>
      <c r="AD870" s="623">
        <v>8</v>
      </c>
      <c r="AE870" s="623">
        <v>4</v>
      </c>
      <c r="AF870" s="602" t="s">
        <v>633</v>
      </c>
      <c r="AG870" s="623">
        <v>9</v>
      </c>
      <c r="AH870" s="623">
        <v>4</v>
      </c>
      <c r="AI870" s="602" t="s">
        <v>633</v>
      </c>
      <c r="AJ870" s="623">
        <v>10</v>
      </c>
      <c r="AK870" s="623">
        <v>4</v>
      </c>
      <c r="AL870" s="602" t="s">
        <v>633</v>
      </c>
      <c r="AM870" s="623">
        <v>11</v>
      </c>
      <c r="AN870" s="623">
        <v>4</v>
      </c>
      <c r="AO870" s="602" t="s">
        <v>633</v>
      </c>
      <c r="AP870" s="623">
        <v>12</v>
      </c>
      <c r="AQ870" s="623">
        <v>4</v>
      </c>
    </row>
    <row r="871" spans="1:43" hidden="1" x14ac:dyDescent="0.3">
      <c r="A871" s="638"/>
      <c r="H871" s="607" t="s">
        <v>537</v>
      </c>
      <c r="I871" s="623" t="s">
        <v>538</v>
      </c>
      <c r="J871" s="626" t="s">
        <v>652</v>
      </c>
      <c r="K871" s="607" t="s">
        <v>537</v>
      </c>
      <c r="L871" s="623" t="s">
        <v>538</v>
      </c>
      <c r="M871" s="626" t="s">
        <v>652</v>
      </c>
      <c r="N871" s="607" t="s">
        <v>537</v>
      </c>
      <c r="O871" s="623" t="s">
        <v>538</v>
      </c>
      <c r="P871" s="626" t="s">
        <v>652</v>
      </c>
      <c r="Q871" s="607" t="s">
        <v>537</v>
      </c>
      <c r="R871" s="623" t="s">
        <v>538</v>
      </c>
      <c r="S871" s="626" t="s">
        <v>652</v>
      </c>
      <c r="T871" s="607" t="s">
        <v>537</v>
      </c>
      <c r="U871" s="623" t="s">
        <v>538</v>
      </c>
      <c r="V871" s="626" t="s">
        <v>652</v>
      </c>
      <c r="W871" s="607" t="s">
        <v>537</v>
      </c>
      <c r="X871" s="623" t="s">
        <v>538</v>
      </c>
      <c r="Y871" s="626" t="s">
        <v>652</v>
      </c>
      <c r="Z871" s="607" t="s">
        <v>537</v>
      </c>
      <c r="AA871" s="623" t="s">
        <v>538</v>
      </c>
      <c r="AB871" s="626" t="s">
        <v>652</v>
      </c>
      <c r="AC871" s="607" t="s">
        <v>537</v>
      </c>
      <c r="AD871" s="623" t="s">
        <v>538</v>
      </c>
      <c r="AE871" s="626" t="s">
        <v>652</v>
      </c>
      <c r="AF871" s="607" t="s">
        <v>537</v>
      </c>
      <c r="AG871" s="623" t="s">
        <v>538</v>
      </c>
      <c r="AH871" s="626" t="s">
        <v>652</v>
      </c>
      <c r="AI871" s="607" t="s">
        <v>537</v>
      </c>
      <c r="AJ871" s="623" t="s">
        <v>538</v>
      </c>
      <c r="AK871" s="626" t="s">
        <v>652</v>
      </c>
      <c r="AL871" s="607" t="s">
        <v>537</v>
      </c>
      <c r="AM871" s="623" t="s">
        <v>538</v>
      </c>
      <c r="AN871" s="626" t="s">
        <v>652</v>
      </c>
      <c r="AO871" s="607" t="s">
        <v>537</v>
      </c>
      <c r="AP871" s="623" t="s">
        <v>538</v>
      </c>
      <c r="AQ871" s="626" t="s">
        <v>652</v>
      </c>
    </row>
    <row r="872" spans="1:43" hidden="1" x14ac:dyDescent="0.3">
      <c r="A872" s="638"/>
      <c r="H872" s="607" t="s">
        <v>636</v>
      </c>
      <c r="I872" s="623">
        <v>1</v>
      </c>
      <c r="J872" s="623">
        <v>4</v>
      </c>
      <c r="K872" s="607" t="s">
        <v>636</v>
      </c>
      <c r="L872" s="623">
        <v>2</v>
      </c>
      <c r="M872" s="623">
        <v>4</v>
      </c>
      <c r="N872" s="607" t="s">
        <v>636</v>
      </c>
      <c r="O872" s="623">
        <v>3</v>
      </c>
      <c r="P872" s="623">
        <v>4</v>
      </c>
      <c r="Q872" s="607" t="s">
        <v>636</v>
      </c>
      <c r="R872" s="623">
        <v>4</v>
      </c>
      <c r="S872" s="623">
        <v>4</v>
      </c>
      <c r="T872" s="607" t="s">
        <v>636</v>
      </c>
      <c r="U872" s="623">
        <v>5</v>
      </c>
      <c r="V872" s="623">
        <v>4</v>
      </c>
      <c r="W872" s="607" t="s">
        <v>636</v>
      </c>
      <c r="X872" s="623">
        <v>6</v>
      </c>
      <c r="Y872" s="623">
        <v>4</v>
      </c>
      <c r="Z872" s="607" t="s">
        <v>636</v>
      </c>
      <c r="AA872" s="623">
        <v>7</v>
      </c>
      <c r="AB872" s="623">
        <v>4</v>
      </c>
      <c r="AC872" s="607" t="s">
        <v>636</v>
      </c>
      <c r="AD872" s="623">
        <v>8</v>
      </c>
      <c r="AE872" s="623">
        <v>4</v>
      </c>
      <c r="AF872" s="607" t="s">
        <v>636</v>
      </c>
      <c r="AG872" s="623">
        <v>9</v>
      </c>
      <c r="AH872" s="623">
        <v>4</v>
      </c>
      <c r="AI872" s="607" t="s">
        <v>636</v>
      </c>
      <c r="AJ872" s="623">
        <v>10</v>
      </c>
      <c r="AK872" s="623">
        <v>4</v>
      </c>
      <c r="AL872" s="607" t="s">
        <v>636</v>
      </c>
      <c r="AM872" s="623">
        <v>11</v>
      </c>
      <c r="AN872" s="623">
        <v>4</v>
      </c>
      <c r="AO872" s="607" t="s">
        <v>636</v>
      </c>
      <c r="AP872" s="623">
        <v>12</v>
      </c>
      <c r="AQ872" s="623">
        <v>4</v>
      </c>
    </row>
    <row r="873" spans="1:43" hidden="1" x14ac:dyDescent="0.3">
      <c r="A873" s="638"/>
      <c r="H873" s="602" t="s">
        <v>537</v>
      </c>
      <c r="I873" s="623" t="s">
        <v>538</v>
      </c>
      <c r="J873" s="626" t="s">
        <v>652</v>
      </c>
      <c r="K873" s="602" t="s">
        <v>537</v>
      </c>
      <c r="L873" s="623" t="s">
        <v>538</v>
      </c>
      <c r="M873" s="626" t="s">
        <v>652</v>
      </c>
      <c r="N873" s="602" t="s">
        <v>537</v>
      </c>
      <c r="O873" s="623" t="s">
        <v>538</v>
      </c>
      <c r="P873" s="626" t="s">
        <v>652</v>
      </c>
      <c r="Q873" s="602" t="s">
        <v>537</v>
      </c>
      <c r="R873" s="623" t="s">
        <v>538</v>
      </c>
      <c r="S873" s="626" t="s">
        <v>652</v>
      </c>
      <c r="T873" s="602" t="s">
        <v>537</v>
      </c>
      <c r="U873" s="623" t="s">
        <v>538</v>
      </c>
      <c r="V873" s="626" t="s">
        <v>652</v>
      </c>
      <c r="W873" s="602" t="s">
        <v>537</v>
      </c>
      <c r="X873" s="623" t="s">
        <v>538</v>
      </c>
      <c r="Y873" s="626" t="s">
        <v>652</v>
      </c>
      <c r="Z873" s="602" t="s">
        <v>537</v>
      </c>
      <c r="AA873" s="623" t="s">
        <v>538</v>
      </c>
      <c r="AB873" s="626" t="s">
        <v>652</v>
      </c>
      <c r="AC873" s="602" t="s">
        <v>537</v>
      </c>
      <c r="AD873" s="623" t="s">
        <v>538</v>
      </c>
      <c r="AE873" s="626" t="s">
        <v>652</v>
      </c>
      <c r="AF873" s="602" t="s">
        <v>537</v>
      </c>
      <c r="AG873" s="623" t="s">
        <v>538</v>
      </c>
      <c r="AH873" s="626" t="s">
        <v>652</v>
      </c>
      <c r="AI873" s="602" t="s">
        <v>537</v>
      </c>
      <c r="AJ873" s="623" t="s">
        <v>538</v>
      </c>
      <c r="AK873" s="626" t="s">
        <v>652</v>
      </c>
      <c r="AL873" s="602" t="s">
        <v>537</v>
      </c>
      <c r="AM873" s="623" t="s">
        <v>538</v>
      </c>
      <c r="AN873" s="626" t="s">
        <v>652</v>
      </c>
      <c r="AO873" s="602" t="s">
        <v>537</v>
      </c>
      <c r="AP873" s="623" t="s">
        <v>538</v>
      </c>
      <c r="AQ873" s="626" t="s">
        <v>652</v>
      </c>
    </row>
    <row r="874" spans="1:43" hidden="1" x14ac:dyDescent="0.3">
      <c r="A874" s="638"/>
      <c r="H874" s="602" t="s">
        <v>637</v>
      </c>
      <c r="I874" s="623">
        <v>1</v>
      </c>
      <c r="J874" s="623">
        <v>4</v>
      </c>
      <c r="K874" s="602" t="s">
        <v>637</v>
      </c>
      <c r="L874" s="623">
        <v>2</v>
      </c>
      <c r="M874" s="623">
        <v>4</v>
      </c>
      <c r="N874" s="602" t="s">
        <v>637</v>
      </c>
      <c r="O874" s="623">
        <v>3</v>
      </c>
      <c r="P874" s="623">
        <v>4</v>
      </c>
      <c r="Q874" s="602" t="s">
        <v>637</v>
      </c>
      <c r="R874" s="623">
        <v>4</v>
      </c>
      <c r="S874" s="623">
        <v>4</v>
      </c>
      <c r="T874" s="602" t="s">
        <v>637</v>
      </c>
      <c r="U874" s="623">
        <v>5</v>
      </c>
      <c r="V874" s="623">
        <v>4</v>
      </c>
      <c r="W874" s="602" t="s">
        <v>637</v>
      </c>
      <c r="X874" s="623">
        <v>6</v>
      </c>
      <c r="Y874" s="623">
        <v>4</v>
      </c>
      <c r="Z874" s="602" t="s">
        <v>637</v>
      </c>
      <c r="AA874" s="623">
        <v>7</v>
      </c>
      <c r="AB874" s="623">
        <v>4</v>
      </c>
      <c r="AC874" s="602" t="s">
        <v>637</v>
      </c>
      <c r="AD874" s="623">
        <v>8</v>
      </c>
      <c r="AE874" s="623">
        <v>4</v>
      </c>
      <c r="AF874" s="602" t="s">
        <v>637</v>
      </c>
      <c r="AG874" s="623">
        <v>9</v>
      </c>
      <c r="AH874" s="623">
        <v>4</v>
      </c>
      <c r="AI874" s="602" t="s">
        <v>637</v>
      </c>
      <c r="AJ874" s="623">
        <v>10</v>
      </c>
      <c r="AK874" s="623">
        <v>4</v>
      </c>
      <c r="AL874" s="602" t="s">
        <v>637</v>
      </c>
      <c r="AM874" s="623">
        <v>11</v>
      </c>
      <c r="AN874" s="623">
        <v>4</v>
      </c>
      <c r="AO874" s="602" t="s">
        <v>637</v>
      </c>
      <c r="AP874" s="623">
        <v>12</v>
      </c>
      <c r="AQ874" s="623">
        <v>4</v>
      </c>
    </row>
    <row r="875" spans="1:43" hidden="1" x14ac:dyDescent="0.3">
      <c r="A875" s="638"/>
      <c r="H875" s="602" t="s">
        <v>537</v>
      </c>
      <c r="I875" s="623" t="s">
        <v>538</v>
      </c>
      <c r="J875" s="626" t="s">
        <v>652</v>
      </c>
      <c r="K875" s="602" t="s">
        <v>537</v>
      </c>
      <c r="L875" s="623" t="s">
        <v>538</v>
      </c>
      <c r="M875" s="626" t="s">
        <v>652</v>
      </c>
      <c r="N875" s="602" t="s">
        <v>537</v>
      </c>
      <c r="O875" s="623" t="s">
        <v>538</v>
      </c>
      <c r="P875" s="626" t="s">
        <v>652</v>
      </c>
      <c r="Q875" s="602" t="s">
        <v>537</v>
      </c>
      <c r="R875" s="623" t="s">
        <v>538</v>
      </c>
      <c r="S875" s="626" t="s">
        <v>652</v>
      </c>
      <c r="T875" s="602" t="s">
        <v>537</v>
      </c>
      <c r="U875" s="623" t="s">
        <v>538</v>
      </c>
      <c r="V875" s="626" t="s">
        <v>652</v>
      </c>
      <c r="W875" s="602" t="s">
        <v>537</v>
      </c>
      <c r="X875" s="623" t="s">
        <v>538</v>
      </c>
      <c r="Y875" s="626" t="s">
        <v>652</v>
      </c>
      <c r="Z875" s="602" t="s">
        <v>537</v>
      </c>
      <c r="AA875" s="623" t="s">
        <v>538</v>
      </c>
      <c r="AB875" s="626" t="s">
        <v>652</v>
      </c>
      <c r="AC875" s="602" t="s">
        <v>537</v>
      </c>
      <c r="AD875" s="623" t="s">
        <v>538</v>
      </c>
      <c r="AE875" s="626" t="s">
        <v>652</v>
      </c>
      <c r="AF875" s="602" t="s">
        <v>537</v>
      </c>
      <c r="AG875" s="623" t="s">
        <v>538</v>
      </c>
      <c r="AH875" s="626" t="s">
        <v>652</v>
      </c>
      <c r="AI875" s="602" t="s">
        <v>537</v>
      </c>
      <c r="AJ875" s="623" t="s">
        <v>538</v>
      </c>
      <c r="AK875" s="626" t="s">
        <v>652</v>
      </c>
      <c r="AL875" s="602" t="s">
        <v>537</v>
      </c>
      <c r="AM875" s="623" t="s">
        <v>538</v>
      </c>
      <c r="AN875" s="626" t="s">
        <v>652</v>
      </c>
      <c r="AO875" s="602" t="s">
        <v>537</v>
      </c>
      <c r="AP875" s="623" t="s">
        <v>538</v>
      </c>
      <c r="AQ875" s="626" t="s">
        <v>652</v>
      </c>
    </row>
    <row r="876" spans="1:43" hidden="1" x14ac:dyDescent="0.3">
      <c r="A876" s="638"/>
      <c r="H876" s="602" t="s">
        <v>638</v>
      </c>
      <c r="I876" s="623">
        <v>1</v>
      </c>
      <c r="J876" s="623">
        <v>4</v>
      </c>
      <c r="K876" s="602" t="s">
        <v>638</v>
      </c>
      <c r="L876" s="623">
        <v>2</v>
      </c>
      <c r="M876" s="623">
        <v>4</v>
      </c>
      <c r="N876" s="602" t="s">
        <v>638</v>
      </c>
      <c r="O876" s="623">
        <v>3</v>
      </c>
      <c r="P876" s="623">
        <v>4</v>
      </c>
      <c r="Q876" s="602" t="s">
        <v>638</v>
      </c>
      <c r="R876" s="623">
        <v>4</v>
      </c>
      <c r="S876" s="623">
        <v>4</v>
      </c>
      <c r="T876" s="602" t="s">
        <v>638</v>
      </c>
      <c r="U876" s="623">
        <v>5</v>
      </c>
      <c r="V876" s="623">
        <v>4</v>
      </c>
      <c r="W876" s="602" t="s">
        <v>638</v>
      </c>
      <c r="X876" s="623">
        <v>6</v>
      </c>
      <c r="Y876" s="623">
        <v>4</v>
      </c>
      <c r="Z876" s="602" t="s">
        <v>638</v>
      </c>
      <c r="AA876" s="623">
        <v>7</v>
      </c>
      <c r="AB876" s="623">
        <v>4</v>
      </c>
      <c r="AC876" s="602" t="s">
        <v>638</v>
      </c>
      <c r="AD876" s="623">
        <v>8</v>
      </c>
      <c r="AE876" s="623">
        <v>4</v>
      </c>
      <c r="AF876" s="602" t="s">
        <v>638</v>
      </c>
      <c r="AG876" s="623">
        <v>9</v>
      </c>
      <c r="AH876" s="623">
        <v>4</v>
      </c>
      <c r="AI876" s="602" t="s">
        <v>638</v>
      </c>
      <c r="AJ876" s="623">
        <v>10</v>
      </c>
      <c r="AK876" s="623">
        <v>4</v>
      </c>
      <c r="AL876" s="602" t="s">
        <v>638</v>
      </c>
      <c r="AM876" s="623">
        <v>11</v>
      </c>
      <c r="AN876" s="623">
        <v>4</v>
      </c>
      <c r="AO876" s="602" t="s">
        <v>638</v>
      </c>
      <c r="AP876" s="623">
        <v>12</v>
      </c>
      <c r="AQ876" s="623">
        <v>4</v>
      </c>
    </row>
    <row r="877" spans="1:43" hidden="1" x14ac:dyDescent="0.3">
      <c r="A877" s="638"/>
      <c r="H877" s="602" t="s">
        <v>537</v>
      </c>
      <c r="I877" s="623" t="s">
        <v>538</v>
      </c>
      <c r="J877" s="626" t="s">
        <v>652</v>
      </c>
      <c r="K877" s="602" t="s">
        <v>537</v>
      </c>
      <c r="L877" s="623" t="s">
        <v>538</v>
      </c>
      <c r="M877" s="626" t="s">
        <v>652</v>
      </c>
      <c r="N877" s="602" t="s">
        <v>537</v>
      </c>
      <c r="O877" s="623" t="s">
        <v>538</v>
      </c>
      <c r="P877" s="626" t="s">
        <v>652</v>
      </c>
      <c r="Q877" s="602" t="s">
        <v>537</v>
      </c>
      <c r="R877" s="623" t="s">
        <v>538</v>
      </c>
      <c r="S877" s="626" t="s">
        <v>652</v>
      </c>
      <c r="T877" s="602" t="s">
        <v>537</v>
      </c>
      <c r="U877" s="623" t="s">
        <v>538</v>
      </c>
      <c r="V877" s="626" t="s">
        <v>652</v>
      </c>
      <c r="W877" s="602" t="s">
        <v>537</v>
      </c>
      <c r="X877" s="623" t="s">
        <v>538</v>
      </c>
      <c r="Y877" s="626" t="s">
        <v>652</v>
      </c>
      <c r="Z877" s="602" t="s">
        <v>537</v>
      </c>
      <c r="AA877" s="623" t="s">
        <v>538</v>
      </c>
      <c r="AB877" s="626" t="s">
        <v>652</v>
      </c>
      <c r="AC877" s="602" t="s">
        <v>537</v>
      </c>
      <c r="AD877" s="623" t="s">
        <v>538</v>
      </c>
      <c r="AE877" s="626" t="s">
        <v>652</v>
      </c>
      <c r="AF877" s="602" t="s">
        <v>537</v>
      </c>
      <c r="AG877" s="623" t="s">
        <v>538</v>
      </c>
      <c r="AH877" s="626" t="s">
        <v>652</v>
      </c>
      <c r="AI877" s="602" t="s">
        <v>537</v>
      </c>
      <c r="AJ877" s="623" t="s">
        <v>538</v>
      </c>
      <c r="AK877" s="626" t="s">
        <v>652</v>
      </c>
      <c r="AL877" s="602" t="s">
        <v>537</v>
      </c>
      <c r="AM877" s="623" t="s">
        <v>538</v>
      </c>
      <c r="AN877" s="626" t="s">
        <v>652</v>
      </c>
      <c r="AO877" s="602" t="s">
        <v>537</v>
      </c>
      <c r="AP877" s="623" t="s">
        <v>538</v>
      </c>
      <c r="AQ877" s="626" t="s">
        <v>652</v>
      </c>
    </row>
    <row r="878" spans="1:43" hidden="1" x14ac:dyDescent="0.3">
      <c r="A878" s="638"/>
      <c r="H878" s="602" t="s">
        <v>639</v>
      </c>
      <c r="I878" s="623">
        <v>1</v>
      </c>
      <c r="J878" s="623">
        <v>4</v>
      </c>
      <c r="K878" s="602" t="s">
        <v>639</v>
      </c>
      <c r="L878" s="623">
        <v>2</v>
      </c>
      <c r="M878" s="623">
        <v>4</v>
      </c>
      <c r="N878" s="602" t="s">
        <v>639</v>
      </c>
      <c r="O878" s="623">
        <v>3</v>
      </c>
      <c r="P878" s="623">
        <v>4</v>
      </c>
      <c r="Q878" s="602" t="s">
        <v>639</v>
      </c>
      <c r="R878" s="623">
        <v>4</v>
      </c>
      <c r="S878" s="623">
        <v>4</v>
      </c>
      <c r="T878" s="602" t="s">
        <v>639</v>
      </c>
      <c r="U878" s="623">
        <v>5</v>
      </c>
      <c r="V878" s="623">
        <v>4</v>
      </c>
      <c r="W878" s="602" t="s">
        <v>639</v>
      </c>
      <c r="X878" s="623">
        <v>6</v>
      </c>
      <c r="Y878" s="623">
        <v>4</v>
      </c>
      <c r="Z878" s="602" t="s">
        <v>639</v>
      </c>
      <c r="AA878" s="623">
        <v>7</v>
      </c>
      <c r="AB878" s="623">
        <v>4</v>
      </c>
      <c r="AC878" s="602" t="s">
        <v>639</v>
      </c>
      <c r="AD878" s="623">
        <v>8</v>
      </c>
      <c r="AE878" s="623">
        <v>4</v>
      </c>
      <c r="AF878" s="602" t="s">
        <v>639</v>
      </c>
      <c r="AG878" s="623">
        <v>9</v>
      </c>
      <c r="AH878" s="623">
        <v>4</v>
      </c>
      <c r="AI878" s="602" t="s">
        <v>639</v>
      </c>
      <c r="AJ878" s="623">
        <v>10</v>
      </c>
      <c r="AK878" s="623">
        <v>4</v>
      </c>
      <c r="AL878" s="602" t="s">
        <v>639</v>
      </c>
      <c r="AM878" s="623">
        <v>11</v>
      </c>
      <c r="AN878" s="623">
        <v>4</v>
      </c>
      <c r="AO878" s="602" t="s">
        <v>639</v>
      </c>
      <c r="AP878" s="623">
        <v>12</v>
      </c>
      <c r="AQ878" s="623">
        <v>4</v>
      </c>
    </row>
    <row r="879" spans="1:43" hidden="1" x14ac:dyDescent="0.3">
      <c r="A879" s="638"/>
      <c r="H879" s="602" t="s">
        <v>537</v>
      </c>
      <c r="I879" s="623" t="s">
        <v>538</v>
      </c>
      <c r="J879" s="626" t="s">
        <v>652</v>
      </c>
      <c r="K879" s="602" t="s">
        <v>537</v>
      </c>
      <c r="L879" s="623" t="s">
        <v>538</v>
      </c>
      <c r="M879" s="626" t="s">
        <v>652</v>
      </c>
      <c r="N879" s="602" t="s">
        <v>537</v>
      </c>
      <c r="O879" s="623" t="s">
        <v>538</v>
      </c>
      <c r="P879" s="626" t="s">
        <v>652</v>
      </c>
      <c r="Q879" s="602" t="s">
        <v>537</v>
      </c>
      <c r="R879" s="623" t="s">
        <v>538</v>
      </c>
      <c r="S879" s="626" t="s">
        <v>652</v>
      </c>
      <c r="T879" s="602" t="s">
        <v>537</v>
      </c>
      <c r="U879" s="623" t="s">
        <v>538</v>
      </c>
      <c r="V879" s="626" t="s">
        <v>652</v>
      </c>
      <c r="W879" s="602" t="s">
        <v>537</v>
      </c>
      <c r="X879" s="623" t="s">
        <v>538</v>
      </c>
      <c r="Y879" s="626" t="s">
        <v>652</v>
      </c>
      <c r="Z879" s="602" t="s">
        <v>537</v>
      </c>
      <c r="AA879" s="623" t="s">
        <v>538</v>
      </c>
      <c r="AB879" s="626" t="s">
        <v>652</v>
      </c>
      <c r="AC879" s="602" t="s">
        <v>537</v>
      </c>
      <c r="AD879" s="623" t="s">
        <v>538</v>
      </c>
      <c r="AE879" s="626" t="s">
        <v>652</v>
      </c>
      <c r="AF879" s="602" t="s">
        <v>537</v>
      </c>
      <c r="AG879" s="623" t="s">
        <v>538</v>
      </c>
      <c r="AH879" s="626" t="s">
        <v>652</v>
      </c>
      <c r="AI879" s="602" t="s">
        <v>537</v>
      </c>
      <c r="AJ879" s="623" t="s">
        <v>538</v>
      </c>
      <c r="AK879" s="626" t="s">
        <v>652</v>
      </c>
      <c r="AL879" s="602" t="s">
        <v>537</v>
      </c>
      <c r="AM879" s="623" t="s">
        <v>538</v>
      </c>
      <c r="AN879" s="626" t="s">
        <v>652</v>
      </c>
      <c r="AO879" s="602" t="s">
        <v>537</v>
      </c>
      <c r="AP879" s="623" t="s">
        <v>538</v>
      </c>
      <c r="AQ879" s="626" t="s">
        <v>652</v>
      </c>
    </row>
    <row r="880" spans="1:43" ht="15" hidden="1" thickBot="1" x14ac:dyDescent="0.35">
      <c r="A880" s="638"/>
      <c r="H880" s="618" t="s">
        <v>640</v>
      </c>
      <c r="I880" s="629">
        <v>1</v>
      </c>
      <c r="J880" s="629">
        <v>4</v>
      </c>
      <c r="K880" s="618" t="s">
        <v>640</v>
      </c>
      <c r="L880" s="629">
        <v>2</v>
      </c>
      <c r="M880" s="629">
        <v>4</v>
      </c>
      <c r="N880" s="618" t="s">
        <v>640</v>
      </c>
      <c r="O880" s="629">
        <v>3</v>
      </c>
      <c r="P880" s="629">
        <v>4</v>
      </c>
      <c r="Q880" s="618" t="s">
        <v>640</v>
      </c>
      <c r="R880" s="629">
        <v>4</v>
      </c>
      <c r="S880" s="629">
        <v>4</v>
      </c>
      <c r="T880" s="618" t="s">
        <v>640</v>
      </c>
      <c r="U880" s="629">
        <v>5</v>
      </c>
      <c r="V880" s="629">
        <v>4</v>
      </c>
      <c r="W880" s="618" t="s">
        <v>640</v>
      </c>
      <c r="X880" s="629">
        <v>6</v>
      </c>
      <c r="Y880" s="629">
        <v>4</v>
      </c>
      <c r="Z880" s="618" t="s">
        <v>640</v>
      </c>
      <c r="AA880" s="629">
        <v>7</v>
      </c>
      <c r="AB880" s="629">
        <v>4</v>
      </c>
      <c r="AC880" s="618" t="s">
        <v>640</v>
      </c>
      <c r="AD880" s="629">
        <v>8</v>
      </c>
      <c r="AE880" s="629">
        <v>4</v>
      </c>
      <c r="AF880" s="618" t="s">
        <v>640</v>
      </c>
      <c r="AG880" s="629">
        <v>9</v>
      </c>
      <c r="AH880" s="629">
        <v>4</v>
      </c>
      <c r="AI880" s="618" t="s">
        <v>640</v>
      </c>
      <c r="AJ880" s="629">
        <v>10</v>
      </c>
      <c r="AK880" s="629">
        <v>4</v>
      </c>
      <c r="AL880" s="618" t="s">
        <v>640</v>
      </c>
      <c r="AM880" s="629">
        <v>11</v>
      </c>
      <c r="AN880" s="629">
        <v>4</v>
      </c>
      <c r="AO880" s="618" t="s">
        <v>640</v>
      </c>
      <c r="AP880" s="629">
        <v>12</v>
      </c>
      <c r="AQ880" s="629">
        <v>4</v>
      </c>
    </row>
    <row r="881" spans="1:43" hidden="1" x14ac:dyDescent="0.3">
      <c r="A881" s="638"/>
      <c r="H881" s="596" t="s">
        <v>537</v>
      </c>
      <c r="I881" s="620" t="s">
        <v>538</v>
      </c>
      <c r="J881" s="621" t="s">
        <v>652</v>
      </c>
      <c r="K881" s="596" t="s">
        <v>537</v>
      </c>
      <c r="L881" s="620" t="s">
        <v>538</v>
      </c>
      <c r="M881" s="621" t="s">
        <v>652</v>
      </c>
      <c r="N881" s="596" t="s">
        <v>537</v>
      </c>
      <c r="O881" s="620" t="s">
        <v>538</v>
      </c>
      <c r="P881" s="621" t="s">
        <v>652</v>
      </c>
      <c r="Q881" s="596" t="s">
        <v>537</v>
      </c>
      <c r="R881" s="620" t="s">
        <v>538</v>
      </c>
      <c r="S881" s="621" t="s">
        <v>652</v>
      </c>
      <c r="T881" s="596" t="s">
        <v>537</v>
      </c>
      <c r="U881" s="620" t="s">
        <v>538</v>
      </c>
      <c r="V881" s="621" t="s">
        <v>652</v>
      </c>
      <c r="W881" s="596" t="s">
        <v>537</v>
      </c>
      <c r="X881" s="620" t="s">
        <v>538</v>
      </c>
      <c r="Y881" s="621" t="s">
        <v>652</v>
      </c>
      <c r="Z881" s="596" t="s">
        <v>537</v>
      </c>
      <c r="AA881" s="620" t="s">
        <v>538</v>
      </c>
      <c r="AB881" s="621" t="s">
        <v>652</v>
      </c>
      <c r="AC881" s="596" t="s">
        <v>537</v>
      </c>
      <c r="AD881" s="620" t="s">
        <v>538</v>
      </c>
      <c r="AE881" s="621" t="s">
        <v>652</v>
      </c>
      <c r="AF881" s="596" t="s">
        <v>537</v>
      </c>
      <c r="AG881" s="620" t="s">
        <v>538</v>
      </c>
      <c r="AH881" s="621" t="s">
        <v>652</v>
      </c>
      <c r="AI881" s="596" t="s">
        <v>537</v>
      </c>
      <c r="AJ881" s="620" t="s">
        <v>538</v>
      </c>
      <c r="AK881" s="621" t="s">
        <v>652</v>
      </c>
      <c r="AL881" s="596" t="s">
        <v>537</v>
      </c>
      <c r="AM881" s="620" t="s">
        <v>538</v>
      </c>
      <c r="AN881" s="621" t="s">
        <v>652</v>
      </c>
      <c r="AO881" s="596" t="s">
        <v>537</v>
      </c>
      <c r="AP881" s="620" t="s">
        <v>538</v>
      </c>
      <c r="AQ881" s="621" t="s">
        <v>652</v>
      </c>
    </row>
    <row r="882" spans="1:43" hidden="1" x14ac:dyDescent="0.3">
      <c r="A882" s="638"/>
      <c r="H882" s="602" t="s">
        <v>641</v>
      </c>
      <c r="I882" s="623">
        <v>1</v>
      </c>
      <c r="J882" s="623">
        <v>4</v>
      </c>
      <c r="K882" s="602" t="s">
        <v>641</v>
      </c>
      <c r="L882" s="623">
        <v>2</v>
      </c>
      <c r="M882" s="623">
        <v>4</v>
      </c>
      <c r="N882" s="602" t="s">
        <v>641</v>
      </c>
      <c r="O882" s="623">
        <v>3</v>
      </c>
      <c r="P882" s="623">
        <v>4</v>
      </c>
      <c r="Q882" s="602" t="s">
        <v>641</v>
      </c>
      <c r="R882" s="623">
        <v>4</v>
      </c>
      <c r="S882" s="623">
        <v>4</v>
      </c>
      <c r="T882" s="602" t="s">
        <v>641</v>
      </c>
      <c r="U882" s="623">
        <v>5</v>
      </c>
      <c r="V882" s="623">
        <v>4</v>
      </c>
      <c r="W882" s="602" t="s">
        <v>641</v>
      </c>
      <c r="X882" s="623">
        <v>6</v>
      </c>
      <c r="Y882" s="623">
        <v>4</v>
      </c>
      <c r="Z882" s="602" t="s">
        <v>641</v>
      </c>
      <c r="AA882" s="623">
        <v>7</v>
      </c>
      <c r="AB882" s="623">
        <v>4</v>
      </c>
      <c r="AC882" s="602" t="s">
        <v>641</v>
      </c>
      <c r="AD882" s="623">
        <v>8</v>
      </c>
      <c r="AE882" s="623">
        <v>4</v>
      </c>
      <c r="AF882" s="602" t="s">
        <v>641</v>
      </c>
      <c r="AG882" s="623">
        <v>9</v>
      </c>
      <c r="AH882" s="623">
        <v>4</v>
      </c>
      <c r="AI882" s="602" t="s">
        <v>641</v>
      </c>
      <c r="AJ882" s="623">
        <v>10</v>
      </c>
      <c r="AK882" s="623">
        <v>4</v>
      </c>
      <c r="AL882" s="602" t="s">
        <v>641</v>
      </c>
      <c r="AM882" s="623">
        <v>11</v>
      </c>
      <c r="AN882" s="623">
        <v>4</v>
      </c>
      <c r="AO882" s="602" t="s">
        <v>641</v>
      </c>
      <c r="AP882" s="623">
        <v>12</v>
      </c>
      <c r="AQ882" s="623">
        <v>4</v>
      </c>
    </row>
    <row r="883" spans="1:43" hidden="1" x14ac:dyDescent="0.3">
      <c r="A883" s="638"/>
      <c r="H883" s="607" t="s">
        <v>537</v>
      </c>
      <c r="I883" s="623" t="s">
        <v>538</v>
      </c>
      <c r="J883" s="626" t="s">
        <v>652</v>
      </c>
      <c r="K883" s="607" t="s">
        <v>537</v>
      </c>
      <c r="L883" s="623" t="s">
        <v>538</v>
      </c>
      <c r="M883" s="626" t="s">
        <v>652</v>
      </c>
      <c r="N883" s="607" t="s">
        <v>537</v>
      </c>
      <c r="O883" s="623" t="s">
        <v>538</v>
      </c>
      <c r="P883" s="626" t="s">
        <v>652</v>
      </c>
      <c r="Q883" s="607" t="s">
        <v>537</v>
      </c>
      <c r="R883" s="623" t="s">
        <v>538</v>
      </c>
      <c r="S883" s="626" t="s">
        <v>652</v>
      </c>
      <c r="T883" s="607" t="s">
        <v>537</v>
      </c>
      <c r="U883" s="623" t="s">
        <v>538</v>
      </c>
      <c r="V883" s="626" t="s">
        <v>652</v>
      </c>
      <c r="W883" s="607" t="s">
        <v>537</v>
      </c>
      <c r="X883" s="623" t="s">
        <v>538</v>
      </c>
      <c r="Y883" s="626" t="s">
        <v>652</v>
      </c>
      <c r="Z883" s="607" t="s">
        <v>537</v>
      </c>
      <c r="AA883" s="623" t="s">
        <v>538</v>
      </c>
      <c r="AB883" s="626" t="s">
        <v>652</v>
      </c>
      <c r="AC883" s="607" t="s">
        <v>537</v>
      </c>
      <c r="AD883" s="623" t="s">
        <v>538</v>
      </c>
      <c r="AE883" s="626" t="s">
        <v>652</v>
      </c>
      <c r="AF883" s="607" t="s">
        <v>537</v>
      </c>
      <c r="AG883" s="623" t="s">
        <v>538</v>
      </c>
      <c r="AH883" s="626" t="s">
        <v>652</v>
      </c>
      <c r="AI883" s="607" t="s">
        <v>537</v>
      </c>
      <c r="AJ883" s="623" t="s">
        <v>538</v>
      </c>
      <c r="AK883" s="626" t="s">
        <v>652</v>
      </c>
      <c r="AL883" s="607" t="s">
        <v>537</v>
      </c>
      <c r="AM883" s="623" t="s">
        <v>538</v>
      </c>
      <c r="AN883" s="626" t="s">
        <v>652</v>
      </c>
      <c r="AO883" s="607" t="s">
        <v>537</v>
      </c>
      <c r="AP883" s="623" t="s">
        <v>538</v>
      </c>
      <c r="AQ883" s="626" t="s">
        <v>652</v>
      </c>
    </row>
    <row r="884" spans="1:43" hidden="1" x14ac:dyDescent="0.3">
      <c r="A884" s="638"/>
      <c r="H884" s="607" t="s">
        <v>642</v>
      </c>
      <c r="I884" s="623">
        <v>1</v>
      </c>
      <c r="J884" s="623">
        <v>4</v>
      </c>
      <c r="K884" s="607" t="s">
        <v>642</v>
      </c>
      <c r="L884" s="623">
        <v>2</v>
      </c>
      <c r="M884" s="623">
        <v>4</v>
      </c>
      <c r="N884" s="607" t="s">
        <v>642</v>
      </c>
      <c r="O884" s="623">
        <v>3</v>
      </c>
      <c r="P884" s="623">
        <v>4</v>
      </c>
      <c r="Q884" s="607" t="s">
        <v>642</v>
      </c>
      <c r="R884" s="623">
        <v>4</v>
      </c>
      <c r="S884" s="623">
        <v>4</v>
      </c>
      <c r="T884" s="607" t="s">
        <v>642</v>
      </c>
      <c r="U884" s="623">
        <v>5</v>
      </c>
      <c r="V884" s="623">
        <v>4</v>
      </c>
      <c r="W884" s="607" t="s">
        <v>642</v>
      </c>
      <c r="X884" s="623">
        <v>6</v>
      </c>
      <c r="Y884" s="623">
        <v>4</v>
      </c>
      <c r="Z884" s="607" t="s">
        <v>642</v>
      </c>
      <c r="AA884" s="623">
        <v>7</v>
      </c>
      <c r="AB884" s="623">
        <v>4</v>
      </c>
      <c r="AC884" s="607" t="s">
        <v>642</v>
      </c>
      <c r="AD884" s="623">
        <v>8</v>
      </c>
      <c r="AE884" s="623">
        <v>4</v>
      </c>
      <c r="AF884" s="607" t="s">
        <v>642</v>
      </c>
      <c r="AG884" s="623">
        <v>9</v>
      </c>
      <c r="AH884" s="623">
        <v>4</v>
      </c>
      <c r="AI884" s="607" t="s">
        <v>642</v>
      </c>
      <c r="AJ884" s="623">
        <v>10</v>
      </c>
      <c r="AK884" s="623">
        <v>4</v>
      </c>
      <c r="AL884" s="607" t="s">
        <v>642</v>
      </c>
      <c r="AM884" s="623">
        <v>11</v>
      </c>
      <c r="AN884" s="623">
        <v>4</v>
      </c>
      <c r="AO884" s="607" t="s">
        <v>642</v>
      </c>
      <c r="AP884" s="623">
        <v>12</v>
      </c>
      <c r="AQ884" s="623">
        <v>4</v>
      </c>
    </row>
    <row r="885" spans="1:43" hidden="1" x14ac:dyDescent="0.3">
      <c r="A885" s="638"/>
      <c r="H885" s="602" t="s">
        <v>537</v>
      </c>
      <c r="I885" s="623" t="s">
        <v>538</v>
      </c>
      <c r="J885" s="626" t="s">
        <v>652</v>
      </c>
      <c r="K885" s="602" t="s">
        <v>537</v>
      </c>
      <c r="L885" s="623" t="s">
        <v>538</v>
      </c>
      <c r="M885" s="626" t="s">
        <v>652</v>
      </c>
      <c r="N885" s="602" t="s">
        <v>537</v>
      </c>
      <c r="O885" s="623" t="s">
        <v>538</v>
      </c>
      <c r="P885" s="626" t="s">
        <v>652</v>
      </c>
      <c r="Q885" s="602" t="s">
        <v>537</v>
      </c>
      <c r="R885" s="623" t="s">
        <v>538</v>
      </c>
      <c r="S885" s="626" t="s">
        <v>652</v>
      </c>
      <c r="T885" s="602" t="s">
        <v>537</v>
      </c>
      <c r="U885" s="623" t="s">
        <v>538</v>
      </c>
      <c r="V885" s="626" t="s">
        <v>652</v>
      </c>
      <c r="W885" s="602" t="s">
        <v>537</v>
      </c>
      <c r="X885" s="623" t="s">
        <v>538</v>
      </c>
      <c r="Y885" s="626" t="s">
        <v>652</v>
      </c>
      <c r="Z885" s="602" t="s">
        <v>537</v>
      </c>
      <c r="AA885" s="623" t="s">
        <v>538</v>
      </c>
      <c r="AB885" s="626" t="s">
        <v>652</v>
      </c>
      <c r="AC885" s="602" t="s">
        <v>537</v>
      </c>
      <c r="AD885" s="623" t="s">
        <v>538</v>
      </c>
      <c r="AE885" s="626" t="s">
        <v>652</v>
      </c>
      <c r="AF885" s="602" t="s">
        <v>537</v>
      </c>
      <c r="AG885" s="623" t="s">
        <v>538</v>
      </c>
      <c r="AH885" s="626" t="s">
        <v>652</v>
      </c>
      <c r="AI885" s="602" t="s">
        <v>537</v>
      </c>
      <c r="AJ885" s="623" t="s">
        <v>538</v>
      </c>
      <c r="AK885" s="626" t="s">
        <v>652</v>
      </c>
      <c r="AL885" s="602" t="s">
        <v>537</v>
      </c>
      <c r="AM885" s="623" t="s">
        <v>538</v>
      </c>
      <c r="AN885" s="626" t="s">
        <v>652</v>
      </c>
      <c r="AO885" s="602" t="s">
        <v>537</v>
      </c>
      <c r="AP885" s="623" t="s">
        <v>538</v>
      </c>
      <c r="AQ885" s="626" t="s">
        <v>652</v>
      </c>
    </row>
    <row r="886" spans="1:43" ht="15" hidden="1" thickBot="1" x14ac:dyDescent="0.35">
      <c r="A886" s="638"/>
      <c r="H886" s="618" t="s">
        <v>643</v>
      </c>
      <c r="I886" s="629">
        <v>1</v>
      </c>
      <c r="J886" s="629">
        <v>4</v>
      </c>
      <c r="K886" s="618" t="s">
        <v>643</v>
      </c>
      <c r="L886" s="629">
        <v>2</v>
      </c>
      <c r="M886" s="629">
        <v>4</v>
      </c>
      <c r="N886" s="618" t="s">
        <v>643</v>
      </c>
      <c r="O886" s="629">
        <v>3</v>
      </c>
      <c r="P886" s="629">
        <v>4</v>
      </c>
      <c r="Q886" s="618" t="s">
        <v>643</v>
      </c>
      <c r="R886" s="629">
        <v>4</v>
      </c>
      <c r="S886" s="629">
        <v>4</v>
      </c>
      <c r="T886" s="618" t="s">
        <v>643</v>
      </c>
      <c r="U886" s="629">
        <v>5</v>
      </c>
      <c r="V886" s="629">
        <v>4</v>
      </c>
      <c r="W886" s="618" t="s">
        <v>643</v>
      </c>
      <c r="X886" s="629">
        <v>6</v>
      </c>
      <c r="Y886" s="629">
        <v>4</v>
      </c>
      <c r="Z886" s="618" t="s">
        <v>643</v>
      </c>
      <c r="AA886" s="629">
        <v>7</v>
      </c>
      <c r="AB886" s="629">
        <v>4</v>
      </c>
      <c r="AC886" s="618" t="s">
        <v>643</v>
      </c>
      <c r="AD886" s="629">
        <v>8</v>
      </c>
      <c r="AE886" s="629">
        <v>4</v>
      </c>
      <c r="AF886" s="618" t="s">
        <v>643</v>
      </c>
      <c r="AG886" s="629">
        <v>9</v>
      </c>
      <c r="AH886" s="629">
        <v>4</v>
      </c>
      <c r="AI886" s="618" t="s">
        <v>643</v>
      </c>
      <c r="AJ886" s="629">
        <v>10</v>
      </c>
      <c r="AK886" s="629">
        <v>4</v>
      </c>
      <c r="AL886" s="618" t="s">
        <v>643</v>
      </c>
      <c r="AM886" s="629">
        <v>11</v>
      </c>
      <c r="AN886" s="629">
        <v>4</v>
      </c>
      <c r="AO886" s="618" t="s">
        <v>643</v>
      </c>
      <c r="AP886" s="629">
        <v>12</v>
      </c>
      <c r="AQ886" s="629">
        <v>4</v>
      </c>
    </row>
    <row r="887" spans="1:43" hidden="1" x14ac:dyDescent="0.3">
      <c r="A887" s="638"/>
      <c r="H887" s="619" t="s">
        <v>537</v>
      </c>
      <c r="I887" s="620" t="s">
        <v>538</v>
      </c>
      <c r="J887" s="621" t="s">
        <v>652</v>
      </c>
      <c r="K887" s="619" t="s">
        <v>537</v>
      </c>
      <c r="L887" s="620" t="s">
        <v>538</v>
      </c>
      <c r="M887" s="621" t="s">
        <v>652</v>
      </c>
      <c r="N887" s="619" t="s">
        <v>537</v>
      </c>
      <c r="O887" s="620" t="s">
        <v>538</v>
      </c>
      <c r="P887" s="621" t="s">
        <v>652</v>
      </c>
      <c r="Q887" s="619" t="s">
        <v>537</v>
      </c>
      <c r="R887" s="620" t="s">
        <v>538</v>
      </c>
      <c r="S887" s="621" t="s">
        <v>652</v>
      </c>
      <c r="T887" s="619" t="s">
        <v>537</v>
      </c>
      <c r="U887" s="620" t="s">
        <v>538</v>
      </c>
      <c r="V887" s="621" t="s">
        <v>652</v>
      </c>
      <c r="W887" s="619" t="s">
        <v>537</v>
      </c>
      <c r="X887" s="620" t="s">
        <v>538</v>
      </c>
      <c r="Y887" s="621" t="s">
        <v>652</v>
      </c>
      <c r="Z887" s="619" t="s">
        <v>537</v>
      </c>
      <c r="AA887" s="620" t="s">
        <v>538</v>
      </c>
      <c r="AB887" s="621" t="s">
        <v>652</v>
      </c>
      <c r="AC887" s="619" t="s">
        <v>537</v>
      </c>
      <c r="AD887" s="620" t="s">
        <v>538</v>
      </c>
      <c r="AE887" s="621" t="s">
        <v>652</v>
      </c>
      <c r="AF887" s="619" t="s">
        <v>537</v>
      </c>
      <c r="AG887" s="620" t="s">
        <v>538</v>
      </c>
      <c r="AH887" s="621" t="s">
        <v>652</v>
      </c>
      <c r="AI887" s="619" t="s">
        <v>537</v>
      </c>
      <c r="AJ887" s="620" t="s">
        <v>538</v>
      </c>
      <c r="AK887" s="621" t="s">
        <v>652</v>
      </c>
      <c r="AL887" s="619" t="s">
        <v>537</v>
      </c>
      <c r="AM887" s="620" t="s">
        <v>538</v>
      </c>
      <c r="AN887" s="621" t="s">
        <v>652</v>
      </c>
      <c r="AO887" s="619" t="s">
        <v>537</v>
      </c>
      <c r="AP887" s="620" t="s">
        <v>538</v>
      </c>
      <c r="AQ887" s="621" t="s">
        <v>652</v>
      </c>
    </row>
    <row r="888" spans="1:43" hidden="1" x14ac:dyDescent="0.3">
      <c r="A888" s="638"/>
      <c r="H888" s="607" t="s">
        <v>644</v>
      </c>
      <c r="I888" s="623">
        <v>1</v>
      </c>
      <c r="J888" s="623">
        <v>4</v>
      </c>
      <c r="K888" s="607" t="s">
        <v>644</v>
      </c>
      <c r="L888" s="623">
        <v>2</v>
      </c>
      <c r="M888" s="623">
        <v>4</v>
      </c>
      <c r="N888" s="607" t="s">
        <v>644</v>
      </c>
      <c r="O888" s="623">
        <v>3</v>
      </c>
      <c r="P888" s="623">
        <v>4</v>
      </c>
      <c r="Q888" s="607" t="s">
        <v>644</v>
      </c>
      <c r="R888" s="623">
        <v>4</v>
      </c>
      <c r="S888" s="623">
        <v>4</v>
      </c>
      <c r="T888" s="607" t="s">
        <v>644</v>
      </c>
      <c r="U888" s="623">
        <v>5</v>
      </c>
      <c r="V888" s="623">
        <v>4</v>
      </c>
      <c r="W888" s="607" t="s">
        <v>644</v>
      </c>
      <c r="X888" s="623">
        <v>6</v>
      </c>
      <c r="Y888" s="623">
        <v>4</v>
      </c>
      <c r="Z888" s="607" t="s">
        <v>644</v>
      </c>
      <c r="AA888" s="623">
        <v>7</v>
      </c>
      <c r="AB888" s="623">
        <v>4</v>
      </c>
      <c r="AC888" s="607" t="s">
        <v>644</v>
      </c>
      <c r="AD888" s="623">
        <v>8</v>
      </c>
      <c r="AE888" s="623">
        <v>4</v>
      </c>
      <c r="AF888" s="607" t="s">
        <v>644</v>
      </c>
      <c r="AG888" s="623">
        <v>9</v>
      </c>
      <c r="AH888" s="623">
        <v>4</v>
      </c>
      <c r="AI888" s="607" t="s">
        <v>644</v>
      </c>
      <c r="AJ888" s="623">
        <v>10</v>
      </c>
      <c r="AK888" s="623">
        <v>4</v>
      </c>
      <c r="AL888" s="607" t="s">
        <v>644</v>
      </c>
      <c r="AM888" s="623">
        <v>11</v>
      </c>
      <c r="AN888" s="623">
        <v>4</v>
      </c>
      <c r="AO888" s="607" t="s">
        <v>644</v>
      </c>
      <c r="AP888" s="623">
        <v>12</v>
      </c>
      <c r="AQ888" s="623">
        <v>4</v>
      </c>
    </row>
    <row r="889" spans="1:43" hidden="1" x14ac:dyDescent="0.3">
      <c r="A889" s="638"/>
      <c r="H889" s="607" t="s">
        <v>537</v>
      </c>
      <c r="I889" s="623" t="s">
        <v>538</v>
      </c>
      <c r="J889" s="626" t="s">
        <v>652</v>
      </c>
      <c r="K889" s="607" t="s">
        <v>537</v>
      </c>
      <c r="L889" s="623" t="s">
        <v>538</v>
      </c>
      <c r="M889" s="626" t="s">
        <v>652</v>
      </c>
      <c r="N889" s="607" t="s">
        <v>537</v>
      </c>
      <c r="O889" s="623" t="s">
        <v>538</v>
      </c>
      <c r="P889" s="626" t="s">
        <v>652</v>
      </c>
      <c r="Q889" s="607" t="s">
        <v>537</v>
      </c>
      <c r="R889" s="623" t="s">
        <v>538</v>
      </c>
      <c r="S889" s="626" t="s">
        <v>652</v>
      </c>
      <c r="T889" s="607" t="s">
        <v>537</v>
      </c>
      <c r="U889" s="623" t="s">
        <v>538</v>
      </c>
      <c r="V889" s="626" t="s">
        <v>652</v>
      </c>
      <c r="W889" s="607" t="s">
        <v>537</v>
      </c>
      <c r="X889" s="623" t="s">
        <v>538</v>
      </c>
      <c r="Y889" s="626" t="s">
        <v>652</v>
      </c>
      <c r="Z889" s="607" t="s">
        <v>537</v>
      </c>
      <c r="AA889" s="623" t="s">
        <v>538</v>
      </c>
      <c r="AB889" s="626" t="s">
        <v>652</v>
      </c>
      <c r="AC889" s="607" t="s">
        <v>537</v>
      </c>
      <c r="AD889" s="623" t="s">
        <v>538</v>
      </c>
      <c r="AE889" s="626" t="s">
        <v>652</v>
      </c>
      <c r="AF889" s="607" t="s">
        <v>537</v>
      </c>
      <c r="AG889" s="623" t="s">
        <v>538</v>
      </c>
      <c r="AH889" s="626" t="s">
        <v>652</v>
      </c>
      <c r="AI889" s="607" t="s">
        <v>537</v>
      </c>
      <c r="AJ889" s="623" t="s">
        <v>538</v>
      </c>
      <c r="AK889" s="626" t="s">
        <v>652</v>
      </c>
      <c r="AL889" s="607" t="s">
        <v>537</v>
      </c>
      <c r="AM889" s="623" t="s">
        <v>538</v>
      </c>
      <c r="AN889" s="626" t="s">
        <v>652</v>
      </c>
      <c r="AO889" s="607" t="s">
        <v>537</v>
      </c>
      <c r="AP889" s="623" t="s">
        <v>538</v>
      </c>
      <c r="AQ889" s="626" t="s">
        <v>652</v>
      </c>
    </row>
    <row r="890" spans="1:43" hidden="1" x14ac:dyDescent="0.3">
      <c r="A890" s="638"/>
      <c r="H890" s="607" t="s">
        <v>645</v>
      </c>
      <c r="I890" s="623">
        <v>1</v>
      </c>
      <c r="J890" s="623">
        <v>4</v>
      </c>
      <c r="K890" s="607" t="s">
        <v>645</v>
      </c>
      <c r="L890" s="623">
        <v>2</v>
      </c>
      <c r="M890" s="623">
        <v>4</v>
      </c>
      <c r="N890" s="607" t="s">
        <v>645</v>
      </c>
      <c r="O890" s="623">
        <v>3</v>
      </c>
      <c r="P890" s="623">
        <v>4</v>
      </c>
      <c r="Q890" s="607" t="s">
        <v>645</v>
      </c>
      <c r="R890" s="623">
        <v>4</v>
      </c>
      <c r="S890" s="623">
        <v>4</v>
      </c>
      <c r="T890" s="607" t="s">
        <v>645</v>
      </c>
      <c r="U890" s="623">
        <v>5</v>
      </c>
      <c r="V890" s="623">
        <v>4</v>
      </c>
      <c r="W890" s="607" t="s">
        <v>645</v>
      </c>
      <c r="X890" s="623">
        <v>6</v>
      </c>
      <c r="Y890" s="623">
        <v>4</v>
      </c>
      <c r="Z890" s="607" t="s">
        <v>645</v>
      </c>
      <c r="AA890" s="623">
        <v>7</v>
      </c>
      <c r="AB890" s="623">
        <v>4</v>
      </c>
      <c r="AC890" s="607" t="s">
        <v>645</v>
      </c>
      <c r="AD890" s="623">
        <v>8</v>
      </c>
      <c r="AE890" s="623">
        <v>4</v>
      </c>
      <c r="AF890" s="607" t="s">
        <v>645</v>
      </c>
      <c r="AG890" s="623">
        <v>9</v>
      </c>
      <c r="AH890" s="623">
        <v>4</v>
      </c>
      <c r="AI890" s="607" t="s">
        <v>645</v>
      </c>
      <c r="AJ890" s="623">
        <v>10</v>
      </c>
      <c r="AK890" s="623">
        <v>4</v>
      </c>
      <c r="AL890" s="607" t="s">
        <v>645</v>
      </c>
      <c r="AM890" s="623">
        <v>11</v>
      </c>
      <c r="AN890" s="623">
        <v>4</v>
      </c>
      <c r="AO890" s="607" t="s">
        <v>645</v>
      </c>
      <c r="AP890" s="623">
        <v>12</v>
      </c>
      <c r="AQ890" s="623">
        <v>4</v>
      </c>
    </row>
    <row r="891" spans="1:43" hidden="1" x14ac:dyDescent="0.3">
      <c r="A891" s="638"/>
      <c r="H891" s="607" t="s">
        <v>537</v>
      </c>
      <c r="I891" s="623" t="s">
        <v>538</v>
      </c>
      <c r="J891" s="626" t="s">
        <v>652</v>
      </c>
      <c r="K891" s="607" t="s">
        <v>537</v>
      </c>
      <c r="L891" s="623" t="s">
        <v>538</v>
      </c>
      <c r="M891" s="626" t="s">
        <v>652</v>
      </c>
      <c r="N891" s="607" t="s">
        <v>537</v>
      </c>
      <c r="O891" s="623" t="s">
        <v>538</v>
      </c>
      <c r="P891" s="626" t="s">
        <v>652</v>
      </c>
      <c r="Q891" s="607" t="s">
        <v>537</v>
      </c>
      <c r="R891" s="623" t="s">
        <v>538</v>
      </c>
      <c r="S891" s="626" t="s">
        <v>652</v>
      </c>
      <c r="T891" s="607" t="s">
        <v>537</v>
      </c>
      <c r="U891" s="623" t="s">
        <v>538</v>
      </c>
      <c r="V891" s="626" t="s">
        <v>652</v>
      </c>
      <c r="W891" s="607" t="s">
        <v>537</v>
      </c>
      <c r="X891" s="623" t="s">
        <v>538</v>
      </c>
      <c r="Y891" s="626" t="s">
        <v>652</v>
      </c>
      <c r="Z891" s="607" t="s">
        <v>537</v>
      </c>
      <c r="AA891" s="623" t="s">
        <v>538</v>
      </c>
      <c r="AB891" s="626" t="s">
        <v>652</v>
      </c>
      <c r="AC891" s="607" t="s">
        <v>537</v>
      </c>
      <c r="AD891" s="623" t="s">
        <v>538</v>
      </c>
      <c r="AE891" s="626" t="s">
        <v>652</v>
      </c>
      <c r="AF891" s="607" t="s">
        <v>537</v>
      </c>
      <c r="AG891" s="623" t="s">
        <v>538</v>
      </c>
      <c r="AH891" s="626" t="s">
        <v>652</v>
      </c>
      <c r="AI891" s="607" t="s">
        <v>537</v>
      </c>
      <c r="AJ891" s="623" t="s">
        <v>538</v>
      </c>
      <c r="AK891" s="626" t="s">
        <v>652</v>
      </c>
      <c r="AL891" s="607" t="s">
        <v>537</v>
      </c>
      <c r="AM891" s="623" t="s">
        <v>538</v>
      </c>
      <c r="AN891" s="626" t="s">
        <v>652</v>
      </c>
      <c r="AO891" s="607" t="s">
        <v>537</v>
      </c>
      <c r="AP891" s="623" t="s">
        <v>538</v>
      </c>
      <c r="AQ891" s="626" t="s">
        <v>652</v>
      </c>
    </row>
    <row r="892" spans="1:43" hidden="1" x14ac:dyDescent="0.3">
      <c r="A892" s="638"/>
      <c r="H892" s="607" t="s">
        <v>646</v>
      </c>
      <c r="I892" s="623">
        <v>1</v>
      </c>
      <c r="J892" s="623">
        <v>4</v>
      </c>
      <c r="K892" s="607" t="s">
        <v>646</v>
      </c>
      <c r="L892" s="623">
        <v>2</v>
      </c>
      <c r="M892" s="623">
        <v>4</v>
      </c>
      <c r="N892" s="607" t="s">
        <v>646</v>
      </c>
      <c r="O892" s="623">
        <v>3</v>
      </c>
      <c r="P892" s="623">
        <v>4</v>
      </c>
      <c r="Q892" s="607" t="s">
        <v>646</v>
      </c>
      <c r="R892" s="623">
        <v>4</v>
      </c>
      <c r="S892" s="623">
        <v>4</v>
      </c>
      <c r="T892" s="607" t="s">
        <v>646</v>
      </c>
      <c r="U892" s="623">
        <v>5</v>
      </c>
      <c r="V892" s="623">
        <v>4</v>
      </c>
      <c r="W892" s="607" t="s">
        <v>646</v>
      </c>
      <c r="X892" s="623">
        <v>6</v>
      </c>
      <c r="Y892" s="623">
        <v>4</v>
      </c>
      <c r="Z892" s="607" t="s">
        <v>646</v>
      </c>
      <c r="AA892" s="623">
        <v>7</v>
      </c>
      <c r="AB892" s="623">
        <v>4</v>
      </c>
      <c r="AC892" s="607" t="s">
        <v>646</v>
      </c>
      <c r="AD892" s="623">
        <v>8</v>
      </c>
      <c r="AE892" s="623">
        <v>4</v>
      </c>
      <c r="AF892" s="607" t="s">
        <v>646</v>
      </c>
      <c r="AG892" s="623">
        <v>9</v>
      </c>
      <c r="AH892" s="623">
        <v>4</v>
      </c>
      <c r="AI892" s="607" t="s">
        <v>646</v>
      </c>
      <c r="AJ892" s="623">
        <v>10</v>
      </c>
      <c r="AK892" s="623">
        <v>4</v>
      </c>
      <c r="AL892" s="607" t="s">
        <v>646</v>
      </c>
      <c r="AM892" s="623">
        <v>11</v>
      </c>
      <c r="AN892" s="623">
        <v>4</v>
      </c>
      <c r="AO892" s="607" t="s">
        <v>646</v>
      </c>
      <c r="AP892" s="623">
        <v>12</v>
      </c>
      <c r="AQ892" s="623">
        <v>4</v>
      </c>
    </row>
    <row r="893" spans="1:43" hidden="1" x14ac:dyDescent="0.3">
      <c r="A893" s="638"/>
      <c r="H893" s="607" t="s">
        <v>537</v>
      </c>
      <c r="I893" s="623" t="s">
        <v>538</v>
      </c>
      <c r="J893" s="626" t="s">
        <v>652</v>
      </c>
      <c r="K893" s="607" t="s">
        <v>537</v>
      </c>
      <c r="L893" s="623" t="s">
        <v>538</v>
      </c>
      <c r="M893" s="626" t="s">
        <v>652</v>
      </c>
      <c r="N893" s="607" t="s">
        <v>537</v>
      </c>
      <c r="O893" s="623" t="s">
        <v>538</v>
      </c>
      <c r="P893" s="626" t="s">
        <v>652</v>
      </c>
      <c r="Q893" s="607" t="s">
        <v>537</v>
      </c>
      <c r="R893" s="623" t="s">
        <v>538</v>
      </c>
      <c r="S893" s="626" t="s">
        <v>652</v>
      </c>
      <c r="T893" s="607" t="s">
        <v>537</v>
      </c>
      <c r="U893" s="623" t="s">
        <v>538</v>
      </c>
      <c r="V893" s="626" t="s">
        <v>652</v>
      </c>
      <c r="W893" s="607" t="s">
        <v>537</v>
      </c>
      <c r="X893" s="623" t="s">
        <v>538</v>
      </c>
      <c r="Y893" s="626" t="s">
        <v>652</v>
      </c>
      <c r="Z893" s="607" t="s">
        <v>537</v>
      </c>
      <c r="AA893" s="623" t="s">
        <v>538</v>
      </c>
      <c r="AB893" s="626" t="s">
        <v>652</v>
      </c>
      <c r="AC893" s="607" t="s">
        <v>537</v>
      </c>
      <c r="AD893" s="623" t="s">
        <v>538</v>
      </c>
      <c r="AE893" s="626" t="s">
        <v>652</v>
      </c>
      <c r="AF893" s="607" t="s">
        <v>537</v>
      </c>
      <c r="AG893" s="623" t="s">
        <v>538</v>
      </c>
      <c r="AH893" s="626" t="s">
        <v>652</v>
      </c>
      <c r="AI893" s="607" t="s">
        <v>537</v>
      </c>
      <c r="AJ893" s="623" t="s">
        <v>538</v>
      </c>
      <c r="AK893" s="626" t="s">
        <v>652</v>
      </c>
      <c r="AL893" s="607" t="s">
        <v>537</v>
      </c>
      <c r="AM893" s="623" t="s">
        <v>538</v>
      </c>
      <c r="AN893" s="626" t="s">
        <v>652</v>
      </c>
      <c r="AO893" s="607" t="s">
        <v>537</v>
      </c>
      <c r="AP893" s="623" t="s">
        <v>538</v>
      </c>
      <c r="AQ893" s="626" t="s">
        <v>652</v>
      </c>
    </row>
    <row r="894" spans="1:43" ht="15" hidden="1" thickBot="1" x14ac:dyDescent="0.35">
      <c r="A894" s="638"/>
      <c r="H894" s="615" t="s">
        <v>647</v>
      </c>
      <c r="I894" s="629">
        <v>1</v>
      </c>
      <c r="J894" s="629">
        <v>4</v>
      </c>
      <c r="K894" s="615" t="s">
        <v>647</v>
      </c>
      <c r="L894" s="629">
        <v>2</v>
      </c>
      <c r="M894" s="629">
        <v>4</v>
      </c>
      <c r="N894" s="615" t="s">
        <v>647</v>
      </c>
      <c r="O894" s="629">
        <v>3</v>
      </c>
      <c r="P894" s="629">
        <v>4</v>
      </c>
      <c r="Q894" s="615" t="s">
        <v>647</v>
      </c>
      <c r="R894" s="629">
        <v>4</v>
      </c>
      <c r="S894" s="629">
        <v>4</v>
      </c>
      <c r="T894" s="615" t="s">
        <v>647</v>
      </c>
      <c r="U894" s="629">
        <v>5</v>
      </c>
      <c r="V894" s="629">
        <v>4</v>
      </c>
      <c r="W894" s="615" t="s">
        <v>647</v>
      </c>
      <c r="X894" s="629">
        <v>6</v>
      </c>
      <c r="Y894" s="629">
        <v>4</v>
      </c>
      <c r="Z894" s="615" t="s">
        <v>647</v>
      </c>
      <c r="AA894" s="629">
        <v>7</v>
      </c>
      <c r="AB894" s="629">
        <v>4</v>
      </c>
      <c r="AC894" s="615" t="s">
        <v>647</v>
      </c>
      <c r="AD894" s="629">
        <v>8</v>
      </c>
      <c r="AE894" s="629">
        <v>4</v>
      </c>
      <c r="AF894" s="615" t="s">
        <v>647</v>
      </c>
      <c r="AG894" s="629">
        <v>9</v>
      </c>
      <c r="AH894" s="629">
        <v>4</v>
      </c>
      <c r="AI894" s="615" t="s">
        <v>647</v>
      </c>
      <c r="AJ894" s="629">
        <v>10</v>
      </c>
      <c r="AK894" s="629">
        <v>4</v>
      </c>
      <c r="AL894" s="615" t="s">
        <v>647</v>
      </c>
      <c r="AM894" s="629">
        <v>11</v>
      </c>
      <c r="AN894" s="629">
        <v>4</v>
      </c>
      <c r="AO894" s="615" t="s">
        <v>647</v>
      </c>
      <c r="AP894" s="629">
        <v>12</v>
      </c>
      <c r="AQ894" s="629">
        <v>4</v>
      </c>
    </row>
    <row r="895" spans="1:43" hidden="1" x14ac:dyDescent="0.3">
      <c r="A895" s="638"/>
      <c r="H895" s="639"/>
      <c r="I895" s="298"/>
      <c r="J895" s="298"/>
      <c r="K895" s="639"/>
      <c r="L895" s="298"/>
      <c r="M895" s="298"/>
      <c r="N895" s="639"/>
      <c r="O895" s="298"/>
      <c r="P895" s="298"/>
      <c r="Q895" s="639"/>
      <c r="R895" s="298"/>
      <c r="S895" s="298"/>
      <c r="T895" s="639"/>
      <c r="U895" s="298"/>
      <c r="V895" s="298"/>
      <c r="W895" s="639"/>
      <c r="X895" s="298"/>
      <c r="Y895" s="298"/>
      <c r="Z895" s="639"/>
      <c r="AA895" s="298"/>
      <c r="AB895" s="298"/>
      <c r="AC895" s="639"/>
      <c r="AD895" s="298"/>
      <c r="AE895" s="298"/>
      <c r="AF895" s="639"/>
      <c r="AG895" s="298"/>
      <c r="AH895" s="298"/>
      <c r="AI895" s="639"/>
      <c r="AJ895" s="298"/>
      <c r="AK895" s="298"/>
      <c r="AL895" s="639"/>
      <c r="AM895" s="298"/>
      <c r="AN895" s="298"/>
      <c r="AO895" s="639"/>
      <c r="AP895" s="298"/>
      <c r="AQ895" s="298"/>
    </row>
    <row r="896" spans="1:43" hidden="1" x14ac:dyDescent="0.3">
      <c r="A896" s="638"/>
      <c r="H896" s="585" t="s">
        <v>537</v>
      </c>
      <c r="I896" s="588" t="s">
        <v>538</v>
      </c>
      <c r="J896" s="589" t="s">
        <v>652</v>
      </c>
      <c r="K896" s="585" t="s">
        <v>537</v>
      </c>
      <c r="L896" s="588" t="s">
        <v>538</v>
      </c>
      <c r="M896" s="589" t="s">
        <v>652</v>
      </c>
      <c r="N896" s="585" t="s">
        <v>537</v>
      </c>
      <c r="O896" s="588" t="s">
        <v>538</v>
      </c>
      <c r="P896" s="589" t="s">
        <v>652</v>
      </c>
      <c r="Q896" s="585" t="s">
        <v>537</v>
      </c>
      <c r="R896" s="588" t="s">
        <v>538</v>
      </c>
      <c r="S896" s="589" t="s">
        <v>652</v>
      </c>
      <c r="T896" s="585" t="s">
        <v>537</v>
      </c>
      <c r="U896" s="588" t="s">
        <v>538</v>
      </c>
      <c r="V896" s="589" t="s">
        <v>652</v>
      </c>
      <c r="W896" s="585" t="s">
        <v>537</v>
      </c>
      <c r="X896" s="588" t="s">
        <v>538</v>
      </c>
      <c r="Y896" s="589" t="s">
        <v>652</v>
      </c>
      <c r="Z896" s="585" t="s">
        <v>537</v>
      </c>
      <c r="AA896" s="588" t="s">
        <v>538</v>
      </c>
      <c r="AB896" s="589" t="s">
        <v>652</v>
      </c>
      <c r="AC896" s="585" t="s">
        <v>537</v>
      </c>
      <c r="AD896" s="588" t="s">
        <v>538</v>
      </c>
      <c r="AE896" s="589" t="s">
        <v>652</v>
      </c>
      <c r="AF896" s="585" t="s">
        <v>537</v>
      </c>
      <c r="AG896" s="588" t="s">
        <v>538</v>
      </c>
      <c r="AH896" s="589" t="s">
        <v>652</v>
      </c>
      <c r="AI896" s="585" t="s">
        <v>537</v>
      </c>
      <c r="AJ896" s="588" t="s">
        <v>538</v>
      </c>
      <c r="AK896" s="589" t="s">
        <v>652</v>
      </c>
      <c r="AL896" s="585" t="s">
        <v>537</v>
      </c>
      <c r="AM896" s="588" t="s">
        <v>538</v>
      </c>
      <c r="AN896" s="589" t="s">
        <v>652</v>
      </c>
      <c r="AO896" s="585" t="s">
        <v>537</v>
      </c>
      <c r="AP896" s="588" t="s">
        <v>538</v>
      </c>
      <c r="AQ896" s="589" t="s">
        <v>652</v>
      </c>
    </row>
    <row r="897" spans="1:43" ht="15" hidden="1" thickBot="1" x14ac:dyDescent="0.35">
      <c r="A897" s="638"/>
      <c r="H897" s="591" t="s">
        <v>541</v>
      </c>
      <c r="I897" s="594">
        <v>1</v>
      </c>
      <c r="J897" s="594">
        <v>5</v>
      </c>
      <c r="K897" s="591" t="s">
        <v>541</v>
      </c>
      <c r="L897" s="594">
        <v>2</v>
      </c>
      <c r="M897" s="594">
        <v>5</v>
      </c>
      <c r="N897" s="591" t="s">
        <v>541</v>
      </c>
      <c r="O897" s="594">
        <v>3</v>
      </c>
      <c r="P897" s="594">
        <v>5</v>
      </c>
      <c r="Q897" s="591" t="s">
        <v>541</v>
      </c>
      <c r="R897" s="594">
        <v>4</v>
      </c>
      <c r="S897" s="594">
        <v>5</v>
      </c>
      <c r="T897" s="591" t="s">
        <v>541</v>
      </c>
      <c r="U897" s="594">
        <v>5</v>
      </c>
      <c r="V897" s="594">
        <v>5</v>
      </c>
      <c r="W897" s="591" t="s">
        <v>541</v>
      </c>
      <c r="X897" s="594">
        <v>6</v>
      </c>
      <c r="Y897" s="594">
        <v>5</v>
      </c>
      <c r="Z897" s="591" t="s">
        <v>541</v>
      </c>
      <c r="AA897" s="594">
        <v>7</v>
      </c>
      <c r="AB897" s="594">
        <v>5</v>
      </c>
      <c r="AC897" s="591" t="s">
        <v>541</v>
      </c>
      <c r="AD897" s="594">
        <v>8</v>
      </c>
      <c r="AE897" s="594">
        <v>5</v>
      </c>
      <c r="AF897" s="591" t="s">
        <v>541</v>
      </c>
      <c r="AG897" s="594">
        <v>9</v>
      </c>
      <c r="AH897" s="594">
        <v>5</v>
      </c>
      <c r="AI897" s="591" t="s">
        <v>541</v>
      </c>
      <c r="AJ897" s="594">
        <v>10</v>
      </c>
      <c r="AK897" s="594">
        <v>5</v>
      </c>
      <c r="AL897" s="591" t="s">
        <v>541</v>
      </c>
      <c r="AM897" s="594">
        <v>11</v>
      </c>
      <c r="AN897" s="594">
        <v>5</v>
      </c>
      <c r="AO897" s="591" t="s">
        <v>541</v>
      </c>
      <c r="AP897" s="594">
        <v>12</v>
      </c>
      <c r="AQ897" s="594">
        <v>5</v>
      </c>
    </row>
    <row r="898" spans="1:43" hidden="1" x14ac:dyDescent="0.3">
      <c r="A898" s="638"/>
      <c r="H898" s="596" t="s">
        <v>537</v>
      </c>
      <c r="I898" s="599" t="s">
        <v>538</v>
      </c>
      <c r="J898" s="600" t="s">
        <v>652</v>
      </c>
      <c r="K898" s="596" t="s">
        <v>537</v>
      </c>
      <c r="L898" s="599" t="s">
        <v>538</v>
      </c>
      <c r="M898" s="600" t="s">
        <v>652</v>
      </c>
      <c r="N898" s="596" t="s">
        <v>537</v>
      </c>
      <c r="O898" s="599" t="s">
        <v>538</v>
      </c>
      <c r="P898" s="600" t="s">
        <v>652</v>
      </c>
      <c r="Q898" s="596" t="s">
        <v>537</v>
      </c>
      <c r="R898" s="599" t="s">
        <v>538</v>
      </c>
      <c r="S898" s="600" t="s">
        <v>652</v>
      </c>
      <c r="T898" s="596" t="s">
        <v>537</v>
      </c>
      <c r="U898" s="599" t="s">
        <v>538</v>
      </c>
      <c r="V898" s="600" t="s">
        <v>652</v>
      </c>
      <c r="W898" s="596" t="s">
        <v>537</v>
      </c>
      <c r="X898" s="599" t="s">
        <v>538</v>
      </c>
      <c r="Y898" s="600" t="s">
        <v>652</v>
      </c>
      <c r="Z898" s="596" t="s">
        <v>537</v>
      </c>
      <c r="AA898" s="599" t="s">
        <v>538</v>
      </c>
      <c r="AB898" s="600" t="s">
        <v>652</v>
      </c>
      <c r="AC898" s="596" t="s">
        <v>537</v>
      </c>
      <c r="AD898" s="599" t="s">
        <v>538</v>
      </c>
      <c r="AE898" s="600" t="s">
        <v>652</v>
      </c>
      <c r="AF898" s="596" t="s">
        <v>537</v>
      </c>
      <c r="AG898" s="599" t="s">
        <v>538</v>
      </c>
      <c r="AH898" s="600" t="s">
        <v>652</v>
      </c>
      <c r="AI898" s="596" t="s">
        <v>537</v>
      </c>
      <c r="AJ898" s="599" t="s">
        <v>538</v>
      </c>
      <c r="AK898" s="600" t="s">
        <v>652</v>
      </c>
      <c r="AL898" s="596" t="s">
        <v>537</v>
      </c>
      <c r="AM898" s="599" t="s">
        <v>538</v>
      </c>
      <c r="AN898" s="600" t="s">
        <v>652</v>
      </c>
      <c r="AO898" s="596" t="s">
        <v>537</v>
      </c>
      <c r="AP898" s="599" t="s">
        <v>538</v>
      </c>
      <c r="AQ898" s="600" t="s">
        <v>652</v>
      </c>
    </row>
    <row r="899" spans="1:43" hidden="1" x14ac:dyDescent="0.3">
      <c r="A899" s="638"/>
      <c r="H899" s="602" t="s">
        <v>542</v>
      </c>
      <c r="I899" s="605">
        <v>1</v>
      </c>
      <c r="J899" s="605">
        <v>5</v>
      </c>
      <c r="K899" s="602" t="s">
        <v>542</v>
      </c>
      <c r="L899" s="605">
        <v>2</v>
      </c>
      <c r="M899" s="605">
        <v>5</v>
      </c>
      <c r="N899" s="602" t="s">
        <v>542</v>
      </c>
      <c r="O899" s="605">
        <v>3</v>
      </c>
      <c r="P899" s="605">
        <v>5</v>
      </c>
      <c r="Q899" s="602" t="s">
        <v>542</v>
      </c>
      <c r="R899" s="605">
        <v>4</v>
      </c>
      <c r="S899" s="605">
        <v>5</v>
      </c>
      <c r="T899" s="602" t="s">
        <v>542</v>
      </c>
      <c r="U899" s="605">
        <v>5</v>
      </c>
      <c r="V899" s="605">
        <v>5</v>
      </c>
      <c r="W899" s="602" t="s">
        <v>542</v>
      </c>
      <c r="X899" s="605">
        <v>6</v>
      </c>
      <c r="Y899" s="605">
        <v>5</v>
      </c>
      <c r="Z899" s="602" t="s">
        <v>542</v>
      </c>
      <c r="AA899" s="605">
        <v>7</v>
      </c>
      <c r="AB899" s="605">
        <v>5</v>
      </c>
      <c r="AC899" s="602" t="s">
        <v>542</v>
      </c>
      <c r="AD899" s="605">
        <v>8</v>
      </c>
      <c r="AE899" s="605">
        <v>5</v>
      </c>
      <c r="AF899" s="602" t="s">
        <v>542</v>
      </c>
      <c r="AG899" s="605">
        <v>9</v>
      </c>
      <c r="AH899" s="605">
        <v>5</v>
      </c>
      <c r="AI899" s="602" t="s">
        <v>542</v>
      </c>
      <c r="AJ899" s="605">
        <v>10</v>
      </c>
      <c r="AK899" s="605">
        <v>5</v>
      </c>
      <c r="AL899" s="602" t="s">
        <v>542</v>
      </c>
      <c r="AM899" s="605">
        <v>11</v>
      </c>
      <c r="AN899" s="605">
        <v>5</v>
      </c>
      <c r="AO899" s="602" t="s">
        <v>542</v>
      </c>
      <c r="AP899" s="605">
        <v>12</v>
      </c>
      <c r="AQ899" s="605">
        <v>5</v>
      </c>
    </row>
    <row r="900" spans="1:43" hidden="1" x14ac:dyDescent="0.3">
      <c r="A900" s="638"/>
      <c r="H900" s="607" t="s">
        <v>537</v>
      </c>
      <c r="I900" s="605" t="s">
        <v>538</v>
      </c>
      <c r="J900" s="608" t="s">
        <v>652</v>
      </c>
      <c r="K900" s="607" t="s">
        <v>537</v>
      </c>
      <c r="L900" s="605" t="s">
        <v>538</v>
      </c>
      <c r="M900" s="608" t="s">
        <v>652</v>
      </c>
      <c r="N900" s="607" t="s">
        <v>537</v>
      </c>
      <c r="O900" s="605" t="s">
        <v>538</v>
      </c>
      <c r="P900" s="608" t="s">
        <v>652</v>
      </c>
      <c r="Q900" s="607" t="s">
        <v>537</v>
      </c>
      <c r="R900" s="605" t="s">
        <v>538</v>
      </c>
      <c r="S900" s="608" t="s">
        <v>652</v>
      </c>
      <c r="T900" s="607" t="s">
        <v>537</v>
      </c>
      <c r="U900" s="605" t="s">
        <v>538</v>
      </c>
      <c r="V900" s="608" t="s">
        <v>652</v>
      </c>
      <c r="W900" s="607" t="s">
        <v>537</v>
      </c>
      <c r="X900" s="605" t="s">
        <v>538</v>
      </c>
      <c r="Y900" s="608" t="s">
        <v>652</v>
      </c>
      <c r="Z900" s="607" t="s">
        <v>537</v>
      </c>
      <c r="AA900" s="605" t="s">
        <v>538</v>
      </c>
      <c r="AB900" s="608" t="s">
        <v>652</v>
      </c>
      <c r="AC900" s="607" t="s">
        <v>537</v>
      </c>
      <c r="AD900" s="605" t="s">
        <v>538</v>
      </c>
      <c r="AE900" s="608" t="s">
        <v>652</v>
      </c>
      <c r="AF900" s="607" t="s">
        <v>537</v>
      </c>
      <c r="AG900" s="605" t="s">
        <v>538</v>
      </c>
      <c r="AH900" s="608" t="s">
        <v>652</v>
      </c>
      <c r="AI900" s="607" t="s">
        <v>537</v>
      </c>
      <c r="AJ900" s="605" t="s">
        <v>538</v>
      </c>
      <c r="AK900" s="608" t="s">
        <v>652</v>
      </c>
      <c r="AL900" s="607" t="s">
        <v>537</v>
      </c>
      <c r="AM900" s="605" t="s">
        <v>538</v>
      </c>
      <c r="AN900" s="608" t="s">
        <v>652</v>
      </c>
      <c r="AO900" s="607" t="s">
        <v>537</v>
      </c>
      <c r="AP900" s="605" t="s">
        <v>538</v>
      </c>
      <c r="AQ900" s="608" t="s">
        <v>652</v>
      </c>
    </row>
    <row r="901" spans="1:43" hidden="1" x14ac:dyDescent="0.3">
      <c r="A901" s="638"/>
      <c r="H901" s="607" t="s">
        <v>543</v>
      </c>
      <c r="I901" s="605">
        <v>1</v>
      </c>
      <c r="J901" s="605">
        <v>5</v>
      </c>
      <c r="K901" s="607" t="s">
        <v>543</v>
      </c>
      <c r="L901" s="605">
        <v>2</v>
      </c>
      <c r="M901" s="605">
        <v>5</v>
      </c>
      <c r="N901" s="607" t="s">
        <v>543</v>
      </c>
      <c r="O901" s="605">
        <v>3</v>
      </c>
      <c r="P901" s="605">
        <v>5</v>
      </c>
      <c r="Q901" s="607" t="s">
        <v>543</v>
      </c>
      <c r="R901" s="605">
        <v>4</v>
      </c>
      <c r="S901" s="605">
        <v>5</v>
      </c>
      <c r="T901" s="607" t="s">
        <v>543</v>
      </c>
      <c r="U901" s="605">
        <v>5</v>
      </c>
      <c r="V901" s="605">
        <v>5</v>
      </c>
      <c r="W901" s="607" t="s">
        <v>543</v>
      </c>
      <c r="X901" s="605">
        <v>6</v>
      </c>
      <c r="Y901" s="605">
        <v>5</v>
      </c>
      <c r="Z901" s="607" t="s">
        <v>543</v>
      </c>
      <c r="AA901" s="605">
        <v>7</v>
      </c>
      <c r="AB901" s="605">
        <v>5</v>
      </c>
      <c r="AC901" s="607" t="s">
        <v>543</v>
      </c>
      <c r="AD901" s="605">
        <v>8</v>
      </c>
      <c r="AE901" s="605">
        <v>5</v>
      </c>
      <c r="AF901" s="607" t="s">
        <v>543</v>
      </c>
      <c r="AG901" s="605">
        <v>9</v>
      </c>
      <c r="AH901" s="605">
        <v>5</v>
      </c>
      <c r="AI901" s="607" t="s">
        <v>543</v>
      </c>
      <c r="AJ901" s="605">
        <v>10</v>
      </c>
      <c r="AK901" s="605">
        <v>5</v>
      </c>
      <c r="AL901" s="607" t="s">
        <v>543</v>
      </c>
      <c r="AM901" s="605">
        <v>11</v>
      </c>
      <c r="AN901" s="605">
        <v>5</v>
      </c>
      <c r="AO901" s="607" t="s">
        <v>543</v>
      </c>
      <c r="AP901" s="605">
        <v>12</v>
      </c>
      <c r="AQ901" s="605">
        <v>5</v>
      </c>
    </row>
    <row r="902" spans="1:43" hidden="1" x14ac:dyDescent="0.3">
      <c r="A902" s="638"/>
      <c r="H902" s="602" t="s">
        <v>537</v>
      </c>
      <c r="I902" s="605" t="s">
        <v>538</v>
      </c>
      <c r="J902" s="608" t="s">
        <v>652</v>
      </c>
      <c r="K902" s="602" t="s">
        <v>537</v>
      </c>
      <c r="L902" s="605" t="s">
        <v>538</v>
      </c>
      <c r="M902" s="608" t="s">
        <v>652</v>
      </c>
      <c r="N902" s="602" t="s">
        <v>537</v>
      </c>
      <c r="O902" s="605" t="s">
        <v>538</v>
      </c>
      <c r="P902" s="608" t="s">
        <v>652</v>
      </c>
      <c r="Q902" s="602" t="s">
        <v>537</v>
      </c>
      <c r="R902" s="605" t="s">
        <v>538</v>
      </c>
      <c r="S902" s="608" t="s">
        <v>652</v>
      </c>
      <c r="T902" s="602" t="s">
        <v>537</v>
      </c>
      <c r="U902" s="605" t="s">
        <v>538</v>
      </c>
      <c r="V902" s="608" t="s">
        <v>652</v>
      </c>
      <c r="W902" s="602" t="s">
        <v>537</v>
      </c>
      <c r="X902" s="605" t="s">
        <v>538</v>
      </c>
      <c r="Y902" s="608" t="s">
        <v>652</v>
      </c>
      <c r="Z902" s="602" t="s">
        <v>537</v>
      </c>
      <c r="AA902" s="605" t="s">
        <v>538</v>
      </c>
      <c r="AB902" s="608" t="s">
        <v>652</v>
      </c>
      <c r="AC902" s="602" t="s">
        <v>537</v>
      </c>
      <c r="AD902" s="605" t="s">
        <v>538</v>
      </c>
      <c r="AE902" s="608" t="s">
        <v>652</v>
      </c>
      <c r="AF902" s="602" t="s">
        <v>537</v>
      </c>
      <c r="AG902" s="605" t="s">
        <v>538</v>
      </c>
      <c r="AH902" s="608" t="s">
        <v>652</v>
      </c>
      <c r="AI902" s="602" t="s">
        <v>537</v>
      </c>
      <c r="AJ902" s="605" t="s">
        <v>538</v>
      </c>
      <c r="AK902" s="608" t="s">
        <v>652</v>
      </c>
      <c r="AL902" s="602" t="s">
        <v>537</v>
      </c>
      <c r="AM902" s="605" t="s">
        <v>538</v>
      </c>
      <c r="AN902" s="608" t="s">
        <v>652</v>
      </c>
      <c r="AO902" s="602" t="s">
        <v>537</v>
      </c>
      <c r="AP902" s="605" t="s">
        <v>538</v>
      </c>
      <c r="AQ902" s="608" t="s">
        <v>652</v>
      </c>
    </row>
    <row r="903" spans="1:43" hidden="1" x14ac:dyDescent="0.3">
      <c r="A903" s="638"/>
      <c r="H903" s="602" t="s">
        <v>544</v>
      </c>
      <c r="I903" s="605">
        <v>1</v>
      </c>
      <c r="J903" s="605">
        <v>5</v>
      </c>
      <c r="K903" s="602" t="s">
        <v>544</v>
      </c>
      <c r="L903" s="605">
        <v>2</v>
      </c>
      <c r="M903" s="605">
        <v>5</v>
      </c>
      <c r="N903" s="602" t="s">
        <v>544</v>
      </c>
      <c r="O903" s="605">
        <v>3</v>
      </c>
      <c r="P903" s="605">
        <v>5</v>
      </c>
      <c r="Q903" s="602" t="s">
        <v>544</v>
      </c>
      <c r="R903" s="605">
        <v>4</v>
      </c>
      <c r="S903" s="605">
        <v>5</v>
      </c>
      <c r="T903" s="602" t="s">
        <v>544</v>
      </c>
      <c r="U903" s="605">
        <v>5</v>
      </c>
      <c r="V903" s="605">
        <v>5</v>
      </c>
      <c r="W903" s="602" t="s">
        <v>544</v>
      </c>
      <c r="X903" s="605">
        <v>6</v>
      </c>
      <c r="Y903" s="605">
        <v>5</v>
      </c>
      <c r="Z903" s="602" t="s">
        <v>544</v>
      </c>
      <c r="AA903" s="605">
        <v>7</v>
      </c>
      <c r="AB903" s="605">
        <v>5</v>
      </c>
      <c r="AC903" s="602" t="s">
        <v>544</v>
      </c>
      <c r="AD903" s="605">
        <v>8</v>
      </c>
      <c r="AE903" s="605">
        <v>5</v>
      </c>
      <c r="AF903" s="602" t="s">
        <v>544</v>
      </c>
      <c r="AG903" s="605">
        <v>9</v>
      </c>
      <c r="AH903" s="605">
        <v>5</v>
      </c>
      <c r="AI903" s="602" t="s">
        <v>544</v>
      </c>
      <c r="AJ903" s="605">
        <v>10</v>
      </c>
      <c r="AK903" s="605">
        <v>5</v>
      </c>
      <c r="AL903" s="602" t="s">
        <v>544</v>
      </c>
      <c r="AM903" s="605">
        <v>11</v>
      </c>
      <c r="AN903" s="605">
        <v>5</v>
      </c>
      <c r="AO903" s="602" t="s">
        <v>544</v>
      </c>
      <c r="AP903" s="605">
        <v>12</v>
      </c>
      <c r="AQ903" s="605">
        <v>5</v>
      </c>
    </row>
    <row r="904" spans="1:43" hidden="1" x14ac:dyDescent="0.3">
      <c r="A904" s="638"/>
      <c r="H904" s="607" t="s">
        <v>537</v>
      </c>
      <c r="I904" s="605" t="s">
        <v>538</v>
      </c>
      <c r="J904" s="608" t="s">
        <v>652</v>
      </c>
      <c r="K904" s="607" t="s">
        <v>537</v>
      </c>
      <c r="L904" s="605" t="s">
        <v>538</v>
      </c>
      <c r="M904" s="608" t="s">
        <v>652</v>
      </c>
      <c r="N904" s="607" t="s">
        <v>537</v>
      </c>
      <c r="O904" s="605" t="s">
        <v>538</v>
      </c>
      <c r="P904" s="608" t="s">
        <v>652</v>
      </c>
      <c r="Q904" s="607" t="s">
        <v>537</v>
      </c>
      <c r="R904" s="605" t="s">
        <v>538</v>
      </c>
      <c r="S904" s="608" t="s">
        <v>652</v>
      </c>
      <c r="T904" s="607" t="s">
        <v>537</v>
      </c>
      <c r="U904" s="605" t="s">
        <v>538</v>
      </c>
      <c r="V904" s="608" t="s">
        <v>652</v>
      </c>
      <c r="W904" s="607" t="s">
        <v>537</v>
      </c>
      <c r="X904" s="605" t="s">
        <v>538</v>
      </c>
      <c r="Y904" s="608" t="s">
        <v>652</v>
      </c>
      <c r="Z904" s="607" t="s">
        <v>537</v>
      </c>
      <c r="AA904" s="605" t="s">
        <v>538</v>
      </c>
      <c r="AB904" s="608" t="s">
        <v>652</v>
      </c>
      <c r="AC904" s="607" t="s">
        <v>537</v>
      </c>
      <c r="AD904" s="605" t="s">
        <v>538</v>
      </c>
      <c r="AE904" s="608" t="s">
        <v>652</v>
      </c>
      <c r="AF904" s="607" t="s">
        <v>537</v>
      </c>
      <c r="AG904" s="605" t="s">
        <v>538</v>
      </c>
      <c r="AH904" s="608" t="s">
        <v>652</v>
      </c>
      <c r="AI904" s="607" t="s">
        <v>537</v>
      </c>
      <c r="AJ904" s="605" t="s">
        <v>538</v>
      </c>
      <c r="AK904" s="608" t="s">
        <v>652</v>
      </c>
      <c r="AL904" s="607" t="s">
        <v>537</v>
      </c>
      <c r="AM904" s="605" t="s">
        <v>538</v>
      </c>
      <c r="AN904" s="608" t="s">
        <v>652</v>
      </c>
      <c r="AO904" s="607" t="s">
        <v>537</v>
      </c>
      <c r="AP904" s="605" t="s">
        <v>538</v>
      </c>
      <c r="AQ904" s="608" t="s">
        <v>652</v>
      </c>
    </row>
    <row r="905" spans="1:43" hidden="1" x14ac:dyDescent="0.3">
      <c r="A905" s="638"/>
      <c r="H905" s="607" t="s">
        <v>545</v>
      </c>
      <c r="I905" s="605">
        <v>1</v>
      </c>
      <c r="J905" s="605">
        <v>5</v>
      </c>
      <c r="K905" s="607" t="s">
        <v>545</v>
      </c>
      <c r="L905" s="605">
        <v>2</v>
      </c>
      <c r="M905" s="605">
        <v>5</v>
      </c>
      <c r="N905" s="607" t="s">
        <v>545</v>
      </c>
      <c r="O905" s="605">
        <v>3</v>
      </c>
      <c r="P905" s="605">
        <v>5</v>
      </c>
      <c r="Q905" s="607" t="s">
        <v>545</v>
      </c>
      <c r="R905" s="605">
        <v>4</v>
      </c>
      <c r="S905" s="605">
        <v>5</v>
      </c>
      <c r="T905" s="607" t="s">
        <v>545</v>
      </c>
      <c r="U905" s="605">
        <v>5</v>
      </c>
      <c r="V905" s="605">
        <v>5</v>
      </c>
      <c r="W905" s="607" t="s">
        <v>545</v>
      </c>
      <c r="X905" s="605">
        <v>6</v>
      </c>
      <c r="Y905" s="605">
        <v>5</v>
      </c>
      <c r="Z905" s="607" t="s">
        <v>545</v>
      </c>
      <c r="AA905" s="605">
        <v>7</v>
      </c>
      <c r="AB905" s="605">
        <v>5</v>
      </c>
      <c r="AC905" s="607" t="s">
        <v>545</v>
      </c>
      <c r="AD905" s="605">
        <v>8</v>
      </c>
      <c r="AE905" s="605">
        <v>5</v>
      </c>
      <c r="AF905" s="607" t="s">
        <v>545</v>
      </c>
      <c r="AG905" s="605">
        <v>9</v>
      </c>
      <c r="AH905" s="605">
        <v>5</v>
      </c>
      <c r="AI905" s="607" t="s">
        <v>545</v>
      </c>
      <c r="AJ905" s="605">
        <v>10</v>
      </c>
      <c r="AK905" s="605">
        <v>5</v>
      </c>
      <c r="AL905" s="607" t="s">
        <v>545</v>
      </c>
      <c r="AM905" s="605">
        <v>11</v>
      </c>
      <c r="AN905" s="605">
        <v>5</v>
      </c>
      <c r="AO905" s="607" t="s">
        <v>545</v>
      </c>
      <c r="AP905" s="605">
        <v>12</v>
      </c>
      <c r="AQ905" s="605">
        <v>5</v>
      </c>
    </row>
    <row r="906" spans="1:43" hidden="1" x14ac:dyDescent="0.3">
      <c r="A906" s="638"/>
      <c r="H906" s="607" t="s">
        <v>537</v>
      </c>
      <c r="I906" s="605" t="s">
        <v>538</v>
      </c>
      <c r="J906" s="608" t="s">
        <v>652</v>
      </c>
      <c r="K906" s="607" t="s">
        <v>537</v>
      </c>
      <c r="L906" s="605" t="s">
        <v>538</v>
      </c>
      <c r="M906" s="608" t="s">
        <v>652</v>
      </c>
      <c r="N906" s="607" t="s">
        <v>537</v>
      </c>
      <c r="O906" s="605" t="s">
        <v>538</v>
      </c>
      <c r="P906" s="608" t="s">
        <v>652</v>
      </c>
      <c r="Q906" s="607" t="s">
        <v>537</v>
      </c>
      <c r="R906" s="605" t="s">
        <v>538</v>
      </c>
      <c r="S906" s="608" t="s">
        <v>652</v>
      </c>
      <c r="T906" s="607" t="s">
        <v>537</v>
      </c>
      <c r="U906" s="605" t="s">
        <v>538</v>
      </c>
      <c r="V906" s="608" t="s">
        <v>652</v>
      </c>
      <c r="W906" s="607" t="s">
        <v>537</v>
      </c>
      <c r="X906" s="605" t="s">
        <v>538</v>
      </c>
      <c r="Y906" s="608" t="s">
        <v>652</v>
      </c>
      <c r="Z906" s="607" t="s">
        <v>537</v>
      </c>
      <c r="AA906" s="605" t="s">
        <v>538</v>
      </c>
      <c r="AB906" s="608" t="s">
        <v>652</v>
      </c>
      <c r="AC906" s="607" t="s">
        <v>537</v>
      </c>
      <c r="AD906" s="605" t="s">
        <v>538</v>
      </c>
      <c r="AE906" s="608" t="s">
        <v>652</v>
      </c>
      <c r="AF906" s="607" t="s">
        <v>537</v>
      </c>
      <c r="AG906" s="605" t="s">
        <v>538</v>
      </c>
      <c r="AH906" s="608" t="s">
        <v>652</v>
      </c>
      <c r="AI906" s="607" t="s">
        <v>537</v>
      </c>
      <c r="AJ906" s="605" t="s">
        <v>538</v>
      </c>
      <c r="AK906" s="608" t="s">
        <v>652</v>
      </c>
      <c r="AL906" s="607" t="s">
        <v>537</v>
      </c>
      <c r="AM906" s="605" t="s">
        <v>538</v>
      </c>
      <c r="AN906" s="608" t="s">
        <v>652</v>
      </c>
      <c r="AO906" s="607" t="s">
        <v>537</v>
      </c>
      <c r="AP906" s="605" t="s">
        <v>538</v>
      </c>
      <c r="AQ906" s="608" t="s">
        <v>652</v>
      </c>
    </row>
    <row r="907" spans="1:43" ht="15" hidden="1" thickBot="1" x14ac:dyDescent="0.35">
      <c r="A907" s="638"/>
      <c r="H907" s="615" t="s">
        <v>546</v>
      </c>
      <c r="I907" s="616">
        <v>1</v>
      </c>
      <c r="J907" s="616">
        <v>5</v>
      </c>
      <c r="K907" s="615" t="s">
        <v>546</v>
      </c>
      <c r="L907" s="616">
        <v>2</v>
      </c>
      <c r="M907" s="616">
        <v>5</v>
      </c>
      <c r="N907" s="615" t="s">
        <v>546</v>
      </c>
      <c r="O907" s="616">
        <v>3</v>
      </c>
      <c r="P907" s="616">
        <v>5</v>
      </c>
      <c r="Q907" s="615" t="s">
        <v>546</v>
      </c>
      <c r="R907" s="616">
        <v>4</v>
      </c>
      <c r="S907" s="616">
        <v>5</v>
      </c>
      <c r="T907" s="615" t="s">
        <v>546</v>
      </c>
      <c r="U907" s="616">
        <v>5</v>
      </c>
      <c r="V907" s="616">
        <v>5</v>
      </c>
      <c r="W907" s="615" t="s">
        <v>546</v>
      </c>
      <c r="X907" s="616">
        <v>6</v>
      </c>
      <c r="Y907" s="616">
        <v>5</v>
      </c>
      <c r="Z907" s="615" t="s">
        <v>546</v>
      </c>
      <c r="AA907" s="616">
        <v>7</v>
      </c>
      <c r="AB907" s="616">
        <v>5</v>
      </c>
      <c r="AC907" s="615" t="s">
        <v>546</v>
      </c>
      <c r="AD907" s="616">
        <v>8</v>
      </c>
      <c r="AE907" s="616">
        <v>5</v>
      </c>
      <c r="AF907" s="615" t="s">
        <v>546</v>
      </c>
      <c r="AG907" s="616">
        <v>9</v>
      </c>
      <c r="AH907" s="616">
        <v>5</v>
      </c>
      <c r="AI907" s="615" t="s">
        <v>546</v>
      </c>
      <c r="AJ907" s="616">
        <v>10</v>
      </c>
      <c r="AK907" s="616">
        <v>5</v>
      </c>
      <c r="AL907" s="615" t="s">
        <v>546</v>
      </c>
      <c r="AM907" s="616">
        <v>11</v>
      </c>
      <c r="AN907" s="616">
        <v>5</v>
      </c>
      <c r="AO907" s="615" t="s">
        <v>546</v>
      </c>
      <c r="AP907" s="616">
        <v>12</v>
      </c>
      <c r="AQ907" s="616">
        <v>5</v>
      </c>
    </row>
    <row r="908" spans="1:43" hidden="1" x14ac:dyDescent="0.3">
      <c r="A908" s="638"/>
      <c r="H908" s="596" t="s">
        <v>537</v>
      </c>
      <c r="I908" s="588" t="s">
        <v>538</v>
      </c>
      <c r="J908" s="589" t="s">
        <v>652</v>
      </c>
      <c r="K908" s="596" t="s">
        <v>537</v>
      </c>
      <c r="L908" s="588" t="s">
        <v>538</v>
      </c>
      <c r="M908" s="589" t="s">
        <v>652</v>
      </c>
      <c r="N908" s="596" t="s">
        <v>537</v>
      </c>
      <c r="O908" s="588" t="s">
        <v>538</v>
      </c>
      <c r="P908" s="589" t="s">
        <v>652</v>
      </c>
      <c r="Q908" s="596" t="s">
        <v>537</v>
      </c>
      <c r="R908" s="588" t="s">
        <v>538</v>
      </c>
      <c r="S908" s="589" t="s">
        <v>652</v>
      </c>
      <c r="T908" s="596" t="s">
        <v>537</v>
      </c>
      <c r="U908" s="588" t="s">
        <v>538</v>
      </c>
      <c r="V908" s="589" t="s">
        <v>652</v>
      </c>
      <c r="W908" s="596" t="s">
        <v>537</v>
      </c>
      <c r="X908" s="588" t="s">
        <v>538</v>
      </c>
      <c r="Y908" s="589" t="s">
        <v>652</v>
      </c>
      <c r="Z908" s="596" t="s">
        <v>537</v>
      </c>
      <c r="AA908" s="588" t="s">
        <v>538</v>
      </c>
      <c r="AB908" s="589" t="s">
        <v>652</v>
      </c>
      <c r="AC908" s="596" t="s">
        <v>537</v>
      </c>
      <c r="AD908" s="588" t="s">
        <v>538</v>
      </c>
      <c r="AE908" s="589" t="s">
        <v>652</v>
      </c>
      <c r="AF908" s="596" t="s">
        <v>537</v>
      </c>
      <c r="AG908" s="588" t="s">
        <v>538</v>
      </c>
      <c r="AH908" s="589" t="s">
        <v>652</v>
      </c>
      <c r="AI908" s="596" t="s">
        <v>537</v>
      </c>
      <c r="AJ908" s="588" t="s">
        <v>538</v>
      </c>
      <c r="AK908" s="589" t="s">
        <v>652</v>
      </c>
      <c r="AL908" s="596" t="s">
        <v>537</v>
      </c>
      <c r="AM908" s="588" t="s">
        <v>538</v>
      </c>
      <c r="AN908" s="589" t="s">
        <v>652</v>
      </c>
      <c r="AO908" s="596" t="s">
        <v>537</v>
      </c>
      <c r="AP908" s="588" t="s">
        <v>538</v>
      </c>
      <c r="AQ908" s="589" t="s">
        <v>652</v>
      </c>
    </row>
    <row r="909" spans="1:43" ht="15" hidden="1" thickBot="1" x14ac:dyDescent="0.35">
      <c r="A909" s="638"/>
      <c r="H909" s="618" t="s">
        <v>547</v>
      </c>
      <c r="I909" s="594">
        <v>1</v>
      </c>
      <c r="J909" s="594">
        <v>5</v>
      </c>
      <c r="K909" s="618" t="s">
        <v>547</v>
      </c>
      <c r="L909" s="594">
        <v>2</v>
      </c>
      <c r="M909" s="594">
        <v>5</v>
      </c>
      <c r="N909" s="618" t="s">
        <v>547</v>
      </c>
      <c r="O909" s="594">
        <v>3</v>
      </c>
      <c r="P909" s="594">
        <v>5</v>
      </c>
      <c r="Q909" s="618" t="s">
        <v>547</v>
      </c>
      <c r="R909" s="594">
        <v>4</v>
      </c>
      <c r="S909" s="594">
        <v>5</v>
      </c>
      <c r="T909" s="618" t="s">
        <v>547</v>
      </c>
      <c r="U909" s="594">
        <v>5</v>
      </c>
      <c r="V909" s="594">
        <v>5</v>
      </c>
      <c r="W909" s="618" t="s">
        <v>547</v>
      </c>
      <c r="X909" s="594">
        <v>6</v>
      </c>
      <c r="Y909" s="594">
        <v>5</v>
      </c>
      <c r="Z909" s="618" t="s">
        <v>547</v>
      </c>
      <c r="AA909" s="594">
        <v>7</v>
      </c>
      <c r="AB909" s="594">
        <v>5</v>
      </c>
      <c r="AC909" s="618" t="s">
        <v>547</v>
      </c>
      <c r="AD909" s="594">
        <v>8</v>
      </c>
      <c r="AE909" s="594">
        <v>5</v>
      </c>
      <c r="AF909" s="618" t="s">
        <v>547</v>
      </c>
      <c r="AG909" s="594">
        <v>9</v>
      </c>
      <c r="AH909" s="594">
        <v>5</v>
      </c>
      <c r="AI909" s="618" t="s">
        <v>547</v>
      </c>
      <c r="AJ909" s="594">
        <v>10</v>
      </c>
      <c r="AK909" s="594">
        <v>5</v>
      </c>
      <c r="AL909" s="618" t="s">
        <v>547</v>
      </c>
      <c r="AM909" s="594">
        <v>11</v>
      </c>
      <c r="AN909" s="594">
        <v>5</v>
      </c>
      <c r="AO909" s="618" t="s">
        <v>547</v>
      </c>
      <c r="AP909" s="594">
        <v>12</v>
      </c>
      <c r="AQ909" s="594">
        <v>5</v>
      </c>
    </row>
    <row r="910" spans="1:43" hidden="1" x14ac:dyDescent="0.3">
      <c r="A910" s="638"/>
      <c r="H910" s="619" t="s">
        <v>537</v>
      </c>
      <c r="I910" s="620" t="s">
        <v>538</v>
      </c>
      <c r="J910" s="621" t="s">
        <v>652</v>
      </c>
      <c r="K910" s="619" t="s">
        <v>537</v>
      </c>
      <c r="L910" s="620" t="s">
        <v>538</v>
      </c>
      <c r="M910" s="621" t="s">
        <v>652</v>
      </c>
      <c r="N910" s="619" t="s">
        <v>537</v>
      </c>
      <c r="O910" s="620" t="s">
        <v>538</v>
      </c>
      <c r="P910" s="621" t="s">
        <v>652</v>
      </c>
      <c r="Q910" s="619" t="s">
        <v>537</v>
      </c>
      <c r="R910" s="620" t="s">
        <v>538</v>
      </c>
      <c r="S910" s="621" t="s">
        <v>652</v>
      </c>
      <c r="T910" s="619" t="s">
        <v>537</v>
      </c>
      <c r="U910" s="620" t="s">
        <v>538</v>
      </c>
      <c r="V910" s="621" t="s">
        <v>652</v>
      </c>
      <c r="W910" s="619" t="s">
        <v>537</v>
      </c>
      <c r="X910" s="620" t="s">
        <v>538</v>
      </c>
      <c r="Y910" s="621" t="s">
        <v>652</v>
      </c>
      <c r="Z910" s="619" t="s">
        <v>537</v>
      </c>
      <c r="AA910" s="620" t="s">
        <v>538</v>
      </c>
      <c r="AB910" s="621" t="s">
        <v>652</v>
      </c>
      <c r="AC910" s="619" t="s">
        <v>537</v>
      </c>
      <c r="AD910" s="620" t="s">
        <v>538</v>
      </c>
      <c r="AE910" s="621" t="s">
        <v>652</v>
      </c>
      <c r="AF910" s="619" t="s">
        <v>537</v>
      </c>
      <c r="AG910" s="620" t="s">
        <v>538</v>
      </c>
      <c r="AH910" s="621" t="s">
        <v>652</v>
      </c>
      <c r="AI910" s="619" t="s">
        <v>537</v>
      </c>
      <c r="AJ910" s="620" t="s">
        <v>538</v>
      </c>
      <c r="AK910" s="621" t="s">
        <v>652</v>
      </c>
      <c r="AL910" s="619" t="s">
        <v>537</v>
      </c>
      <c r="AM910" s="620" t="s">
        <v>538</v>
      </c>
      <c r="AN910" s="621" t="s">
        <v>652</v>
      </c>
      <c r="AO910" s="619" t="s">
        <v>537</v>
      </c>
      <c r="AP910" s="620" t="s">
        <v>538</v>
      </c>
      <c r="AQ910" s="621" t="s">
        <v>652</v>
      </c>
    </row>
    <row r="911" spans="1:43" hidden="1" x14ac:dyDescent="0.3">
      <c r="A911" s="638"/>
      <c r="H911" s="607" t="s">
        <v>548</v>
      </c>
      <c r="I911" s="623">
        <v>1</v>
      </c>
      <c r="J911" s="623">
        <v>5</v>
      </c>
      <c r="K911" s="607" t="s">
        <v>548</v>
      </c>
      <c r="L911" s="623">
        <v>2</v>
      </c>
      <c r="M911" s="623">
        <v>5</v>
      </c>
      <c r="N911" s="607" t="s">
        <v>548</v>
      </c>
      <c r="O911" s="623">
        <v>3</v>
      </c>
      <c r="P911" s="623">
        <v>5</v>
      </c>
      <c r="Q911" s="607" t="s">
        <v>548</v>
      </c>
      <c r="R911" s="623">
        <v>4</v>
      </c>
      <c r="S911" s="623">
        <v>5</v>
      </c>
      <c r="T911" s="607" t="s">
        <v>548</v>
      </c>
      <c r="U911" s="623">
        <v>5</v>
      </c>
      <c r="V911" s="623">
        <v>5</v>
      </c>
      <c r="W911" s="607" t="s">
        <v>548</v>
      </c>
      <c r="X911" s="623">
        <v>6</v>
      </c>
      <c r="Y911" s="623">
        <v>5</v>
      </c>
      <c r="Z911" s="607" t="s">
        <v>548</v>
      </c>
      <c r="AA911" s="623">
        <v>7</v>
      </c>
      <c r="AB911" s="623">
        <v>5</v>
      </c>
      <c r="AC911" s="607" t="s">
        <v>548</v>
      </c>
      <c r="AD911" s="623">
        <v>8</v>
      </c>
      <c r="AE911" s="623">
        <v>5</v>
      </c>
      <c r="AF911" s="607" t="s">
        <v>548</v>
      </c>
      <c r="AG911" s="623">
        <v>9</v>
      </c>
      <c r="AH911" s="623">
        <v>5</v>
      </c>
      <c r="AI911" s="607" t="s">
        <v>548</v>
      </c>
      <c r="AJ911" s="623">
        <v>10</v>
      </c>
      <c r="AK911" s="623">
        <v>5</v>
      </c>
      <c r="AL911" s="607" t="s">
        <v>548</v>
      </c>
      <c r="AM911" s="623">
        <v>11</v>
      </c>
      <c r="AN911" s="623">
        <v>5</v>
      </c>
      <c r="AO911" s="607" t="s">
        <v>548</v>
      </c>
      <c r="AP911" s="623">
        <v>12</v>
      </c>
      <c r="AQ911" s="623">
        <v>5</v>
      </c>
    </row>
    <row r="912" spans="1:43" hidden="1" x14ac:dyDescent="0.3">
      <c r="A912" s="638"/>
      <c r="H912" s="607" t="s">
        <v>537</v>
      </c>
      <c r="I912" s="623" t="s">
        <v>538</v>
      </c>
      <c r="J912" s="626" t="s">
        <v>652</v>
      </c>
      <c r="K912" s="607" t="s">
        <v>537</v>
      </c>
      <c r="L912" s="623" t="s">
        <v>538</v>
      </c>
      <c r="M912" s="626" t="s">
        <v>652</v>
      </c>
      <c r="N912" s="607" t="s">
        <v>537</v>
      </c>
      <c r="O912" s="623" t="s">
        <v>538</v>
      </c>
      <c r="P912" s="626" t="s">
        <v>652</v>
      </c>
      <c r="Q912" s="607" t="s">
        <v>537</v>
      </c>
      <c r="R912" s="623" t="s">
        <v>538</v>
      </c>
      <c r="S912" s="626" t="s">
        <v>652</v>
      </c>
      <c r="T912" s="607" t="s">
        <v>537</v>
      </c>
      <c r="U912" s="623" t="s">
        <v>538</v>
      </c>
      <c r="V912" s="626" t="s">
        <v>652</v>
      </c>
      <c r="W912" s="607" t="s">
        <v>537</v>
      </c>
      <c r="X912" s="623" t="s">
        <v>538</v>
      </c>
      <c r="Y912" s="626" t="s">
        <v>652</v>
      </c>
      <c r="Z912" s="607" t="s">
        <v>537</v>
      </c>
      <c r="AA912" s="623" t="s">
        <v>538</v>
      </c>
      <c r="AB912" s="626" t="s">
        <v>652</v>
      </c>
      <c r="AC912" s="607" t="s">
        <v>537</v>
      </c>
      <c r="AD912" s="623" t="s">
        <v>538</v>
      </c>
      <c r="AE912" s="626" t="s">
        <v>652</v>
      </c>
      <c r="AF912" s="607" t="s">
        <v>537</v>
      </c>
      <c r="AG912" s="623" t="s">
        <v>538</v>
      </c>
      <c r="AH912" s="626" t="s">
        <v>652</v>
      </c>
      <c r="AI912" s="607" t="s">
        <v>537</v>
      </c>
      <c r="AJ912" s="623" t="s">
        <v>538</v>
      </c>
      <c r="AK912" s="626" t="s">
        <v>652</v>
      </c>
      <c r="AL912" s="607" t="s">
        <v>537</v>
      </c>
      <c r="AM912" s="623" t="s">
        <v>538</v>
      </c>
      <c r="AN912" s="626" t="s">
        <v>652</v>
      </c>
      <c r="AO912" s="607" t="s">
        <v>537</v>
      </c>
      <c r="AP912" s="623" t="s">
        <v>538</v>
      </c>
      <c r="AQ912" s="626" t="s">
        <v>652</v>
      </c>
    </row>
    <row r="913" spans="1:43" hidden="1" x14ac:dyDescent="0.3">
      <c r="A913" s="638"/>
      <c r="H913" s="607" t="s">
        <v>549</v>
      </c>
      <c r="I913" s="623">
        <v>1</v>
      </c>
      <c r="J913" s="623">
        <v>5</v>
      </c>
      <c r="K913" s="607" t="s">
        <v>549</v>
      </c>
      <c r="L913" s="623">
        <v>2</v>
      </c>
      <c r="M913" s="623">
        <v>5</v>
      </c>
      <c r="N913" s="607" t="s">
        <v>549</v>
      </c>
      <c r="O913" s="623">
        <v>3</v>
      </c>
      <c r="P913" s="623">
        <v>5</v>
      </c>
      <c r="Q913" s="607" t="s">
        <v>549</v>
      </c>
      <c r="R913" s="623">
        <v>4</v>
      </c>
      <c r="S913" s="623">
        <v>5</v>
      </c>
      <c r="T913" s="607" t="s">
        <v>549</v>
      </c>
      <c r="U913" s="623">
        <v>5</v>
      </c>
      <c r="V913" s="623">
        <v>5</v>
      </c>
      <c r="W913" s="607" t="s">
        <v>549</v>
      </c>
      <c r="X913" s="623">
        <v>6</v>
      </c>
      <c r="Y913" s="623">
        <v>5</v>
      </c>
      <c r="Z913" s="607" t="s">
        <v>549</v>
      </c>
      <c r="AA913" s="623">
        <v>7</v>
      </c>
      <c r="AB913" s="623">
        <v>5</v>
      </c>
      <c r="AC913" s="607" t="s">
        <v>549</v>
      </c>
      <c r="AD913" s="623">
        <v>8</v>
      </c>
      <c r="AE913" s="623">
        <v>5</v>
      </c>
      <c r="AF913" s="607" t="s">
        <v>549</v>
      </c>
      <c r="AG913" s="623">
        <v>9</v>
      </c>
      <c r="AH913" s="623">
        <v>5</v>
      </c>
      <c r="AI913" s="607" t="s">
        <v>549</v>
      </c>
      <c r="AJ913" s="623">
        <v>10</v>
      </c>
      <c r="AK913" s="623">
        <v>5</v>
      </c>
      <c r="AL913" s="607" t="s">
        <v>549</v>
      </c>
      <c r="AM913" s="623">
        <v>11</v>
      </c>
      <c r="AN913" s="623">
        <v>5</v>
      </c>
      <c r="AO913" s="607" t="s">
        <v>549</v>
      </c>
      <c r="AP913" s="623">
        <v>12</v>
      </c>
      <c r="AQ913" s="623">
        <v>5</v>
      </c>
    </row>
    <row r="914" spans="1:43" hidden="1" x14ac:dyDescent="0.3">
      <c r="A914" s="638"/>
      <c r="H914" s="607" t="s">
        <v>537</v>
      </c>
      <c r="I914" s="623" t="s">
        <v>538</v>
      </c>
      <c r="J914" s="626" t="s">
        <v>652</v>
      </c>
      <c r="K914" s="607" t="s">
        <v>537</v>
      </c>
      <c r="L914" s="623" t="s">
        <v>538</v>
      </c>
      <c r="M914" s="626" t="s">
        <v>652</v>
      </c>
      <c r="N914" s="607" t="s">
        <v>537</v>
      </c>
      <c r="O914" s="623" t="s">
        <v>538</v>
      </c>
      <c r="P914" s="626" t="s">
        <v>652</v>
      </c>
      <c r="Q914" s="607" t="s">
        <v>537</v>
      </c>
      <c r="R914" s="623" t="s">
        <v>538</v>
      </c>
      <c r="S914" s="626" t="s">
        <v>652</v>
      </c>
      <c r="T914" s="607" t="s">
        <v>537</v>
      </c>
      <c r="U914" s="623" t="s">
        <v>538</v>
      </c>
      <c r="V914" s="626" t="s">
        <v>652</v>
      </c>
      <c r="W914" s="607" t="s">
        <v>537</v>
      </c>
      <c r="X914" s="623" t="s">
        <v>538</v>
      </c>
      <c r="Y914" s="626" t="s">
        <v>652</v>
      </c>
      <c r="Z914" s="607" t="s">
        <v>537</v>
      </c>
      <c r="AA914" s="623" t="s">
        <v>538</v>
      </c>
      <c r="AB914" s="626" t="s">
        <v>652</v>
      </c>
      <c r="AC914" s="607" t="s">
        <v>537</v>
      </c>
      <c r="AD914" s="623" t="s">
        <v>538</v>
      </c>
      <c r="AE914" s="626" t="s">
        <v>652</v>
      </c>
      <c r="AF914" s="607" t="s">
        <v>537</v>
      </c>
      <c r="AG914" s="623" t="s">
        <v>538</v>
      </c>
      <c r="AH914" s="626" t="s">
        <v>652</v>
      </c>
      <c r="AI914" s="607" t="s">
        <v>537</v>
      </c>
      <c r="AJ914" s="623" t="s">
        <v>538</v>
      </c>
      <c r="AK914" s="626" t="s">
        <v>652</v>
      </c>
      <c r="AL914" s="607" t="s">
        <v>537</v>
      </c>
      <c r="AM914" s="623" t="s">
        <v>538</v>
      </c>
      <c r="AN914" s="626" t="s">
        <v>652</v>
      </c>
      <c r="AO914" s="607" t="s">
        <v>537</v>
      </c>
      <c r="AP914" s="623" t="s">
        <v>538</v>
      </c>
      <c r="AQ914" s="626" t="s">
        <v>652</v>
      </c>
    </row>
    <row r="915" spans="1:43" ht="15" hidden="1" thickBot="1" x14ac:dyDescent="0.35">
      <c r="A915" s="638"/>
      <c r="H915" s="615" t="s">
        <v>550</v>
      </c>
      <c r="I915" s="629">
        <v>1</v>
      </c>
      <c r="J915" s="629">
        <v>5</v>
      </c>
      <c r="K915" s="615" t="s">
        <v>550</v>
      </c>
      <c r="L915" s="629">
        <v>2</v>
      </c>
      <c r="M915" s="629">
        <v>5</v>
      </c>
      <c r="N915" s="615" t="s">
        <v>550</v>
      </c>
      <c r="O915" s="629">
        <v>3</v>
      </c>
      <c r="P915" s="629">
        <v>5</v>
      </c>
      <c r="Q915" s="615" t="s">
        <v>550</v>
      </c>
      <c r="R915" s="629">
        <v>4</v>
      </c>
      <c r="S915" s="629">
        <v>5</v>
      </c>
      <c r="T915" s="615" t="s">
        <v>550</v>
      </c>
      <c r="U915" s="629">
        <v>5</v>
      </c>
      <c r="V915" s="629">
        <v>5</v>
      </c>
      <c r="W915" s="615" t="s">
        <v>550</v>
      </c>
      <c r="X915" s="629">
        <v>6</v>
      </c>
      <c r="Y915" s="629">
        <v>5</v>
      </c>
      <c r="Z915" s="615" t="s">
        <v>550</v>
      </c>
      <c r="AA915" s="629">
        <v>7</v>
      </c>
      <c r="AB915" s="629">
        <v>5</v>
      </c>
      <c r="AC915" s="615" t="s">
        <v>550</v>
      </c>
      <c r="AD915" s="629">
        <v>8</v>
      </c>
      <c r="AE915" s="629">
        <v>5</v>
      </c>
      <c r="AF915" s="615" t="s">
        <v>550</v>
      </c>
      <c r="AG915" s="629">
        <v>9</v>
      </c>
      <c r="AH915" s="629">
        <v>5</v>
      </c>
      <c r="AI915" s="615" t="s">
        <v>550</v>
      </c>
      <c r="AJ915" s="629">
        <v>10</v>
      </c>
      <c r="AK915" s="629">
        <v>5</v>
      </c>
      <c r="AL915" s="615" t="s">
        <v>550</v>
      </c>
      <c r="AM915" s="629">
        <v>11</v>
      </c>
      <c r="AN915" s="629">
        <v>5</v>
      </c>
      <c r="AO915" s="615" t="s">
        <v>550</v>
      </c>
      <c r="AP915" s="629">
        <v>12</v>
      </c>
      <c r="AQ915" s="629">
        <v>5</v>
      </c>
    </row>
    <row r="916" spans="1:43" hidden="1" x14ac:dyDescent="0.3">
      <c r="A916" s="638"/>
      <c r="H916" s="619" t="s">
        <v>537</v>
      </c>
      <c r="I916" s="620" t="s">
        <v>538</v>
      </c>
      <c r="J916" s="621" t="s">
        <v>652</v>
      </c>
      <c r="K916" s="619" t="s">
        <v>537</v>
      </c>
      <c r="L916" s="620" t="s">
        <v>538</v>
      </c>
      <c r="M916" s="621" t="s">
        <v>652</v>
      </c>
      <c r="N916" s="619" t="s">
        <v>537</v>
      </c>
      <c r="O916" s="620" t="s">
        <v>538</v>
      </c>
      <c r="P916" s="621" t="s">
        <v>652</v>
      </c>
      <c r="Q916" s="619" t="s">
        <v>537</v>
      </c>
      <c r="R916" s="620" t="s">
        <v>538</v>
      </c>
      <c r="S916" s="621" t="s">
        <v>652</v>
      </c>
      <c r="T916" s="619" t="s">
        <v>537</v>
      </c>
      <c r="U916" s="620" t="s">
        <v>538</v>
      </c>
      <c r="V916" s="621" t="s">
        <v>652</v>
      </c>
      <c r="W916" s="619" t="s">
        <v>537</v>
      </c>
      <c r="X916" s="620" t="s">
        <v>538</v>
      </c>
      <c r="Y916" s="621" t="s">
        <v>652</v>
      </c>
      <c r="Z916" s="619" t="s">
        <v>537</v>
      </c>
      <c r="AA916" s="620" t="s">
        <v>538</v>
      </c>
      <c r="AB916" s="621" t="s">
        <v>652</v>
      </c>
      <c r="AC916" s="619" t="s">
        <v>537</v>
      </c>
      <c r="AD916" s="620" t="s">
        <v>538</v>
      </c>
      <c r="AE916" s="621" t="s">
        <v>652</v>
      </c>
      <c r="AF916" s="619" t="s">
        <v>537</v>
      </c>
      <c r="AG916" s="620" t="s">
        <v>538</v>
      </c>
      <c r="AH916" s="621" t="s">
        <v>652</v>
      </c>
      <c r="AI916" s="619" t="s">
        <v>537</v>
      </c>
      <c r="AJ916" s="620" t="s">
        <v>538</v>
      </c>
      <c r="AK916" s="621" t="s">
        <v>652</v>
      </c>
      <c r="AL916" s="619" t="s">
        <v>537</v>
      </c>
      <c r="AM916" s="620" t="s">
        <v>538</v>
      </c>
      <c r="AN916" s="621" t="s">
        <v>652</v>
      </c>
      <c r="AO916" s="619" t="s">
        <v>537</v>
      </c>
      <c r="AP916" s="620" t="s">
        <v>538</v>
      </c>
      <c r="AQ916" s="621" t="s">
        <v>652</v>
      </c>
    </row>
    <row r="917" spans="1:43" hidden="1" x14ac:dyDescent="0.3">
      <c r="A917" s="638"/>
      <c r="H917" s="607" t="s">
        <v>566</v>
      </c>
      <c r="I917" s="623">
        <v>1</v>
      </c>
      <c r="J917" s="623">
        <v>5</v>
      </c>
      <c r="K917" s="607" t="s">
        <v>566</v>
      </c>
      <c r="L917" s="623">
        <v>2</v>
      </c>
      <c r="M917" s="623">
        <v>5</v>
      </c>
      <c r="N917" s="607" t="s">
        <v>566</v>
      </c>
      <c r="O917" s="623">
        <v>3</v>
      </c>
      <c r="P917" s="623">
        <v>5</v>
      </c>
      <c r="Q917" s="607" t="s">
        <v>566</v>
      </c>
      <c r="R917" s="623">
        <v>4</v>
      </c>
      <c r="S917" s="623">
        <v>5</v>
      </c>
      <c r="T917" s="607" t="s">
        <v>566</v>
      </c>
      <c r="U917" s="623">
        <v>5</v>
      </c>
      <c r="V917" s="623">
        <v>5</v>
      </c>
      <c r="W917" s="607" t="s">
        <v>566</v>
      </c>
      <c r="X917" s="623">
        <v>6</v>
      </c>
      <c r="Y917" s="623">
        <v>5</v>
      </c>
      <c r="Z917" s="607" t="s">
        <v>566</v>
      </c>
      <c r="AA917" s="623">
        <v>7</v>
      </c>
      <c r="AB917" s="623">
        <v>5</v>
      </c>
      <c r="AC917" s="607" t="s">
        <v>566</v>
      </c>
      <c r="AD917" s="623">
        <v>8</v>
      </c>
      <c r="AE917" s="623">
        <v>5</v>
      </c>
      <c r="AF917" s="607" t="s">
        <v>566</v>
      </c>
      <c r="AG917" s="623">
        <v>9</v>
      </c>
      <c r="AH917" s="623">
        <v>5</v>
      </c>
      <c r="AI917" s="607" t="s">
        <v>566</v>
      </c>
      <c r="AJ917" s="623">
        <v>10</v>
      </c>
      <c r="AK917" s="623">
        <v>5</v>
      </c>
      <c r="AL917" s="607" t="s">
        <v>566</v>
      </c>
      <c r="AM917" s="623">
        <v>11</v>
      </c>
      <c r="AN917" s="623">
        <v>5</v>
      </c>
      <c r="AO917" s="607" t="s">
        <v>566</v>
      </c>
      <c r="AP917" s="623">
        <v>12</v>
      </c>
      <c r="AQ917" s="623">
        <v>5</v>
      </c>
    </row>
    <row r="918" spans="1:43" hidden="1" x14ac:dyDescent="0.3">
      <c r="A918" s="638"/>
      <c r="H918" s="607" t="s">
        <v>537</v>
      </c>
      <c r="I918" s="623" t="s">
        <v>538</v>
      </c>
      <c r="J918" s="626" t="s">
        <v>652</v>
      </c>
      <c r="K918" s="607" t="s">
        <v>537</v>
      </c>
      <c r="L918" s="623" t="s">
        <v>538</v>
      </c>
      <c r="M918" s="626" t="s">
        <v>652</v>
      </c>
      <c r="N918" s="607" t="s">
        <v>537</v>
      </c>
      <c r="O918" s="623" t="s">
        <v>538</v>
      </c>
      <c r="P918" s="626" t="s">
        <v>652</v>
      </c>
      <c r="Q918" s="607" t="s">
        <v>537</v>
      </c>
      <c r="R918" s="623" t="s">
        <v>538</v>
      </c>
      <c r="S918" s="626" t="s">
        <v>652</v>
      </c>
      <c r="T918" s="607" t="s">
        <v>537</v>
      </c>
      <c r="U918" s="623" t="s">
        <v>538</v>
      </c>
      <c r="V918" s="626" t="s">
        <v>652</v>
      </c>
      <c r="W918" s="607" t="s">
        <v>537</v>
      </c>
      <c r="X918" s="623" t="s">
        <v>538</v>
      </c>
      <c r="Y918" s="626" t="s">
        <v>652</v>
      </c>
      <c r="Z918" s="607" t="s">
        <v>537</v>
      </c>
      <c r="AA918" s="623" t="s">
        <v>538</v>
      </c>
      <c r="AB918" s="626" t="s">
        <v>652</v>
      </c>
      <c r="AC918" s="607" t="s">
        <v>537</v>
      </c>
      <c r="AD918" s="623" t="s">
        <v>538</v>
      </c>
      <c r="AE918" s="626" t="s">
        <v>652</v>
      </c>
      <c r="AF918" s="607" t="s">
        <v>537</v>
      </c>
      <c r="AG918" s="623" t="s">
        <v>538</v>
      </c>
      <c r="AH918" s="626" t="s">
        <v>652</v>
      </c>
      <c r="AI918" s="607" t="s">
        <v>537</v>
      </c>
      <c r="AJ918" s="623" t="s">
        <v>538</v>
      </c>
      <c r="AK918" s="626" t="s">
        <v>652</v>
      </c>
      <c r="AL918" s="607" t="s">
        <v>537</v>
      </c>
      <c r="AM918" s="623" t="s">
        <v>538</v>
      </c>
      <c r="AN918" s="626" t="s">
        <v>652</v>
      </c>
      <c r="AO918" s="607" t="s">
        <v>537</v>
      </c>
      <c r="AP918" s="623" t="s">
        <v>538</v>
      </c>
      <c r="AQ918" s="626" t="s">
        <v>652</v>
      </c>
    </row>
    <row r="919" spans="1:43" hidden="1" x14ac:dyDescent="0.3">
      <c r="A919" s="638"/>
      <c r="H919" s="607" t="s">
        <v>567</v>
      </c>
      <c r="I919" s="623">
        <v>1</v>
      </c>
      <c r="J919" s="623">
        <v>5</v>
      </c>
      <c r="K919" s="607" t="s">
        <v>567</v>
      </c>
      <c r="L919" s="623">
        <v>2</v>
      </c>
      <c r="M919" s="623">
        <v>5</v>
      </c>
      <c r="N919" s="607" t="s">
        <v>567</v>
      </c>
      <c r="O919" s="623">
        <v>3</v>
      </c>
      <c r="P919" s="623">
        <v>5</v>
      </c>
      <c r="Q919" s="607" t="s">
        <v>567</v>
      </c>
      <c r="R919" s="623">
        <v>4</v>
      </c>
      <c r="S919" s="623">
        <v>5</v>
      </c>
      <c r="T919" s="607" t="s">
        <v>567</v>
      </c>
      <c r="U919" s="623">
        <v>5</v>
      </c>
      <c r="V919" s="623">
        <v>5</v>
      </c>
      <c r="W919" s="607" t="s">
        <v>567</v>
      </c>
      <c r="X919" s="623">
        <v>6</v>
      </c>
      <c r="Y919" s="623">
        <v>5</v>
      </c>
      <c r="Z919" s="607" t="s">
        <v>567</v>
      </c>
      <c r="AA919" s="623">
        <v>7</v>
      </c>
      <c r="AB919" s="623">
        <v>5</v>
      </c>
      <c r="AC919" s="607" t="s">
        <v>567</v>
      </c>
      <c r="AD919" s="623">
        <v>8</v>
      </c>
      <c r="AE919" s="623">
        <v>5</v>
      </c>
      <c r="AF919" s="607" t="s">
        <v>567</v>
      </c>
      <c r="AG919" s="623">
        <v>9</v>
      </c>
      <c r="AH919" s="623">
        <v>5</v>
      </c>
      <c r="AI919" s="607" t="s">
        <v>567</v>
      </c>
      <c r="AJ919" s="623">
        <v>10</v>
      </c>
      <c r="AK919" s="623">
        <v>5</v>
      </c>
      <c r="AL919" s="607" t="s">
        <v>567</v>
      </c>
      <c r="AM919" s="623">
        <v>11</v>
      </c>
      <c r="AN919" s="623">
        <v>5</v>
      </c>
      <c r="AO919" s="607" t="s">
        <v>567</v>
      </c>
      <c r="AP919" s="623">
        <v>12</v>
      </c>
      <c r="AQ919" s="623">
        <v>5</v>
      </c>
    </row>
    <row r="920" spans="1:43" hidden="1" x14ac:dyDescent="0.3">
      <c r="A920" s="638"/>
      <c r="H920" s="607" t="s">
        <v>537</v>
      </c>
      <c r="I920" s="623" t="s">
        <v>538</v>
      </c>
      <c r="J920" s="626" t="s">
        <v>652</v>
      </c>
      <c r="K920" s="607" t="s">
        <v>537</v>
      </c>
      <c r="L920" s="623" t="s">
        <v>538</v>
      </c>
      <c r="M920" s="626" t="s">
        <v>652</v>
      </c>
      <c r="N920" s="607" t="s">
        <v>537</v>
      </c>
      <c r="O920" s="623" t="s">
        <v>538</v>
      </c>
      <c r="P920" s="626" t="s">
        <v>652</v>
      </c>
      <c r="Q920" s="607" t="s">
        <v>537</v>
      </c>
      <c r="R920" s="623" t="s">
        <v>538</v>
      </c>
      <c r="S920" s="626" t="s">
        <v>652</v>
      </c>
      <c r="T920" s="607" t="s">
        <v>537</v>
      </c>
      <c r="U920" s="623" t="s">
        <v>538</v>
      </c>
      <c r="V920" s="626" t="s">
        <v>652</v>
      </c>
      <c r="W920" s="607" t="s">
        <v>537</v>
      </c>
      <c r="X920" s="623" t="s">
        <v>538</v>
      </c>
      <c r="Y920" s="626" t="s">
        <v>652</v>
      </c>
      <c r="Z920" s="607" t="s">
        <v>537</v>
      </c>
      <c r="AA920" s="623" t="s">
        <v>538</v>
      </c>
      <c r="AB920" s="626" t="s">
        <v>652</v>
      </c>
      <c r="AC920" s="607" t="s">
        <v>537</v>
      </c>
      <c r="AD920" s="623" t="s">
        <v>538</v>
      </c>
      <c r="AE920" s="626" t="s">
        <v>652</v>
      </c>
      <c r="AF920" s="607" t="s">
        <v>537</v>
      </c>
      <c r="AG920" s="623" t="s">
        <v>538</v>
      </c>
      <c r="AH920" s="626" t="s">
        <v>652</v>
      </c>
      <c r="AI920" s="607" t="s">
        <v>537</v>
      </c>
      <c r="AJ920" s="623" t="s">
        <v>538</v>
      </c>
      <c r="AK920" s="626" t="s">
        <v>652</v>
      </c>
      <c r="AL920" s="607" t="s">
        <v>537</v>
      </c>
      <c r="AM920" s="623" t="s">
        <v>538</v>
      </c>
      <c r="AN920" s="626" t="s">
        <v>652</v>
      </c>
      <c r="AO920" s="607" t="s">
        <v>537</v>
      </c>
      <c r="AP920" s="623" t="s">
        <v>538</v>
      </c>
      <c r="AQ920" s="626" t="s">
        <v>652</v>
      </c>
    </row>
    <row r="921" spans="1:43" hidden="1" x14ac:dyDescent="0.3">
      <c r="A921" s="638"/>
      <c r="H921" s="607" t="s">
        <v>568</v>
      </c>
      <c r="I921" s="623">
        <v>1</v>
      </c>
      <c r="J921" s="623">
        <v>5</v>
      </c>
      <c r="K921" s="607" t="s">
        <v>568</v>
      </c>
      <c r="L921" s="623">
        <v>2</v>
      </c>
      <c r="M921" s="623">
        <v>5</v>
      </c>
      <c r="N921" s="607" t="s">
        <v>568</v>
      </c>
      <c r="O921" s="623">
        <v>3</v>
      </c>
      <c r="P921" s="623">
        <v>5</v>
      </c>
      <c r="Q921" s="607" t="s">
        <v>568</v>
      </c>
      <c r="R921" s="623">
        <v>4</v>
      </c>
      <c r="S921" s="623">
        <v>5</v>
      </c>
      <c r="T921" s="607" t="s">
        <v>568</v>
      </c>
      <c r="U921" s="623">
        <v>5</v>
      </c>
      <c r="V921" s="623">
        <v>5</v>
      </c>
      <c r="W921" s="607" t="s">
        <v>568</v>
      </c>
      <c r="X921" s="623">
        <v>6</v>
      </c>
      <c r="Y921" s="623">
        <v>5</v>
      </c>
      <c r="Z921" s="607" t="s">
        <v>568</v>
      </c>
      <c r="AA921" s="623">
        <v>7</v>
      </c>
      <c r="AB921" s="623">
        <v>5</v>
      </c>
      <c r="AC921" s="607" t="s">
        <v>568</v>
      </c>
      <c r="AD921" s="623">
        <v>8</v>
      </c>
      <c r="AE921" s="623">
        <v>5</v>
      </c>
      <c r="AF921" s="607" t="s">
        <v>568</v>
      </c>
      <c r="AG921" s="623">
        <v>9</v>
      </c>
      <c r="AH921" s="623">
        <v>5</v>
      </c>
      <c r="AI921" s="607" t="s">
        <v>568</v>
      </c>
      <c r="AJ921" s="623">
        <v>10</v>
      </c>
      <c r="AK921" s="623">
        <v>5</v>
      </c>
      <c r="AL921" s="607" t="s">
        <v>568</v>
      </c>
      <c r="AM921" s="623">
        <v>11</v>
      </c>
      <c r="AN921" s="623">
        <v>5</v>
      </c>
      <c r="AO921" s="607" t="s">
        <v>568</v>
      </c>
      <c r="AP921" s="623">
        <v>12</v>
      </c>
      <c r="AQ921" s="623">
        <v>5</v>
      </c>
    </row>
    <row r="922" spans="1:43" hidden="1" x14ac:dyDescent="0.3">
      <c r="A922" s="638"/>
      <c r="H922" s="607" t="s">
        <v>537</v>
      </c>
      <c r="I922" s="623" t="s">
        <v>538</v>
      </c>
      <c r="J922" s="626" t="s">
        <v>652</v>
      </c>
      <c r="K922" s="607" t="s">
        <v>537</v>
      </c>
      <c r="L922" s="623" t="s">
        <v>538</v>
      </c>
      <c r="M922" s="626" t="s">
        <v>652</v>
      </c>
      <c r="N922" s="607" t="s">
        <v>537</v>
      </c>
      <c r="O922" s="623" t="s">
        <v>538</v>
      </c>
      <c r="P922" s="626" t="s">
        <v>652</v>
      </c>
      <c r="Q922" s="607" t="s">
        <v>537</v>
      </c>
      <c r="R922" s="623" t="s">
        <v>538</v>
      </c>
      <c r="S922" s="626" t="s">
        <v>652</v>
      </c>
      <c r="T922" s="607" t="s">
        <v>537</v>
      </c>
      <c r="U922" s="623" t="s">
        <v>538</v>
      </c>
      <c r="V922" s="626" t="s">
        <v>652</v>
      </c>
      <c r="W922" s="607" t="s">
        <v>537</v>
      </c>
      <c r="X922" s="623" t="s">
        <v>538</v>
      </c>
      <c r="Y922" s="626" t="s">
        <v>652</v>
      </c>
      <c r="Z922" s="607" t="s">
        <v>537</v>
      </c>
      <c r="AA922" s="623" t="s">
        <v>538</v>
      </c>
      <c r="AB922" s="626" t="s">
        <v>652</v>
      </c>
      <c r="AC922" s="607" t="s">
        <v>537</v>
      </c>
      <c r="AD922" s="623" t="s">
        <v>538</v>
      </c>
      <c r="AE922" s="626" t="s">
        <v>652</v>
      </c>
      <c r="AF922" s="607" t="s">
        <v>537</v>
      </c>
      <c r="AG922" s="623" t="s">
        <v>538</v>
      </c>
      <c r="AH922" s="626" t="s">
        <v>652</v>
      </c>
      <c r="AI922" s="607" t="s">
        <v>537</v>
      </c>
      <c r="AJ922" s="623" t="s">
        <v>538</v>
      </c>
      <c r="AK922" s="626" t="s">
        <v>652</v>
      </c>
      <c r="AL922" s="607" t="s">
        <v>537</v>
      </c>
      <c r="AM922" s="623" t="s">
        <v>538</v>
      </c>
      <c r="AN922" s="626" t="s">
        <v>652</v>
      </c>
      <c r="AO922" s="607" t="s">
        <v>537</v>
      </c>
      <c r="AP922" s="623" t="s">
        <v>538</v>
      </c>
      <c r="AQ922" s="626" t="s">
        <v>652</v>
      </c>
    </row>
    <row r="923" spans="1:43" hidden="1" x14ac:dyDescent="0.3">
      <c r="A923" s="638"/>
      <c r="H923" s="607" t="s">
        <v>569</v>
      </c>
      <c r="I923" s="623">
        <v>1</v>
      </c>
      <c r="J923" s="623">
        <v>5</v>
      </c>
      <c r="K923" s="607" t="s">
        <v>569</v>
      </c>
      <c r="L923" s="623">
        <v>2</v>
      </c>
      <c r="M923" s="623">
        <v>5</v>
      </c>
      <c r="N923" s="607" t="s">
        <v>569</v>
      </c>
      <c r="O923" s="623">
        <v>3</v>
      </c>
      <c r="P923" s="623">
        <v>5</v>
      </c>
      <c r="Q923" s="607" t="s">
        <v>569</v>
      </c>
      <c r="R923" s="623">
        <v>4</v>
      </c>
      <c r="S923" s="623">
        <v>5</v>
      </c>
      <c r="T923" s="607" t="s">
        <v>569</v>
      </c>
      <c r="U923" s="623">
        <v>5</v>
      </c>
      <c r="V923" s="623">
        <v>5</v>
      </c>
      <c r="W923" s="607" t="s">
        <v>569</v>
      </c>
      <c r="X923" s="623">
        <v>6</v>
      </c>
      <c r="Y923" s="623">
        <v>5</v>
      </c>
      <c r="Z923" s="607" t="s">
        <v>569</v>
      </c>
      <c r="AA923" s="623">
        <v>7</v>
      </c>
      <c r="AB923" s="623">
        <v>5</v>
      </c>
      <c r="AC923" s="607" t="s">
        <v>569</v>
      </c>
      <c r="AD923" s="623">
        <v>8</v>
      </c>
      <c r="AE923" s="623">
        <v>5</v>
      </c>
      <c r="AF923" s="607" t="s">
        <v>569</v>
      </c>
      <c r="AG923" s="623">
        <v>9</v>
      </c>
      <c r="AH923" s="623">
        <v>5</v>
      </c>
      <c r="AI923" s="607" t="s">
        <v>569</v>
      </c>
      <c r="AJ923" s="623">
        <v>10</v>
      </c>
      <c r="AK923" s="623">
        <v>5</v>
      </c>
      <c r="AL923" s="607" t="s">
        <v>569</v>
      </c>
      <c r="AM923" s="623">
        <v>11</v>
      </c>
      <c r="AN923" s="623">
        <v>5</v>
      </c>
      <c r="AO923" s="607" t="s">
        <v>569</v>
      </c>
      <c r="AP923" s="623">
        <v>12</v>
      </c>
      <c r="AQ923" s="623">
        <v>5</v>
      </c>
    </row>
    <row r="924" spans="1:43" hidden="1" x14ac:dyDescent="0.3">
      <c r="A924" s="638"/>
      <c r="H924" s="607" t="s">
        <v>537</v>
      </c>
      <c r="I924" s="623" t="s">
        <v>538</v>
      </c>
      <c r="J924" s="626" t="s">
        <v>652</v>
      </c>
      <c r="K924" s="607" t="s">
        <v>537</v>
      </c>
      <c r="L924" s="623" t="s">
        <v>538</v>
      </c>
      <c r="M924" s="626" t="s">
        <v>652</v>
      </c>
      <c r="N924" s="607" t="s">
        <v>537</v>
      </c>
      <c r="O924" s="623" t="s">
        <v>538</v>
      </c>
      <c r="P924" s="626" t="s">
        <v>652</v>
      </c>
      <c r="Q924" s="607" t="s">
        <v>537</v>
      </c>
      <c r="R924" s="623" t="s">
        <v>538</v>
      </c>
      <c r="S924" s="626" t="s">
        <v>652</v>
      </c>
      <c r="T924" s="607" t="s">
        <v>537</v>
      </c>
      <c r="U924" s="623" t="s">
        <v>538</v>
      </c>
      <c r="V924" s="626" t="s">
        <v>652</v>
      </c>
      <c r="W924" s="607" t="s">
        <v>537</v>
      </c>
      <c r="X924" s="623" t="s">
        <v>538</v>
      </c>
      <c r="Y924" s="626" t="s">
        <v>652</v>
      </c>
      <c r="Z924" s="607" t="s">
        <v>537</v>
      </c>
      <c r="AA924" s="623" t="s">
        <v>538</v>
      </c>
      <c r="AB924" s="626" t="s">
        <v>652</v>
      </c>
      <c r="AC924" s="607" t="s">
        <v>537</v>
      </c>
      <c r="AD924" s="623" t="s">
        <v>538</v>
      </c>
      <c r="AE924" s="626" t="s">
        <v>652</v>
      </c>
      <c r="AF924" s="607" t="s">
        <v>537</v>
      </c>
      <c r="AG924" s="623" t="s">
        <v>538</v>
      </c>
      <c r="AH924" s="626" t="s">
        <v>652</v>
      </c>
      <c r="AI924" s="607" t="s">
        <v>537</v>
      </c>
      <c r="AJ924" s="623" t="s">
        <v>538</v>
      </c>
      <c r="AK924" s="626" t="s">
        <v>652</v>
      </c>
      <c r="AL924" s="607" t="s">
        <v>537</v>
      </c>
      <c r="AM924" s="623" t="s">
        <v>538</v>
      </c>
      <c r="AN924" s="626" t="s">
        <v>652</v>
      </c>
      <c r="AO924" s="607" t="s">
        <v>537</v>
      </c>
      <c r="AP924" s="623" t="s">
        <v>538</v>
      </c>
      <c r="AQ924" s="626" t="s">
        <v>652</v>
      </c>
    </row>
    <row r="925" spans="1:43" hidden="1" x14ac:dyDescent="0.3">
      <c r="A925" s="638"/>
      <c r="H925" s="607" t="s">
        <v>570</v>
      </c>
      <c r="I925" s="623">
        <v>1</v>
      </c>
      <c r="J925" s="623">
        <v>5</v>
      </c>
      <c r="K925" s="607" t="s">
        <v>570</v>
      </c>
      <c r="L925" s="623">
        <v>2</v>
      </c>
      <c r="M925" s="623">
        <v>5</v>
      </c>
      <c r="N925" s="607" t="s">
        <v>570</v>
      </c>
      <c r="O925" s="623">
        <v>3</v>
      </c>
      <c r="P925" s="623">
        <v>5</v>
      </c>
      <c r="Q925" s="607" t="s">
        <v>570</v>
      </c>
      <c r="R925" s="623">
        <v>4</v>
      </c>
      <c r="S925" s="623">
        <v>5</v>
      </c>
      <c r="T925" s="607" t="s">
        <v>570</v>
      </c>
      <c r="U925" s="623">
        <v>5</v>
      </c>
      <c r="V925" s="623">
        <v>5</v>
      </c>
      <c r="W925" s="607" t="s">
        <v>570</v>
      </c>
      <c r="X925" s="623">
        <v>6</v>
      </c>
      <c r="Y925" s="623">
        <v>5</v>
      </c>
      <c r="Z925" s="607" t="s">
        <v>570</v>
      </c>
      <c r="AA925" s="623">
        <v>7</v>
      </c>
      <c r="AB925" s="623">
        <v>5</v>
      </c>
      <c r="AC925" s="607" t="s">
        <v>570</v>
      </c>
      <c r="AD925" s="623">
        <v>8</v>
      </c>
      <c r="AE925" s="623">
        <v>5</v>
      </c>
      <c r="AF925" s="607" t="s">
        <v>570</v>
      </c>
      <c r="AG925" s="623">
        <v>9</v>
      </c>
      <c r="AH925" s="623">
        <v>5</v>
      </c>
      <c r="AI925" s="607" t="s">
        <v>570</v>
      </c>
      <c r="AJ925" s="623">
        <v>10</v>
      </c>
      <c r="AK925" s="623">
        <v>5</v>
      </c>
      <c r="AL925" s="607" t="s">
        <v>570</v>
      </c>
      <c r="AM925" s="623">
        <v>11</v>
      </c>
      <c r="AN925" s="623">
        <v>5</v>
      </c>
      <c r="AO925" s="607" t="s">
        <v>570</v>
      </c>
      <c r="AP925" s="623">
        <v>12</v>
      </c>
      <c r="AQ925" s="623">
        <v>5</v>
      </c>
    </row>
    <row r="926" spans="1:43" hidden="1" x14ac:dyDescent="0.3">
      <c r="A926" s="638"/>
      <c r="H926" s="607" t="s">
        <v>537</v>
      </c>
      <c r="I926" s="623" t="s">
        <v>538</v>
      </c>
      <c r="J926" s="626" t="s">
        <v>652</v>
      </c>
      <c r="K926" s="607" t="s">
        <v>537</v>
      </c>
      <c r="L926" s="623" t="s">
        <v>538</v>
      </c>
      <c r="M926" s="626" t="s">
        <v>652</v>
      </c>
      <c r="N926" s="607" t="s">
        <v>537</v>
      </c>
      <c r="O926" s="623" t="s">
        <v>538</v>
      </c>
      <c r="P926" s="626" t="s">
        <v>652</v>
      </c>
      <c r="Q926" s="607" t="s">
        <v>537</v>
      </c>
      <c r="R926" s="623" t="s">
        <v>538</v>
      </c>
      <c r="S926" s="626" t="s">
        <v>652</v>
      </c>
      <c r="T926" s="607" t="s">
        <v>537</v>
      </c>
      <c r="U926" s="623" t="s">
        <v>538</v>
      </c>
      <c r="V926" s="626" t="s">
        <v>652</v>
      </c>
      <c r="W926" s="607" t="s">
        <v>537</v>
      </c>
      <c r="X926" s="623" t="s">
        <v>538</v>
      </c>
      <c r="Y926" s="626" t="s">
        <v>652</v>
      </c>
      <c r="Z926" s="607" t="s">
        <v>537</v>
      </c>
      <c r="AA926" s="623" t="s">
        <v>538</v>
      </c>
      <c r="AB926" s="626" t="s">
        <v>652</v>
      </c>
      <c r="AC926" s="607" t="s">
        <v>537</v>
      </c>
      <c r="AD926" s="623" t="s">
        <v>538</v>
      </c>
      <c r="AE926" s="626" t="s">
        <v>652</v>
      </c>
      <c r="AF926" s="607" t="s">
        <v>537</v>
      </c>
      <c r="AG926" s="623" t="s">
        <v>538</v>
      </c>
      <c r="AH926" s="626" t="s">
        <v>652</v>
      </c>
      <c r="AI926" s="607" t="s">
        <v>537</v>
      </c>
      <c r="AJ926" s="623" t="s">
        <v>538</v>
      </c>
      <c r="AK926" s="626" t="s">
        <v>652</v>
      </c>
      <c r="AL926" s="607" t="s">
        <v>537</v>
      </c>
      <c r="AM926" s="623" t="s">
        <v>538</v>
      </c>
      <c r="AN926" s="626" t="s">
        <v>652</v>
      </c>
      <c r="AO926" s="607" t="s">
        <v>537</v>
      </c>
      <c r="AP926" s="623" t="s">
        <v>538</v>
      </c>
      <c r="AQ926" s="626" t="s">
        <v>652</v>
      </c>
    </row>
    <row r="927" spans="1:43" hidden="1" x14ac:dyDescent="0.3">
      <c r="A927" s="638"/>
      <c r="H927" s="607" t="s">
        <v>571</v>
      </c>
      <c r="I927" s="623">
        <v>1</v>
      </c>
      <c r="J927" s="623">
        <v>5</v>
      </c>
      <c r="K927" s="607" t="s">
        <v>571</v>
      </c>
      <c r="L927" s="623">
        <v>2</v>
      </c>
      <c r="M927" s="623">
        <v>5</v>
      </c>
      <c r="N927" s="607" t="s">
        <v>571</v>
      </c>
      <c r="O927" s="623">
        <v>3</v>
      </c>
      <c r="P927" s="623">
        <v>5</v>
      </c>
      <c r="Q927" s="607" t="s">
        <v>571</v>
      </c>
      <c r="R927" s="623">
        <v>4</v>
      </c>
      <c r="S927" s="623">
        <v>5</v>
      </c>
      <c r="T927" s="607" t="s">
        <v>571</v>
      </c>
      <c r="U927" s="623">
        <v>5</v>
      </c>
      <c r="V927" s="623">
        <v>5</v>
      </c>
      <c r="W927" s="607" t="s">
        <v>571</v>
      </c>
      <c r="X927" s="623">
        <v>6</v>
      </c>
      <c r="Y927" s="623">
        <v>5</v>
      </c>
      <c r="Z927" s="607" t="s">
        <v>571</v>
      </c>
      <c r="AA927" s="623">
        <v>7</v>
      </c>
      <c r="AB927" s="623">
        <v>5</v>
      </c>
      <c r="AC927" s="607" t="s">
        <v>571</v>
      </c>
      <c r="AD927" s="623">
        <v>8</v>
      </c>
      <c r="AE927" s="623">
        <v>5</v>
      </c>
      <c r="AF927" s="607" t="s">
        <v>571</v>
      </c>
      <c r="AG927" s="623">
        <v>9</v>
      </c>
      <c r="AH927" s="623">
        <v>5</v>
      </c>
      <c r="AI927" s="607" t="s">
        <v>571</v>
      </c>
      <c r="AJ927" s="623">
        <v>10</v>
      </c>
      <c r="AK927" s="623">
        <v>5</v>
      </c>
      <c r="AL927" s="607" t="s">
        <v>571</v>
      </c>
      <c r="AM927" s="623">
        <v>11</v>
      </c>
      <c r="AN927" s="623">
        <v>5</v>
      </c>
      <c r="AO927" s="607" t="s">
        <v>571</v>
      </c>
      <c r="AP927" s="623">
        <v>12</v>
      </c>
      <c r="AQ927" s="623">
        <v>5</v>
      </c>
    </row>
    <row r="928" spans="1:43" hidden="1" x14ac:dyDescent="0.3">
      <c r="A928" s="638"/>
      <c r="H928" s="607" t="s">
        <v>537</v>
      </c>
      <c r="I928" s="623" t="s">
        <v>538</v>
      </c>
      <c r="J928" s="626" t="s">
        <v>652</v>
      </c>
      <c r="K928" s="607" t="s">
        <v>537</v>
      </c>
      <c r="L928" s="623" t="s">
        <v>538</v>
      </c>
      <c r="M928" s="626" t="s">
        <v>652</v>
      </c>
      <c r="N928" s="607" t="s">
        <v>537</v>
      </c>
      <c r="O928" s="623" t="s">
        <v>538</v>
      </c>
      <c r="P928" s="626" t="s">
        <v>652</v>
      </c>
      <c r="Q928" s="607" t="s">
        <v>537</v>
      </c>
      <c r="R928" s="623" t="s">
        <v>538</v>
      </c>
      <c r="S928" s="626" t="s">
        <v>652</v>
      </c>
      <c r="T928" s="607" t="s">
        <v>537</v>
      </c>
      <c r="U928" s="623" t="s">
        <v>538</v>
      </c>
      <c r="V928" s="626" t="s">
        <v>652</v>
      </c>
      <c r="W928" s="607" t="s">
        <v>537</v>
      </c>
      <c r="X928" s="623" t="s">
        <v>538</v>
      </c>
      <c r="Y928" s="626" t="s">
        <v>652</v>
      </c>
      <c r="Z928" s="607" t="s">
        <v>537</v>
      </c>
      <c r="AA928" s="623" t="s">
        <v>538</v>
      </c>
      <c r="AB928" s="626" t="s">
        <v>652</v>
      </c>
      <c r="AC928" s="607" t="s">
        <v>537</v>
      </c>
      <c r="AD928" s="623" t="s">
        <v>538</v>
      </c>
      <c r="AE928" s="626" t="s">
        <v>652</v>
      </c>
      <c r="AF928" s="607" t="s">
        <v>537</v>
      </c>
      <c r="AG928" s="623" t="s">
        <v>538</v>
      </c>
      <c r="AH928" s="626" t="s">
        <v>652</v>
      </c>
      <c r="AI928" s="607" t="s">
        <v>537</v>
      </c>
      <c r="AJ928" s="623" t="s">
        <v>538</v>
      </c>
      <c r="AK928" s="626" t="s">
        <v>652</v>
      </c>
      <c r="AL928" s="607" t="s">
        <v>537</v>
      </c>
      <c r="AM928" s="623" t="s">
        <v>538</v>
      </c>
      <c r="AN928" s="626" t="s">
        <v>652</v>
      </c>
      <c r="AO928" s="607" t="s">
        <v>537</v>
      </c>
      <c r="AP928" s="623" t="s">
        <v>538</v>
      </c>
      <c r="AQ928" s="626" t="s">
        <v>652</v>
      </c>
    </row>
    <row r="929" spans="1:43" hidden="1" x14ac:dyDescent="0.3">
      <c r="A929" s="638"/>
      <c r="H929" s="607" t="s">
        <v>572</v>
      </c>
      <c r="I929" s="623">
        <v>1</v>
      </c>
      <c r="J929" s="623">
        <v>5</v>
      </c>
      <c r="K929" s="607" t="s">
        <v>572</v>
      </c>
      <c r="L929" s="623">
        <v>2</v>
      </c>
      <c r="M929" s="623">
        <v>5</v>
      </c>
      <c r="N929" s="607" t="s">
        <v>572</v>
      </c>
      <c r="O929" s="623">
        <v>3</v>
      </c>
      <c r="P929" s="623">
        <v>5</v>
      </c>
      <c r="Q929" s="607" t="s">
        <v>572</v>
      </c>
      <c r="R929" s="623">
        <v>4</v>
      </c>
      <c r="S929" s="623">
        <v>5</v>
      </c>
      <c r="T929" s="607" t="s">
        <v>572</v>
      </c>
      <c r="U929" s="623">
        <v>5</v>
      </c>
      <c r="V929" s="623">
        <v>5</v>
      </c>
      <c r="W929" s="607" t="s">
        <v>572</v>
      </c>
      <c r="X929" s="623">
        <v>6</v>
      </c>
      <c r="Y929" s="623">
        <v>5</v>
      </c>
      <c r="Z929" s="607" t="s">
        <v>572</v>
      </c>
      <c r="AA929" s="623">
        <v>7</v>
      </c>
      <c r="AB929" s="623">
        <v>5</v>
      </c>
      <c r="AC929" s="607" t="s">
        <v>572</v>
      </c>
      <c r="AD929" s="623">
        <v>8</v>
      </c>
      <c r="AE929" s="623">
        <v>5</v>
      </c>
      <c r="AF929" s="607" t="s">
        <v>572</v>
      </c>
      <c r="AG929" s="623">
        <v>9</v>
      </c>
      <c r="AH929" s="623">
        <v>5</v>
      </c>
      <c r="AI929" s="607" t="s">
        <v>572</v>
      </c>
      <c r="AJ929" s="623">
        <v>10</v>
      </c>
      <c r="AK929" s="623">
        <v>5</v>
      </c>
      <c r="AL929" s="607" t="s">
        <v>572</v>
      </c>
      <c r="AM929" s="623">
        <v>11</v>
      </c>
      <c r="AN929" s="623">
        <v>5</v>
      </c>
      <c r="AO929" s="607" t="s">
        <v>572</v>
      </c>
      <c r="AP929" s="623">
        <v>12</v>
      </c>
      <c r="AQ929" s="623">
        <v>5</v>
      </c>
    </row>
    <row r="930" spans="1:43" hidden="1" x14ac:dyDescent="0.3">
      <c r="A930" s="638"/>
      <c r="H930" s="607" t="s">
        <v>537</v>
      </c>
      <c r="I930" s="623" t="s">
        <v>538</v>
      </c>
      <c r="J930" s="626" t="s">
        <v>652</v>
      </c>
      <c r="K930" s="607" t="s">
        <v>537</v>
      </c>
      <c r="L930" s="623" t="s">
        <v>538</v>
      </c>
      <c r="M930" s="626" t="s">
        <v>652</v>
      </c>
      <c r="N930" s="607" t="s">
        <v>537</v>
      </c>
      <c r="O930" s="623" t="s">
        <v>538</v>
      </c>
      <c r="P930" s="626" t="s">
        <v>652</v>
      </c>
      <c r="Q930" s="607" t="s">
        <v>537</v>
      </c>
      <c r="R930" s="623" t="s">
        <v>538</v>
      </c>
      <c r="S930" s="626" t="s">
        <v>652</v>
      </c>
      <c r="T930" s="607" t="s">
        <v>537</v>
      </c>
      <c r="U930" s="623" t="s">
        <v>538</v>
      </c>
      <c r="V930" s="626" t="s">
        <v>652</v>
      </c>
      <c r="W930" s="607" t="s">
        <v>537</v>
      </c>
      <c r="X930" s="623" t="s">
        <v>538</v>
      </c>
      <c r="Y930" s="626" t="s">
        <v>652</v>
      </c>
      <c r="Z930" s="607" t="s">
        <v>537</v>
      </c>
      <c r="AA930" s="623" t="s">
        <v>538</v>
      </c>
      <c r="AB930" s="626" t="s">
        <v>652</v>
      </c>
      <c r="AC930" s="607" t="s">
        <v>537</v>
      </c>
      <c r="AD930" s="623" t="s">
        <v>538</v>
      </c>
      <c r="AE930" s="626" t="s">
        <v>652</v>
      </c>
      <c r="AF930" s="607" t="s">
        <v>537</v>
      </c>
      <c r="AG930" s="623" t="s">
        <v>538</v>
      </c>
      <c r="AH930" s="626" t="s">
        <v>652</v>
      </c>
      <c r="AI930" s="607" t="s">
        <v>537</v>
      </c>
      <c r="AJ930" s="623" t="s">
        <v>538</v>
      </c>
      <c r="AK930" s="626" t="s">
        <v>652</v>
      </c>
      <c r="AL930" s="607" t="s">
        <v>537</v>
      </c>
      <c r="AM930" s="623" t="s">
        <v>538</v>
      </c>
      <c r="AN930" s="626" t="s">
        <v>652</v>
      </c>
      <c r="AO930" s="607" t="s">
        <v>537</v>
      </c>
      <c r="AP930" s="623" t="s">
        <v>538</v>
      </c>
      <c r="AQ930" s="626" t="s">
        <v>652</v>
      </c>
    </row>
    <row r="931" spans="1:43" hidden="1" x14ac:dyDescent="0.3">
      <c r="A931" s="638"/>
      <c r="H931" s="607" t="s">
        <v>573</v>
      </c>
      <c r="I931" s="623">
        <v>1</v>
      </c>
      <c r="J931" s="623">
        <v>5</v>
      </c>
      <c r="K931" s="607" t="s">
        <v>573</v>
      </c>
      <c r="L931" s="623">
        <v>2</v>
      </c>
      <c r="M931" s="623">
        <v>5</v>
      </c>
      <c r="N931" s="607" t="s">
        <v>573</v>
      </c>
      <c r="O931" s="623">
        <v>3</v>
      </c>
      <c r="P931" s="623">
        <v>5</v>
      </c>
      <c r="Q931" s="607" t="s">
        <v>573</v>
      </c>
      <c r="R931" s="623">
        <v>4</v>
      </c>
      <c r="S931" s="623">
        <v>5</v>
      </c>
      <c r="T931" s="607" t="s">
        <v>573</v>
      </c>
      <c r="U931" s="623">
        <v>5</v>
      </c>
      <c r="V931" s="623">
        <v>5</v>
      </c>
      <c r="W931" s="607" t="s">
        <v>573</v>
      </c>
      <c r="X931" s="623">
        <v>6</v>
      </c>
      <c r="Y931" s="623">
        <v>5</v>
      </c>
      <c r="Z931" s="607" t="s">
        <v>573</v>
      </c>
      <c r="AA931" s="623">
        <v>7</v>
      </c>
      <c r="AB931" s="623">
        <v>5</v>
      </c>
      <c r="AC931" s="607" t="s">
        <v>573</v>
      </c>
      <c r="AD931" s="623">
        <v>8</v>
      </c>
      <c r="AE931" s="623">
        <v>5</v>
      </c>
      <c r="AF931" s="607" t="s">
        <v>573</v>
      </c>
      <c r="AG931" s="623">
        <v>9</v>
      </c>
      <c r="AH931" s="623">
        <v>5</v>
      </c>
      <c r="AI931" s="607" t="s">
        <v>573</v>
      </c>
      <c r="AJ931" s="623">
        <v>10</v>
      </c>
      <c r="AK931" s="623">
        <v>5</v>
      </c>
      <c r="AL931" s="607" t="s">
        <v>573</v>
      </c>
      <c r="AM931" s="623">
        <v>11</v>
      </c>
      <c r="AN931" s="623">
        <v>5</v>
      </c>
      <c r="AO931" s="607" t="s">
        <v>573</v>
      </c>
      <c r="AP931" s="623">
        <v>12</v>
      </c>
      <c r="AQ931" s="623">
        <v>5</v>
      </c>
    </row>
    <row r="932" spans="1:43" hidden="1" x14ac:dyDescent="0.3">
      <c r="A932" s="638"/>
      <c r="H932" s="607" t="s">
        <v>537</v>
      </c>
      <c r="I932" s="623" t="s">
        <v>538</v>
      </c>
      <c r="J932" s="626" t="s">
        <v>652</v>
      </c>
      <c r="K932" s="607" t="s">
        <v>537</v>
      </c>
      <c r="L932" s="623" t="s">
        <v>538</v>
      </c>
      <c r="M932" s="626" t="s">
        <v>652</v>
      </c>
      <c r="N932" s="607" t="s">
        <v>537</v>
      </c>
      <c r="O932" s="623" t="s">
        <v>538</v>
      </c>
      <c r="P932" s="626" t="s">
        <v>652</v>
      </c>
      <c r="Q932" s="607" t="s">
        <v>537</v>
      </c>
      <c r="R932" s="623" t="s">
        <v>538</v>
      </c>
      <c r="S932" s="626" t="s">
        <v>652</v>
      </c>
      <c r="T932" s="607" t="s">
        <v>537</v>
      </c>
      <c r="U932" s="623" t="s">
        <v>538</v>
      </c>
      <c r="V932" s="626" t="s">
        <v>652</v>
      </c>
      <c r="W932" s="607" t="s">
        <v>537</v>
      </c>
      <c r="X932" s="623" t="s">
        <v>538</v>
      </c>
      <c r="Y932" s="626" t="s">
        <v>652</v>
      </c>
      <c r="Z932" s="607" t="s">
        <v>537</v>
      </c>
      <c r="AA932" s="623" t="s">
        <v>538</v>
      </c>
      <c r="AB932" s="626" t="s">
        <v>652</v>
      </c>
      <c r="AC932" s="607" t="s">
        <v>537</v>
      </c>
      <c r="AD932" s="623" t="s">
        <v>538</v>
      </c>
      <c r="AE932" s="626" t="s">
        <v>652</v>
      </c>
      <c r="AF932" s="607" t="s">
        <v>537</v>
      </c>
      <c r="AG932" s="623" t="s">
        <v>538</v>
      </c>
      <c r="AH932" s="626" t="s">
        <v>652</v>
      </c>
      <c r="AI932" s="607" t="s">
        <v>537</v>
      </c>
      <c r="AJ932" s="623" t="s">
        <v>538</v>
      </c>
      <c r="AK932" s="626" t="s">
        <v>652</v>
      </c>
      <c r="AL932" s="607" t="s">
        <v>537</v>
      </c>
      <c r="AM932" s="623" t="s">
        <v>538</v>
      </c>
      <c r="AN932" s="626" t="s">
        <v>652</v>
      </c>
      <c r="AO932" s="607" t="s">
        <v>537</v>
      </c>
      <c r="AP932" s="623" t="s">
        <v>538</v>
      </c>
      <c r="AQ932" s="626" t="s">
        <v>652</v>
      </c>
    </row>
    <row r="933" spans="1:43" hidden="1" x14ac:dyDescent="0.3">
      <c r="A933" s="638"/>
      <c r="H933" s="607" t="s">
        <v>574</v>
      </c>
      <c r="I933" s="623">
        <v>1</v>
      </c>
      <c r="J933" s="623">
        <v>5</v>
      </c>
      <c r="K933" s="607" t="s">
        <v>574</v>
      </c>
      <c r="L933" s="623">
        <v>2</v>
      </c>
      <c r="M933" s="623">
        <v>5</v>
      </c>
      <c r="N933" s="607" t="s">
        <v>574</v>
      </c>
      <c r="O933" s="623">
        <v>3</v>
      </c>
      <c r="P933" s="623">
        <v>5</v>
      </c>
      <c r="Q933" s="607" t="s">
        <v>574</v>
      </c>
      <c r="R933" s="623">
        <v>4</v>
      </c>
      <c r="S933" s="623">
        <v>5</v>
      </c>
      <c r="T933" s="607" t="s">
        <v>574</v>
      </c>
      <c r="U933" s="623">
        <v>5</v>
      </c>
      <c r="V933" s="623">
        <v>5</v>
      </c>
      <c r="W933" s="607" t="s">
        <v>574</v>
      </c>
      <c r="X933" s="623">
        <v>6</v>
      </c>
      <c r="Y933" s="623">
        <v>5</v>
      </c>
      <c r="Z933" s="607" t="s">
        <v>574</v>
      </c>
      <c r="AA933" s="623">
        <v>7</v>
      </c>
      <c r="AB933" s="623">
        <v>5</v>
      </c>
      <c r="AC933" s="607" t="s">
        <v>574</v>
      </c>
      <c r="AD933" s="623">
        <v>8</v>
      </c>
      <c r="AE933" s="623">
        <v>5</v>
      </c>
      <c r="AF933" s="607" t="s">
        <v>574</v>
      </c>
      <c r="AG933" s="623">
        <v>9</v>
      </c>
      <c r="AH933" s="623">
        <v>5</v>
      </c>
      <c r="AI933" s="607" t="s">
        <v>574</v>
      </c>
      <c r="AJ933" s="623">
        <v>10</v>
      </c>
      <c r="AK933" s="623">
        <v>5</v>
      </c>
      <c r="AL933" s="607" t="s">
        <v>574</v>
      </c>
      <c r="AM933" s="623">
        <v>11</v>
      </c>
      <c r="AN933" s="623">
        <v>5</v>
      </c>
      <c r="AO933" s="607" t="s">
        <v>574</v>
      </c>
      <c r="AP933" s="623">
        <v>12</v>
      </c>
      <c r="AQ933" s="623">
        <v>5</v>
      </c>
    </row>
    <row r="934" spans="1:43" hidden="1" x14ac:dyDescent="0.3">
      <c r="A934" s="638"/>
      <c r="H934" s="607" t="s">
        <v>537</v>
      </c>
      <c r="I934" s="623" t="s">
        <v>538</v>
      </c>
      <c r="J934" s="626" t="s">
        <v>652</v>
      </c>
      <c r="K934" s="607" t="s">
        <v>537</v>
      </c>
      <c r="L934" s="623" t="s">
        <v>538</v>
      </c>
      <c r="M934" s="626" t="s">
        <v>652</v>
      </c>
      <c r="N934" s="607" t="s">
        <v>537</v>
      </c>
      <c r="O934" s="623" t="s">
        <v>538</v>
      </c>
      <c r="P934" s="626" t="s">
        <v>652</v>
      </c>
      <c r="Q934" s="607" t="s">
        <v>537</v>
      </c>
      <c r="R934" s="623" t="s">
        <v>538</v>
      </c>
      <c r="S934" s="626" t="s">
        <v>652</v>
      </c>
      <c r="T934" s="607" t="s">
        <v>537</v>
      </c>
      <c r="U934" s="623" t="s">
        <v>538</v>
      </c>
      <c r="V934" s="626" t="s">
        <v>652</v>
      </c>
      <c r="W934" s="607" t="s">
        <v>537</v>
      </c>
      <c r="X934" s="623" t="s">
        <v>538</v>
      </c>
      <c r="Y934" s="626" t="s">
        <v>652</v>
      </c>
      <c r="Z934" s="607" t="s">
        <v>537</v>
      </c>
      <c r="AA934" s="623" t="s">
        <v>538</v>
      </c>
      <c r="AB934" s="626" t="s">
        <v>652</v>
      </c>
      <c r="AC934" s="607" t="s">
        <v>537</v>
      </c>
      <c r="AD934" s="623" t="s">
        <v>538</v>
      </c>
      <c r="AE934" s="626" t="s">
        <v>652</v>
      </c>
      <c r="AF934" s="607" t="s">
        <v>537</v>
      </c>
      <c r="AG934" s="623" t="s">
        <v>538</v>
      </c>
      <c r="AH934" s="626" t="s">
        <v>652</v>
      </c>
      <c r="AI934" s="607" t="s">
        <v>537</v>
      </c>
      <c r="AJ934" s="623" t="s">
        <v>538</v>
      </c>
      <c r="AK934" s="626" t="s">
        <v>652</v>
      </c>
      <c r="AL934" s="607" t="s">
        <v>537</v>
      </c>
      <c r="AM934" s="623" t="s">
        <v>538</v>
      </c>
      <c r="AN934" s="626" t="s">
        <v>652</v>
      </c>
      <c r="AO934" s="607" t="s">
        <v>537</v>
      </c>
      <c r="AP934" s="623" t="s">
        <v>538</v>
      </c>
      <c r="AQ934" s="626" t="s">
        <v>652</v>
      </c>
    </row>
    <row r="935" spans="1:43" hidden="1" x14ac:dyDescent="0.3">
      <c r="A935" s="638"/>
      <c r="H935" s="607" t="s">
        <v>575</v>
      </c>
      <c r="I935" s="623">
        <v>1</v>
      </c>
      <c r="J935" s="623">
        <v>5</v>
      </c>
      <c r="K935" s="607" t="s">
        <v>575</v>
      </c>
      <c r="L935" s="623">
        <v>2</v>
      </c>
      <c r="M935" s="623">
        <v>5</v>
      </c>
      <c r="N935" s="607" t="s">
        <v>575</v>
      </c>
      <c r="O935" s="623">
        <v>3</v>
      </c>
      <c r="P935" s="623">
        <v>5</v>
      </c>
      <c r="Q935" s="607" t="s">
        <v>575</v>
      </c>
      <c r="R935" s="623">
        <v>4</v>
      </c>
      <c r="S935" s="623">
        <v>5</v>
      </c>
      <c r="T935" s="607" t="s">
        <v>575</v>
      </c>
      <c r="U935" s="623">
        <v>5</v>
      </c>
      <c r="V935" s="623">
        <v>5</v>
      </c>
      <c r="W935" s="607" t="s">
        <v>575</v>
      </c>
      <c r="X935" s="623">
        <v>6</v>
      </c>
      <c r="Y935" s="623">
        <v>5</v>
      </c>
      <c r="Z935" s="607" t="s">
        <v>575</v>
      </c>
      <c r="AA935" s="623">
        <v>7</v>
      </c>
      <c r="AB935" s="623">
        <v>5</v>
      </c>
      <c r="AC935" s="607" t="s">
        <v>575</v>
      </c>
      <c r="AD935" s="623">
        <v>8</v>
      </c>
      <c r="AE935" s="623">
        <v>5</v>
      </c>
      <c r="AF935" s="607" t="s">
        <v>575</v>
      </c>
      <c r="AG935" s="623">
        <v>9</v>
      </c>
      <c r="AH935" s="623">
        <v>5</v>
      </c>
      <c r="AI935" s="607" t="s">
        <v>575</v>
      </c>
      <c r="AJ935" s="623">
        <v>10</v>
      </c>
      <c r="AK935" s="623">
        <v>5</v>
      </c>
      <c r="AL935" s="607" t="s">
        <v>575</v>
      </c>
      <c r="AM935" s="623">
        <v>11</v>
      </c>
      <c r="AN935" s="623">
        <v>5</v>
      </c>
      <c r="AO935" s="607" t="s">
        <v>575</v>
      </c>
      <c r="AP935" s="623">
        <v>12</v>
      </c>
      <c r="AQ935" s="623">
        <v>5</v>
      </c>
    </row>
    <row r="936" spans="1:43" hidden="1" x14ac:dyDescent="0.3">
      <c r="A936" s="638"/>
      <c r="H936" s="607" t="s">
        <v>537</v>
      </c>
      <c r="I936" s="623" t="s">
        <v>538</v>
      </c>
      <c r="J936" s="626" t="s">
        <v>652</v>
      </c>
      <c r="K936" s="607" t="s">
        <v>537</v>
      </c>
      <c r="L936" s="623" t="s">
        <v>538</v>
      </c>
      <c r="M936" s="626" t="s">
        <v>652</v>
      </c>
      <c r="N936" s="607" t="s">
        <v>537</v>
      </c>
      <c r="O936" s="623" t="s">
        <v>538</v>
      </c>
      <c r="P936" s="626" t="s">
        <v>652</v>
      </c>
      <c r="Q936" s="607" t="s">
        <v>537</v>
      </c>
      <c r="R936" s="623" t="s">
        <v>538</v>
      </c>
      <c r="S936" s="626" t="s">
        <v>652</v>
      </c>
      <c r="T936" s="607" t="s">
        <v>537</v>
      </c>
      <c r="U936" s="623" t="s">
        <v>538</v>
      </c>
      <c r="V936" s="626" t="s">
        <v>652</v>
      </c>
      <c r="W936" s="607" t="s">
        <v>537</v>
      </c>
      <c r="X936" s="623" t="s">
        <v>538</v>
      </c>
      <c r="Y936" s="626" t="s">
        <v>652</v>
      </c>
      <c r="Z936" s="607" t="s">
        <v>537</v>
      </c>
      <c r="AA936" s="623" t="s">
        <v>538</v>
      </c>
      <c r="AB936" s="626" t="s">
        <v>652</v>
      </c>
      <c r="AC936" s="607" t="s">
        <v>537</v>
      </c>
      <c r="AD936" s="623" t="s">
        <v>538</v>
      </c>
      <c r="AE936" s="626" t="s">
        <v>652</v>
      </c>
      <c r="AF936" s="607" t="s">
        <v>537</v>
      </c>
      <c r="AG936" s="623" t="s">
        <v>538</v>
      </c>
      <c r="AH936" s="626" t="s">
        <v>652</v>
      </c>
      <c r="AI936" s="607" t="s">
        <v>537</v>
      </c>
      <c r="AJ936" s="623" t="s">
        <v>538</v>
      </c>
      <c r="AK936" s="626" t="s">
        <v>652</v>
      </c>
      <c r="AL936" s="607" t="s">
        <v>537</v>
      </c>
      <c r="AM936" s="623" t="s">
        <v>538</v>
      </c>
      <c r="AN936" s="626" t="s">
        <v>652</v>
      </c>
      <c r="AO936" s="607" t="s">
        <v>537</v>
      </c>
      <c r="AP936" s="623" t="s">
        <v>538</v>
      </c>
      <c r="AQ936" s="626" t="s">
        <v>652</v>
      </c>
    </row>
    <row r="937" spans="1:43" hidden="1" x14ac:dyDescent="0.3">
      <c r="A937" s="638"/>
      <c r="H937" s="607" t="s">
        <v>576</v>
      </c>
      <c r="I937" s="623">
        <v>1</v>
      </c>
      <c r="J937" s="623">
        <v>5</v>
      </c>
      <c r="K937" s="607" t="s">
        <v>576</v>
      </c>
      <c r="L937" s="623">
        <v>2</v>
      </c>
      <c r="M937" s="623">
        <v>5</v>
      </c>
      <c r="N937" s="607" t="s">
        <v>576</v>
      </c>
      <c r="O937" s="623">
        <v>3</v>
      </c>
      <c r="P937" s="623">
        <v>5</v>
      </c>
      <c r="Q937" s="607" t="s">
        <v>576</v>
      </c>
      <c r="R937" s="623">
        <v>4</v>
      </c>
      <c r="S937" s="623">
        <v>5</v>
      </c>
      <c r="T937" s="607" t="s">
        <v>576</v>
      </c>
      <c r="U937" s="623">
        <v>5</v>
      </c>
      <c r="V937" s="623">
        <v>5</v>
      </c>
      <c r="W937" s="607" t="s">
        <v>576</v>
      </c>
      <c r="X937" s="623">
        <v>6</v>
      </c>
      <c r="Y937" s="623">
        <v>5</v>
      </c>
      <c r="Z937" s="607" t="s">
        <v>576</v>
      </c>
      <c r="AA937" s="623">
        <v>7</v>
      </c>
      <c r="AB937" s="623">
        <v>5</v>
      </c>
      <c r="AC937" s="607" t="s">
        <v>576</v>
      </c>
      <c r="AD937" s="623">
        <v>8</v>
      </c>
      <c r="AE937" s="623">
        <v>5</v>
      </c>
      <c r="AF937" s="607" t="s">
        <v>576</v>
      </c>
      <c r="AG937" s="623">
        <v>9</v>
      </c>
      <c r="AH937" s="623">
        <v>5</v>
      </c>
      <c r="AI937" s="607" t="s">
        <v>576</v>
      </c>
      <c r="AJ937" s="623">
        <v>10</v>
      </c>
      <c r="AK937" s="623">
        <v>5</v>
      </c>
      <c r="AL937" s="607" t="s">
        <v>576</v>
      </c>
      <c r="AM937" s="623">
        <v>11</v>
      </c>
      <c r="AN937" s="623">
        <v>5</v>
      </c>
      <c r="AO937" s="607" t="s">
        <v>576</v>
      </c>
      <c r="AP937" s="623">
        <v>12</v>
      </c>
      <c r="AQ937" s="623">
        <v>5</v>
      </c>
    </row>
    <row r="938" spans="1:43" hidden="1" x14ac:dyDescent="0.3">
      <c r="A938" s="638"/>
      <c r="H938" s="607" t="s">
        <v>537</v>
      </c>
      <c r="I938" s="623" t="s">
        <v>538</v>
      </c>
      <c r="J938" s="626" t="s">
        <v>652</v>
      </c>
      <c r="K938" s="607" t="s">
        <v>537</v>
      </c>
      <c r="L938" s="623" t="s">
        <v>538</v>
      </c>
      <c r="M938" s="626" t="s">
        <v>652</v>
      </c>
      <c r="N938" s="607" t="s">
        <v>537</v>
      </c>
      <c r="O938" s="623" t="s">
        <v>538</v>
      </c>
      <c r="P938" s="626" t="s">
        <v>652</v>
      </c>
      <c r="Q938" s="607" t="s">
        <v>537</v>
      </c>
      <c r="R938" s="623" t="s">
        <v>538</v>
      </c>
      <c r="S938" s="626" t="s">
        <v>652</v>
      </c>
      <c r="T938" s="607" t="s">
        <v>537</v>
      </c>
      <c r="U938" s="623" t="s">
        <v>538</v>
      </c>
      <c r="V938" s="626" t="s">
        <v>652</v>
      </c>
      <c r="W938" s="607" t="s">
        <v>537</v>
      </c>
      <c r="X938" s="623" t="s">
        <v>538</v>
      </c>
      <c r="Y938" s="626" t="s">
        <v>652</v>
      </c>
      <c r="Z938" s="607" t="s">
        <v>537</v>
      </c>
      <c r="AA938" s="623" t="s">
        <v>538</v>
      </c>
      <c r="AB938" s="626" t="s">
        <v>652</v>
      </c>
      <c r="AC938" s="607" t="s">
        <v>537</v>
      </c>
      <c r="AD938" s="623" t="s">
        <v>538</v>
      </c>
      <c r="AE938" s="626" t="s">
        <v>652</v>
      </c>
      <c r="AF938" s="607" t="s">
        <v>537</v>
      </c>
      <c r="AG938" s="623" t="s">
        <v>538</v>
      </c>
      <c r="AH938" s="626" t="s">
        <v>652</v>
      </c>
      <c r="AI938" s="607" t="s">
        <v>537</v>
      </c>
      <c r="AJ938" s="623" t="s">
        <v>538</v>
      </c>
      <c r="AK938" s="626" t="s">
        <v>652</v>
      </c>
      <c r="AL938" s="607" t="s">
        <v>537</v>
      </c>
      <c r="AM938" s="623" t="s">
        <v>538</v>
      </c>
      <c r="AN938" s="626" t="s">
        <v>652</v>
      </c>
      <c r="AO938" s="607" t="s">
        <v>537</v>
      </c>
      <c r="AP938" s="623" t="s">
        <v>538</v>
      </c>
      <c r="AQ938" s="626" t="s">
        <v>652</v>
      </c>
    </row>
    <row r="939" spans="1:43" hidden="1" x14ac:dyDescent="0.3">
      <c r="A939" s="638"/>
      <c r="H939" s="607" t="s">
        <v>577</v>
      </c>
      <c r="I939" s="623">
        <v>1</v>
      </c>
      <c r="J939" s="623">
        <v>5</v>
      </c>
      <c r="K939" s="607" t="s">
        <v>577</v>
      </c>
      <c r="L939" s="623">
        <v>2</v>
      </c>
      <c r="M939" s="623">
        <v>5</v>
      </c>
      <c r="N939" s="607" t="s">
        <v>577</v>
      </c>
      <c r="O939" s="623">
        <v>3</v>
      </c>
      <c r="P939" s="623">
        <v>5</v>
      </c>
      <c r="Q939" s="607" t="s">
        <v>577</v>
      </c>
      <c r="R939" s="623">
        <v>4</v>
      </c>
      <c r="S939" s="623">
        <v>5</v>
      </c>
      <c r="T939" s="607" t="s">
        <v>577</v>
      </c>
      <c r="U939" s="623">
        <v>5</v>
      </c>
      <c r="V939" s="623">
        <v>5</v>
      </c>
      <c r="W939" s="607" t="s">
        <v>577</v>
      </c>
      <c r="X939" s="623">
        <v>6</v>
      </c>
      <c r="Y939" s="623">
        <v>5</v>
      </c>
      <c r="Z939" s="607" t="s">
        <v>577</v>
      </c>
      <c r="AA939" s="623">
        <v>7</v>
      </c>
      <c r="AB939" s="623">
        <v>5</v>
      </c>
      <c r="AC939" s="607" t="s">
        <v>577</v>
      </c>
      <c r="AD939" s="623">
        <v>8</v>
      </c>
      <c r="AE939" s="623">
        <v>5</v>
      </c>
      <c r="AF939" s="607" t="s">
        <v>577</v>
      </c>
      <c r="AG939" s="623">
        <v>9</v>
      </c>
      <c r="AH939" s="623">
        <v>5</v>
      </c>
      <c r="AI939" s="607" t="s">
        <v>577</v>
      </c>
      <c r="AJ939" s="623">
        <v>10</v>
      </c>
      <c r="AK939" s="623">
        <v>5</v>
      </c>
      <c r="AL939" s="607" t="s">
        <v>577</v>
      </c>
      <c r="AM939" s="623">
        <v>11</v>
      </c>
      <c r="AN939" s="623">
        <v>5</v>
      </c>
      <c r="AO939" s="607" t="s">
        <v>577</v>
      </c>
      <c r="AP939" s="623">
        <v>12</v>
      </c>
      <c r="AQ939" s="623">
        <v>5</v>
      </c>
    </row>
    <row r="940" spans="1:43" hidden="1" x14ac:dyDescent="0.3">
      <c r="A940" s="638"/>
      <c r="H940" s="607" t="s">
        <v>537</v>
      </c>
      <c r="I940" s="623" t="s">
        <v>538</v>
      </c>
      <c r="J940" s="626" t="s">
        <v>652</v>
      </c>
      <c r="K940" s="607" t="s">
        <v>537</v>
      </c>
      <c r="L940" s="623" t="s">
        <v>538</v>
      </c>
      <c r="M940" s="626" t="s">
        <v>652</v>
      </c>
      <c r="N940" s="607" t="s">
        <v>537</v>
      </c>
      <c r="O940" s="623" t="s">
        <v>538</v>
      </c>
      <c r="P940" s="626" t="s">
        <v>652</v>
      </c>
      <c r="Q940" s="607" t="s">
        <v>537</v>
      </c>
      <c r="R940" s="623" t="s">
        <v>538</v>
      </c>
      <c r="S940" s="626" t="s">
        <v>652</v>
      </c>
      <c r="T940" s="607" t="s">
        <v>537</v>
      </c>
      <c r="U940" s="623" t="s">
        <v>538</v>
      </c>
      <c r="V940" s="626" t="s">
        <v>652</v>
      </c>
      <c r="W940" s="607" t="s">
        <v>537</v>
      </c>
      <c r="X940" s="623" t="s">
        <v>538</v>
      </c>
      <c r="Y940" s="626" t="s">
        <v>652</v>
      </c>
      <c r="Z940" s="607" t="s">
        <v>537</v>
      </c>
      <c r="AA940" s="623" t="s">
        <v>538</v>
      </c>
      <c r="AB940" s="626" t="s">
        <v>652</v>
      </c>
      <c r="AC940" s="607" t="s">
        <v>537</v>
      </c>
      <c r="AD940" s="623" t="s">
        <v>538</v>
      </c>
      <c r="AE940" s="626" t="s">
        <v>652</v>
      </c>
      <c r="AF940" s="607" t="s">
        <v>537</v>
      </c>
      <c r="AG940" s="623" t="s">
        <v>538</v>
      </c>
      <c r="AH940" s="626" t="s">
        <v>652</v>
      </c>
      <c r="AI940" s="607" t="s">
        <v>537</v>
      </c>
      <c r="AJ940" s="623" t="s">
        <v>538</v>
      </c>
      <c r="AK940" s="626" t="s">
        <v>652</v>
      </c>
      <c r="AL940" s="607" t="s">
        <v>537</v>
      </c>
      <c r="AM940" s="623" t="s">
        <v>538</v>
      </c>
      <c r="AN940" s="626" t="s">
        <v>652</v>
      </c>
      <c r="AO940" s="607" t="s">
        <v>537</v>
      </c>
      <c r="AP940" s="623" t="s">
        <v>538</v>
      </c>
      <c r="AQ940" s="626" t="s">
        <v>652</v>
      </c>
    </row>
    <row r="941" spans="1:43" hidden="1" x14ac:dyDescent="0.3">
      <c r="A941" s="638"/>
      <c r="H941" s="607" t="s">
        <v>578</v>
      </c>
      <c r="I941" s="623">
        <v>1</v>
      </c>
      <c r="J941" s="623">
        <v>5</v>
      </c>
      <c r="K941" s="607" t="s">
        <v>578</v>
      </c>
      <c r="L941" s="623">
        <v>2</v>
      </c>
      <c r="M941" s="623">
        <v>5</v>
      </c>
      <c r="N941" s="607" t="s">
        <v>578</v>
      </c>
      <c r="O941" s="623">
        <v>3</v>
      </c>
      <c r="P941" s="623">
        <v>5</v>
      </c>
      <c r="Q941" s="607" t="s">
        <v>578</v>
      </c>
      <c r="R941" s="623">
        <v>4</v>
      </c>
      <c r="S941" s="623">
        <v>5</v>
      </c>
      <c r="T941" s="607" t="s">
        <v>578</v>
      </c>
      <c r="U941" s="623">
        <v>5</v>
      </c>
      <c r="V941" s="623">
        <v>5</v>
      </c>
      <c r="W941" s="607" t="s">
        <v>578</v>
      </c>
      <c r="X941" s="623">
        <v>6</v>
      </c>
      <c r="Y941" s="623">
        <v>5</v>
      </c>
      <c r="Z941" s="607" t="s">
        <v>578</v>
      </c>
      <c r="AA941" s="623">
        <v>7</v>
      </c>
      <c r="AB941" s="623">
        <v>5</v>
      </c>
      <c r="AC941" s="607" t="s">
        <v>578</v>
      </c>
      <c r="AD941" s="623">
        <v>8</v>
      </c>
      <c r="AE941" s="623">
        <v>5</v>
      </c>
      <c r="AF941" s="607" t="s">
        <v>578</v>
      </c>
      <c r="AG941" s="623">
        <v>9</v>
      </c>
      <c r="AH941" s="623">
        <v>5</v>
      </c>
      <c r="AI941" s="607" t="s">
        <v>578</v>
      </c>
      <c r="AJ941" s="623">
        <v>10</v>
      </c>
      <c r="AK941" s="623">
        <v>5</v>
      </c>
      <c r="AL941" s="607" t="s">
        <v>578</v>
      </c>
      <c r="AM941" s="623">
        <v>11</v>
      </c>
      <c r="AN941" s="623">
        <v>5</v>
      </c>
      <c r="AO941" s="607" t="s">
        <v>578</v>
      </c>
      <c r="AP941" s="623">
        <v>12</v>
      </c>
      <c r="AQ941" s="623">
        <v>5</v>
      </c>
    </row>
    <row r="942" spans="1:43" hidden="1" x14ac:dyDescent="0.3">
      <c r="A942" s="638"/>
      <c r="H942" s="607" t="s">
        <v>537</v>
      </c>
      <c r="I942" s="623" t="s">
        <v>538</v>
      </c>
      <c r="J942" s="626" t="s">
        <v>652</v>
      </c>
      <c r="K942" s="607" t="s">
        <v>537</v>
      </c>
      <c r="L942" s="623" t="s">
        <v>538</v>
      </c>
      <c r="M942" s="626" t="s">
        <v>652</v>
      </c>
      <c r="N942" s="607" t="s">
        <v>537</v>
      </c>
      <c r="O942" s="623" t="s">
        <v>538</v>
      </c>
      <c r="P942" s="626" t="s">
        <v>652</v>
      </c>
      <c r="Q942" s="607" t="s">
        <v>537</v>
      </c>
      <c r="R942" s="623" t="s">
        <v>538</v>
      </c>
      <c r="S942" s="626" t="s">
        <v>652</v>
      </c>
      <c r="T942" s="607" t="s">
        <v>537</v>
      </c>
      <c r="U942" s="623" t="s">
        <v>538</v>
      </c>
      <c r="V942" s="626" t="s">
        <v>652</v>
      </c>
      <c r="W942" s="607" t="s">
        <v>537</v>
      </c>
      <c r="X942" s="623" t="s">
        <v>538</v>
      </c>
      <c r="Y942" s="626" t="s">
        <v>652</v>
      </c>
      <c r="Z942" s="607" t="s">
        <v>537</v>
      </c>
      <c r="AA942" s="623" t="s">
        <v>538</v>
      </c>
      <c r="AB942" s="626" t="s">
        <v>652</v>
      </c>
      <c r="AC942" s="607" t="s">
        <v>537</v>
      </c>
      <c r="AD942" s="623" t="s">
        <v>538</v>
      </c>
      <c r="AE942" s="626" t="s">
        <v>652</v>
      </c>
      <c r="AF942" s="607" t="s">
        <v>537</v>
      </c>
      <c r="AG942" s="623" t="s">
        <v>538</v>
      </c>
      <c r="AH942" s="626" t="s">
        <v>652</v>
      </c>
      <c r="AI942" s="607" t="s">
        <v>537</v>
      </c>
      <c r="AJ942" s="623" t="s">
        <v>538</v>
      </c>
      <c r="AK942" s="626" t="s">
        <v>652</v>
      </c>
      <c r="AL942" s="607" t="s">
        <v>537</v>
      </c>
      <c r="AM942" s="623" t="s">
        <v>538</v>
      </c>
      <c r="AN942" s="626" t="s">
        <v>652</v>
      </c>
      <c r="AO942" s="607" t="s">
        <v>537</v>
      </c>
      <c r="AP942" s="623" t="s">
        <v>538</v>
      </c>
      <c r="AQ942" s="626" t="s">
        <v>652</v>
      </c>
    </row>
    <row r="943" spans="1:43" hidden="1" x14ac:dyDescent="0.3">
      <c r="A943" s="638"/>
      <c r="H943" s="607" t="s">
        <v>579</v>
      </c>
      <c r="I943" s="623">
        <v>1</v>
      </c>
      <c r="J943" s="623">
        <v>5</v>
      </c>
      <c r="K943" s="607" t="s">
        <v>579</v>
      </c>
      <c r="L943" s="623">
        <v>2</v>
      </c>
      <c r="M943" s="623">
        <v>5</v>
      </c>
      <c r="N943" s="607" t="s">
        <v>579</v>
      </c>
      <c r="O943" s="623">
        <v>3</v>
      </c>
      <c r="P943" s="623">
        <v>5</v>
      </c>
      <c r="Q943" s="607" t="s">
        <v>579</v>
      </c>
      <c r="R943" s="623">
        <v>4</v>
      </c>
      <c r="S943" s="623">
        <v>5</v>
      </c>
      <c r="T943" s="607" t="s">
        <v>579</v>
      </c>
      <c r="U943" s="623">
        <v>5</v>
      </c>
      <c r="V943" s="623">
        <v>5</v>
      </c>
      <c r="W943" s="607" t="s">
        <v>579</v>
      </c>
      <c r="X943" s="623">
        <v>6</v>
      </c>
      <c r="Y943" s="623">
        <v>5</v>
      </c>
      <c r="Z943" s="607" t="s">
        <v>579</v>
      </c>
      <c r="AA943" s="623">
        <v>7</v>
      </c>
      <c r="AB943" s="623">
        <v>5</v>
      </c>
      <c r="AC943" s="607" t="s">
        <v>579</v>
      </c>
      <c r="AD943" s="623">
        <v>8</v>
      </c>
      <c r="AE943" s="623">
        <v>5</v>
      </c>
      <c r="AF943" s="607" t="s">
        <v>579</v>
      </c>
      <c r="AG943" s="623">
        <v>9</v>
      </c>
      <c r="AH943" s="623">
        <v>5</v>
      </c>
      <c r="AI943" s="607" t="s">
        <v>579</v>
      </c>
      <c r="AJ943" s="623">
        <v>10</v>
      </c>
      <c r="AK943" s="623">
        <v>5</v>
      </c>
      <c r="AL943" s="607" t="s">
        <v>579</v>
      </c>
      <c r="AM943" s="623">
        <v>11</v>
      </c>
      <c r="AN943" s="623">
        <v>5</v>
      </c>
      <c r="AO943" s="607" t="s">
        <v>579</v>
      </c>
      <c r="AP943" s="623">
        <v>12</v>
      </c>
      <c r="AQ943" s="623">
        <v>5</v>
      </c>
    </row>
    <row r="944" spans="1:43" hidden="1" x14ac:dyDescent="0.3">
      <c r="A944" s="638"/>
      <c r="H944" s="607" t="s">
        <v>537</v>
      </c>
      <c r="I944" s="623" t="s">
        <v>538</v>
      </c>
      <c r="J944" s="626" t="s">
        <v>652</v>
      </c>
      <c r="K944" s="607" t="s">
        <v>537</v>
      </c>
      <c r="L944" s="623" t="s">
        <v>538</v>
      </c>
      <c r="M944" s="626" t="s">
        <v>652</v>
      </c>
      <c r="N944" s="607" t="s">
        <v>537</v>
      </c>
      <c r="O944" s="623" t="s">
        <v>538</v>
      </c>
      <c r="P944" s="626" t="s">
        <v>652</v>
      </c>
      <c r="Q944" s="607" t="s">
        <v>537</v>
      </c>
      <c r="R944" s="623" t="s">
        <v>538</v>
      </c>
      <c r="S944" s="626" t="s">
        <v>652</v>
      </c>
      <c r="T944" s="607" t="s">
        <v>537</v>
      </c>
      <c r="U944" s="623" t="s">
        <v>538</v>
      </c>
      <c r="V944" s="626" t="s">
        <v>652</v>
      </c>
      <c r="W944" s="607" t="s">
        <v>537</v>
      </c>
      <c r="X944" s="623" t="s">
        <v>538</v>
      </c>
      <c r="Y944" s="626" t="s">
        <v>652</v>
      </c>
      <c r="Z944" s="607" t="s">
        <v>537</v>
      </c>
      <c r="AA944" s="623" t="s">
        <v>538</v>
      </c>
      <c r="AB944" s="626" t="s">
        <v>652</v>
      </c>
      <c r="AC944" s="607" t="s">
        <v>537</v>
      </c>
      <c r="AD944" s="623" t="s">
        <v>538</v>
      </c>
      <c r="AE944" s="626" t="s">
        <v>652</v>
      </c>
      <c r="AF944" s="607" t="s">
        <v>537</v>
      </c>
      <c r="AG944" s="623" t="s">
        <v>538</v>
      </c>
      <c r="AH944" s="626" t="s">
        <v>652</v>
      </c>
      <c r="AI944" s="607" t="s">
        <v>537</v>
      </c>
      <c r="AJ944" s="623" t="s">
        <v>538</v>
      </c>
      <c r="AK944" s="626" t="s">
        <v>652</v>
      </c>
      <c r="AL944" s="607" t="s">
        <v>537</v>
      </c>
      <c r="AM944" s="623" t="s">
        <v>538</v>
      </c>
      <c r="AN944" s="626" t="s">
        <v>652</v>
      </c>
      <c r="AO944" s="607" t="s">
        <v>537</v>
      </c>
      <c r="AP944" s="623" t="s">
        <v>538</v>
      </c>
      <c r="AQ944" s="626" t="s">
        <v>652</v>
      </c>
    </row>
    <row r="945" spans="1:43" ht="15" hidden="1" thickBot="1" x14ac:dyDescent="0.35">
      <c r="A945" s="638"/>
      <c r="H945" s="615" t="s">
        <v>580</v>
      </c>
      <c r="I945" s="629">
        <v>1</v>
      </c>
      <c r="J945" s="629">
        <v>5</v>
      </c>
      <c r="K945" s="615" t="s">
        <v>580</v>
      </c>
      <c r="L945" s="629">
        <v>2</v>
      </c>
      <c r="M945" s="629">
        <v>5</v>
      </c>
      <c r="N945" s="615" t="s">
        <v>580</v>
      </c>
      <c r="O945" s="629">
        <v>3</v>
      </c>
      <c r="P945" s="629">
        <v>5</v>
      </c>
      <c r="Q945" s="615" t="s">
        <v>580</v>
      </c>
      <c r="R945" s="629">
        <v>4</v>
      </c>
      <c r="S945" s="629">
        <v>5</v>
      </c>
      <c r="T945" s="615" t="s">
        <v>580</v>
      </c>
      <c r="U945" s="629">
        <v>5</v>
      </c>
      <c r="V945" s="629">
        <v>5</v>
      </c>
      <c r="W945" s="615" t="s">
        <v>580</v>
      </c>
      <c r="X945" s="629">
        <v>6</v>
      </c>
      <c r="Y945" s="629">
        <v>5</v>
      </c>
      <c r="Z945" s="615" t="s">
        <v>580</v>
      </c>
      <c r="AA945" s="629">
        <v>7</v>
      </c>
      <c r="AB945" s="629">
        <v>5</v>
      </c>
      <c r="AC945" s="615" t="s">
        <v>580</v>
      </c>
      <c r="AD945" s="629">
        <v>8</v>
      </c>
      <c r="AE945" s="629">
        <v>5</v>
      </c>
      <c r="AF945" s="615" t="s">
        <v>580</v>
      </c>
      <c r="AG945" s="629">
        <v>9</v>
      </c>
      <c r="AH945" s="629">
        <v>5</v>
      </c>
      <c r="AI945" s="615" t="s">
        <v>580</v>
      </c>
      <c r="AJ945" s="629">
        <v>10</v>
      </c>
      <c r="AK945" s="629">
        <v>5</v>
      </c>
      <c r="AL945" s="615" t="s">
        <v>580</v>
      </c>
      <c r="AM945" s="629">
        <v>11</v>
      </c>
      <c r="AN945" s="629">
        <v>5</v>
      </c>
      <c r="AO945" s="615" t="s">
        <v>580</v>
      </c>
      <c r="AP945" s="629">
        <v>12</v>
      </c>
      <c r="AQ945" s="629">
        <v>5</v>
      </c>
    </row>
    <row r="946" spans="1:43" hidden="1" x14ac:dyDescent="0.3">
      <c r="A946" s="638"/>
      <c r="H946" s="596" t="s">
        <v>537</v>
      </c>
      <c r="I946" s="620" t="s">
        <v>538</v>
      </c>
      <c r="J946" s="621" t="s">
        <v>652</v>
      </c>
      <c r="K946" s="596" t="s">
        <v>537</v>
      </c>
      <c r="L946" s="620" t="s">
        <v>538</v>
      </c>
      <c r="M946" s="621" t="s">
        <v>652</v>
      </c>
      <c r="N946" s="596" t="s">
        <v>537</v>
      </c>
      <c r="O946" s="620" t="s">
        <v>538</v>
      </c>
      <c r="P946" s="621" t="s">
        <v>652</v>
      </c>
      <c r="Q946" s="596" t="s">
        <v>537</v>
      </c>
      <c r="R946" s="620" t="s">
        <v>538</v>
      </c>
      <c r="S946" s="621" t="s">
        <v>652</v>
      </c>
      <c r="T946" s="596" t="s">
        <v>537</v>
      </c>
      <c r="U946" s="620" t="s">
        <v>538</v>
      </c>
      <c r="V946" s="621" t="s">
        <v>652</v>
      </c>
      <c r="W946" s="596" t="s">
        <v>537</v>
      </c>
      <c r="X946" s="620" t="s">
        <v>538</v>
      </c>
      <c r="Y946" s="621" t="s">
        <v>652</v>
      </c>
      <c r="Z946" s="596" t="s">
        <v>537</v>
      </c>
      <c r="AA946" s="620" t="s">
        <v>538</v>
      </c>
      <c r="AB946" s="621" t="s">
        <v>652</v>
      </c>
      <c r="AC946" s="596" t="s">
        <v>537</v>
      </c>
      <c r="AD946" s="620" t="s">
        <v>538</v>
      </c>
      <c r="AE946" s="621" t="s">
        <v>652</v>
      </c>
      <c r="AF946" s="596" t="s">
        <v>537</v>
      </c>
      <c r="AG946" s="620" t="s">
        <v>538</v>
      </c>
      <c r="AH946" s="621" t="s">
        <v>652</v>
      </c>
      <c r="AI946" s="596" t="s">
        <v>537</v>
      </c>
      <c r="AJ946" s="620" t="s">
        <v>538</v>
      </c>
      <c r="AK946" s="621" t="s">
        <v>652</v>
      </c>
      <c r="AL946" s="596" t="s">
        <v>537</v>
      </c>
      <c r="AM946" s="620" t="s">
        <v>538</v>
      </c>
      <c r="AN946" s="621" t="s">
        <v>652</v>
      </c>
      <c r="AO946" s="596" t="s">
        <v>537</v>
      </c>
      <c r="AP946" s="620" t="s">
        <v>538</v>
      </c>
      <c r="AQ946" s="621" t="s">
        <v>652</v>
      </c>
    </row>
    <row r="947" spans="1:43" hidden="1" x14ac:dyDescent="0.3">
      <c r="A947" s="638"/>
      <c r="H947" s="602" t="s">
        <v>581</v>
      </c>
      <c r="I947" s="623">
        <v>1</v>
      </c>
      <c r="J947" s="623">
        <v>5</v>
      </c>
      <c r="K947" s="602" t="s">
        <v>581</v>
      </c>
      <c r="L947" s="623">
        <v>2</v>
      </c>
      <c r="M947" s="623">
        <v>5</v>
      </c>
      <c r="N947" s="602" t="s">
        <v>581</v>
      </c>
      <c r="O947" s="623">
        <v>3</v>
      </c>
      <c r="P947" s="623">
        <v>5</v>
      </c>
      <c r="Q947" s="602" t="s">
        <v>581</v>
      </c>
      <c r="R947" s="623">
        <v>4</v>
      </c>
      <c r="S947" s="623">
        <v>5</v>
      </c>
      <c r="T947" s="602" t="s">
        <v>581</v>
      </c>
      <c r="U947" s="623">
        <v>5</v>
      </c>
      <c r="V947" s="623">
        <v>5</v>
      </c>
      <c r="W947" s="602" t="s">
        <v>581</v>
      </c>
      <c r="X947" s="623">
        <v>6</v>
      </c>
      <c r="Y947" s="623">
        <v>5</v>
      </c>
      <c r="Z947" s="602" t="s">
        <v>581</v>
      </c>
      <c r="AA947" s="623">
        <v>7</v>
      </c>
      <c r="AB947" s="623">
        <v>5</v>
      </c>
      <c r="AC947" s="602" t="s">
        <v>581</v>
      </c>
      <c r="AD947" s="623">
        <v>8</v>
      </c>
      <c r="AE947" s="623">
        <v>5</v>
      </c>
      <c r="AF947" s="602" t="s">
        <v>581</v>
      </c>
      <c r="AG947" s="623">
        <v>9</v>
      </c>
      <c r="AH947" s="623">
        <v>5</v>
      </c>
      <c r="AI947" s="602" t="s">
        <v>581</v>
      </c>
      <c r="AJ947" s="623">
        <v>10</v>
      </c>
      <c r="AK947" s="623">
        <v>5</v>
      </c>
      <c r="AL947" s="602" t="s">
        <v>581</v>
      </c>
      <c r="AM947" s="623">
        <v>11</v>
      </c>
      <c r="AN947" s="623">
        <v>5</v>
      </c>
      <c r="AO947" s="602" t="s">
        <v>581</v>
      </c>
      <c r="AP947" s="623">
        <v>12</v>
      </c>
      <c r="AQ947" s="623">
        <v>5</v>
      </c>
    </row>
    <row r="948" spans="1:43" hidden="1" x14ac:dyDescent="0.3">
      <c r="A948" s="638"/>
      <c r="H948" s="602" t="s">
        <v>537</v>
      </c>
      <c r="I948" s="623" t="s">
        <v>538</v>
      </c>
      <c r="J948" s="626" t="s">
        <v>652</v>
      </c>
      <c r="K948" s="602" t="s">
        <v>537</v>
      </c>
      <c r="L948" s="623" t="s">
        <v>538</v>
      </c>
      <c r="M948" s="626" t="s">
        <v>652</v>
      </c>
      <c r="N948" s="602" t="s">
        <v>537</v>
      </c>
      <c r="O948" s="623" t="s">
        <v>538</v>
      </c>
      <c r="P948" s="626" t="s">
        <v>652</v>
      </c>
      <c r="Q948" s="602" t="s">
        <v>537</v>
      </c>
      <c r="R948" s="623" t="s">
        <v>538</v>
      </c>
      <c r="S948" s="626" t="s">
        <v>652</v>
      </c>
      <c r="T948" s="602" t="s">
        <v>537</v>
      </c>
      <c r="U948" s="623" t="s">
        <v>538</v>
      </c>
      <c r="V948" s="626" t="s">
        <v>652</v>
      </c>
      <c r="W948" s="602" t="s">
        <v>537</v>
      </c>
      <c r="X948" s="623" t="s">
        <v>538</v>
      </c>
      <c r="Y948" s="626" t="s">
        <v>652</v>
      </c>
      <c r="Z948" s="602" t="s">
        <v>537</v>
      </c>
      <c r="AA948" s="623" t="s">
        <v>538</v>
      </c>
      <c r="AB948" s="626" t="s">
        <v>652</v>
      </c>
      <c r="AC948" s="602" t="s">
        <v>537</v>
      </c>
      <c r="AD948" s="623" t="s">
        <v>538</v>
      </c>
      <c r="AE948" s="626" t="s">
        <v>652</v>
      </c>
      <c r="AF948" s="602" t="s">
        <v>537</v>
      </c>
      <c r="AG948" s="623" t="s">
        <v>538</v>
      </c>
      <c r="AH948" s="626" t="s">
        <v>652</v>
      </c>
      <c r="AI948" s="602" t="s">
        <v>537</v>
      </c>
      <c r="AJ948" s="623" t="s">
        <v>538</v>
      </c>
      <c r="AK948" s="626" t="s">
        <v>652</v>
      </c>
      <c r="AL948" s="602" t="s">
        <v>537</v>
      </c>
      <c r="AM948" s="623" t="s">
        <v>538</v>
      </c>
      <c r="AN948" s="626" t="s">
        <v>652</v>
      </c>
      <c r="AO948" s="602" t="s">
        <v>537</v>
      </c>
      <c r="AP948" s="623" t="s">
        <v>538</v>
      </c>
      <c r="AQ948" s="626" t="s">
        <v>652</v>
      </c>
    </row>
    <row r="949" spans="1:43" hidden="1" x14ac:dyDescent="0.3">
      <c r="A949" s="638"/>
      <c r="H949" s="602" t="s">
        <v>582</v>
      </c>
      <c r="I949" s="623">
        <v>1</v>
      </c>
      <c r="J949" s="623">
        <v>5</v>
      </c>
      <c r="K949" s="602" t="s">
        <v>582</v>
      </c>
      <c r="L949" s="623">
        <v>2</v>
      </c>
      <c r="M949" s="623">
        <v>5</v>
      </c>
      <c r="N949" s="602" t="s">
        <v>582</v>
      </c>
      <c r="O949" s="623">
        <v>3</v>
      </c>
      <c r="P949" s="623">
        <v>5</v>
      </c>
      <c r="Q949" s="602" t="s">
        <v>582</v>
      </c>
      <c r="R949" s="623">
        <v>4</v>
      </c>
      <c r="S949" s="623">
        <v>5</v>
      </c>
      <c r="T949" s="602" t="s">
        <v>582</v>
      </c>
      <c r="U949" s="623">
        <v>5</v>
      </c>
      <c r="V949" s="623">
        <v>5</v>
      </c>
      <c r="W949" s="602" t="s">
        <v>582</v>
      </c>
      <c r="X949" s="623">
        <v>6</v>
      </c>
      <c r="Y949" s="623">
        <v>5</v>
      </c>
      <c r="Z949" s="602" t="s">
        <v>582</v>
      </c>
      <c r="AA949" s="623">
        <v>7</v>
      </c>
      <c r="AB949" s="623">
        <v>5</v>
      </c>
      <c r="AC949" s="602" t="s">
        <v>582</v>
      </c>
      <c r="AD949" s="623">
        <v>8</v>
      </c>
      <c r="AE949" s="623">
        <v>5</v>
      </c>
      <c r="AF949" s="602" t="s">
        <v>582</v>
      </c>
      <c r="AG949" s="623">
        <v>9</v>
      </c>
      <c r="AH949" s="623">
        <v>5</v>
      </c>
      <c r="AI949" s="602" t="s">
        <v>582</v>
      </c>
      <c r="AJ949" s="623">
        <v>10</v>
      </c>
      <c r="AK949" s="623">
        <v>5</v>
      </c>
      <c r="AL949" s="602" t="s">
        <v>582</v>
      </c>
      <c r="AM949" s="623">
        <v>11</v>
      </c>
      <c r="AN949" s="623">
        <v>5</v>
      </c>
      <c r="AO949" s="602" t="s">
        <v>582</v>
      </c>
      <c r="AP949" s="623">
        <v>12</v>
      </c>
      <c r="AQ949" s="623">
        <v>5</v>
      </c>
    </row>
    <row r="950" spans="1:43" hidden="1" x14ac:dyDescent="0.3">
      <c r="A950" s="638"/>
      <c r="H950" s="602" t="s">
        <v>537</v>
      </c>
      <c r="I950" s="623" t="s">
        <v>538</v>
      </c>
      <c r="J950" s="626" t="s">
        <v>652</v>
      </c>
      <c r="K950" s="602" t="s">
        <v>537</v>
      </c>
      <c r="L950" s="623" t="s">
        <v>538</v>
      </c>
      <c r="M950" s="626" t="s">
        <v>652</v>
      </c>
      <c r="N950" s="602" t="s">
        <v>537</v>
      </c>
      <c r="O950" s="623" t="s">
        <v>538</v>
      </c>
      <c r="P950" s="626" t="s">
        <v>652</v>
      </c>
      <c r="Q950" s="602" t="s">
        <v>537</v>
      </c>
      <c r="R950" s="623" t="s">
        <v>538</v>
      </c>
      <c r="S950" s="626" t="s">
        <v>652</v>
      </c>
      <c r="T950" s="602" t="s">
        <v>537</v>
      </c>
      <c r="U950" s="623" t="s">
        <v>538</v>
      </c>
      <c r="V950" s="626" t="s">
        <v>652</v>
      </c>
      <c r="W950" s="602" t="s">
        <v>537</v>
      </c>
      <c r="X950" s="623" t="s">
        <v>538</v>
      </c>
      <c r="Y950" s="626" t="s">
        <v>652</v>
      </c>
      <c r="Z950" s="602" t="s">
        <v>537</v>
      </c>
      <c r="AA950" s="623" t="s">
        <v>538</v>
      </c>
      <c r="AB950" s="626" t="s">
        <v>652</v>
      </c>
      <c r="AC950" s="602" t="s">
        <v>537</v>
      </c>
      <c r="AD950" s="623" t="s">
        <v>538</v>
      </c>
      <c r="AE950" s="626" t="s">
        <v>652</v>
      </c>
      <c r="AF950" s="602" t="s">
        <v>537</v>
      </c>
      <c r="AG950" s="623" t="s">
        <v>538</v>
      </c>
      <c r="AH950" s="626" t="s">
        <v>652</v>
      </c>
      <c r="AI950" s="602" t="s">
        <v>537</v>
      </c>
      <c r="AJ950" s="623" t="s">
        <v>538</v>
      </c>
      <c r="AK950" s="626" t="s">
        <v>652</v>
      </c>
      <c r="AL950" s="602" t="s">
        <v>537</v>
      </c>
      <c r="AM950" s="623" t="s">
        <v>538</v>
      </c>
      <c r="AN950" s="626" t="s">
        <v>652</v>
      </c>
      <c r="AO950" s="602" t="s">
        <v>537</v>
      </c>
      <c r="AP950" s="623" t="s">
        <v>538</v>
      </c>
      <c r="AQ950" s="626" t="s">
        <v>652</v>
      </c>
    </row>
    <row r="951" spans="1:43" hidden="1" x14ac:dyDescent="0.3">
      <c r="A951" s="638"/>
      <c r="H951" s="602" t="s">
        <v>583</v>
      </c>
      <c r="I951" s="623">
        <v>1</v>
      </c>
      <c r="J951" s="623">
        <v>5</v>
      </c>
      <c r="K951" s="602" t="s">
        <v>583</v>
      </c>
      <c r="L951" s="623">
        <v>2</v>
      </c>
      <c r="M951" s="623">
        <v>5</v>
      </c>
      <c r="N951" s="602" t="s">
        <v>583</v>
      </c>
      <c r="O951" s="623">
        <v>3</v>
      </c>
      <c r="P951" s="623">
        <v>5</v>
      </c>
      <c r="Q951" s="602" t="s">
        <v>583</v>
      </c>
      <c r="R951" s="623">
        <v>4</v>
      </c>
      <c r="S951" s="623">
        <v>5</v>
      </c>
      <c r="T951" s="602" t="s">
        <v>583</v>
      </c>
      <c r="U951" s="623">
        <v>5</v>
      </c>
      <c r="V951" s="623">
        <v>5</v>
      </c>
      <c r="W951" s="602" t="s">
        <v>583</v>
      </c>
      <c r="X951" s="623">
        <v>6</v>
      </c>
      <c r="Y951" s="623">
        <v>5</v>
      </c>
      <c r="Z951" s="602" t="s">
        <v>583</v>
      </c>
      <c r="AA951" s="623">
        <v>7</v>
      </c>
      <c r="AB951" s="623">
        <v>5</v>
      </c>
      <c r="AC951" s="602" t="s">
        <v>583</v>
      </c>
      <c r="AD951" s="623">
        <v>8</v>
      </c>
      <c r="AE951" s="623">
        <v>5</v>
      </c>
      <c r="AF951" s="602" t="s">
        <v>583</v>
      </c>
      <c r="AG951" s="623">
        <v>9</v>
      </c>
      <c r="AH951" s="623">
        <v>5</v>
      </c>
      <c r="AI951" s="602" t="s">
        <v>583</v>
      </c>
      <c r="AJ951" s="623">
        <v>10</v>
      </c>
      <c r="AK951" s="623">
        <v>5</v>
      </c>
      <c r="AL951" s="602" t="s">
        <v>583</v>
      </c>
      <c r="AM951" s="623">
        <v>11</v>
      </c>
      <c r="AN951" s="623">
        <v>5</v>
      </c>
      <c r="AO951" s="602" t="s">
        <v>583</v>
      </c>
      <c r="AP951" s="623">
        <v>12</v>
      </c>
      <c r="AQ951" s="623">
        <v>5</v>
      </c>
    </row>
    <row r="952" spans="1:43" hidden="1" x14ac:dyDescent="0.3">
      <c r="A952" s="638"/>
      <c r="H952" s="602" t="s">
        <v>537</v>
      </c>
      <c r="I952" s="623" t="s">
        <v>538</v>
      </c>
      <c r="J952" s="626" t="s">
        <v>652</v>
      </c>
      <c r="K952" s="602" t="s">
        <v>537</v>
      </c>
      <c r="L952" s="623" t="s">
        <v>538</v>
      </c>
      <c r="M952" s="626" t="s">
        <v>652</v>
      </c>
      <c r="N952" s="602" t="s">
        <v>537</v>
      </c>
      <c r="O952" s="623" t="s">
        <v>538</v>
      </c>
      <c r="P952" s="626" t="s">
        <v>652</v>
      </c>
      <c r="Q952" s="602" t="s">
        <v>537</v>
      </c>
      <c r="R952" s="623" t="s">
        <v>538</v>
      </c>
      <c r="S952" s="626" t="s">
        <v>652</v>
      </c>
      <c r="T952" s="602" t="s">
        <v>537</v>
      </c>
      <c r="U952" s="623" t="s">
        <v>538</v>
      </c>
      <c r="V952" s="626" t="s">
        <v>652</v>
      </c>
      <c r="W952" s="602" t="s">
        <v>537</v>
      </c>
      <c r="X952" s="623" t="s">
        <v>538</v>
      </c>
      <c r="Y952" s="626" t="s">
        <v>652</v>
      </c>
      <c r="Z952" s="602" t="s">
        <v>537</v>
      </c>
      <c r="AA952" s="623" t="s">
        <v>538</v>
      </c>
      <c r="AB952" s="626" t="s">
        <v>652</v>
      </c>
      <c r="AC952" s="602" t="s">
        <v>537</v>
      </c>
      <c r="AD952" s="623" t="s">
        <v>538</v>
      </c>
      <c r="AE952" s="626" t="s">
        <v>652</v>
      </c>
      <c r="AF952" s="602" t="s">
        <v>537</v>
      </c>
      <c r="AG952" s="623" t="s">
        <v>538</v>
      </c>
      <c r="AH952" s="626" t="s">
        <v>652</v>
      </c>
      <c r="AI952" s="602" t="s">
        <v>537</v>
      </c>
      <c r="AJ952" s="623" t="s">
        <v>538</v>
      </c>
      <c r="AK952" s="626" t="s">
        <v>652</v>
      </c>
      <c r="AL952" s="602" t="s">
        <v>537</v>
      </c>
      <c r="AM952" s="623" t="s">
        <v>538</v>
      </c>
      <c r="AN952" s="626" t="s">
        <v>652</v>
      </c>
      <c r="AO952" s="602" t="s">
        <v>537</v>
      </c>
      <c r="AP952" s="623" t="s">
        <v>538</v>
      </c>
      <c r="AQ952" s="626" t="s">
        <v>652</v>
      </c>
    </row>
    <row r="953" spans="1:43" hidden="1" x14ac:dyDescent="0.3">
      <c r="A953" s="638"/>
      <c r="H953" s="602" t="s">
        <v>585</v>
      </c>
      <c r="I953" s="623">
        <v>1</v>
      </c>
      <c r="J953" s="623">
        <v>5</v>
      </c>
      <c r="K953" s="602" t="s">
        <v>585</v>
      </c>
      <c r="L953" s="623">
        <v>2</v>
      </c>
      <c r="M953" s="623">
        <v>5</v>
      </c>
      <c r="N953" s="602" t="s">
        <v>585</v>
      </c>
      <c r="O953" s="623">
        <v>3</v>
      </c>
      <c r="P953" s="623">
        <v>5</v>
      </c>
      <c r="Q953" s="602" t="s">
        <v>585</v>
      </c>
      <c r="R953" s="623">
        <v>4</v>
      </c>
      <c r="S953" s="623">
        <v>5</v>
      </c>
      <c r="T953" s="602" t="s">
        <v>585</v>
      </c>
      <c r="U953" s="623">
        <v>5</v>
      </c>
      <c r="V953" s="623">
        <v>5</v>
      </c>
      <c r="W953" s="602" t="s">
        <v>585</v>
      </c>
      <c r="X953" s="623">
        <v>6</v>
      </c>
      <c r="Y953" s="623">
        <v>5</v>
      </c>
      <c r="Z953" s="602" t="s">
        <v>585</v>
      </c>
      <c r="AA953" s="623">
        <v>7</v>
      </c>
      <c r="AB953" s="623">
        <v>5</v>
      </c>
      <c r="AC953" s="602" t="s">
        <v>585</v>
      </c>
      <c r="AD953" s="623">
        <v>8</v>
      </c>
      <c r="AE953" s="623">
        <v>5</v>
      </c>
      <c r="AF953" s="602" t="s">
        <v>585</v>
      </c>
      <c r="AG953" s="623">
        <v>9</v>
      </c>
      <c r="AH953" s="623">
        <v>5</v>
      </c>
      <c r="AI953" s="602" t="s">
        <v>585</v>
      </c>
      <c r="AJ953" s="623">
        <v>10</v>
      </c>
      <c r="AK953" s="623">
        <v>5</v>
      </c>
      <c r="AL953" s="602" t="s">
        <v>585</v>
      </c>
      <c r="AM953" s="623">
        <v>11</v>
      </c>
      <c r="AN953" s="623">
        <v>5</v>
      </c>
      <c r="AO953" s="602" t="s">
        <v>585</v>
      </c>
      <c r="AP953" s="623">
        <v>12</v>
      </c>
      <c r="AQ953" s="623">
        <v>5</v>
      </c>
    </row>
    <row r="954" spans="1:43" hidden="1" x14ac:dyDescent="0.3">
      <c r="A954" s="638"/>
      <c r="H954" s="602" t="s">
        <v>537</v>
      </c>
      <c r="I954" s="623" t="s">
        <v>538</v>
      </c>
      <c r="J954" s="626" t="s">
        <v>652</v>
      </c>
      <c r="K954" s="602" t="s">
        <v>537</v>
      </c>
      <c r="L954" s="623" t="s">
        <v>538</v>
      </c>
      <c r="M954" s="626" t="s">
        <v>652</v>
      </c>
      <c r="N954" s="602" t="s">
        <v>537</v>
      </c>
      <c r="O954" s="623" t="s">
        <v>538</v>
      </c>
      <c r="P954" s="626" t="s">
        <v>652</v>
      </c>
      <c r="Q954" s="602" t="s">
        <v>537</v>
      </c>
      <c r="R954" s="623" t="s">
        <v>538</v>
      </c>
      <c r="S954" s="626" t="s">
        <v>652</v>
      </c>
      <c r="T954" s="602" t="s">
        <v>537</v>
      </c>
      <c r="U954" s="623" t="s">
        <v>538</v>
      </c>
      <c r="V954" s="626" t="s">
        <v>652</v>
      </c>
      <c r="W954" s="602" t="s">
        <v>537</v>
      </c>
      <c r="X954" s="623" t="s">
        <v>538</v>
      </c>
      <c r="Y954" s="626" t="s">
        <v>652</v>
      </c>
      <c r="Z954" s="602" t="s">
        <v>537</v>
      </c>
      <c r="AA954" s="623" t="s">
        <v>538</v>
      </c>
      <c r="AB954" s="626" t="s">
        <v>652</v>
      </c>
      <c r="AC954" s="602" t="s">
        <v>537</v>
      </c>
      <c r="AD954" s="623" t="s">
        <v>538</v>
      </c>
      <c r="AE954" s="626" t="s">
        <v>652</v>
      </c>
      <c r="AF954" s="602" t="s">
        <v>537</v>
      </c>
      <c r="AG954" s="623" t="s">
        <v>538</v>
      </c>
      <c r="AH954" s="626" t="s">
        <v>652</v>
      </c>
      <c r="AI954" s="602" t="s">
        <v>537</v>
      </c>
      <c r="AJ954" s="623" t="s">
        <v>538</v>
      </c>
      <c r="AK954" s="626" t="s">
        <v>652</v>
      </c>
      <c r="AL954" s="602" t="s">
        <v>537</v>
      </c>
      <c r="AM954" s="623" t="s">
        <v>538</v>
      </c>
      <c r="AN954" s="626" t="s">
        <v>652</v>
      </c>
      <c r="AO954" s="602" t="s">
        <v>537</v>
      </c>
      <c r="AP954" s="623" t="s">
        <v>538</v>
      </c>
      <c r="AQ954" s="626" t="s">
        <v>652</v>
      </c>
    </row>
    <row r="955" spans="1:43" hidden="1" x14ac:dyDescent="0.3">
      <c r="A955" s="638"/>
      <c r="H955" s="602" t="s">
        <v>586</v>
      </c>
      <c r="I955" s="623">
        <v>1</v>
      </c>
      <c r="J955" s="623">
        <v>5</v>
      </c>
      <c r="K955" s="602" t="s">
        <v>586</v>
      </c>
      <c r="L955" s="623">
        <v>2</v>
      </c>
      <c r="M955" s="623">
        <v>5</v>
      </c>
      <c r="N955" s="602" t="s">
        <v>586</v>
      </c>
      <c r="O955" s="623">
        <v>3</v>
      </c>
      <c r="P955" s="623">
        <v>5</v>
      </c>
      <c r="Q955" s="602" t="s">
        <v>586</v>
      </c>
      <c r="R955" s="623">
        <v>4</v>
      </c>
      <c r="S955" s="623">
        <v>5</v>
      </c>
      <c r="T955" s="602" t="s">
        <v>586</v>
      </c>
      <c r="U955" s="623">
        <v>5</v>
      </c>
      <c r="V955" s="623">
        <v>5</v>
      </c>
      <c r="W955" s="602" t="s">
        <v>586</v>
      </c>
      <c r="X955" s="623">
        <v>6</v>
      </c>
      <c r="Y955" s="623">
        <v>5</v>
      </c>
      <c r="Z955" s="602" t="s">
        <v>586</v>
      </c>
      <c r="AA955" s="623">
        <v>7</v>
      </c>
      <c r="AB955" s="623">
        <v>5</v>
      </c>
      <c r="AC955" s="602" t="s">
        <v>586</v>
      </c>
      <c r="AD955" s="623">
        <v>8</v>
      </c>
      <c r="AE955" s="623">
        <v>5</v>
      </c>
      <c r="AF955" s="602" t="s">
        <v>586</v>
      </c>
      <c r="AG955" s="623">
        <v>9</v>
      </c>
      <c r="AH955" s="623">
        <v>5</v>
      </c>
      <c r="AI955" s="602" t="s">
        <v>586</v>
      </c>
      <c r="AJ955" s="623">
        <v>10</v>
      </c>
      <c r="AK955" s="623">
        <v>5</v>
      </c>
      <c r="AL955" s="602" t="s">
        <v>586</v>
      </c>
      <c r="AM955" s="623">
        <v>11</v>
      </c>
      <c r="AN955" s="623">
        <v>5</v>
      </c>
      <c r="AO955" s="602" t="s">
        <v>586</v>
      </c>
      <c r="AP955" s="623">
        <v>12</v>
      </c>
      <c r="AQ955" s="623">
        <v>5</v>
      </c>
    </row>
    <row r="956" spans="1:43" hidden="1" x14ac:dyDescent="0.3">
      <c r="A956" s="638"/>
      <c r="H956" s="602" t="s">
        <v>537</v>
      </c>
      <c r="I956" s="623" t="s">
        <v>538</v>
      </c>
      <c r="J956" s="626" t="s">
        <v>652</v>
      </c>
      <c r="K956" s="602" t="s">
        <v>537</v>
      </c>
      <c r="L956" s="623" t="s">
        <v>538</v>
      </c>
      <c r="M956" s="626" t="s">
        <v>652</v>
      </c>
      <c r="N956" s="602" t="s">
        <v>537</v>
      </c>
      <c r="O956" s="623" t="s">
        <v>538</v>
      </c>
      <c r="P956" s="626" t="s">
        <v>652</v>
      </c>
      <c r="Q956" s="602" t="s">
        <v>537</v>
      </c>
      <c r="R956" s="623" t="s">
        <v>538</v>
      </c>
      <c r="S956" s="626" t="s">
        <v>652</v>
      </c>
      <c r="T956" s="602" t="s">
        <v>537</v>
      </c>
      <c r="U956" s="623" t="s">
        <v>538</v>
      </c>
      <c r="V956" s="626" t="s">
        <v>652</v>
      </c>
      <c r="W956" s="602" t="s">
        <v>537</v>
      </c>
      <c r="X956" s="623" t="s">
        <v>538</v>
      </c>
      <c r="Y956" s="626" t="s">
        <v>652</v>
      </c>
      <c r="Z956" s="602" t="s">
        <v>537</v>
      </c>
      <c r="AA956" s="623" t="s">
        <v>538</v>
      </c>
      <c r="AB956" s="626" t="s">
        <v>652</v>
      </c>
      <c r="AC956" s="602" t="s">
        <v>537</v>
      </c>
      <c r="AD956" s="623" t="s">
        <v>538</v>
      </c>
      <c r="AE956" s="626" t="s">
        <v>652</v>
      </c>
      <c r="AF956" s="602" t="s">
        <v>537</v>
      </c>
      <c r="AG956" s="623" t="s">
        <v>538</v>
      </c>
      <c r="AH956" s="626" t="s">
        <v>652</v>
      </c>
      <c r="AI956" s="602" t="s">
        <v>537</v>
      </c>
      <c r="AJ956" s="623" t="s">
        <v>538</v>
      </c>
      <c r="AK956" s="626" t="s">
        <v>652</v>
      </c>
      <c r="AL956" s="602" t="s">
        <v>537</v>
      </c>
      <c r="AM956" s="623" t="s">
        <v>538</v>
      </c>
      <c r="AN956" s="626" t="s">
        <v>652</v>
      </c>
      <c r="AO956" s="602" t="s">
        <v>537</v>
      </c>
      <c r="AP956" s="623" t="s">
        <v>538</v>
      </c>
      <c r="AQ956" s="626" t="s">
        <v>652</v>
      </c>
    </row>
    <row r="957" spans="1:43" hidden="1" x14ac:dyDescent="0.3">
      <c r="A957" s="638"/>
      <c r="H957" s="602" t="s">
        <v>587</v>
      </c>
      <c r="I957" s="623">
        <v>1</v>
      </c>
      <c r="J957" s="623">
        <v>5</v>
      </c>
      <c r="K957" s="602" t="s">
        <v>587</v>
      </c>
      <c r="L957" s="623">
        <v>2</v>
      </c>
      <c r="M957" s="623">
        <v>5</v>
      </c>
      <c r="N957" s="602" t="s">
        <v>587</v>
      </c>
      <c r="O957" s="623">
        <v>3</v>
      </c>
      <c r="P957" s="623">
        <v>5</v>
      </c>
      <c r="Q957" s="602" t="s">
        <v>587</v>
      </c>
      <c r="R957" s="623">
        <v>4</v>
      </c>
      <c r="S957" s="623">
        <v>5</v>
      </c>
      <c r="T957" s="602" t="s">
        <v>587</v>
      </c>
      <c r="U957" s="623">
        <v>5</v>
      </c>
      <c r="V957" s="623">
        <v>5</v>
      </c>
      <c r="W957" s="602" t="s">
        <v>587</v>
      </c>
      <c r="X957" s="623">
        <v>6</v>
      </c>
      <c r="Y957" s="623">
        <v>5</v>
      </c>
      <c r="Z957" s="602" t="s">
        <v>587</v>
      </c>
      <c r="AA957" s="623">
        <v>7</v>
      </c>
      <c r="AB957" s="623">
        <v>5</v>
      </c>
      <c r="AC957" s="602" t="s">
        <v>587</v>
      </c>
      <c r="AD957" s="623">
        <v>8</v>
      </c>
      <c r="AE957" s="623">
        <v>5</v>
      </c>
      <c r="AF957" s="602" t="s">
        <v>587</v>
      </c>
      <c r="AG957" s="623">
        <v>9</v>
      </c>
      <c r="AH957" s="623">
        <v>5</v>
      </c>
      <c r="AI957" s="602" t="s">
        <v>587</v>
      </c>
      <c r="AJ957" s="623">
        <v>10</v>
      </c>
      <c r="AK957" s="623">
        <v>5</v>
      </c>
      <c r="AL957" s="602" t="s">
        <v>587</v>
      </c>
      <c r="AM957" s="623">
        <v>11</v>
      </c>
      <c r="AN957" s="623">
        <v>5</v>
      </c>
      <c r="AO957" s="602" t="s">
        <v>587</v>
      </c>
      <c r="AP957" s="623">
        <v>12</v>
      </c>
      <c r="AQ957" s="623">
        <v>5</v>
      </c>
    </row>
    <row r="958" spans="1:43" hidden="1" x14ac:dyDescent="0.3">
      <c r="A958" s="638"/>
      <c r="H958" s="602" t="s">
        <v>537</v>
      </c>
      <c r="I958" s="623" t="s">
        <v>538</v>
      </c>
      <c r="J958" s="626" t="s">
        <v>652</v>
      </c>
      <c r="K958" s="602" t="s">
        <v>537</v>
      </c>
      <c r="L958" s="623" t="s">
        <v>538</v>
      </c>
      <c r="M958" s="626" t="s">
        <v>652</v>
      </c>
      <c r="N958" s="602" t="s">
        <v>537</v>
      </c>
      <c r="O958" s="623" t="s">
        <v>538</v>
      </c>
      <c r="P958" s="626" t="s">
        <v>652</v>
      </c>
      <c r="Q958" s="602" t="s">
        <v>537</v>
      </c>
      <c r="R958" s="623" t="s">
        <v>538</v>
      </c>
      <c r="S958" s="626" t="s">
        <v>652</v>
      </c>
      <c r="T958" s="602" t="s">
        <v>537</v>
      </c>
      <c r="U958" s="623" t="s">
        <v>538</v>
      </c>
      <c r="V958" s="626" t="s">
        <v>652</v>
      </c>
      <c r="W958" s="602" t="s">
        <v>537</v>
      </c>
      <c r="X958" s="623" t="s">
        <v>538</v>
      </c>
      <c r="Y958" s="626" t="s">
        <v>652</v>
      </c>
      <c r="Z958" s="602" t="s">
        <v>537</v>
      </c>
      <c r="AA958" s="623" t="s">
        <v>538</v>
      </c>
      <c r="AB958" s="626" t="s">
        <v>652</v>
      </c>
      <c r="AC958" s="602" t="s">
        <v>537</v>
      </c>
      <c r="AD958" s="623" t="s">
        <v>538</v>
      </c>
      <c r="AE958" s="626" t="s">
        <v>652</v>
      </c>
      <c r="AF958" s="602" t="s">
        <v>537</v>
      </c>
      <c r="AG958" s="623" t="s">
        <v>538</v>
      </c>
      <c r="AH958" s="626" t="s">
        <v>652</v>
      </c>
      <c r="AI958" s="602" t="s">
        <v>537</v>
      </c>
      <c r="AJ958" s="623" t="s">
        <v>538</v>
      </c>
      <c r="AK958" s="626" t="s">
        <v>652</v>
      </c>
      <c r="AL958" s="602" t="s">
        <v>537</v>
      </c>
      <c r="AM958" s="623" t="s">
        <v>538</v>
      </c>
      <c r="AN958" s="626" t="s">
        <v>652</v>
      </c>
      <c r="AO958" s="602" t="s">
        <v>537</v>
      </c>
      <c r="AP958" s="623" t="s">
        <v>538</v>
      </c>
      <c r="AQ958" s="626" t="s">
        <v>652</v>
      </c>
    </row>
    <row r="959" spans="1:43" hidden="1" x14ac:dyDescent="0.3">
      <c r="A959" s="638"/>
      <c r="H959" s="602" t="s">
        <v>588</v>
      </c>
      <c r="I959" s="623">
        <v>1</v>
      </c>
      <c r="J959" s="623">
        <v>5</v>
      </c>
      <c r="K959" s="602" t="s">
        <v>588</v>
      </c>
      <c r="L959" s="623">
        <v>2</v>
      </c>
      <c r="M959" s="623">
        <v>5</v>
      </c>
      <c r="N959" s="602" t="s">
        <v>588</v>
      </c>
      <c r="O959" s="623">
        <v>3</v>
      </c>
      <c r="P959" s="623">
        <v>5</v>
      </c>
      <c r="Q959" s="602" t="s">
        <v>588</v>
      </c>
      <c r="R959" s="623">
        <v>4</v>
      </c>
      <c r="S959" s="623">
        <v>5</v>
      </c>
      <c r="T959" s="602" t="s">
        <v>588</v>
      </c>
      <c r="U959" s="623">
        <v>5</v>
      </c>
      <c r="V959" s="623">
        <v>5</v>
      </c>
      <c r="W959" s="602" t="s">
        <v>588</v>
      </c>
      <c r="X959" s="623">
        <v>6</v>
      </c>
      <c r="Y959" s="623">
        <v>5</v>
      </c>
      <c r="Z959" s="602" t="s">
        <v>588</v>
      </c>
      <c r="AA959" s="623">
        <v>7</v>
      </c>
      <c r="AB959" s="623">
        <v>5</v>
      </c>
      <c r="AC959" s="602" t="s">
        <v>588</v>
      </c>
      <c r="AD959" s="623">
        <v>8</v>
      </c>
      <c r="AE959" s="623">
        <v>5</v>
      </c>
      <c r="AF959" s="602" t="s">
        <v>588</v>
      </c>
      <c r="AG959" s="623">
        <v>9</v>
      </c>
      <c r="AH959" s="623">
        <v>5</v>
      </c>
      <c r="AI959" s="602" t="s">
        <v>588</v>
      </c>
      <c r="AJ959" s="623">
        <v>10</v>
      </c>
      <c r="AK959" s="623">
        <v>5</v>
      </c>
      <c r="AL959" s="602" t="s">
        <v>588</v>
      </c>
      <c r="AM959" s="623">
        <v>11</v>
      </c>
      <c r="AN959" s="623">
        <v>5</v>
      </c>
      <c r="AO959" s="602" t="s">
        <v>588</v>
      </c>
      <c r="AP959" s="623">
        <v>12</v>
      </c>
      <c r="AQ959" s="623">
        <v>5</v>
      </c>
    </row>
    <row r="960" spans="1:43" hidden="1" x14ac:dyDescent="0.3">
      <c r="A960" s="638"/>
      <c r="H960" s="602" t="s">
        <v>537</v>
      </c>
      <c r="I960" s="623" t="s">
        <v>538</v>
      </c>
      <c r="J960" s="626" t="s">
        <v>652</v>
      </c>
      <c r="K960" s="602" t="s">
        <v>537</v>
      </c>
      <c r="L960" s="623" t="s">
        <v>538</v>
      </c>
      <c r="M960" s="626" t="s">
        <v>652</v>
      </c>
      <c r="N960" s="602" t="s">
        <v>537</v>
      </c>
      <c r="O960" s="623" t="s">
        <v>538</v>
      </c>
      <c r="P960" s="626" t="s">
        <v>652</v>
      </c>
      <c r="Q960" s="602" t="s">
        <v>537</v>
      </c>
      <c r="R960" s="623" t="s">
        <v>538</v>
      </c>
      <c r="S960" s="626" t="s">
        <v>652</v>
      </c>
      <c r="T960" s="602" t="s">
        <v>537</v>
      </c>
      <c r="U960" s="623" t="s">
        <v>538</v>
      </c>
      <c r="V960" s="626" t="s">
        <v>652</v>
      </c>
      <c r="W960" s="602" t="s">
        <v>537</v>
      </c>
      <c r="X960" s="623" t="s">
        <v>538</v>
      </c>
      <c r="Y960" s="626" t="s">
        <v>652</v>
      </c>
      <c r="Z960" s="602" t="s">
        <v>537</v>
      </c>
      <c r="AA960" s="623" t="s">
        <v>538</v>
      </c>
      <c r="AB960" s="626" t="s">
        <v>652</v>
      </c>
      <c r="AC960" s="602" t="s">
        <v>537</v>
      </c>
      <c r="AD960" s="623" t="s">
        <v>538</v>
      </c>
      <c r="AE960" s="626" t="s">
        <v>652</v>
      </c>
      <c r="AF960" s="602" t="s">
        <v>537</v>
      </c>
      <c r="AG960" s="623" t="s">
        <v>538</v>
      </c>
      <c r="AH960" s="626" t="s">
        <v>652</v>
      </c>
      <c r="AI960" s="602" t="s">
        <v>537</v>
      </c>
      <c r="AJ960" s="623" t="s">
        <v>538</v>
      </c>
      <c r="AK960" s="626" t="s">
        <v>652</v>
      </c>
      <c r="AL960" s="602" t="s">
        <v>537</v>
      </c>
      <c r="AM960" s="623" t="s">
        <v>538</v>
      </c>
      <c r="AN960" s="626" t="s">
        <v>652</v>
      </c>
      <c r="AO960" s="602" t="s">
        <v>537</v>
      </c>
      <c r="AP960" s="623" t="s">
        <v>538</v>
      </c>
      <c r="AQ960" s="626" t="s">
        <v>652</v>
      </c>
    </row>
    <row r="961" spans="1:43" hidden="1" x14ac:dyDescent="0.3">
      <c r="A961" s="638"/>
      <c r="H961" s="602" t="s">
        <v>589</v>
      </c>
      <c r="I961" s="623">
        <v>1</v>
      </c>
      <c r="J961" s="623">
        <v>5</v>
      </c>
      <c r="K961" s="602" t="s">
        <v>589</v>
      </c>
      <c r="L961" s="623">
        <v>2</v>
      </c>
      <c r="M961" s="623">
        <v>5</v>
      </c>
      <c r="N961" s="602" t="s">
        <v>589</v>
      </c>
      <c r="O961" s="623">
        <v>3</v>
      </c>
      <c r="P961" s="623">
        <v>5</v>
      </c>
      <c r="Q961" s="602" t="s">
        <v>589</v>
      </c>
      <c r="R961" s="623">
        <v>4</v>
      </c>
      <c r="S961" s="623">
        <v>5</v>
      </c>
      <c r="T961" s="602" t="s">
        <v>589</v>
      </c>
      <c r="U961" s="623">
        <v>5</v>
      </c>
      <c r="V961" s="623">
        <v>5</v>
      </c>
      <c r="W961" s="602" t="s">
        <v>589</v>
      </c>
      <c r="X961" s="623">
        <v>6</v>
      </c>
      <c r="Y961" s="623">
        <v>5</v>
      </c>
      <c r="Z961" s="602" t="s">
        <v>589</v>
      </c>
      <c r="AA961" s="623">
        <v>7</v>
      </c>
      <c r="AB961" s="623">
        <v>5</v>
      </c>
      <c r="AC961" s="602" t="s">
        <v>589</v>
      </c>
      <c r="AD961" s="623">
        <v>8</v>
      </c>
      <c r="AE961" s="623">
        <v>5</v>
      </c>
      <c r="AF961" s="602" t="s">
        <v>589</v>
      </c>
      <c r="AG961" s="623">
        <v>9</v>
      </c>
      <c r="AH961" s="623">
        <v>5</v>
      </c>
      <c r="AI961" s="602" t="s">
        <v>589</v>
      </c>
      <c r="AJ961" s="623">
        <v>10</v>
      </c>
      <c r="AK961" s="623">
        <v>5</v>
      </c>
      <c r="AL961" s="602" t="s">
        <v>589</v>
      </c>
      <c r="AM961" s="623">
        <v>11</v>
      </c>
      <c r="AN961" s="623">
        <v>5</v>
      </c>
      <c r="AO961" s="602" t="s">
        <v>589</v>
      </c>
      <c r="AP961" s="623">
        <v>12</v>
      </c>
      <c r="AQ961" s="623">
        <v>5</v>
      </c>
    </row>
    <row r="962" spans="1:43" hidden="1" x14ac:dyDescent="0.3">
      <c r="A962" s="638"/>
      <c r="H962" s="607" t="s">
        <v>537</v>
      </c>
      <c r="I962" s="623" t="s">
        <v>538</v>
      </c>
      <c r="J962" s="626" t="s">
        <v>652</v>
      </c>
      <c r="K962" s="607" t="s">
        <v>537</v>
      </c>
      <c r="L962" s="623" t="s">
        <v>538</v>
      </c>
      <c r="M962" s="626" t="s">
        <v>652</v>
      </c>
      <c r="N962" s="607" t="s">
        <v>537</v>
      </c>
      <c r="O962" s="623" t="s">
        <v>538</v>
      </c>
      <c r="P962" s="626" t="s">
        <v>652</v>
      </c>
      <c r="Q962" s="607" t="s">
        <v>537</v>
      </c>
      <c r="R962" s="623" t="s">
        <v>538</v>
      </c>
      <c r="S962" s="626" t="s">
        <v>652</v>
      </c>
      <c r="T962" s="607" t="s">
        <v>537</v>
      </c>
      <c r="U962" s="623" t="s">
        <v>538</v>
      </c>
      <c r="V962" s="626" t="s">
        <v>652</v>
      </c>
      <c r="W962" s="607" t="s">
        <v>537</v>
      </c>
      <c r="X962" s="623" t="s">
        <v>538</v>
      </c>
      <c r="Y962" s="626" t="s">
        <v>652</v>
      </c>
      <c r="Z962" s="607" t="s">
        <v>537</v>
      </c>
      <c r="AA962" s="623" t="s">
        <v>538</v>
      </c>
      <c r="AB962" s="626" t="s">
        <v>652</v>
      </c>
      <c r="AC962" s="607" t="s">
        <v>537</v>
      </c>
      <c r="AD962" s="623" t="s">
        <v>538</v>
      </c>
      <c r="AE962" s="626" t="s">
        <v>652</v>
      </c>
      <c r="AF962" s="607" t="s">
        <v>537</v>
      </c>
      <c r="AG962" s="623" t="s">
        <v>538</v>
      </c>
      <c r="AH962" s="626" t="s">
        <v>652</v>
      </c>
      <c r="AI962" s="607" t="s">
        <v>537</v>
      </c>
      <c r="AJ962" s="623" t="s">
        <v>538</v>
      </c>
      <c r="AK962" s="626" t="s">
        <v>652</v>
      </c>
      <c r="AL962" s="607" t="s">
        <v>537</v>
      </c>
      <c r="AM962" s="623" t="s">
        <v>538</v>
      </c>
      <c r="AN962" s="626" t="s">
        <v>652</v>
      </c>
      <c r="AO962" s="607" t="s">
        <v>537</v>
      </c>
      <c r="AP962" s="623" t="s">
        <v>538</v>
      </c>
      <c r="AQ962" s="626" t="s">
        <v>652</v>
      </c>
    </row>
    <row r="963" spans="1:43" hidden="1" x14ac:dyDescent="0.3">
      <c r="A963" s="638"/>
      <c r="H963" s="607" t="s">
        <v>592</v>
      </c>
      <c r="I963" s="623">
        <v>1</v>
      </c>
      <c r="J963" s="623">
        <v>5</v>
      </c>
      <c r="K963" s="607" t="s">
        <v>592</v>
      </c>
      <c r="L963" s="623">
        <v>2</v>
      </c>
      <c r="M963" s="623">
        <v>5</v>
      </c>
      <c r="N963" s="607" t="s">
        <v>592</v>
      </c>
      <c r="O963" s="623">
        <v>3</v>
      </c>
      <c r="P963" s="623">
        <v>5</v>
      </c>
      <c r="Q963" s="607" t="s">
        <v>592</v>
      </c>
      <c r="R963" s="623">
        <v>4</v>
      </c>
      <c r="S963" s="623">
        <v>5</v>
      </c>
      <c r="T963" s="607" t="s">
        <v>592</v>
      </c>
      <c r="U963" s="623">
        <v>5</v>
      </c>
      <c r="V963" s="623">
        <v>5</v>
      </c>
      <c r="W963" s="607" t="s">
        <v>592</v>
      </c>
      <c r="X963" s="623">
        <v>6</v>
      </c>
      <c r="Y963" s="623">
        <v>5</v>
      </c>
      <c r="Z963" s="607" t="s">
        <v>592</v>
      </c>
      <c r="AA963" s="623">
        <v>7</v>
      </c>
      <c r="AB963" s="623">
        <v>5</v>
      </c>
      <c r="AC963" s="607" t="s">
        <v>592</v>
      </c>
      <c r="AD963" s="623">
        <v>8</v>
      </c>
      <c r="AE963" s="623">
        <v>5</v>
      </c>
      <c r="AF963" s="607" t="s">
        <v>592</v>
      </c>
      <c r="AG963" s="623">
        <v>9</v>
      </c>
      <c r="AH963" s="623">
        <v>5</v>
      </c>
      <c r="AI963" s="607" t="s">
        <v>592</v>
      </c>
      <c r="AJ963" s="623">
        <v>10</v>
      </c>
      <c r="AK963" s="623">
        <v>5</v>
      </c>
      <c r="AL963" s="607" t="s">
        <v>592</v>
      </c>
      <c r="AM963" s="623">
        <v>11</v>
      </c>
      <c r="AN963" s="623">
        <v>5</v>
      </c>
      <c r="AO963" s="607" t="s">
        <v>592</v>
      </c>
      <c r="AP963" s="623">
        <v>12</v>
      </c>
      <c r="AQ963" s="623">
        <v>5</v>
      </c>
    </row>
    <row r="964" spans="1:43" hidden="1" x14ac:dyDescent="0.3">
      <c r="A964" s="638"/>
      <c r="H964" s="602" t="s">
        <v>537</v>
      </c>
      <c r="I964" s="623" t="s">
        <v>538</v>
      </c>
      <c r="J964" s="626" t="s">
        <v>652</v>
      </c>
      <c r="K964" s="602" t="s">
        <v>537</v>
      </c>
      <c r="L964" s="623" t="s">
        <v>538</v>
      </c>
      <c r="M964" s="626" t="s">
        <v>652</v>
      </c>
      <c r="N964" s="602" t="s">
        <v>537</v>
      </c>
      <c r="O964" s="623" t="s">
        <v>538</v>
      </c>
      <c r="P964" s="626" t="s">
        <v>652</v>
      </c>
      <c r="Q964" s="602" t="s">
        <v>537</v>
      </c>
      <c r="R964" s="623" t="s">
        <v>538</v>
      </c>
      <c r="S964" s="626" t="s">
        <v>652</v>
      </c>
      <c r="T964" s="602" t="s">
        <v>537</v>
      </c>
      <c r="U964" s="623" t="s">
        <v>538</v>
      </c>
      <c r="V964" s="626" t="s">
        <v>652</v>
      </c>
      <c r="W964" s="602" t="s">
        <v>537</v>
      </c>
      <c r="X964" s="623" t="s">
        <v>538</v>
      </c>
      <c r="Y964" s="626" t="s">
        <v>652</v>
      </c>
      <c r="Z964" s="602" t="s">
        <v>537</v>
      </c>
      <c r="AA964" s="623" t="s">
        <v>538</v>
      </c>
      <c r="AB964" s="626" t="s">
        <v>652</v>
      </c>
      <c r="AC964" s="602" t="s">
        <v>537</v>
      </c>
      <c r="AD964" s="623" t="s">
        <v>538</v>
      </c>
      <c r="AE964" s="626" t="s">
        <v>652</v>
      </c>
      <c r="AF964" s="602" t="s">
        <v>537</v>
      </c>
      <c r="AG964" s="623" t="s">
        <v>538</v>
      </c>
      <c r="AH964" s="626" t="s">
        <v>652</v>
      </c>
      <c r="AI964" s="602" t="s">
        <v>537</v>
      </c>
      <c r="AJ964" s="623" t="s">
        <v>538</v>
      </c>
      <c r="AK964" s="626" t="s">
        <v>652</v>
      </c>
      <c r="AL964" s="602" t="s">
        <v>537</v>
      </c>
      <c r="AM964" s="623" t="s">
        <v>538</v>
      </c>
      <c r="AN964" s="626" t="s">
        <v>652</v>
      </c>
      <c r="AO964" s="602" t="s">
        <v>537</v>
      </c>
      <c r="AP964" s="623" t="s">
        <v>538</v>
      </c>
      <c r="AQ964" s="626" t="s">
        <v>652</v>
      </c>
    </row>
    <row r="965" spans="1:43" hidden="1" x14ac:dyDescent="0.3">
      <c r="A965" s="638"/>
      <c r="H965" s="602" t="s">
        <v>593</v>
      </c>
      <c r="I965" s="623">
        <v>1</v>
      </c>
      <c r="J965" s="623">
        <v>5</v>
      </c>
      <c r="K965" s="602" t="s">
        <v>593</v>
      </c>
      <c r="L965" s="623">
        <v>2</v>
      </c>
      <c r="M965" s="623">
        <v>5</v>
      </c>
      <c r="N965" s="602" t="s">
        <v>593</v>
      </c>
      <c r="O965" s="623">
        <v>3</v>
      </c>
      <c r="P965" s="623">
        <v>5</v>
      </c>
      <c r="Q965" s="602" t="s">
        <v>593</v>
      </c>
      <c r="R965" s="623">
        <v>4</v>
      </c>
      <c r="S965" s="623">
        <v>5</v>
      </c>
      <c r="T965" s="602" t="s">
        <v>593</v>
      </c>
      <c r="U965" s="623">
        <v>5</v>
      </c>
      <c r="V965" s="623">
        <v>5</v>
      </c>
      <c r="W965" s="602" t="s">
        <v>593</v>
      </c>
      <c r="X965" s="623">
        <v>6</v>
      </c>
      <c r="Y965" s="623">
        <v>5</v>
      </c>
      <c r="Z965" s="602" t="s">
        <v>593</v>
      </c>
      <c r="AA965" s="623">
        <v>7</v>
      </c>
      <c r="AB965" s="623">
        <v>5</v>
      </c>
      <c r="AC965" s="602" t="s">
        <v>593</v>
      </c>
      <c r="AD965" s="623">
        <v>8</v>
      </c>
      <c r="AE965" s="623">
        <v>5</v>
      </c>
      <c r="AF965" s="602" t="s">
        <v>593</v>
      </c>
      <c r="AG965" s="623">
        <v>9</v>
      </c>
      <c r="AH965" s="623">
        <v>5</v>
      </c>
      <c r="AI965" s="602" t="s">
        <v>593</v>
      </c>
      <c r="AJ965" s="623">
        <v>10</v>
      </c>
      <c r="AK965" s="623">
        <v>5</v>
      </c>
      <c r="AL965" s="602" t="s">
        <v>593</v>
      </c>
      <c r="AM965" s="623">
        <v>11</v>
      </c>
      <c r="AN965" s="623">
        <v>5</v>
      </c>
      <c r="AO965" s="602" t="s">
        <v>593</v>
      </c>
      <c r="AP965" s="623">
        <v>12</v>
      </c>
      <c r="AQ965" s="623">
        <v>5</v>
      </c>
    </row>
    <row r="966" spans="1:43" hidden="1" x14ac:dyDescent="0.3">
      <c r="A966" s="638"/>
      <c r="H966" s="602" t="s">
        <v>537</v>
      </c>
      <c r="I966" s="623" t="s">
        <v>538</v>
      </c>
      <c r="J966" s="626" t="s">
        <v>652</v>
      </c>
      <c r="K966" s="602" t="s">
        <v>537</v>
      </c>
      <c r="L966" s="623" t="s">
        <v>538</v>
      </c>
      <c r="M966" s="626" t="s">
        <v>652</v>
      </c>
      <c r="N966" s="602" t="s">
        <v>537</v>
      </c>
      <c r="O966" s="623" t="s">
        <v>538</v>
      </c>
      <c r="P966" s="626" t="s">
        <v>652</v>
      </c>
      <c r="Q966" s="602" t="s">
        <v>537</v>
      </c>
      <c r="R966" s="623" t="s">
        <v>538</v>
      </c>
      <c r="S966" s="626" t="s">
        <v>652</v>
      </c>
      <c r="T966" s="602" t="s">
        <v>537</v>
      </c>
      <c r="U966" s="623" t="s">
        <v>538</v>
      </c>
      <c r="V966" s="626" t="s">
        <v>652</v>
      </c>
      <c r="W966" s="602" t="s">
        <v>537</v>
      </c>
      <c r="X966" s="623" t="s">
        <v>538</v>
      </c>
      <c r="Y966" s="626" t="s">
        <v>652</v>
      </c>
      <c r="Z966" s="602" t="s">
        <v>537</v>
      </c>
      <c r="AA966" s="623" t="s">
        <v>538</v>
      </c>
      <c r="AB966" s="626" t="s">
        <v>652</v>
      </c>
      <c r="AC966" s="602" t="s">
        <v>537</v>
      </c>
      <c r="AD966" s="623" t="s">
        <v>538</v>
      </c>
      <c r="AE966" s="626" t="s">
        <v>652</v>
      </c>
      <c r="AF966" s="602" t="s">
        <v>537</v>
      </c>
      <c r="AG966" s="623" t="s">
        <v>538</v>
      </c>
      <c r="AH966" s="626" t="s">
        <v>652</v>
      </c>
      <c r="AI966" s="602" t="s">
        <v>537</v>
      </c>
      <c r="AJ966" s="623" t="s">
        <v>538</v>
      </c>
      <c r="AK966" s="626" t="s">
        <v>652</v>
      </c>
      <c r="AL966" s="602" t="s">
        <v>537</v>
      </c>
      <c r="AM966" s="623" t="s">
        <v>538</v>
      </c>
      <c r="AN966" s="626" t="s">
        <v>652</v>
      </c>
      <c r="AO966" s="602" t="s">
        <v>537</v>
      </c>
      <c r="AP966" s="623" t="s">
        <v>538</v>
      </c>
      <c r="AQ966" s="626" t="s">
        <v>652</v>
      </c>
    </row>
    <row r="967" spans="1:43" hidden="1" x14ac:dyDescent="0.3">
      <c r="A967" s="638"/>
      <c r="H967" s="602" t="s">
        <v>594</v>
      </c>
      <c r="I967" s="623">
        <v>1</v>
      </c>
      <c r="J967" s="623">
        <v>5</v>
      </c>
      <c r="K967" s="602" t="s">
        <v>594</v>
      </c>
      <c r="L967" s="623">
        <v>2</v>
      </c>
      <c r="M967" s="623">
        <v>5</v>
      </c>
      <c r="N967" s="602" t="s">
        <v>594</v>
      </c>
      <c r="O967" s="623">
        <v>3</v>
      </c>
      <c r="P967" s="623">
        <v>5</v>
      </c>
      <c r="Q967" s="602" t="s">
        <v>594</v>
      </c>
      <c r="R967" s="623">
        <v>4</v>
      </c>
      <c r="S967" s="623">
        <v>5</v>
      </c>
      <c r="T967" s="602" t="s">
        <v>594</v>
      </c>
      <c r="U967" s="623">
        <v>5</v>
      </c>
      <c r="V967" s="623">
        <v>5</v>
      </c>
      <c r="W967" s="602" t="s">
        <v>594</v>
      </c>
      <c r="X967" s="623">
        <v>6</v>
      </c>
      <c r="Y967" s="623">
        <v>5</v>
      </c>
      <c r="Z967" s="602" t="s">
        <v>594</v>
      </c>
      <c r="AA967" s="623">
        <v>7</v>
      </c>
      <c r="AB967" s="623">
        <v>5</v>
      </c>
      <c r="AC967" s="602" t="s">
        <v>594</v>
      </c>
      <c r="AD967" s="623">
        <v>8</v>
      </c>
      <c r="AE967" s="623">
        <v>5</v>
      </c>
      <c r="AF967" s="602" t="s">
        <v>594</v>
      </c>
      <c r="AG967" s="623">
        <v>9</v>
      </c>
      <c r="AH967" s="623">
        <v>5</v>
      </c>
      <c r="AI967" s="602" t="s">
        <v>594</v>
      </c>
      <c r="AJ967" s="623">
        <v>10</v>
      </c>
      <c r="AK967" s="623">
        <v>5</v>
      </c>
      <c r="AL967" s="602" t="s">
        <v>594</v>
      </c>
      <c r="AM967" s="623">
        <v>11</v>
      </c>
      <c r="AN967" s="623">
        <v>5</v>
      </c>
      <c r="AO967" s="602" t="s">
        <v>594</v>
      </c>
      <c r="AP967" s="623">
        <v>12</v>
      </c>
      <c r="AQ967" s="623">
        <v>5</v>
      </c>
    </row>
    <row r="968" spans="1:43" hidden="1" x14ac:dyDescent="0.3">
      <c r="A968" s="638"/>
      <c r="H968" s="602" t="s">
        <v>537</v>
      </c>
      <c r="I968" s="623" t="s">
        <v>538</v>
      </c>
      <c r="J968" s="626" t="s">
        <v>652</v>
      </c>
      <c r="K968" s="602" t="s">
        <v>537</v>
      </c>
      <c r="L968" s="623" t="s">
        <v>538</v>
      </c>
      <c r="M968" s="626" t="s">
        <v>652</v>
      </c>
      <c r="N968" s="602" t="s">
        <v>537</v>
      </c>
      <c r="O968" s="623" t="s">
        <v>538</v>
      </c>
      <c r="P968" s="626" t="s">
        <v>652</v>
      </c>
      <c r="Q968" s="602" t="s">
        <v>537</v>
      </c>
      <c r="R968" s="623" t="s">
        <v>538</v>
      </c>
      <c r="S968" s="626" t="s">
        <v>652</v>
      </c>
      <c r="T968" s="602" t="s">
        <v>537</v>
      </c>
      <c r="U968" s="623" t="s">
        <v>538</v>
      </c>
      <c r="V968" s="626" t="s">
        <v>652</v>
      </c>
      <c r="W968" s="602" t="s">
        <v>537</v>
      </c>
      <c r="X968" s="623" t="s">
        <v>538</v>
      </c>
      <c r="Y968" s="626" t="s">
        <v>652</v>
      </c>
      <c r="Z968" s="602" t="s">
        <v>537</v>
      </c>
      <c r="AA968" s="623" t="s">
        <v>538</v>
      </c>
      <c r="AB968" s="626" t="s">
        <v>652</v>
      </c>
      <c r="AC968" s="602" t="s">
        <v>537</v>
      </c>
      <c r="AD968" s="623" t="s">
        <v>538</v>
      </c>
      <c r="AE968" s="626" t="s">
        <v>652</v>
      </c>
      <c r="AF968" s="602" t="s">
        <v>537</v>
      </c>
      <c r="AG968" s="623" t="s">
        <v>538</v>
      </c>
      <c r="AH968" s="626" t="s">
        <v>652</v>
      </c>
      <c r="AI968" s="602" t="s">
        <v>537</v>
      </c>
      <c r="AJ968" s="623" t="s">
        <v>538</v>
      </c>
      <c r="AK968" s="626" t="s">
        <v>652</v>
      </c>
      <c r="AL968" s="602" t="s">
        <v>537</v>
      </c>
      <c r="AM968" s="623" t="s">
        <v>538</v>
      </c>
      <c r="AN968" s="626" t="s">
        <v>652</v>
      </c>
      <c r="AO968" s="602" t="s">
        <v>537</v>
      </c>
      <c r="AP968" s="623" t="s">
        <v>538</v>
      </c>
      <c r="AQ968" s="626" t="s">
        <v>652</v>
      </c>
    </row>
    <row r="969" spans="1:43" hidden="1" x14ac:dyDescent="0.3">
      <c r="A969" s="638"/>
      <c r="H969" s="602" t="s">
        <v>595</v>
      </c>
      <c r="I969" s="623">
        <v>1</v>
      </c>
      <c r="J969" s="623">
        <v>5</v>
      </c>
      <c r="K969" s="602" t="s">
        <v>595</v>
      </c>
      <c r="L969" s="623">
        <v>2</v>
      </c>
      <c r="M969" s="623">
        <v>5</v>
      </c>
      <c r="N969" s="602" t="s">
        <v>595</v>
      </c>
      <c r="O969" s="623">
        <v>3</v>
      </c>
      <c r="P969" s="623">
        <v>5</v>
      </c>
      <c r="Q969" s="602" t="s">
        <v>595</v>
      </c>
      <c r="R969" s="623">
        <v>4</v>
      </c>
      <c r="S969" s="623">
        <v>5</v>
      </c>
      <c r="T969" s="602" t="s">
        <v>595</v>
      </c>
      <c r="U969" s="623">
        <v>5</v>
      </c>
      <c r="V969" s="623">
        <v>5</v>
      </c>
      <c r="W969" s="602" t="s">
        <v>595</v>
      </c>
      <c r="X969" s="623">
        <v>6</v>
      </c>
      <c r="Y969" s="623">
        <v>5</v>
      </c>
      <c r="Z969" s="602" t="s">
        <v>595</v>
      </c>
      <c r="AA969" s="623">
        <v>7</v>
      </c>
      <c r="AB969" s="623">
        <v>5</v>
      </c>
      <c r="AC969" s="602" t="s">
        <v>595</v>
      </c>
      <c r="AD969" s="623">
        <v>8</v>
      </c>
      <c r="AE969" s="623">
        <v>5</v>
      </c>
      <c r="AF969" s="602" t="s">
        <v>595</v>
      </c>
      <c r="AG969" s="623">
        <v>9</v>
      </c>
      <c r="AH969" s="623">
        <v>5</v>
      </c>
      <c r="AI969" s="602" t="s">
        <v>595</v>
      </c>
      <c r="AJ969" s="623">
        <v>10</v>
      </c>
      <c r="AK969" s="623">
        <v>5</v>
      </c>
      <c r="AL969" s="602" t="s">
        <v>595</v>
      </c>
      <c r="AM969" s="623">
        <v>11</v>
      </c>
      <c r="AN969" s="623">
        <v>5</v>
      </c>
      <c r="AO969" s="602" t="s">
        <v>595</v>
      </c>
      <c r="AP969" s="623">
        <v>12</v>
      </c>
      <c r="AQ969" s="623">
        <v>5</v>
      </c>
    </row>
    <row r="970" spans="1:43" hidden="1" x14ac:dyDescent="0.3">
      <c r="A970" s="638"/>
      <c r="H970" s="607" t="s">
        <v>537</v>
      </c>
      <c r="I970" s="623" t="s">
        <v>538</v>
      </c>
      <c r="J970" s="626" t="s">
        <v>652</v>
      </c>
      <c r="K970" s="607" t="s">
        <v>537</v>
      </c>
      <c r="L970" s="623" t="s">
        <v>538</v>
      </c>
      <c r="M970" s="626" t="s">
        <v>652</v>
      </c>
      <c r="N970" s="607" t="s">
        <v>537</v>
      </c>
      <c r="O970" s="623" t="s">
        <v>538</v>
      </c>
      <c r="P970" s="626" t="s">
        <v>652</v>
      </c>
      <c r="Q970" s="607" t="s">
        <v>537</v>
      </c>
      <c r="R970" s="623" t="s">
        <v>538</v>
      </c>
      <c r="S970" s="626" t="s">
        <v>652</v>
      </c>
      <c r="T970" s="607" t="s">
        <v>537</v>
      </c>
      <c r="U970" s="623" t="s">
        <v>538</v>
      </c>
      <c r="V970" s="626" t="s">
        <v>652</v>
      </c>
      <c r="W970" s="607" t="s">
        <v>537</v>
      </c>
      <c r="X970" s="623" t="s">
        <v>538</v>
      </c>
      <c r="Y970" s="626" t="s">
        <v>652</v>
      </c>
      <c r="Z970" s="607" t="s">
        <v>537</v>
      </c>
      <c r="AA970" s="623" t="s">
        <v>538</v>
      </c>
      <c r="AB970" s="626" t="s">
        <v>652</v>
      </c>
      <c r="AC970" s="607" t="s">
        <v>537</v>
      </c>
      <c r="AD970" s="623" t="s">
        <v>538</v>
      </c>
      <c r="AE970" s="626" t="s">
        <v>652</v>
      </c>
      <c r="AF970" s="607" t="s">
        <v>537</v>
      </c>
      <c r="AG970" s="623" t="s">
        <v>538</v>
      </c>
      <c r="AH970" s="626" t="s">
        <v>652</v>
      </c>
      <c r="AI970" s="607" t="s">
        <v>537</v>
      </c>
      <c r="AJ970" s="623" t="s">
        <v>538</v>
      </c>
      <c r="AK970" s="626" t="s">
        <v>652</v>
      </c>
      <c r="AL970" s="607" t="s">
        <v>537</v>
      </c>
      <c r="AM970" s="623" t="s">
        <v>538</v>
      </c>
      <c r="AN970" s="626" t="s">
        <v>652</v>
      </c>
      <c r="AO970" s="607" t="s">
        <v>537</v>
      </c>
      <c r="AP970" s="623" t="s">
        <v>538</v>
      </c>
      <c r="AQ970" s="626" t="s">
        <v>652</v>
      </c>
    </row>
    <row r="971" spans="1:43" hidden="1" x14ac:dyDescent="0.3">
      <c r="A971" s="638"/>
      <c r="H971" s="607" t="s">
        <v>596</v>
      </c>
      <c r="I971" s="623">
        <v>1</v>
      </c>
      <c r="J971" s="623">
        <v>5</v>
      </c>
      <c r="K971" s="607" t="s">
        <v>596</v>
      </c>
      <c r="L971" s="623">
        <v>2</v>
      </c>
      <c r="M971" s="623">
        <v>5</v>
      </c>
      <c r="N971" s="607" t="s">
        <v>596</v>
      </c>
      <c r="O971" s="623">
        <v>3</v>
      </c>
      <c r="P971" s="623">
        <v>5</v>
      </c>
      <c r="Q971" s="607" t="s">
        <v>596</v>
      </c>
      <c r="R971" s="623">
        <v>4</v>
      </c>
      <c r="S971" s="623">
        <v>5</v>
      </c>
      <c r="T971" s="607" t="s">
        <v>596</v>
      </c>
      <c r="U971" s="623">
        <v>5</v>
      </c>
      <c r="V971" s="623">
        <v>5</v>
      </c>
      <c r="W971" s="607" t="s">
        <v>596</v>
      </c>
      <c r="X971" s="623">
        <v>6</v>
      </c>
      <c r="Y971" s="623">
        <v>5</v>
      </c>
      <c r="Z971" s="607" t="s">
        <v>596</v>
      </c>
      <c r="AA971" s="623">
        <v>7</v>
      </c>
      <c r="AB971" s="623">
        <v>5</v>
      </c>
      <c r="AC971" s="607" t="s">
        <v>596</v>
      </c>
      <c r="AD971" s="623">
        <v>8</v>
      </c>
      <c r="AE971" s="623">
        <v>5</v>
      </c>
      <c r="AF971" s="607" t="s">
        <v>596</v>
      </c>
      <c r="AG971" s="623">
        <v>9</v>
      </c>
      <c r="AH971" s="623">
        <v>5</v>
      </c>
      <c r="AI971" s="607" t="s">
        <v>596</v>
      </c>
      <c r="AJ971" s="623">
        <v>10</v>
      </c>
      <c r="AK971" s="623">
        <v>5</v>
      </c>
      <c r="AL971" s="607" t="s">
        <v>596</v>
      </c>
      <c r="AM971" s="623">
        <v>11</v>
      </c>
      <c r="AN971" s="623">
        <v>5</v>
      </c>
      <c r="AO971" s="607" t="s">
        <v>596</v>
      </c>
      <c r="AP971" s="623">
        <v>12</v>
      </c>
      <c r="AQ971" s="623">
        <v>5</v>
      </c>
    </row>
    <row r="972" spans="1:43" hidden="1" x14ac:dyDescent="0.3">
      <c r="A972" s="638"/>
      <c r="H972" s="607" t="s">
        <v>537</v>
      </c>
      <c r="I972" s="623" t="s">
        <v>538</v>
      </c>
      <c r="J972" s="626" t="s">
        <v>652</v>
      </c>
      <c r="K972" s="607" t="s">
        <v>537</v>
      </c>
      <c r="L972" s="623" t="s">
        <v>538</v>
      </c>
      <c r="M972" s="626" t="s">
        <v>652</v>
      </c>
      <c r="N972" s="607" t="s">
        <v>537</v>
      </c>
      <c r="O972" s="623" t="s">
        <v>538</v>
      </c>
      <c r="P972" s="626" t="s">
        <v>652</v>
      </c>
      <c r="Q972" s="607" t="s">
        <v>537</v>
      </c>
      <c r="R972" s="623" t="s">
        <v>538</v>
      </c>
      <c r="S972" s="626" t="s">
        <v>652</v>
      </c>
      <c r="T972" s="607" t="s">
        <v>537</v>
      </c>
      <c r="U972" s="623" t="s">
        <v>538</v>
      </c>
      <c r="V972" s="626" t="s">
        <v>652</v>
      </c>
      <c r="W972" s="607" t="s">
        <v>537</v>
      </c>
      <c r="X972" s="623" t="s">
        <v>538</v>
      </c>
      <c r="Y972" s="626" t="s">
        <v>652</v>
      </c>
      <c r="Z972" s="607" t="s">
        <v>537</v>
      </c>
      <c r="AA972" s="623" t="s">
        <v>538</v>
      </c>
      <c r="AB972" s="626" t="s">
        <v>652</v>
      </c>
      <c r="AC972" s="607" t="s">
        <v>537</v>
      </c>
      <c r="AD972" s="623" t="s">
        <v>538</v>
      </c>
      <c r="AE972" s="626" t="s">
        <v>652</v>
      </c>
      <c r="AF972" s="607" t="s">
        <v>537</v>
      </c>
      <c r="AG972" s="623" t="s">
        <v>538</v>
      </c>
      <c r="AH972" s="626" t="s">
        <v>652</v>
      </c>
      <c r="AI972" s="607" t="s">
        <v>537</v>
      </c>
      <c r="AJ972" s="623" t="s">
        <v>538</v>
      </c>
      <c r="AK972" s="626" t="s">
        <v>652</v>
      </c>
      <c r="AL972" s="607" t="s">
        <v>537</v>
      </c>
      <c r="AM972" s="623" t="s">
        <v>538</v>
      </c>
      <c r="AN972" s="626" t="s">
        <v>652</v>
      </c>
      <c r="AO972" s="607" t="s">
        <v>537</v>
      </c>
      <c r="AP972" s="623" t="s">
        <v>538</v>
      </c>
      <c r="AQ972" s="626" t="s">
        <v>652</v>
      </c>
    </row>
    <row r="973" spans="1:43" ht="15" hidden="1" thickBot="1" x14ac:dyDescent="0.35">
      <c r="A973" s="638"/>
      <c r="H973" s="615" t="s">
        <v>597</v>
      </c>
      <c r="I973" s="629">
        <v>1</v>
      </c>
      <c r="J973" s="629">
        <v>5</v>
      </c>
      <c r="K973" s="615" t="s">
        <v>597</v>
      </c>
      <c r="L973" s="629">
        <v>2</v>
      </c>
      <c r="M973" s="629">
        <v>5</v>
      </c>
      <c r="N973" s="615" t="s">
        <v>597</v>
      </c>
      <c r="O973" s="629">
        <v>3</v>
      </c>
      <c r="P973" s="629">
        <v>5</v>
      </c>
      <c r="Q973" s="615" t="s">
        <v>597</v>
      </c>
      <c r="R973" s="629">
        <v>4</v>
      </c>
      <c r="S973" s="629">
        <v>5</v>
      </c>
      <c r="T973" s="615" t="s">
        <v>597</v>
      </c>
      <c r="U973" s="629">
        <v>5</v>
      </c>
      <c r="V973" s="629">
        <v>5</v>
      </c>
      <c r="W973" s="615" t="s">
        <v>597</v>
      </c>
      <c r="X973" s="629">
        <v>6</v>
      </c>
      <c r="Y973" s="629">
        <v>5</v>
      </c>
      <c r="Z973" s="615" t="s">
        <v>597</v>
      </c>
      <c r="AA973" s="629">
        <v>7</v>
      </c>
      <c r="AB973" s="629">
        <v>5</v>
      </c>
      <c r="AC973" s="615" t="s">
        <v>597</v>
      </c>
      <c r="AD973" s="629">
        <v>8</v>
      </c>
      <c r="AE973" s="629">
        <v>5</v>
      </c>
      <c r="AF973" s="615" t="s">
        <v>597</v>
      </c>
      <c r="AG973" s="629">
        <v>9</v>
      </c>
      <c r="AH973" s="629">
        <v>5</v>
      </c>
      <c r="AI973" s="615" t="s">
        <v>597</v>
      </c>
      <c r="AJ973" s="629">
        <v>10</v>
      </c>
      <c r="AK973" s="629">
        <v>5</v>
      </c>
      <c r="AL973" s="615" t="s">
        <v>597</v>
      </c>
      <c r="AM973" s="629">
        <v>11</v>
      </c>
      <c r="AN973" s="629">
        <v>5</v>
      </c>
      <c r="AO973" s="615" t="s">
        <v>597</v>
      </c>
      <c r="AP973" s="629">
        <v>12</v>
      </c>
      <c r="AQ973" s="629">
        <v>5</v>
      </c>
    </row>
    <row r="974" spans="1:43" hidden="1" x14ac:dyDescent="0.3">
      <c r="A974" s="638"/>
      <c r="H974" s="619" t="s">
        <v>537</v>
      </c>
      <c r="I974" s="620" t="s">
        <v>538</v>
      </c>
      <c r="J974" s="621" t="s">
        <v>652</v>
      </c>
      <c r="K974" s="619" t="s">
        <v>537</v>
      </c>
      <c r="L974" s="620" t="s">
        <v>538</v>
      </c>
      <c r="M974" s="621" t="s">
        <v>652</v>
      </c>
      <c r="N974" s="619" t="s">
        <v>537</v>
      </c>
      <c r="O974" s="620" t="s">
        <v>538</v>
      </c>
      <c r="P974" s="621" t="s">
        <v>652</v>
      </c>
      <c r="Q974" s="619" t="s">
        <v>537</v>
      </c>
      <c r="R974" s="620" t="s">
        <v>538</v>
      </c>
      <c r="S974" s="621" t="s">
        <v>652</v>
      </c>
      <c r="T974" s="619" t="s">
        <v>537</v>
      </c>
      <c r="U974" s="620" t="s">
        <v>538</v>
      </c>
      <c r="V974" s="621" t="s">
        <v>652</v>
      </c>
      <c r="W974" s="619" t="s">
        <v>537</v>
      </c>
      <c r="X974" s="620" t="s">
        <v>538</v>
      </c>
      <c r="Y974" s="621" t="s">
        <v>652</v>
      </c>
      <c r="Z974" s="619" t="s">
        <v>537</v>
      </c>
      <c r="AA974" s="620" t="s">
        <v>538</v>
      </c>
      <c r="AB974" s="621" t="s">
        <v>652</v>
      </c>
      <c r="AC974" s="619" t="s">
        <v>537</v>
      </c>
      <c r="AD974" s="620" t="s">
        <v>538</v>
      </c>
      <c r="AE974" s="621" t="s">
        <v>652</v>
      </c>
      <c r="AF974" s="619" t="s">
        <v>537</v>
      </c>
      <c r="AG974" s="620" t="s">
        <v>538</v>
      </c>
      <c r="AH974" s="621" t="s">
        <v>652</v>
      </c>
      <c r="AI974" s="619" t="s">
        <v>537</v>
      </c>
      <c r="AJ974" s="620" t="s">
        <v>538</v>
      </c>
      <c r="AK974" s="621" t="s">
        <v>652</v>
      </c>
      <c r="AL974" s="619" t="s">
        <v>537</v>
      </c>
      <c r="AM974" s="620" t="s">
        <v>538</v>
      </c>
      <c r="AN974" s="621" t="s">
        <v>652</v>
      </c>
      <c r="AO974" s="619" t="s">
        <v>537</v>
      </c>
      <c r="AP974" s="620" t="s">
        <v>538</v>
      </c>
      <c r="AQ974" s="621" t="s">
        <v>652</v>
      </c>
    </row>
    <row r="975" spans="1:43" ht="15" hidden="1" thickBot="1" x14ac:dyDescent="0.35">
      <c r="A975" s="638"/>
      <c r="H975" s="615" t="s">
        <v>598</v>
      </c>
      <c r="I975" s="629">
        <v>1</v>
      </c>
      <c r="J975" s="629">
        <v>5</v>
      </c>
      <c r="K975" s="615" t="s">
        <v>598</v>
      </c>
      <c r="L975" s="629">
        <v>2</v>
      </c>
      <c r="M975" s="629">
        <v>5</v>
      </c>
      <c r="N975" s="615" t="s">
        <v>598</v>
      </c>
      <c r="O975" s="629">
        <v>3</v>
      </c>
      <c r="P975" s="629">
        <v>5</v>
      </c>
      <c r="Q975" s="615" t="s">
        <v>598</v>
      </c>
      <c r="R975" s="629">
        <v>4</v>
      </c>
      <c r="S975" s="629">
        <v>5</v>
      </c>
      <c r="T975" s="615" t="s">
        <v>598</v>
      </c>
      <c r="U975" s="629">
        <v>5</v>
      </c>
      <c r="V975" s="629">
        <v>5</v>
      </c>
      <c r="W975" s="615" t="s">
        <v>598</v>
      </c>
      <c r="X975" s="629">
        <v>6</v>
      </c>
      <c r="Y975" s="629">
        <v>5</v>
      </c>
      <c r="Z975" s="615" t="s">
        <v>598</v>
      </c>
      <c r="AA975" s="629">
        <v>7</v>
      </c>
      <c r="AB975" s="629">
        <v>5</v>
      </c>
      <c r="AC975" s="615" t="s">
        <v>598</v>
      </c>
      <c r="AD975" s="629">
        <v>8</v>
      </c>
      <c r="AE975" s="629">
        <v>5</v>
      </c>
      <c r="AF975" s="615" t="s">
        <v>598</v>
      </c>
      <c r="AG975" s="629">
        <v>9</v>
      </c>
      <c r="AH975" s="629">
        <v>5</v>
      </c>
      <c r="AI975" s="615" t="s">
        <v>598</v>
      </c>
      <c r="AJ975" s="629">
        <v>10</v>
      </c>
      <c r="AK975" s="629">
        <v>5</v>
      </c>
      <c r="AL975" s="615" t="s">
        <v>598</v>
      </c>
      <c r="AM975" s="629">
        <v>11</v>
      </c>
      <c r="AN975" s="629">
        <v>5</v>
      </c>
      <c r="AO975" s="615" t="s">
        <v>598</v>
      </c>
      <c r="AP975" s="629">
        <v>12</v>
      </c>
      <c r="AQ975" s="629">
        <v>5</v>
      </c>
    </row>
    <row r="976" spans="1:43" hidden="1" x14ac:dyDescent="0.3">
      <c r="A976" s="638"/>
      <c r="H976" s="596" t="s">
        <v>537</v>
      </c>
      <c r="I976" s="620" t="s">
        <v>538</v>
      </c>
      <c r="J976" s="621" t="s">
        <v>652</v>
      </c>
      <c r="K976" s="596" t="s">
        <v>537</v>
      </c>
      <c r="L976" s="620" t="s">
        <v>538</v>
      </c>
      <c r="M976" s="621" t="s">
        <v>652</v>
      </c>
      <c r="N976" s="596" t="s">
        <v>537</v>
      </c>
      <c r="O976" s="620" t="s">
        <v>538</v>
      </c>
      <c r="P976" s="621" t="s">
        <v>652</v>
      </c>
      <c r="Q976" s="596" t="s">
        <v>537</v>
      </c>
      <c r="R976" s="620" t="s">
        <v>538</v>
      </c>
      <c r="S976" s="621" t="s">
        <v>652</v>
      </c>
      <c r="T976" s="596" t="s">
        <v>537</v>
      </c>
      <c r="U976" s="620" t="s">
        <v>538</v>
      </c>
      <c r="V976" s="621" t="s">
        <v>652</v>
      </c>
      <c r="W976" s="596" t="s">
        <v>537</v>
      </c>
      <c r="X976" s="620" t="s">
        <v>538</v>
      </c>
      <c r="Y976" s="621" t="s">
        <v>652</v>
      </c>
      <c r="Z976" s="596" t="s">
        <v>537</v>
      </c>
      <c r="AA976" s="620" t="s">
        <v>538</v>
      </c>
      <c r="AB976" s="621" t="s">
        <v>652</v>
      </c>
      <c r="AC976" s="596" t="s">
        <v>537</v>
      </c>
      <c r="AD976" s="620" t="s">
        <v>538</v>
      </c>
      <c r="AE976" s="621" t="s">
        <v>652</v>
      </c>
      <c r="AF976" s="596" t="s">
        <v>537</v>
      </c>
      <c r="AG976" s="620" t="s">
        <v>538</v>
      </c>
      <c r="AH976" s="621" t="s">
        <v>652</v>
      </c>
      <c r="AI976" s="596" t="s">
        <v>537</v>
      </c>
      <c r="AJ976" s="620" t="s">
        <v>538</v>
      </c>
      <c r="AK976" s="621" t="s">
        <v>652</v>
      </c>
      <c r="AL976" s="596" t="s">
        <v>537</v>
      </c>
      <c r="AM976" s="620" t="s">
        <v>538</v>
      </c>
      <c r="AN976" s="621" t="s">
        <v>652</v>
      </c>
      <c r="AO976" s="596" t="s">
        <v>537</v>
      </c>
      <c r="AP976" s="620" t="s">
        <v>538</v>
      </c>
      <c r="AQ976" s="621" t="s">
        <v>652</v>
      </c>
    </row>
    <row r="977" spans="1:43" ht="15" hidden="1" thickBot="1" x14ac:dyDescent="0.35">
      <c r="A977" s="638"/>
      <c r="H977" s="618" t="s">
        <v>599</v>
      </c>
      <c r="I977" s="629">
        <v>1</v>
      </c>
      <c r="J977" s="629">
        <v>5</v>
      </c>
      <c r="K977" s="618" t="s">
        <v>599</v>
      </c>
      <c r="L977" s="629">
        <v>2</v>
      </c>
      <c r="M977" s="629">
        <v>5</v>
      </c>
      <c r="N977" s="618" t="s">
        <v>599</v>
      </c>
      <c r="O977" s="629">
        <v>3</v>
      </c>
      <c r="P977" s="629">
        <v>5</v>
      </c>
      <c r="Q977" s="618" t="s">
        <v>599</v>
      </c>
      <c r="R977" s="629">
        <v>4</v>
      </c>
      <c r="S977" s="629">
        <v>5</v>
      </c>
      <c r="T977" s="618" t="s">
        <v>599</v>
      </c>
      <c r="U977" s="629">
        <v>5</v>
      </c>
      <c r="V977" s="629">
        <v>5</v>
      </c>
      <c r="W977" s="618" t="s">
        <v>599</v>
      </c>
      <c r="X977" s="629">
        <v>6</v>
      </c>
      <c r="Y977" s="629">
        <v>5</v>
      </c>
      <c r="Z977" s="618" t="s">
        <v>599</v>
      </c>
      <c r="AA977" s="629">
        <v>7</v>
      </c>
      <c r="AB977" s="629">
        <v>5</v>
      </c>
      <c r="AC977" s="618" t="s">
        <v>599</v>
      </c>
      <c r="AD977" s="629">
        <v>8</v>
      </c>
      <c r="AE977" s="629">
        <v>5</v>
      </c>
      <c r="AF977" s="618" t="s">
        <v>599</v>
      </c>
      <c r="AG977" s="629">
        <v>9</v>
      </c>
      <c r="AH977" s="629">
        <v>5</v>
      </c>
      <c r="AI977" s="618" t="s">
        <v>599</v>
      </c>
      <c r="AJ977" s="629">
        <v>10</v>
      </c>
      <c r="AK977" s="629">
        <v>5</v>
      </c>
      <c r="AL977" s="618" t="s">
        <v>599</v>
      </c>
      <c r="AM977" s="629">
        <v>11</v>
      </c>
      <c r="AN977" s="629">
        <v>5</v>
      </c>
      <c r="AO977" s="618" t="s">
        <v>599</v>
      </c>
      <c r="AP977" s="629">
        <v>12</v>
      </c>
      <c r="AQ977" s="629">
        <v>5</v>
      </c>
    </row>
    <row r="978" spans="1:43" hidden="1" x14ac:dyDescent="0.3">
      <c r="A978" s="638"/>
      <c r="H978" s="596" t="s">
        <v>537</v>
      </c>
      <c r="I978" s="620" t="s">
        <v>538</v>
      </c>
      <c r="J978" s="621" t="s">
        <v>652</v>
      </c>
      <c r="K978" s="596" t="s">
        <v>537</v>
      </c>
      <c r="L978" s="620" t="s">
        <v>538</v>
      </c>
      <c r="M978" s="621" t="s">
        <v>652</v>
      </c>
      <c r="N978" s="596" t="s">
        <v>537</v>
      </c>
      <c r="O978" s="620" t="s">
        <v>538</v>
      </c>
      <c r="P978" s="621" t="s">
        <v>652</v>
      </c>
      <c r="Q978" s="596" t="s">
        <v>537</v>
      </c>
      <c r="R978" s="620" t="s">
        <v>538</v>
      </c>
      <c r="S978" s="621" t="s">
        <v>652</v>
      </c>
      <c r="T978" s="596" t="s">
        <v>537</v>
      </c>
      <c r="U978" s="620" t="s">
        <v>538</v>
      </c>
      <c r="V978" s="621" t="s">
        <v>652</v>
      </c>
      <c r="W978" s="596" t="s">
        <v>537</v>
      </c>
      <c r="X978" s="620" t="s">
        <v>538</v>
      </c>
      <c r="Y978" s="621" t="s">
        <v>652</v>
      </c>
      <c r="Z978" s="596" t="s">
        <v>537</v>
      </c>
      <c r="AA978" s="620" t="s">
        <v>538</v>
      </c>
      <c r="AB978" s="621" t="s">
        <v>652</v>
      </c>
      <c r="AC978" s="596" t="s">
        <v>537</v>
      </c>
      <c r="AD978" s="620" t="s">
        <v>538</v>
      </c>
      <c r="AE978" s="621" t="s">
        <v>652</v>
      </c>
      <c r="AF978" s="596" t="s">
        <v>537</v>
      </c>
      <c r="AG978" s="620" t="s">
        <v>538</v>
      </c>
      <c r="AH978" s="621" t="s">
        <v>652</v>
      </c>
      <c r="AI978" s="596" t="s">
        <v>537</v>
      </c>
      <c r="AJ978" s="620" t="s">
        <v>538</v>
      </c>
      <c r="AK978" s="621" t="s">
        <v>652</v>
      </c>
      <c r="AL978" s="596" t="s">
        <v>537</v>
      </c>
      <c r="AM978" s="620" t="s">
        <v>538</v>
      </c>
      <c r="AN978" s="621" t="s">
        <v>652</v>
      </c>
      <c r="AO978" s="596" t="s">
        <v>537</v>
      </c>
      <c r="AP978" s="620" t="s">
        <v>538</v>
      </c>
      <c r="AQ978" s="621" t="s">
        <v>652</v>
      </c>
    </row>
    <row r="979" spans="1:43" hidden="1" x14ac:dyDescent="0.3">
      <c r="A979" s="638"/>
      <c r="H979" s="602" t="s">
        <v>603</v>
      </c>
      <c r="I979" s="623">
        <v>1</v>
      </c>
      <c r="J979" s="623">
        <v>5</v>
      </c>
      <c r="K979" s="602" t="s">
        <v>603</v>
      </c>
      <c r="L979" s="623">
        <v>2</v>
      </c>
      <c r="M979" s="623">
        <v>5</v>
      </c>
      <c r="N979" s="602" t="s">
        <v>603</v>
      </c>
      <c r="O979" s="623">
        <v>3</v>
      </c>
      <c r="P979" s="623">
        <v>5</v>
      </c>
      <c r="Q979" s="602" t="s">
        <v>603</v>
      </c>
      <c r="R979" s="623">
        <v>4</v>
      </c>
      <c r="S979" s="623">
        <v>5</v>
      </c>
      <c r="T979" s="602" t="s">
        <v>603</v>
      </c>
      <c r="U979" s="623">
        <v>5</v>
      </c>
      <c r="V979" s="623">
        <v>5</v>
      </c>
      <c r="W979" s="602" t="s">
        <v>603</v>
      </c>
      <c r="X979" s="623">
        <v>6</v>
      </c>
      <c r="Y979" s="623">
        <v>5</v>
      </c>
      <c r="Z979" s="602" t="s">
        <v>603</v>
      </c>
      <c r="AA979" s="623">
        <v>7</v>
      </c>
      <c r="AB979" s="623">
        <v>5</v>
      </c>
      <c r="AC979" s="602" t="s">
        <v>603</v>
      </c>
      <c r="AD979" s="623">
        <v>8</v>
      </c>
      <c r="AE979" s="623">
        <v>5</v>
      </c>
      <c r="AF979" s="602" t="s">
        <v>603</v>
      </c>
      <c r="AG979" s="623">
        <v>9</v>
      </c>
      <c r="AH979" s="623">
        <v>5</v>
      </c>
      <c r="AI979" s="602" t="s">
        <v>603</v>
      </c>
      <c r="AJ979" s="623">
        <v>10</v>
      </c>
      <c r="AK979" s="623">
        <v>5</v>
      </c>
      <c r="AL979" s="602" t="s">
        <v>603</v>
      </c>
      <c r="AM979" s="623">
        <v>11</v>
      </c>
      <c r="AN979" s="623">
        <v>5</v>
      </c>
      <c r="AO979" s="602" t="s">
        <v>603</v>
      </c>
      <c r="AP979" s="623">
        <v>12</v>
      </c>
      <c r="AQ979" s="623">
        <v>5</v>
      </c>
    </row>
    <row r="980" spans="1:43" hidden="1" x14ac:dyDescent="0.3">
      <c r="A980" s="638"/>
      <c r="H980" s="602" t="s">
        <v>537</v>
      </c>
      <c r="I980" s="623" t="s">
        <v>538</v>
      </c>
      <c r="J980" s="626" t="s">
        <v>652</v>
      </c>
      <c r="K980" s="602" t="s">
        <v>537</v>
      </c>
      <c r="L980" s="623" t="s">
        <v>538</v>
      </c>
      <c r="M980" s="626" t="s">
        <v>652</v>
      </c>
      <c r="N980" s="602" t="s">
        <v>537</v>
      </c>
      <c r="O980" s="623" t="s">
        <v>538</v>
      </c>
      <c r="P980" s="626" t="s">
        <v>652</v>
      </c>
      <c r="Q980" s="602" t="s">
        <v>537</v>
      </c>
      <c r="R980" s="623" t="s">
        <v>538</v>
      </c>
      <c r="S980" s="626" t="s">
        <v>652</v>
      </c>
      <c r="T980" s="602" t="s">
        <v>537</v>
      </c>
      <c r="U980" s="623" t="s">
        <v>538</v>
      </c>
      <c r="V980" s="626" t="s">
        <v>652</v>
      </c>
      <c r="W980" s="602" t="s">
        <v>537</v>
      </c>
      <c r="X980" s="623" t="s">
        <v>538</v>
      </c>
      <c r="Y980" s="626" t="s">
        <v>652</v>
      </c>
      <c r="Z980" s="602" t="s">
        <v>537</v>
      </c>
      <c r="AA980" s="623" t="s">
        <v>538</v>
      </c>
      <c r="AB980" s="626" t="s">
        <v>652</v>
      </c>
      <c r="AC980" s="602" t="s">
        <v>537</v>
      </c>
      <c r="AD980" s="623" t="s">
        <v>538</v>
      </c>
      <c r="AE980" s="626" t="s">
        <v>652</v>
      </c>
      <c r="AF980" s="602" t="s">
        <v>537</v>
      </c>
      <c r="AG980" s="623" t="s">
        <v>538</v>
      </c>
      <c r="AH980" s="626" t="s">
        <v>652</v>
      </c>
      <c r="AI980" s="602" t="s">
        <v>537</v>
      </c>
      <c r="AJ980" s="623" t="s">
        <v>538</v>
      </c>
      <c r="AK980" s="626" t="s">
        <v>652</v>
      </c>
      <c r="AL980" s="602" t="s">
        <v>537</v>
      </c>
      <c r="AM980" s="623" t="s">
        <v>538</v>
      </c>
      <c r="AN980" s="626" t="s">
        <v>652</v>
      </c>
      <c r="AO980" s="602" t="s">
        <v>537</v>
      </c>
      <c r="AP980" s="623" t="s">
        <v>538</v>
      </c>
      <c r="AQ980" s="626" t="s">
        <v>652</v>
      </c>
    </row>
    <row r="981" spans="1:43" hidden="1" x14ac:dyDescent="0.3">
      <c r="A981" s="638"/>
      <c r="H981" s="602" t="s">
        <v>604</v>
      </c>
      <c r="I981" s="623">
        <v>1</v>
      </c>
      <c r="J981" s="623">
        <v>5</v>
      </c>
      <c r="K981" s="602" t="s">
        <v>604</v>
      </c>
      <c r="L981" s="623">
        <v>2</v>
      </c>
      <c r="M981" s="623">
        <v>5</v>
      </c>
      <c r="N981" s="602" t="s">
        <v>604</v>
      </c>
      <c r="O981" s="623">
        <v>3</v>
      </c>
      <c r="P981" s="623">
        <v>5</v>
      </c>
      <c r="Q981" s="602" t="s">
        <v>604</v>
      </c>
      <c r="R981" s="623">
        <v>4</v>
      </c>
      <c r="S981" s="623">
        <v>5</v>
      </c>
      <c r="T981" s="602" t="s">
        <v>604</v>
      </c>
      <c r="U981" s="623">
        <v>5</v>
      </c>
      <c r="V981" s="623">
        <v>5</v>
      </c>
      <c r="W981" s="602" t="s">
        <v>604</v>
      </c>
      <c r="X981" s="623">
        <v>6</v>
      </c>
      <c r="Y981" s="623">
        <v>5</v>
      </c>
      <c r="Z981" s="602" t="s">
        <v>604</v>
      </c>
      <c r="AA981" s="623">
        <v>7</v>
      </c>
      <c r="AB981" s="623">
        <v>5</v>
      </c>
      <c r="AC981" s="602" t="s">
        <v>604</v>
      </c>
      <c r="AD981" s="623">
        <v>8</v>
      </c>
      <c r="AE981" s="623">
        <v>5</v>
      </c>
      <c r="AF981" s="602" t="s">
        <v>604</v>
      </c>
      <c r="AG981" s="623">
        <v>9</v>
      </c>
      <c r="AH981" s="623">
        <v>5</v>
      </c>
      <c r="AI981" s="602" t="s">
        <v>604</v>
      </c>
      <c r="AJ981" s="623">
        <v>10</v>
      </c>
      <c r="AK981" s="623">
        <v>5</v>
      </c>
      <c r="AL981" s="602" t="s">
        <v>604</v>
      </c>
      <c r="AM981" s="623">
        <v>11</v>
      </c>
      <c r="AN981" s="623">
        <v>5</v>
      </c>
      <c r="AO981" s="602" t="s">
        <v>604</v>
      </c>
      <c r="AP981" s="623">
        <v>12</v>
      </c>
      <c r="AQ981" s="623">
        <v>5</v>
      </c>
    </row>
    <row r="982" spans="1:43" hidden="1" x14ac:dyDescent="0.3">
      <c r="A982" s="638"/>
      <c r="H982" s="607" t="s">
        <v>537</v>
      </c>
      <c r="I982" s="623" t="s">
        <v>538</v>
      </c>
      <c r="J982" s="626" t="s">
        <v>652</v>
      </c>
      <c r="K982" s="607" t="s">
        <v>537</v>
      </c>
      <c r="L982" s="623" t="s">
        <v>538</v>
      </c>
      <c r="M982" s="626" t="s">
        <v>652</v>
      </c>
      <c r="N982" s="607" t="s">
        <v>537</v>
      </c>
      <c r="O982" s="623" t="s">
        <v>538</v>
      </c>
      <c r="P982" s="626" t="s">
        <v>652</v>
      </c>
      <c r="Q982" s="607" t="s">
        <v>537</v>
      </c>
      <c r="R982" s="623" t="s">
        <v>538</v>
      </c>
      <c r="S982" s="626" t="s">
        <v>652</v>
      </c>
      <c r="T982" s="607" t="s">
        <v>537</v>
      </c>
      <c r="U982" s="623" t="s">
        <v>538</v>
      </c>
      <c r="V982" s="626" t="s">
        <v>652</v>
      </c>
      <c r="W982" s="607" t="s">
        <v>537</v>
      </c>
      <c r="X982" s="623" t="s">
        <v>538</v>
      </c>
      <c r="Y982" s="626" t="s">
        <v>652</v>
      </c>
      <c r="Z982" s="607" t="s">
        <v>537</v>
      </c>
      <c r="AA982" s="623" t="s">
        <v>538</v>
      </c>
      <c r="AB982" s="626" t="s">
        <v>652</v>
      </c>
      <c r="AC982" s="607" t="s">
        <v>537</v>
      </c>
      <c r="AD982" s="623" t="s">
        <v>538</v>
      </c>
      <c r="AE982" s="626" t="s">
        <v>652</v>
      </c>
      <c r="AF982" s="607" t="s">
        <v>537</v>
      </c>
      <c r="AG982" s="623" t="s">
        <v>538</v>
      </c>
      <c r="AH982" s="626" t="s">
        <v>652</v>
      </c>
      <c r="AI982" s="607" t="s">
        <v>537</v>
      </c>
      <c r="AJ982" s="623" t="s">
        <v>538</v>
      </c>
      <c r="AK982" s="626" t="s">
        <v>652</v>
      </c>
      <c r="AL982" s="607" t="s">
        <v>537</v>
      </c>
      <c r="AM982" s="623" t="s">
        <v>538</v>
      </c>
      <c r="AN982" s="626" t="s">
        <v>652</v>
      </c>
      <c r="AO982" s="607" t="s">
        <v>537</v>
      </c>
      <c r="AP982" s="623" t="s">
        <v>538</v>
      </c>
      <c r="AQ982" s="626" t="s">
        <v>652</v>
      </c>
    </row>
    <row r="983" spans="1:43" hidden="1" x14ac:dyDescent="0.3">
      <c r="A983" s="638"/>
      <c r="H983" s="607" t="s">
        <v>605</v>
      </c>
      <c r="I983" s="623">
        <v>1</v>
      </c>
      <c r="J983" s="623">
        <v>5</v>
      </c>
      <c r="K983" s="607" t="s">
        <v>605</v>
      </c>
      <c r="L983" s="623">
        <v>2</v>
      </c>
      <c r="M983" s="623">
        <v>5</v>
      </c>
      <c r="N983" s="607" t="s">
        <v>605</v>
      </c>
      <c r="O983" s="623">
        <v>3</v>
      </c>
      <c r="P983" s="623">
        <v>5</v>
      </c>
      <c r="Q983" s="607" t="s">
        <v>605</v>
      </c>
      <c r="R983" s="623">
        <v>4</v>
      </c>
      <c r="S983" s="623">
        <v>5</v>
      </c>
      <c r="T983" s="607" t="s">
        <v>605</v>
      </c>
      <c r="U983" s="623">
        <v>5</v>
      </c>
      <c r="V983" s="623">
        <v>5</v>
      </c>
      <c r="W983" s="607" t="s">
        <v>605</v>
      </c>
      <c r="X983" s="623">
        <v>6</v>
      </c>
      <c r="Y983" s="623">
        <v>5</v>
      </c>
      <c r="Z983" s="607" t="s">
        <v>605</v>
      </c>
      <c r="AA983" s="623">
        <v>7</v>
      </c>
      <c r="AB983" s="623">
        <v>5</v>
      </c>
      <c r="AC983" s="607" t="s">
        <v>605</v>
      </c>
      <c r="AD983" s="623">
        <v>8</v>
      </c>
      <c r="AE983" s="623">
        <v>5</v>
      </c>
      <c r="AF983" s="607" t="s">
        <v>605</v>
      </c>
      <c r="AG983" s="623">
        <v>9</v>
      </c>
      <c r="AH983" s="623">
        <v>5</v>
      </c>
      <c r="AI983" s="607" t="s">
        <v>605</v>
      </c>
      <c r="AJ983" s="623">
        <v>10</v>
      </c>
      <c r="AK983" s="623">
        <v>5</v>
      </c>
      <c r="AL983" s="607" t="s">
        <v>605</v>
      </c>
      <c r="AM983" s="623">
        <v>11</v>
      </c>
      <c r="AN983" s="623">
        <v>5</v>
      </c>
      <c r="AO983" s="607" t="s">
        <v>605</v>
      </c>
      <c r="AP983" s="623">
        <v>12</v>
      </c>
      <c r="AQ983" s="623">
        <v>5</v>
      </c>
    </row>
    <row r="984" spans="1:43" hidden="1" x14ac:dyDescent="0.3">
      <c r="A984" s="638"/>
      <c r="H984" s="607" t="s">
        <v>537</v>
      </c>
      <c r="I984" s="623" t="s">
        <v>538</v>
      </c>
      <c r="J984" s="626" t="s">
        <v>652</v>
      </c>
      <c r="K984" s="607" t="s">
        <v>537</v>
      </c>
      <c r="L984" s="623" t="s">
        <v>538</v>
      </c>
      <c r="M984" s="626" t="s">
        <v>652</v>
      </c>
      <c r="N984" s="607" t="s">
        <v>537</v>
      </c>
      <c r="O984" s="623" t="s">
        <v>538</v>
      </c>
      <c r="P984" s="626" t="s">
        <v>652</v>
      </c>
      <c r="Q984" s="607" t="s">
        <v>537</v>
      </c>
      <c r="R984" s="623" t="s">
        <v>538</v>
      </c>
      <c r="S984" s="626" t="s">
        <v>652</v>
      </c>
      <c r="T984" s="607" t="s">
        <v>537</v>
      </c>
      <c r="U984" s="623" t="s">
        <v>538</v>
      </c>
      <c r="V984" s="626" t="s">
        <v>652</v>
      </c>
      <c r="W984" s="607" t="s">
        <v>537</v>
      </c>
      <c r="X984" s="623" t="s">
        <v>538</v>
      </c>
      <c r="Y984" s="626" t="s">
        <v>652</v>
      </c>
      <c r="Z984" s="607" t="s">
        <v>537</v>
      </c>
      <c r="AA984" s="623" t="s">
        <v>538</v>
      </c>
      <c r="AB984" s="626" t="s">
        <v>652</v>
      </c>
      <c r="AC984" s="607" t="s">
        <v>537</v>
      </c>
      <c r="AD984" s="623" t="s">
        <v>538</v>
      </c>
      <c r="AE984" s="626" t="s">
        <v>652</v>
      </c>
      <c r="AF984" s="607" t="s">
        <v>537</v>
      </c>
      <c r="AG984" s="623" t="s">
        <v>538</v>
      </c>
      <c r="AH984" s="626" t="s">
        <v>652</v>
      </c>
      <c r="AI984" s="607" t="s">
        <v>537</v>
      </c>
      <c r="AJ984" s="623" t="s">
        <v>538</v>
      </c>
      <c r="AK984" s="626" t="s">
        <v>652</v>
      </c>
      <c r="AL984" s="607" t="s">
        <v>537</v>
      </c>
      <c r="AM984" s="623" t="s">
        <v>538</v>
      </c>
      <c r="AN984" s="626" t="s">
        <v>652</v>
      </c>
      <c r="AO984" s="607" t="s">
        <v>537</v>
      </c>
      <c r="AP984" s="623" t="s">
        <v>538</v>
      </c>
      <c r="AQ984" s="626" t="s">
        <v>652</v>
      </c>
    </row>
    <row r="985" spans="1:43" hidden="1" x14ac:dyDescent="0.3">
      <c r="A985" s="638"/>
      <c r="H985" s="607" t="s">
        <v>606</v>
      </c>
      <c r="I985" s="623">
        <v>1</v>
      </c>
      <c r="J985" s="623">
        <v>5</v>
      </c>
      <c r="K985" s="607" t="s">
        <v>606</v>
      </c>
      <c r="L985" s="623">
        <v>2</v>
      </c>
      <c r="M985" s="623">
        <v>5</v>
      </c>
      <c r="N985" s="607" t="s">
        <v>606</v>
      </c>
      <c r="O985" s="623">
        <v>3</v>
      </c>
      <c r="P985" s="623">
        <v>5</v>
      </c>
      <c r="Q985" s="607" t="s">
        <v>606</v>
      </c>
      <c r="R985" s="623">
        <v>4</v>
      </c>
      <c r="S985" s="623">
        <v>5</v>
      </c>
      <c r="T985" s="607" t="s">
        <v>606</v>
      </c>
      <c r="U985" s="623">
        <v>5</v>
      </c>
      <c r="V985" s="623">
        <v>5</v>
      </c>
      <c r="W985" s="607" t="s">
        <v>606</v>
      </c>
      <c r="X985" s="623">
        <v>6</v>
      </c>
      <c r="Y985" s="623">
        <v>5</v>
      </c>
      <c r="Z985" s="607" t="s">
        <v>606</v>
      </c>
      <c r="AA985" s="623">
        <v>7</v>
      </c>
      <c r="AB985" s="623">
        <v>5</v>
      </c>
      <c r="AC985" s="607" t="s">
        <v>606</v>
      </c>
      <c r="AD985" s="623">
        <v>8</v>
      </c>
      <c r="AE985" s="623">
        <v>5</v>
      </c>
      <c r="AF985" s="607" t="s">
        <v>606</v>
      </c>
      <c r="AG985" s="623">
        <v>9</v>
      </c>
      <c r="AH985" s="623">
        <v>5</v>
      </c>
      <c r="AI985" s="607" t="s">
        <v>606</v>
      </c>
      <c r="AJ985" s="623">
        <v>10</v>
      </c>
      <c r="AK985" s="623">
        <v>5</v>
      </c>
      <c r="AL985" s="607" t="s">
        <v>606</v>
      </c>
      <c r="AM985" s="623">
        <v>11</v>
      </c>
      <c r="AN985" s="623">
        <v>5</v>
      </c>
      <c r="AO985" s="607" t="s">
        <v>606</v>
      </c>
      <c r="AP985" s="623">
        <v>12</v>
      </c>
      <c r="AQ985" s="623">
        <v>5</v>
      </c>
    </row>
    <row r="986" spans="1:43" hidden="1" x14ac:dyDescent="0.3">
      <c r="A986" s="638"/>
      <c r="H986" s="602" t="s">
        <v>537</v>
      </c>
      <c r="I986" s="623" t="s">
        <v>538</v>
      </c>
      <c r="J986" s="626" t="s">
        <v>652</v>
      </c>
      <c r="K986" s="602" t="s">
        <v>537</v>
      </c>
      <c r="L986" s="623" t="s">
        <v>538</v>
      </c>
      <c r="M986" s="626" t="s">
        <v>652</v>
      </c>
      <c r="N986" s="602" t="s">
        <v>537</v>
      </c>
      <c r="O986" s="623" t="s">
        <v>538</v>
      </c>
      <c r="P986" s="626" t="s">
        <v>652</v>
      </c>
      <c r="Q986" s="602" t="s">
        <v>537</v>
      </c>
      <c r="R986" s="623" t="s">
        <v>538</v>
      </c>
      <c r="S986" s="626" t="s">
        <v>652</v>
      </c>
      <c r="T986" s="602" t="s">
        <v>537</v>
      </c>
      <c r="U986" s="623" t="s">
        <v>538</v>
      </c>
      <c r="V986" s="626" t="s">
        <v>652</v>
      </c>
      <c r="W986" s="602" t="s">
        <v>537</v>
      </c>
      <c r="X986" s="623" t="s">
        <v>538</v>
      </c>
      <c r="Y986" s="626" t="s">
        <v>652</v>
      </c>
      <c r="Z986" s="602" t="s">
        <v>537</v>
      </c>
      <c r="AA986" s="623" t="s">
        <v>538</v>
      </c>
      <c r="AB986" s="626" t="s">
        <v>652</v>
      </c>
      <c r="AC986" s="602" t="s">
        <v>537</v>
      </c>
      <c r="AD986" s="623" t="s">
        <v>538</v>
      </c>
      <c r="AE986" s="626" t="s">
        <v>652</v>
      </c>
      <c r="AF986" s="602" t="s">
        <v>537</v>
      </c>
      <c r="AG986" s="623" t="s">
        <v>538</v>
      </c>
      <c r="AH986" s="626" t="s">
        <v>652</v>
      </c>
      <c r="AI986" s="602" t="s">
        <v>537</v>
      </c>
      <c r="AJ986" s="623" t="s">
        <v>538</v>
      </c>
      <c r="AK986" s="626" t="s">
        <v>652</v>
      </c>
      <c r="AL986" s="602" t="s">
        <v>537</v>
      </c>
      <c r="AM986" s="623" t="s">
        <v>538</v>
      </c>
      <c r="AN986" s="626" t="s">
        <v>652</v>
      </c>
      <c r="AO986" s="602" t="s">
        <v>537</v>
      </c>
      <c r="AP986" s="623" t="s">
        <v>538</v>
      </c>
      <c r="AQ986" s="626" t="s">
        <v>652</v>
      </c>
    </row>
    <row r="987" spans="1:43" hidden="1" x14ac:dyDescent="0.3">
      <c r="A987" s="638"/>
      <c r="H987" s="602" t="s">
        <v>607</v>
      </c>
      <c r="I987" s="623">
        <v>1</v>
      </c>
      <c r="J987" s="623">
        <v>5</v>
      </c>
      <c r="K987" s="602" t="s">
        <v>607</v>
      </c>
      <c r="L987" s="623">
        <v>2</v>
      </c>
      <c r="M987" s="623">
        <v>5</v>
      </c>
      <c r="N987" s="602" t="s">
        <v>607</v>
      </c>
      <c r="O987" s="623">
        <v>3</v>
      </c>
      <c r="P987" s="623">
        <v>5</v>
      </c>
      <c r="Q987" s="602" t="s">
        <v>607</v>
      </c>
      <c r="R987" s="623">
        <v>4</v>
      </c>
      <c r="S987" s="623">
        <v>5</v>
      </c>
      <c r="T987" s="602" t="s">
        <v>607</v>
      </c>
      <c r="U987" s="623">
        <v>5</v>
      </c>
      <c r="V987" s="623">
        <v>5</v>
      </c>
      <c r="W987" s="602" t="s">
        <v>607</v>
      </c>
      <c r="X987" s="623">
        <v>6</v>
      </c>
      <c r="Y987" s="623">
        <v>5</v>
      </c>
      <c r="Z987" s="602" t="s">
        <v>607</v>
      </c>
      <c r="AA987" s="623">
        <v>7</v>
      </c>
      <c r="AB987" s="623">
        <v>5</v>
      </c>
      <c r="AC987" s="602" t="s">
        <v>607</v>
      </c>
      <c r="AD987" s="623">
        <v>8</v>
      </c>
      <c r="AE987" s="623">
        <v>5</v>
      </c>
      <c r="AF987" s="602" t="s">
        <v>607</v>
      </c>
      <c r="AG987" s="623">
        <v>9</v>
      </c>
      <c r="AH987" s="623">
        <v>5</v>
      </c>
      <c r="AI987" s="602" t="s">
        <v>607</v>
      </c>
      <c r="AJ987" s="623">
        <v>10</v>
      </c>
      <c r="AK987" s="623">
        <v>5</v>
      </c>
      <c r="AL987" s="602" t="s">
        <v>607</v>
      </c>
      <c r="AM987" s="623">
        <v>11</v>
      </c>
      <c r="AN987" s="623">
        <v>5</v>
      </c>
      <c r="AO987" s="602" t="s">
        <v>607</v>
      </c>
      <c r="AP987" s="623">
        <v>12</v>
      </c>
      <c r="AQ987" s="623">
        <v>5</v>
      </c>
    </row>
    <row r="988" spans="1:43" hidden="1" x14ac:dyDescent="0.3">
      <c r="A988" s="638"/>
      <c r="H988" s="607" t="s">
        <v>537</v>
      </c>
      <c r="I988" s="623" t="s">
        <v>538</v>
      </c>
      <c r="J988" s="626" t="s">
        <v>652</v>
      </c>
      <c r="K988" s="607" t="s">
        <v>537</v>
      </c>
      <c r="L988" s="623" t="s">
        <v>538</v>
      </c>
      <c r="M988" s="626" t="s">
        <v>652</v>
      </c>
      <c r="N988" s="607" t="s">
        <v>537</v>
      </c>
      <c r="O988" s="623" t="s">
        <v>538</v>
      </c>
      <c r="P988" s="626" t="s">
        <v>652</v>
      </c>
      <c r="Q988" s="607" t="s">
        <v>537</v>
      </c>
      <c r="R988" s="623" t="s">
        <v>538</v>
      </c>
      <c r="S988" s="626" t="s">
        <v>652</v>
      </c>
      <c r="T988" s="607" t="s">
        <v>537</v>
      </c>
      <c r="U988" s="623" t="s">
        <v>538</v>
      </c>
      <c r="V988" s="626" t="s">
        <v>652</v>
      </c>
      <c r="W988" s="607" t="s">
        <v>537</v>
      </c>
      <c r="X988" s="623" t="s">
        <v>538</v>
      </c>
      <c r="Y988" s="626" t="s">
        <v>652</v>
      </c>
      <c r="Z988" s="607" t="s">
        <v>537</v>
      </c>
      <c r="AA988" s="623" t="s">
        <v>538</v>
      </c>
      <c r="AB988" s="626" t="s">
        <v>652</v>
      </c>
      <c r="AC988" s="607" t="s">
        <v>537</v>
      </c>
      <c r="AD988" s="623" t="s">
        <v>538</v>
      </c>
      <c r="AE988" s="626" t="s">
        <v>652</v>
      </c>
      <c r="AF988" s="607" t="s">
        <v>537</v>
      </c>
      <c r="AG988" s="623" t="s">
        <v>538</v>
      </c>
      <c r="AH988" s="626" t="s">
        <v>652</v>
      </c>
      <c r="AI988" s="607" t="s">
        <v>537</v>
      </c>
      <c r="AJ988" s="623" t="s">
        <v>538</v>
      </c>
      <c r="AK988" s="626" t="s">
        <v>652</v>
      </c>
      <c r="AL988" s="607" t="s">
        <v>537</v>
      </c>
      <c r="AM988" s="623" t="s">
        <v>538</v>
      </c>
      <c r="AN988" s="626" t="s">
        <v>652</v>
      </c>
      <c r="AO988" s="607" t="s">
        <v>537</v>
      </c>
      <c r="AP988" s="623" t="s">
        <v>538</v>
      </c>
      <c r="AQ988" s="626" t="s">
        <v>652</v>
      </c>
    </row>
    <row r="989" spans="1:43" hidden="1" x14ac:dyDescent="0.3">
      <c r="A989" s="638"/>
      <c r="H989" s="607" t="s">
        <v>608</v>
      </c>
      <c r="I989" s="623">
        <v>1</v>
      </c>
      <c r="J989" s="623">
        <v>5</v>
      </c>
      <c r="K989" s="607" t="s">
        <v>608</v>
      </c>
      <c r="L989" s="623">
        <v>2</v>
      </c>
      <c r="M989" s="623">
        <v>5</v>
      </c>
      <c r="N989" s="607" t="s">
        <v>608</v>
      </c>
      <c r="O989" s="623">
        <v>3</v>
      </c>
      <c r="P989" s="623">
        <v>5</v>
      </c>
      <c r="Q989" s="607" t="s">
        <v>608</v>
      </c>
      <c r="R989" s="623">
        <v>4</v>
      </c>
      <c r="S989" s="623">
        <v>5</v>
      </c>
      <c r="T989" s="607" t="s">
        <v>608</v>
      </c>
      <c r="U989" s="623">
        <v>5</v>
      </c>
      <c r="V989" s="623">
        <v>5</v>
      </c>
      <c r="W989" s="607" t="s">
        <v>608</v>
      </c>
      <c r="X989" s="623">
        <v>6</v>
      </c>
      <c r="Y989" s="623">
        <v>5</v>
      </c>
      <c r="Z989" s="607" t="s">
        <v>608</v>
      </c>
      <c r="AA989" s="623">
        <v>7</v>
      </c>
      <c r="AB989" s="623">
        <v>5</v>
      </c>
      <c r="AC989" s="607" t="s">
        <v>608</v>
      </c>
      <c r="AD989" s="623">
        <v>8</v>
      </c>
      <c r="AE989" s="623">
        <v>5</v>
      </c>
      <c r="AF989" s="607" t="s">
        <v>608</v>
      </c>
      <c r="AG989" s="623">
        <v>9</v>
      </c>
      <c r="AH989" s="623">
        <v>5</v>
      </c>
      <c r="AI989" s="607" t="s">
        <v>608</v>
      </c>
      <c r="AJ989" s="623">
        <v>10</v>
      </c>
      <c r="AK989" s="623">
        <v>5</v>
      </c>
      <c r="AL989" s="607" t="s">
        <v>608</v>
      </c>
      <c r="AM989" s="623">
        <v>11</v>
      </c>
      <c r="AN989" s="623">
        <v>5</v>
      </c>
      <c r="AO989" s="607" t="s">
        <v>608</v>
      </c>
      <c r="AP989" s="623">
        <v>12</v>
      </c>
      <c r="AQ989" s="623">
        <v>5</v>
      </c>
    </row>
    <row r="990" spans="1:43" hidden="1" x14ac:dyDescent="0.3">
      <c r="A990" s="638"/>
      <c r="H990" s="607" t="s">
        <v>537</v>
      </c>
      <c r="I990" s="623" t="s">
        <v>538</v>
      </c>
      <c r="J990" s="626" t="s">
        <v>652</v>
      </c>
      <c r="K990" s="607" t="s">
        <v>537</v>
      </c>
      <c r="L990" s="623" t="s">
        <v>538</v>
      </c>
      <c r="M990" s="626" t="s">
        <v>652</v>
      </c>
      <c r="N990" s="607" t="s">
        <v>537</v>
      </c>
      <c r="O990" s="623" t="s">
        <v>538</v>
      </c>
      <c r="P990" s="626" t="s">
        <v>652</v>
      </c>
      <c r="Q990" s="607" t="s">
        <v>537</v>
      </c>
      <c r="R990" s="623" t="s">
        <v>538</v>
      </c>
      <c r="S990" s="626" t="s">
        <v>652</v>
      </c>
      <c r="T990" s="607" t="s">
        <v>537</v>
      </c>
      <c r="U990" s="623" t="s">
        <v>538</v>
      </c>
      <c r="V990" s="626" t="s">
        <v>652</v>
      </c>
      <c r="W990" s="607" t="s">
        <v>537</v>
      </c>
      <c r="X990" s="623" t="s">
        <v>538</v>
      </c>
      <c r="Y990" s="626" t="s">
        <v>652</v>
      </c>
      <c r="Z990" s="607" t="s">
        <v>537</v>
      </c>
      <c r="AA990" s="623" t="s">
        <v>538</v>
      </c>
      <c r="AB990" s="626" t="s">
        <v>652</v>
      </c>
      <c r="AC990" s="607" t="s">
        <v>537</v>
      </c>
      <c r="AD990" s="623" t="s">
        <v>538</v>
      </c>
      <c r="AE990" s="626" t="s">
        <v>652</v>
      </c>
      <c r="AF990" s="607" t="s">
        <v>537</v>
      </c>
      <c r="AG990" s="623" t="s">
        <v>538</v>
      </c>
      <c r="AH990" s="626" t="s">
        <v>652</v>
      </c>
      <c r="AI990" s="607" t="s">
        <v>537</v>
      </c>
      <c r="AJ990" s="623" t="s">
        <v>538</v>
      </c>
      <c r="AK990" s="626" t="s">
        <v>652</v>
      </c>
      <c r="AL990" s="607" t="s">
        <v>537</v>
      </c>
      <c r="AM990" s="623" t="s">
        <v>538</v>
      </c>
      <c r="AN990" s="626" t="s">
        <v>652</v>
      </c>
      <c r="AO990" s="607" t="s">
        <v>537</v>
      </c>
      <c r="AP990" s="623" t="s">
        <v>538</v>
      </c>
      <c r="AQ990" s="626" t="s">
        <v>652</v>
      </c>
    </row>
    <row r="991" spans="1:43" hidden="1" x14ac:dyDescent="0.3">
      <c r="A991" s="638"/>
      <c r="H991" s="607" t="s">
        <v>609</v>
      </c>
      <c r="I991" s="623">
        <v>1</v>
      </c>
      <c r="J991" s="623">
        <v>5</v>
      </c>
      <c r="K991" s="607" t="s">
        <v>609</v>
      </c>
      <c r="L991" s="623">
        <v>2</v>
      </c>
      <c r="M991" s="623">
        <v>5</v>
      </c>
      <c r="N991" s="607" t="s">
        <v>609</v>
      </c>
      <c r="O991" s="623">
        <v>3</v>
      </c>
      <c r="P991" s="623">
        <v>5</v>
      </c>
      <c r="Q991" s="607" t="s">
        <v>609</v>
      </c>
      <c r="R991" s="623">
        <v>4</v>
      </c>
      <c r="S991" s="623">
        <v>5</v>
      </c>
      <c r="T991" s="607" t="s">
        <v>609</v>
      </c>
      <c r="U991" s="623">
        <v>5</v>
      </c>
      <c r="V991" s="623">
        <v>5</v>
      </c>
      <c r="W991" s="607" t="s">
        <v>609</v>
      </c>
      <c r="X991" s="623">
        <v>6</v>
      </c>
      <c r="Y991" s="623">
        <v>5</v>
      </c>
      <c r="Z991" s="607" t="s">
        <v>609</v>
      </c>
      <c r="AA991" s="623">
        <v>7</v>
      </c>
      <c r="AB991" s="623">
        <v>5</v>
      </c>
      <c r="AC991" s="607" t="s">
        <v>609</v>
      </c>
      <c r="AD991" s="623">
        <v>8</v>
      </c>
      <c r="AE991" s="623">
        <v>5</v>
      </c>
      <c r="AF991" s="607" t="s">
        <v>609</v>
      </c>
      <c r="AG991" s="623">
        <v>9</v>
      </c>
      <c r="AH991" s="623">
        <v>5</v>
      </c>
      <c r="AI991" s="607" t="s">
        <v>609</v>
      </c>
      <c r="AJ991" s="623">
        <v>10</v>
      </c>
      <c r="AK991" s="623">
        <v>5</v>
      </c>
      <c r="AL991" s="607" t="s">
        <v>609</v>
      </c>
      <c r="AM991" s="623">
        <v>11</v>
      </c>
      <c r="AN991" s="623">
        <v>5</v>
      </c>
      <c r="AO991" s="607" t="s">
        <v>609</v>
      </c>
      <c r="AP991" s="623">
        <v>12</v>
      </c>
      <c r="AQ991" s="623">
        <v>5</v>
      </c>
    </row>
    <row r="992" spans="1:43" hidden="1" x14ac:dyDescent="0.3">
      <c r="A992" s="638"/>
      <c r="H992" s="607" t="s">
        <v>537</v>
      </c>
      <c r="I992" s="623" t="s">
        <v>538</v>
      </c>
      <c r="J992" s="626" t="s">
        <v>652</v>
      </c>
      <c r="K992" s="607" t="s">
        <v>537</v>
      </c>
      <c r="L992" s="623" t="s">
        <v>538</v>
      </c>
      <c r="M992" s="626" t="s">
        <v>652</v>
      </c>
      <c r="N992" s="607" t="s">
        <v>537</v>
      </c>
      <c r="O992" s="623" t="s">
        <v>538</v>
      </c>
      <c r="P992" s="626" t="s">
        <v>652</v>
      </c>
      <c r="Q992" s="607" t="s">
        <v>537</v>
      </c>
      <c r="R992" s="623" t="s">
        <v>538</v>
      </c>
      <c r="S992" s="626" t="s">
        <v>652</v>
      </c>
      <c r="T992" s="607" t="s">
        <v>537</v>
      </c>
      <c r="U992" s="623" t="s">
        <v>538</v>
      </c>
      <c r="V992" s="626" t="s">
        <v>652</v>
      </c>
      <c r="W992" s="607" t="s">
        <v>537</v>
      </c>
      <c r="X992" s="623" t="s">
        <v>538</v>
      </c>
      <c r="Y992" s="626" t="s">
        <v>652</v>
      </c>
      <c r="Z992" s="607" t="s">
        <v>537</v>
      </c>
      <c r="AA992" s="623" t="s">
        <v>538</v>
      </c>
      <c r="AB992" s="626" t="s">
        <v>652</v>
      </c>
      <c r="AC992" s="607" t="s">
        <v>537</v>
      </c>
      <c r="AD992" s="623" t="s">
        <v>538</v>
      </c>
      <c r="AE992" s="626" t="s">
        <v>652</v>
      </c>
      <c r="AF992" s="607" t="s">
        <v>537</v>
      </c>
      <c r="AG992" s="623" t="s">
        <v>538</v>
      </c>
      <c r="AH992" s="626" t="s">
        <v>652</v>
      </c>
      <c r="AI992" s="607" t="s">
        <v>537</v>
      </c>
      <c r="AJ992" s="623" t="s">
        <v>538</v>
      </c>
      <c r="AK992" s="626" t="s">
        <v>652</v>
      </c>
      <c r="AL992" s="607" t="s">
        <v>537</v>
      </c>
      <c r="AM992" s="623" t="s">
        <v>538</v>
      </c>
      <c r="AN992" s="626" t="s">
        <v>652</v>
      </c>
      <c r="AO992" s="607" t="s">
        <v>537</v>
      </c>
      <c r="AP992" s="623" t="s">
        <v>538</v>
      </c>
      <c r="AQ992" s="626" t="s">
        <v>652</v>
      </c>
    </row>
    <row r="993" spans="1:43" ht="15" hidden="1" thickBot="1" x14ac:dyDescent="0.35">
      <c r="A993" s="638"/>
      <c r="H993" s="615" t="s">
        <v>610</v>
      </c>
      <c r="I993" s="629">
        <v>1</v>
      </c>
      <c r="J993" s="629">
        <v>5</v>
      </c>
      <c r="K993" s="615" t="s">
        <v>610</v>
      </c>
      <c r="L993" s="629">
        <v>2</v>
      </c>
      <c r="M993" s="629">
        <v>5</v>
      </c>
      <c r="N993" s="615" t="s">
        <v>610</v>
      </c>
      <c r="O993" s="629">
        <v>3</v>
      </c>
      <c r="P993" s="629">
        <v>5</v>
      </c>
      <c r="Q993" s="615" t="s">
        <v>610</v>
      </c>
      <c r="R993" s="629">
        <v>4</v>
      </c>
      <c r="S993" s="629">
        <v>5</v>
      </c>
      <c r="T993" s="615" t="s">
        <v>610</v>
      </c>
      <c r="U993" s="629">
        <v>5</v>
      </c>
      <c r="V993" s="629">
        <v>5</v>
      </c>
      <c r="W993" s="615" t="s">
        <v>610</v>
      </c>
      <c r="X993" s="629">
        <v>6</v>
      </c>
      <c r="Y993" s="629">
        <v>5</v>
      </c>
      <c r="Z993" s="615" t="s">
        <v>610</v>
      </c>
      <c r="AA993" s="629">
        <v>7</v>
      </c>
      <c r="AB993" s="629">
        <v>5</v>
      </c>
      <c r="AC993" s="615" t="s">
        <v>610</v>
      </c>
      <c r="AD993" s="629">
        <v>8</v>
      </c>
      <c r="AE993" s="629">
        <v>5</v>
      </c>
      <c r="AF993" s="615" t="s">
        <v>610</v>
      </c>
      <c r="AG993" s="629">
        <v>9</v>
      </c>
      <c r="AH993" s="629">
        <v>5</v>
      </c>
      <c r="AI993" s="615" t="s">
        <v>610</v>
      </c>
      <c r="AJ993" s="629">
        <v>10</v>
      </c>
      <c r="AK993" s="629">
        <v>5</v>
      </c>
      <c r="AL993" s="615" t="s">
        <v>610</v>
      </c>
      <c r="AM993" s="629">
        <v>11</v>
      </c>
      <c r="AN993" s="629">
        <v>5</v>
      </c>
      <c r="AO993" s="615" t="s">
        <v>610</v>
      </c>
      <c r="AP993" s="629">
        <v>12</v>
      </c>
      <c r="AQ993" s="629">
        <v>5</v>
      </c>
    </row>
    <row r="994" spans="1:43" hidden="1" x14ac:dyDescent="0.3">
      <c r="A994" s="638"/>
      <c r="H994" s="619" t="s">
        <v>537</v>
      </c>
      <c r="I994" s="620" t="s">
        <v>538</v>
      </c>
      <c r="J994" s="621" t="s">
        <v>652</v>
      </c>
      <c r="K994" s="619" t="s">
        <v>537</v>
      </c>
      <c r="L994" s="620" t="s">
        <v>538</v>
      </c>
      <c r="M994" s="621" t="s">
        <v>652</v>
      </c>
      <c r="N994" s="619" t="s">
        <v>537</v>
      </c>
      <c r="O994" s="620" t="s">
        <v>538</v>
      </c>
      <c r="P994" s="621" t="s">
        <v>652</v>
      </c>
      <c r="Q994" s="619" t="s">
        <v>537</v>
      </c>
      <c r="R994" s="620" t="s">
        <v>538</v>
      </c>
      <c r="S994" s="621" t="s">
        <v>652</v>
      </c>
      <c r="T994" s="619" t="s">
        <v>537</v>
      </c>
      <c r="U994" s="620" t="s">
        <v>538</v>
      </c>
      <c r="V994" s="621" t="s">
        <v>652</v>
      </c>
      <c r="W994" s="619" t="s">
        <v>537</v>
      </c>
      <c r="X994" s="620" t="s">
        <v>538</v>
      </c>
      <c r="Y994" s="621" t="s">
        <v>652</v>
      </c>
      <c r="Z994" s="619" t="s">
        <v>537</v>
      </c>
      <c r="AA994" s="620" t="s">
        <v>538</v>
      </c>
      <c r="AB994" s="621" t="s">
        <v>652</v>
      </c>
      <c r="AC994" s="619" t="s">
        <v>537</v>
      </c>
      <c r="AD994" s="620" t="s">
        <v>538</v>
      </c>
      <c r="AE994" s="621" t="s">
        <v>652</v>
      </c>
      <c r="AF994" s="619" t="s">
        <v>537</v>
      </c>
      <c r="AG994" s="620" t="s">
        <v>538</v>
      </c>
      <c r="AH994" s="621" t="s">
        <v>652</v>
      </c>
      <c r="AI994" s="619" t="s">
        <v>537</v>
      </c>
      <c r="AJ994" s="620" t="s">
        <v>538</v>
      </c>
      <c r="AK994" s="621" t="s">
        <v>652</v>
      </c>
      <c r="AL994" s="619" t="s">
        <v>537</v>
      </c>
      <c r="AM994" s="620" t="s">
        <v>538</v>
      </c>
      <c r="AN994" s="621" t="s">
        <v>652</v>
      </c>
      <c r="AO994" s="619" t="s">
        <v>537</v>
      </c>
      <c r="AP994" s="620" t="s">
        <v>538</v>
      </c>
      <c r="AQ994" s="621" t="s">
        <v>652</v>
      </c>
    </row>
    <row r="995" spans="1:43" hidden="1" x14ac:dyDescent="0.3">
      <c r="A995" s="638"/>
      <c r="H995" s="607" t="s">
        <v>611</v>
      </c>
      <c r="I995" s="623">
        <v>1</v>
      </c>
      <c r="J995" s="623">
        <v>5</v>
      </c>
      <c r="K995" s="607" t="s">
        <v>611</v>
      </c>
      <c r="L995" s="623">
        <v>2</v>
      </c>
      <c r="M995" s="623">
        <v>5</v>
      </c>
      <c r="N995" s="607" t="s">
        <v>611</v>
      </c>
      <c r="O995" s="623">
        <v>3</v>
      </c>
      <c r="P995" s="623">
        <v>5</v>
      </c>
      <c r="Q995" s="607" t="s">
        <v>611</v>
      </c>
      <c r="R995" s="623">
        <v>4</v>
      </c>
      <c r="S995" s="623">
        <v>5</v>
      </c>
      <c r="T995" s="607" t="s">
        <v>611</v>
      </c>
      <c r="U995" s="623">
        <v>5</v>
      </c>
      <c r="V995" s="623">
        <v>5</v>
      </c>
      <c r="W995" s="607" t="s">
        <v>611</v>
      </c>
      <c r="X995" s="623">
        <v>6</v>
      </c>
      <c r="Y995" s="623">
        <v>5</v>
      </c>
      <c r="Z995" s="607" t="s">
        <v>611</v>
      </c>
      <c r="AA995" s="623">
        <v>7</v>
      </c>
      <c r="AB995" s="623">
        <v>5</v>
      </c>
      <c r="AC995" s="607" t="s">
        <v>611</v>
      </c>
      <c r="AD995" s="623">
        <v>8</v>
      </c>
      <c r="AE995" s="623">
        <v>5</v>
      </c>
      <c r="AF995" s="607" t="s">
        <v>611</v>
      </c>
      <c r="AG995" s="623">
        <v>9</v>
      </c>
      <c r="AH995" s="623">
        <v>5</v>
      </c>
      <c r="AI995" s="607" t="s">
        <v>611</v>
      </c>
      <c r="AJ995" s="623">
        <v>10</v>
      </c>
      <c r="AK995" s="623">
        <v>5</v>
      </c>
      <c r="AL995" s="607" t="s">
        <v>611</v>
      </c>
      <c r="AM995" s="623">
        <v>11</v>
      </c>
      <c r="AN995" s="623">
        <v>5</v>
      </c>
      <c r="AO995" s="607" t="s">
        <v>611</v>
      </c>
      <c r="AP995" s="623">
        <v>12</v>
      </c>
      <c r="AQ995" s="623">
        <v>5</v>
      </c>
    </row>
    <row r="996" spans="1:43" hidden="1" x14ac:dyDescent="0.3">
      <c r="A996" s="638"/>
      <c r="H996" s="602" t="s">
        <v>537</v>
      </c>
      <c r="I996" s="623" t="s">
        <v>538</v>
      </c>
      <c r="J996" s="626" t="s">
        <v>652</v>
      </c>
      <c r="K996" s="602" t="s">
        <v>537</v>
      </c>
      <c r="L996" s="623" t="s">
        <v>538</v>
      </c>
      <c r="M996" s="626" t="s">
        <v>652</v>
      </c>
      <c r="N996" s="602" t="s">
        <v>537</v>
      </c>
      <c r="O996" s="623" t="s">
        <v>538</v>
      </c>
      <c r="P996" s="626" t="s">
        <v>652</v>
      </c>
      <c r="Q996" s="602" t="s">
        <v>537</v>
      </c>
      <c r="R996" s="623" t="s">
        <v>538</v>
      </c>
      <c r="S996" s="626" t="s">
        <v>652</v>
      </c>
      <c r="T996" s="602" t="s">
        <v>537</v>
      </c>
      <c r="U996" s="623" t="s">
        <v>538</v>
      </c>
      <c r="V996" s="626" t="s">
        <v>652</v>
      </c>
      <c r="W996" s="602" t="s">
        <v>537</v>
      </c>
      <c r="X996" s="623" t="s">
        <v>538</v>
      </c>
      <c r="Y996" s="626" t="s">
        <v>652</v>
      </c>
      <c r="Z996" s="602" t="s">
        <v>537</v>
      </c>
      <c r="AA996" s="623" t="s">
        <v>538</v>
      </c>
      <c r="AB996" s="626" t="s">
        <v>652</v>
      </c>
      <c r="AC996" s="602" t="s">
        <v>537</v>
      </c>
      <c r="AD996" s="623" t="s">
        <v>538</v>
      </c>
      <c r="AE996" s="626" t="s">
        <v>652</v>
      </c>
      <c r="AF996" s="602" t="s">
        <v>537</v>
      </c>
      <c r="AG996" s="623" t="s">
        <v>538</v>
      </c>
      <c r="AH996" s="626" t="s">
        <v>652</v>
      </c>
      <c r="AI996" s="602" t="s">
        <v>537</v>
      </c>
      <c r="AJ996" s="623" t="s">
        <v>538</v>
      </c>
      <c r="AK996" s="626" t="s">
        <v>652</v>
      </c>
      <c r="AL996" s="602" t="s">
        <v>537</v>
      </c>
      <c r="AM996" s="623" t="s">
        <v>538</v>
      </c>
      <c r="AN996" s="626" t="s">
        <v>652</v>
      </c>
      <c r="AO996" s="602" t="s">
        <v>537</v>
      </c>
      <c r="AP996" s="623" t="s">
        <v>538</v>
      </c>
      <c r="AQ996" s="626" t="s">
        <v>652</v>
      </c>
    </row>
    <row r="997" spans="1:43" hidden="1" x14ac:dyDescent="0.3">
      <c r="A997" s="638"/>
      <c r="H997" s="602" t="s">
        <v>612</v>
      </c>
      <c r="I997" s="623">
        <v>1</v>
      </c>
      <c r="J997" s="623">
        <v>5</v>
      </c>
      <c r="K997" s="602" t="s">
        <v>612</v>
      </c>
      <c r="L997" s="623">
        <v>2</v>
      </c>
      <c r="M997" s="623">
        <v>5</v>
      </c>
      <c r="N997" s="602" t="s">
        <v>612</v>
      </c>
      <c r="O997" s="623">
        <v>3</v>
      </c>
      <c r="P997" s="623">
        <v>5</v>
      </c>
      <c r="Q997" s="602" t="s">
        <v>612</v>
      </c>
      <c r="R997" s="623">
        <v>4</v>
      </c>
      <c r="S997" s="623">
        <v>5</v>
      </c>
      <c r="T997" s="602" t="s">
        <v>612</v>
      </c>
      <c r="U997" s="623">
        <v>5</v>
      </c>
      <c r="V997" s="623">
        <v>5</v>
      </c>
      <c r="W997" s="602" t="s">
        <v>612</v>
      </c>
      <c r="X997" s="623">
        <v>6</v>
      </c>
      <c r="Y997" s="623">
        <v>5</v>
      </c>
      <c r="Z997" s="602" t="s">
        <v>612</v>
      </c>
      <c r="AA997" s="623">
        <v>7</v>
      </c>
      <c r="AB997" s="623">
        <v>5</v>
      </c>
      <c r="AC997" s="602" t="s">
        <v>612</v>
      </c>
      <c r="AD997" s="623">
        <v>8</v>
      </c>
      <c r="AE997" s="623">
        <v>5</v>
      </c>
      <c r="AF997" s="602" t="s">
        <v>612</v>
      </c>
      <c r="AG997" s="623">
        <v>9</v>
      </c>
      <c r="AH997" s="623">
        <v>5</v>
      </c>
      <c r="AI997" s="602" t="s">
        <v>612</v>
      </c>
      <c r="AJ997" s="623">
        <v>10</v>
      </c>
      <c r="AK997" s="623">
        <v>5</v>
      </c>
      <c r="AL997" s="602" t="s">
        <v>612</v>
      </c>
      <c r="AM997" s="623">
        <v>11</v>
      </c>
      <c r="AN997" s="623">
        <v>5</v>
      </c>
      <c r="AO997" s="602" t="s">
        <v>612</v>
      </c>
      <c r="AP997" s="623">
        <v>12</v>
      </c>
      <c r="AQ997" s="623">
        <v>5</v>
      </c>
    </row>
    <row r="998" spans="1:43" hidden="1" x14ac:dyDescent="0.3">
      <c r="A998" s="638"/>
      <c r="H998" s="607" t="s">
        <v>537</v>
      </c>
      <c r="I998" s="623" t="s">
        <v>538</v>
      </c>
      <c r="J998" s="626" t="s">
        <v>652</v>
      </c>
      <c r="K998" s="607" t="s">
        <v>537</v>
      </c>
      <c r="L998" s="623" t="s">
        <v>538</v>
      </c>
      <c r="M998" s="626" t="s">
        <v>652</v>
      </c>
      <c r="N998" s="607" t="s">
        <v>537</v>
      </c>
      <c r="O998" s="623" t="s">
        <v>538</v>
      </c>
      <c r="P998" s="626" t="s">
        <v>652</v>
      </c>
      <c r="Q998" s="607" t="s">
        <v>537</v>
      </c>
      <c r="R998" s="623" t="s">
        <v>538</v>
      </c>
      <c r="S998" s="626" t="s">
        <v>652</v>
      </c>
      <c r="T998" s="607" t="s">
        <v>537</v>
      </c>
      <c r="U998" s="623" t="s">
        <v>538</v>
      </c>
      <c r="V998" s="626" t="s">
        <v>652</v>
      </c>
      <c r="W998" s="607" t="s">
        <v>537</v>
      </c>
      <c r="X998" s="623" t="s">
        <v>538</v>
      </c>
      <c r="Y998" s="626" t="s">
        <v>652</v>
      </c>
      <c r="Z998" s="607" t="s">
        <v>537</v>
      </c>
      <c r="AA998" s="623" t="s">
        <v>538</v>
      </c>
      <c r="AB998" s="626" t="s">
        <v>652</v>
      </c>
      <c r="AC998" s="607" t="s">
        <v>537</v>
      </c>
      <c r="AD998" s="623" t="s">
        <v>538</v>
      </c>
      <c r="AE998" s="626" t="s">
        <v>652</v>
      </c>
      <c r="AF998" s="607" t="s">
        <v>537</v>
      </c>
      <c r="AG998" s="623" t="s">
        <v>538</v>
      </c>
      <c r="AH998" s="626" t="s">
        <v>652</v>
      </c>
      <c r="AI998" s="607" t="s">
        <v>537</v>
      </c>
      <c r="AJ998" s="623" t="s">
        <v>538</v>
      </c>
      <c r="AK998" s="626" t="s">
        <v>652</v>
      </c>
      <c r="AL998" s="607" t="s">
        <v>537</v>
      </c>
      <c r="AM998" s="623" t="s">
        <v>538</v>
      </c>
      <c r="AN998" s="626" t="s">
        <v>652</v>
      </c>
      <c r="AO998" s="607" t="s">
        <v>537</v>
      </c>
      <c r="AP998" s="623" t="s">
        <v>538</v>
      </c>
      <c r="AQ998" s="626" t="s">
        <v>652</v>
      </c>
    </row>
    <row r="999" spans="1:43" hidden="1" x14ac:dyDescent="0.3">
      <c r="A999" s="638"/>
      <c r="H999" s="607" t="s">
        <v>613</v>
      </c>
      <c r="I999" s="623">
        <v>1</v>
      </c>
      <c r="J999" s="623">
        <v>5</v>
      </c>
      <c r="K999" s="607" t="s">
        <v>613</v>
      </c>
      <c r="L999" s="623">
        <v>2</v>
      </c>
      <c r="M999" s="623">
        <v>5</v>
      </c>
      <c r="N999" s="607" t="s">
        <v>613</v>
      </c>
      <c r="O999" s="623">
        <v>3</v>
      </c>
      <c r="P999" s="623">
        <v>5</v>
      </c>
      <c r="Q999" s="607" t="s">
        <v>613</v>
      </c>
      <c r="R999" s="623">
        <v>4</v>
      </c>
      <c r="S999" s="623">
        <v>5</v>
      </c>
      <c r="T999" s="607" t="s">
        <v>613</v>
      </c>
      <c r="U999" s="623">
        <v>5</v>
      </c>
      <c r="V999" s="623">
        <v>5</v>
      </c>
      <c r="W999" s="607" t="s">
        <v>613</v>
      </c>
      <c r="X999" s="623">
        <v>6</v>
      </c>
      <c r="Y999" s="623">
        <v>5</v>
      </c>
      <c r="Z999" s="607" t="s">
        <v>613</v>
      </c>
      <c r="AA999" s="623">
        <v>7</v>
      </c>
      <c r="AB999" s="623">
        <v>5</v>
      </c>
      <c r="AC999" s="607" t="s">
        <v>613</v>
      </c>
      <c r="AD999" s="623">
        <v>8</v>
      </c>
      <c r="AE999" s="623">
        <v>5</v>
      </c>
      <c r="AF999" s="607" t="s">
        <v>613</v>
      </c>
      <c r="AG999" s="623">
        <v>9</v>
      </c>
      <c r="AH999" s="623">
        <v>5</v>
      </c>
      <c r="AI999" s="607" t="s">
        <v>613</v>
      </c>
      <c r="AJ999" s="623">
        <v>10</v>
      </c>
      <c r="AK999" s="623">
        <v>5</v>
      </c>
      <c r="AL999" s="607" t="s">
        <v>613</v>
      </c>
      <c r="AM999" s="623">
        <v>11</v>
      </c>
      <c r="AN999" s="623">
        <v>5</v>
      </c>
      <c r="AO999" s="607" t="s">
        <v>613</v>
      </c>
      <c r="AP999" s="623">
        <v>12</v>
      </c>
      <c r="AQ999" s="623">
        <v>5</v>
      </c>
    </row>
    <row r="1000" spans="1:43" hidden="1" x14ac:dyDescent="0.3">
      <c r="A1000" s="638"/>
      <c r="H1000" s="607" t="s">
        <v>537</v>
      </c>
      <c r="I1000" s="623" t="s">
        <v>538</v>
      </c>
      <c r="J1000" s="626" t="s">
        <v>652</v>
      </c>
      <c r="K1000" s="607" t="s">
        <v>537</v>
      </c>
      <c r="L1000" s="623" t="s">
        <v>538</v>
      </c>
      <c r="M1000" s="626" t="s">
        <v>652</v>
      </c>
      <c r="N1000" s="607" t="s">
        <v>537</v>
      </c>
      <c r="O1000" s="623" t="s">
        <v>538</v>
      </c>
      <c r="P1000" s="626" t="s">
        <v>652</v>
      </c>
      <c r="Q1000" s="607" t="s">
        <v>537</v>
      </c>
      <c r="R1000" s="623" t="s">
        <v>538</v>
      </c>
      <c r="S1000" s="626" t="s">
        <v>652</v>
      </c>
      <c r="T1000" s="607" t="s">
        <v>537</v>
      </c>
      <c r="U1000" s="623" t="s">
        <v>538</v>
      </c>
      <c r="V1000" s="626" t="s">
        <v>652</v>
      </c>
      <c r="W1000" s="607" t="s">
        <v>537</v>
      </c>
      <c r="X1000" s="623" t="s">
        <v>538</v>
      </c>
      <c r="Y1000" s="626" t="s">
        <v>652</v>
      </c>
      <c r="Z1000" s="607" t="s">
        <v>537</v>
      </c>
      <c r="AA1000" s="623" t="s">
        <v>538</v>
      </c>
      <c r="AB1000" s="626" t="s">
        <v>652</v>
      </c>
      <c r="AC1000" s="607" t="s">
        <v>537</v>
      </c>
      <c r="AD1000" s="623" t="s">
        <v>538</v>
      </c>
      <c r="AE1000" s="626" t="s">
        <v>652</v>
      </c>
      <c r="AF1000" s="607" t="s">
        <v>537</v>
      </c>
      <c r="AG1000" s="623" t="s">
        <v>538</v>
      </c>
      <c r="AH1000" s="626" t="s">
        <v>652</v>
      </c>
      <c r="AI1000" s="607" t="s">
        <v>537</v>
      </c>
      <c r="AJ1000" s="623" t="s">
        <v>538</v>
      </c>
      <c r="AK1000" s="626" t="s">
        <v>652</v>
      </c>
      <c r="AL1000" s="607" t="s">
        <v>537</v>
      </c>
      <c r="AM1000" s="623" t="s">
        <v>538</v>
      </c>
      <c r="AN1000" s="626" t="s">
        <v>652</v>
      </c>
      <c r="AO1000" s="607" t="s">
        <v>537</v>
      </c>
      <c r="AP1000" s="623" t="s">
        <v>538</v>
      </c>
      <c r="AQ1000" s="626" t="s">
        <v>652</v>
      </c>
    </row>
    <row r="1001" spans="1:43" hidden="1" x14ac:dyDescent="0.3">
      <c r="A1001" s="638"/>
      <c r="H1001" s="607" t="s">
        <v>614</v>
      </c>
      <c r="I1001" s="623">
        <v>1</v>
      </c>
      <c r="J1001" s="623">
        <v>5</v>
      </c>
      <c r="K1001" s="607" t="s">
        <v>614</v>
      </c>
      <c r="L1001" s="623">
        <v>2</v>
      </c>
      <c r="M1001" s="623">
        <v>5</v>
      </c>
      <c r="N1001" s="607" t="s">
        <v>614</v>
      </c>
      <c r="O1001" s="623">
        <v>3</v>
      </c>
      <c r="P1001" s="623">
        <v>5</v>
      </c>
      <c r="Q1001" s="607" t="s">
        <v>614</v>
      </c>
      <c r="R1001" s="623">
        <v>4</v>
      </c>
      <c r="S1001" s="623">
        <v>5</v>
      </c>
      <c r="T1001" s="607" t="s">
        <v>614</v>
      </c>
      <c r="U1001" s="623">
        <v>5</v>
      </c>
      <c r="V1001" s="623">
        <v>5</v>
      </c>
      <c r="W1001" s="607" t="s">
        <v>614</v>
      </c>
      <c r="X1001" s="623">
        <v>6</v>
      </c>
      <c r="Y1001" s="623">
        <v>5</v>
      </c>
      <c r="Z1001" s="607" t="s">
        <v>614</v>
      </c>
      <c r="AA1001" s="623">
        <v>7</v>
      </c>
      <c r="AB1001" s="623">
        <v>5</v>
      </c>
      <c r="AC1001" s="607" t="s">
        <v>614</v>
      </c>
      <c r="AD1001" s="623">
        <v>8</v>
      </c>
      <c r="AE1001" s="623">
        <v>5</v>
      </c>
      <c r="AF1001" s="607" t="s">
        <v>614</v>
      </c>
      <c r="AG1001" s="623">
        <v>9</v>
      </c>
      <c r="AH1001" s="623">
        <v>5</v>
      </c>
      <c r="AI1001" s="607" t="s">
        <v>614</v>
      </c>
      <c r="AJ1001" s="623">
        <v>10</v>
      </c>
      <c r="AK1001" s="623">
        <v>5</v>
      </c>
      <c r="AL1001" s="607" t="s">
        <v>614</v>
      </c>
      <c r="AM1001" s="623">
        <v>11</v>
      </c>
      <c r="AN1001" s="623">
        <v>5</v>
      </c>
      <c r="AO1001" s="607" t="s">
        <v>614</v>
      </c>
      <c r="AP1001" s="623">
        <v>12</v>
      </c>
      <c r="AQ1001" s="623">
        <v>5</v>
      </c>
    </row>
    <row r="1002" spans="1:43" hidden="1" x14ac:dyDescent="0.3">
      <c r="A1002" s="638"/>
      <c r="H1002" s="607" t="s">
        <v>537</v>
      </c>
      <c r="I1002" s="623" t="s">
        <v>538</v>
      </c>
      <c r="J1002" s="626" t="s">
        <v>652</v>
      </c>
      <c r="K1002" s="607" t="s">
        <v>537</v>
      </c>
      <c r="L1002" s="623" t="s">
        <v>538</v>
      </c>
      <c r="M1002" s="626" t="s">
        <v>652</v>
      </c>
      <c r="N1002" s="607" t="s">
        <v>537</v>
      </c>
      <c r="O1002" s="623" t="s">
        <v>538</v>
      </c>
      <c r="P1002" s="626" t="s">
        <v>652</v>
      </c>
      <c r="Q1002" s="607" t="s">
        <v>537</v>
      </c>
      <c r="R1002" s="623" t="s">
        <v>538</v>
      </c>
      <c r="S1002" s="626" t="s">
        <v>652</v>
      </c>
      <c r="T1002" s="607" t="s">
        <v>537</v>
      </c>
      <c r="U1002" s="623" t="s">
        <v>538</v>
      </c>
      <c r="V1002" s="626" t="s">
        <v>652</v>
      </c>
      <c r="W1002" s="607" t="s">
        <v>537</v>
      </c>
      <c r="X1002" s="623" t="s">
        <v>538</v>
      </c>
      <c r="Y1002" s="626" t="s">
        <v>652</v>
      </c>
      <c r="Z1002" s="607" t="s">
        <v>537</v>
      </c>
      <c r="AA1002" s="623" t="s">
        <v>538</v>
      </c>
      <c r="AB1002" s="626" t="s">
        <v>652</v>
      </c>
      <c r="AC1002" s="607" t="s">
        <v>537</v>
      </c>
      <c r="AD1002" s="623" t="s">
        <v>538</v>
      </c>
      <c r="AE1002" s="626" t="s">
        <v>652</v>
      </c>
      <c r="AF1002" s="607" t="s">
        <v>537</v>
      </c>
      <c r="AG1002" s="623" t="s">
        <v>538</v>
      </c>
      <c r="AH1002" s="626" t="s">
        <v>652</v>
      </c>
      <c r="AI1002" s="607" t="s">
        <v>537</v>
      </c>
      <c r="AJ1002" s="623" t="s">
        <v>538</v>
      </c>
      <c r="AK1002" s="626" t="s">
        <v>652</v>
      </c>
      <c r="AL1002" s="607" t="s">
        <v>537</v>
      </c>
      <c r="AM1002" s="623" t="s">
        <v>538</v>
      </c>
      <c r="AN1002" s="626" t="s">
        <v>652</v>
      </c>
      <c r="AO1002" s="607" t="s">
        <v>537</v>
      </c>
      <c r="AP1002" s="623" t="s">
        <v>538</v>
      </c>
      <c r="AQ1002" s="626" t="s">
        <v>652</v>
      </c>
    </row>
    <row r="1003" spans="1:43" hidden="1" x14ac:dyDescent="0.3">
      <c r="A1003" s="638"/>
      <c r="H1003" s="607" t="s">
        <v>615</v>
      </c>
      <c r="I1003" s="623">
        <v>1</v>
      </c>
      <c r="J1003" s="623">
        <v>5</v>
      </c>
      <c r="K1003" s="607" t="s">
        <v>615</v>
      </c>
      <c r="L1003" s="623">
        <v>2</v>
      </c>
      <c r="M1003" s="623">
        <v>5</v>
      </c>
      <c r="N1003" s="607" t="s">
        <v>615</v>
      </c>
      <c r="O1003" s="623">
        <v>3</v>
      </c>
      <c r="P1003" s="623">
        <v>5</v>
      </c>
      <c r="Q1003" s="607" t="s">
        <v>615</v>
      </c>
      <c r="R1003" s="623">
        <v>4</v>
      </c>
      <c r="S1003" s="623">
        <v>5</v>
      </c>
      <c r="T1003" s="607" t="s">
        <v>615</v>
      </c>
      <c r="U1003" s="623">
        <v>5</v>
      </c>
      <c r="V1003" s="623">
        <v>5</v>
      </c>
      <c r="W1003" s="607" t="s">
        <v>615</v>
      </c>
      <c r="X1003" s="623">
        <v>6</v>
      </c>
      <c r="Y1003" s="623">
        <v>5</v>
      </c>
      <c r="Z1003" s="607" t="s">
        <v>615</v>
      </c>
      <c r="AA1003" s="623">
        <v>7</v>
      </c>
      <c r="AB1003" s="623">
        <v>5</v>
      </c>
      <c r="AC1003" s="607" t="s">
        <v>615</v>
      </c>
      <c r="AD1003" s="623">
        <v>8</v>
      </c>
      <c r="AE1003" s="623">
        <v>5</v>
      </c>
      <c r="AF1003" s="607" t="s">
        <v>615</v>
      </c>
      <c r="AG1003" s="623">
        <v>9</v>
      </c>
      <c r="AH1003" s="623">
        <v>5</v>
      </c>
      <c r="AI1003" s="607" t="s">
        <v>615</v>
      </c>
      <c r="AJ1003" s="623">
        <v>10</v>
      </c>
      <c r="AK1003" s="623">
        <v>5</v>
      </c>
      <c r="AL1003" s="607" t="s">
        <v>615</v>
      </c>
      <c r="AM1003" s="623">
        <v>11</v>
      </c>
      <c r="AN1003" s="623">
        <v>5</v>
      </c>
      <c r="AO1003" s="607" t="s">
        <v>615</v>
      </c>
      <c r="AP1003" s="623">
        <v>12</v>
      </c>
      <c r="AQ1003" s="623">
        <v>5</v>
      </c>
    </row>
    <row r="1004" spans="1:43" hidden="1" x14ac:dyDescent="0.3">
      <c r="A1004" s="638"/>
      <c r="H1004" s="607" t="s">
        <v>537</v>
      </c>
      <c r="I1004" s="623" t="s">
        <v>538</v>
      </c>
      <c r="J1004" s="626" t="s">
        <v>652</v>
      </c>
      <c r="K1004" s="607" t="s">
        <v>537</v>
      </c>
      <c r="L1004" s="623" t="s">
        <v>538</v>
      </c>
      <c r="M1004" s="626" t="s">
        <v>652</v>
      </c>
      <c r="N1004" s="607" t="s">
        <v>537</v>
      </c>
      <c r="O1004" s="623" t="s">
        <v>538</v>
      </c>
      <c r="P1004" s="626" t="s">
        <v>652</v>
      </c>
      <c r="Q1004" s="607" t="s">
        <v>537</v>
      </c>
      <c r="R1004" s="623" t="s">
        <v>538</v>
      </c>
      <c r="S1004" s="626" t="s">
        <v>652</v>
      </c>
      <c r="T1004" s="607" t="s">
        <v>537</v>
      </c>
      <c r="U1004" s="623" t="s">
        <v>538</v>
      </c>
      <c r="V1004" s="626" t="s">
        <v>652</v>
      </c>
      <c r="W1004" s="607" t="s">
        <v>537</v>
      </c>
      <c r="X1004" s="623" t="s">
        <v>538</v>
      </c>
      <c r="Y1004" s="626" t="s">
        <v>652</v>
      </c>
      <c r="Z1004" s="607" t="s">
        <v>537</v>
      </c>
      <c r="AA1004" s="623" t="s">
        <v>538</v>
      </c>
      <c r="AB1004" s="626" t="s">
        <v>652</v>
      </c>
      <c r="AC1004" s="607" t="s">
        <v>537</v>
      </c>
      <c r="AD1004" s="623" t="s">
        <v>538</v>
      </c>
      <c r="AE1004" s="626" t="s">
        <v>652</v>
      </c>
      <c r="AF1004" s="607" t="s">
        <v>537</v>
      </c>
      <c r="AG1004" s="623" t="s">
        <v>538</v>
      </c>
      <c r="AH1004" s="626" t="s">
        <v>652</v>
      </c>
      <c r="AI1004" s="607" t="s">
        <v>537</v>
      </c>
      <c r="AJ1004" s="623" t="s">
        <v>538</v>
      </c>
      <c r="AK1004" s="626" t="s">
        <v>652</v>
      </c>
      <c r="AL1004" s="607" t="s">
        <v>537</v>
      </c>
      <c r="AM1004" s="623" t="s">
        <v>538</v>
      </c>
      <c r="AN1004" s="626" t="s">
        <v>652</v>
      </c>
      <c r="AO1004" s="607" t="s">
        <v>537</v>
      </c>
      <c r="AP1004" s="623" t="s">
        <v>538</v>
      </c>
      <c r="AQ1004" s="626" t="s">
        <v>652</v>
      </c>
    </row>
    <row r="1005" spans="1:43" hidden="1" x14ac:dyDescent="0.3">
      <c r="A1005" s="638"/>
      <c r="H1005" s="607" t="s">
        <v>616</v>
      </c>
      <c r="I1005" s="623">
        <v>1</v>
      </c>
      <c r="J1005" s="623">
        <v>5</v>
      </c>
      <c r="K1005" s="607" t="s">
        <v>616</v>
      </c>
      <c r="L1005" s="623">
        <v>2</v>
      </c>
      <c r="M1005" s="623">
        <v>5</v>
      </c>
      <c r="N1005" s="607" t="s">
        <v>616</v>
      </c>
      <c r="O1005" s="623">
        <v>3</v>
      </c>
      <c r="P1005" s="623">
        <v>5</v>
      </c>
      <c r="Q1005" s="607" t="s">
        <v>616</v>
      </c>
      <c r="R1005" s="623">
        <v>4</v>
      </c>
      <c r="S1005" s="623">
        <v>5</v>
      </c>
      <c r="T1005" s="607" t="s">
        <v>616</v>
      </c>
      <c r="U1005" s="623">
        <v>5</v>
      </c>
      <c r="V1005" s="623">
        <v>5</v>
      </c>
      <c r="W1005" s="607" t="s">
        <v>616</v>
      </c>
      <c r="X1005" s="623">
        <v>6</v>
      </c>
      <c r="Y1005" s="623">
        <v>5</v>
      </c>
      <c r="Z1005" s="607" t="s">
        <v>616</v>
      </c>
      <c r="AA1005" s="623">
        <v>7</v>
      </c>
      <c r="AB1005" s="623">
        <v>5</v>
      </c>
      <c r="AC1005" s="607" t="s">
        <v>616</v>
      </c>
      <c r="AD1005" s="623">
        <v>8</v>
      </c>
      <c r="AE1005" s="623">
        <v>5</v>
      </c>
      <c r="AF1005" s="607" t="s">
        <v>616</v>
      </c>
      <c r="AG1005" s="623">
        <v>9</v>
      </c>
      <c r="AH1005" s="623">
        <v>5</v>
      </c>
      <c r="AI1005" s="607" t="s">
        <v>616</v>
      </c>
      <c r="AJ1005" s="623">
        <v>10</v>
      </c>
      <c r="AK1005" s="623">
        <v>5</v>
      </c>
      <c r="AL1005" s="607" t="s">
        <v>616</v>
      </c>
      <c r="AM1005" s="623">
        <v>11</v>
      </c>
      <c r="AN1005" s="623">
        <v>5</v>
      </c>
      <c r="AO1005" s="607" t="s">
        <v>616</v>
      </c>
      <c r="AP1005" s="623">
        <v>12</v>
      </c>
      <c r="AQ1005" s="623">
        <v>5</v>
      </c>
    </row>
    <row r="1006" spans="1:43" hidden="1" x14ac:dyDescent="0.3">
      <c r="A1006" s="638"/>
      <c r="H1006" s="602" t="s">
        <v>537</v>
      </c>
      <c r="I1006" s="623" t="s">
        <v>538</v>
      </c>
      <c r="J1006" s="626" t="s">
        <v>652</v>
      </c>
      <c r="K1006" s="602" t="s">
        <v>537</v>
      </c>
      <c r="L1006" s="623" t="s">
        <v>538</v>
      </c>
      <c r="M1006" s="626" t="s">
        <v>652</v>
      </c>
      <c r="N1006" s="602" t="s">
        <v>537</v>
      </c>
      <c r="O1006" s="623" t="s">
        <v>538</v>
      </c>
      <c r="P1006" s="626" t="s">
        <v>652</v>
      </c>
      <c r="Q1006" s="602" t="s">
        <v>537</v>
      </c>
      <c r="R1006" s="623" t="s">
        <v>538</v>
      </c>
      <c r="S1006" s="626" t="s">
        <v>652</v>
      </c>
      <c r="T1006" s="602" t="s">
        <v>537</v>
      </c>
      <c r="U1006" s="623" t="s">
        <v>538</v>
      </c>
      <c r="V1006" s="626" t="s">
        <v>652</v>
      </c>
      <c r="W1006" s="602" t="s">
        <v>537</v>
      </c>
      <c r="X1006" s="623" t="s">
        <v>538</v>
      </c>
      <c r="Y1006" s="626" t="s">
        <v>652</v>
      </c>
      <c r="Z1006" s="602" t="s">
        <v>537</v>
      </c>
      <c r="AA1006" s="623" t="s">
        <v>538</v>
      </c>
      <c r="AB1006" s="626" t="s">
        <v>652</v>
      </c>
      <c r="AC1006" s="602" t="s">
        <v>537</v>
      </c>
      <c r="AD1006" s="623" t="s">
        <v>538</v>
      </c>
      <c r="AE1006" s="626" t="s">
        <v>652</v>
      </c>
      <c r="AF1006" s="602" t="s">
        <v>537</v>
      </c>
      <c r="AG1006" s="623" t="s">
        <v>538</v>
      </c>
      <c r="AH1006" s="626" t="s">
        <v>652</v>
      </c>
      <c r="AI1006" s="602" t="s">
        <v>537</v>
      </c>
      <c r="AJ1006" s="623" t="s">
        <v>538</v>
      </c>
      <c r="AK1006" s="626" t="s">
        <v>652</v>
      </c>
      <c r="AL1006" s="602" t="s">
        <v>537</v>
      </c>
      <c r="AM1006" s="623" t="s">
        <v>538</v>
      </c>
      <c r="AN1006" s="626" t="s">
        <v>652</v>
      </c>
      <c r="AO1006" s="602" t="s">
        <v>537</v>
      </c>
      <c r="AP1006" s="623" t="s">
        <v>538</v>
      </c>
      <c r="AQ1006" s="626" t="s">
        <v>652</v>
      </c>
    </row>
    <row r="1007" spans="1:43" hidden="1" x14ac:dyDescent="0.3">
      <c r="A1007" s="638"/>
      <c r="H1007" s="602" t="s">
        <v>617</v>
      </c>
      <c r="I1007" s="623">
        <v>1</v>
      </c>
      <c r="J1007" s="623">
        <v>5</v>
      </c>
      <c r="K1007" s="602" t="s">
        <v>617</v>
      </c>
      <c r="L1007" s="623">
        <v>2</v>
      </c>
      <c r="M1007" s="623">
        <v>5</v>
      </c>
      <c r="N1007" s="602" t="s">
        <v>617</v>
      </c>
      <c r="O1007" s="623">
        <v>3</v>
      </c>
      <c r="P1007" s="623">
        <v>5</v>
      </c>
      <c r="Q1007" s="602" t="s">
        <v>617</v>
      </c>
      <c r="R1007" s="623">
        <v>4</v>
      </c>
      <c r="S1007" s="623">
        <v>5</v>
      </c>
      <c r="T1007" s="602" t="s">
        <v>617</v>
      </c>
      <c r="U1007" s="623">
        <v>5</v>
      </c>
      <c r="V1007" s="623">
        <v>5</v>
      </c>
      <c r="W1007" s="602" t="s">
        <v>617</v>
      </c>
      <c r="X1007" s="623">
        <v>6</v>
      </c>
      <c r="Y1007" s="623">
        <v>5</v>
      </c>
      <c r="Z1007" s="602" t="s">
        <v>617</v>
      </c>
      <c r="AA1007" s="623">
        <v>7</v>
      </c>
      <c r="AB1007" s="623">
        <v>5</v>
      </c>
      <c r="AC1007" s="602" t="s">
        <v>617</v>
      </c>
      <c r="AD1007" s="623">
        <v>8</v>
      </c>
      <c r="AE1007" s="623">
        <v>5</v>
      </c>
      <c r="AF1007" s="602" t="s">
        <v>617</v>
      </c>
      <c r="AG1007" s="623">
        <v>9</v>
      </c>
      <c r="AH1007" s="623">
        <v>5</v>
      </c>
      <c r="AI1007" s="602" t="s">
        <v>617</v>
      </c>
      <c r="AJ1007" s="623">
        <v>10</v>
      </c>
      <c r="AK1007" s="623">
        <v>5</v>
      </c>
      <c r="AL1007" s="602" t="s">
        <v>617</v>
      </c>
      <c r="AM1007" s="623">
        <v>11</v>
      </c>
      <c r="AN1007" s="623">
        <v>5</v>
      </c>
      <c r="AO1007" s="602" t="s">
        <v>617</v>
      </c>
      <c r="AP1007" s="623">
        <v>12</v>
      </c>
      <c r="AQ1007" s="623">
        <v>5</v>
      </c>
    </row>
    <row r="1008" spans="1:43" hidden="1" x14ac:dyDescent="0.3">
      <c r="A1008" s="638"/>
      <c r="H1008" s="602" t="s">
        <v>537</v>
      </c>
      <c r="I1008" s="623" t="s">
        <v>538</v>
      </c>
      <c r="J1008" s="626" t="s">
        <v>652</v>
      </c>
      <c r="K1008" s="602" t="s">
        <v>537</v>
      </c>
      <c r="L1008" s="623" t="s">
        <v>538</v>
      </c>
      <c r="M1008" s="626" t="s">
        <v>652</v>
      </c>
      <c r="N1008" s="602" t="s">
        <v>537</v>
      </c>
      <c r="O1008" s="623" t="s">
        <v>538</v>
      </c>
      <c r="P1008" s="626" t="s">
        <v>652</v>
      </c>
      <c r="Q1008" s="602" t="s">
        <v>537</v>
      </c>
      <c r="R1008" s="623" t="s">
        <v>538</v>
      </c>
      <c r="S1008" s="626" t="s">
        <v>652</v>
      </c>
      <c r="T1008" s="602" t="s">
        <v>537</v>
      </c>
      <c r="U1008" s="623" t="s">
        <v>538</v>
      </c>
      <c r="V1008" s="626" t="s">
        <v>652</v>
      </c>
      <c r="W1008" s="602" t="s">
        <v>537</v>
      </c>
      <c r="X1008" s="623" t="s">
        <v>538</v>
      </c>
      <c r="Y1008" s="626" t="s">
        <v>652</v>
      </c>
      <c r="Z1008" s="602" t="s">
        <v>537</v>
      </c>
      <c r="AA1008" s="623" t="s">
        <v>538</v>
      </c>
      <c r="AB1008" s="626" t="s">
        <v>652</v>
      </c>
      <c r="AC1008" s="602" t="s">
        <v>537</v>
      </c>
      <c r="AD1008" s="623" t="s">
        <v>538</v>
      </c>
      <c r="AE1008" s="626" t="s">
        <v>652</v>
      </c>
      <c r="AF1008" s="602" t="s">
        <v>537</v>
      </c>
      <c r="AG1008" s="623" t="s">
        <v>538</v>
      </c>
      <c r="AH1008" s="626" t="s">
        <v>652</v>
      </c>
      <c r="AI1008" s="602" t="s">
        <v>537</v>
      </c>
      <c r="AJ1008" s="623" t="s">
        <v>538</v>
      </c>
      <c r="AK1008" s="626" t="s">
        <v>652</v>
      </c>
      <c r="AL1008" s="602" t="s">
        <v>537</v>
      </c>
      <c r="AM1008" s="623" t="s">
        <v>538</v>
      </c>
      <c r="AN1008" s="626" t="s">
        <v>652</v>
      </c>
      <c r="AO1008" s="602" t="s">
        <v>537</v>
      </c>
      <c r="AP1008" s="623" t="s">
        <v>538</v>
      </c>
      <c r="AQ1008" s="626" t="s">
        <v>652</v>
      </c>
    </row>
    <row r="1009" spans="1:43" hidden="1" x14ac:dyDescent="0.3">
      <c r="A1009" s="638"/>
      <c r="H1009" s="602" t="s">
        <v>618</v>
      </c>
      <c r="I1009" s="623">
        <v>1</v>
      </c>
      <c r="J1009" s="623">
        <v>5</v>
      </c>
      <c r="K1009" s="602" t="s">
        <v>618</v>
      </c>
      <c r="L1009" s="623">
        <v>2</v>
      </c>
      <c r="M1009" s="623">
        <v>5</v>
      </c>
      <c r="N1009" s="602" t="s">
        <v>618</v>
      </c>
      <c r="O1009" s="623">
        <v>3</v>
      </c>
      <c r="P1009" s="623">
        <v>5</v>
      </c>
      <c r="Q1009" s="602" t="s">
        <v>618</v>
      </c>
      <c r="R1009" s="623">
        <v>4</v>
      </c>
      <c r="S1009" s="623">
        <v>5</v>
      </c>
      <c r="T1009" s="602" t="s">
        <v>618</v>
      </c>
      <c r="U1009" s="623">
        <v>5</v>
      </c>
      <c r="V1009" s="623">
        <v>5</v>
      </c>
      <c r="W1009" s="602" t="s">
        <v>618</v>
      </c>
      <c r="X1009" s="623">
        <v>6</v>
      </c>
      <c r="Y1009" s="623">
        <v>5</v>
      </c>
      <c r="Z1009" s="602" t="s">
        <v>618</v>
      </c>
      <c r="AA1009" s="623">
        <v>7</v>
      </c>
      <c r="AB1009" s="623">
        <v>5</v>
      </c>
      <c r="AC1009" s="602" t="s">
        <v>618</v>
      </c>
      <c r="AD1009" s="623">
        <v>8</v>
      </c>
      <c r="AE1009" s="623">
        <v>5</v>
      </c>
      <c r="AF1009" s="602" t="s">
        <v>618</v>
      </c>
      <c r="AG1009" s="623">
        <v>9</v>
      </c>
      <c r="AH1009" s="623">
        <v>5</v>
      </c>
      <c r="AI1009" s="602" t="s">
        <v>618</v>
      </c>
      <c r="AJ1009" s="623">
        <v>10</v>
      </c>
      <c r="AK1009" s="623">
        <v>5</v>
      </c>
      <c r="AL1009" s="602" t="s">
        <v>618</v>
      </c>
      <c r="AM1009" s="623">
        <v>11</v>
      </c>
      <c r="AN1009" s="623">
        <v>5</v>
      </c>
      <c r="AO1009" s="602" t="s">
        <v>618</v>
      </c>
      <c r="AP1009" s="623">
        <v>12</v>
      </c>
      <c r="AQ1009" s="623">
        <v>5</v>
      </c>
    </row>
    <row r="1010" spans="1:43" hidden="1" x14ac:dyDescent="0.3">
      <c r="A1010" s="638"/>
      <c r="H1010" s="602" t="s">
        <v>537</v>
      </c>
      <c r="I1010" s="623" t="s">
        <v>538</v>
      </c>
      <c r="J1010" s="626" t="s">
        <v>652</v>
      </c>
      <c r="K1010" s="602" t="s">
        <v>537</v>
      </c>
      <c r="L1010" s="623" t="s">
        <v>538</v>
      </c>
      <c r="M1010" s="626" t="s">
        <v>652</v>
      </c>
      <c r="N1010" s="602" t="s">
        <v>537</v>
      </c>
      <c r="O1010" s="623" t="s">
        <v>538</v>
      </c>
      <c r="P1010" s="626" t="s">
        <v>652</v>
      </c>
      <c r="Q1010" s="602" t="s">
        <v>537</v>
      </c>
      <c r="R1010" s="623" t="s">
        <v>538</v>
      </c>
      <c r="S1010" s="626" t="s">
        <v>652</v>
      </c>
      <c r="T1010" s="602" t="s">
        <v>537</v>
      </c>
      <c r="U1010" s="623" t="s">
        <v>538</v>
      </c>
      <c r="V1010" s="626" t="s">
        <v>652</v>
      </c>
      <c r="W1010" s="602" t="s">
        <v>537</v>
      </c>
      <c r="X1010" s="623" t="s">
        <v>538</v>
      </c>
      <c r="Y1010" s="626" t="s">
        <v>652</v>
      </c>
      <c r="Z1010" s="602" t="s">
        <v>537</v>
      </c>
      <c r="AA1010" s="623" t="s">
        <v>538</v>
      </c>
      <c r="AB1010" s="626" t="s">
        <v>652</v>
      </c>
      <c r="AC1010" s="602" t="s">
        <v>537</v>
      </c>
      <c r="AD1010" s="623" t="s">
        <v>538</v>
      </c>
      <c r="AE1010" s="626" t="s">
        <v>652</v>
      </c>
      <c r="AF1010" s="602" t="s">
        <v>537</v>
      </c>
      <c r="AG1010" s="623" t="s">
        <v>538</v>
      </c>
      <c r="AH1010" s="626" t="s">
        <v>652</v>
      </c>
      <c r="AI1010" s="602" t="s">
        <v>537</v>
      </c>
      <c r="AJ1010" s="623" t="s">
        <v>538</v>
      </c>
      <c r="AK1010" s="626" t="s">
        <v>652</v>
      </c>
      <c r="AL1010" s="602" t="s">
        <v>537</v>
      </c>
      <c r="AM1010" s="623" t="s">
        <v>538</v>
      </c>
      <c r="AN1010" s="626" t="s">
        <v>652</v>
      </c>
      <c r="AO1010" s="602" t="s">
        <v>537</v>
      </c>
      <c r="AP1010" s="623" t="s">
        <v>538</v>
      </c>
      <c r="AQ1010" s="626" t="s">
        <v>652</v>
      </c>
    </row>
    <row r="1011" spans="1:43" hidden="1" x14ac:dyDescent="0.3">
      <c r="A1011" s="638"/>
      <c r="H1011" s="602" t="s">
        <v>619</v>
      </c>
      <c r="I1011" s="623">
        <v>1</v>
      </c>
      <c r="J1011" s="623">
        <v>5</v>
      </c>
      <c r="K1011" s="602" t="s">
        <v>619</v>
      </c>
      <c r="L1011" s="623">
        <v>2</v>
      </c>
      <c r="M1011" s="623">
        <v>5</v>
      </c>
      <c r="N1011" s="602" t="s">
        <v>619</v>
      </c>
      <c r="O1011" s="623">
        <v>3</v>
      </c>
      <c r="P1011" s="623">
        <v>5</v>
      </c>
      <c r="Q1011" s="602" t="s">
        <v>619</v>
      </c>
      <c r="R1011" s="623">
        <v>4</v>
      </c>
      <c r="S1011" s="623">
        <v>5</v>
      </c>
      <c r="T1011" s="602" t="s">
        <v>619</v>
      </c>
      <c r="U1011" s="623">
        <v>5</v>
      </c>
      <c r="V1011" s="623">
        <v>5</v>
      </c>
      <c r="W1011" s="602" t="s">
        <v>619</v>
      </c>
      <c r="X1011" s="623">
        <v>6</v>
      </c>
      <c r="Y1011" s="623">
        <v>5</v>
      </c>
      <c r="Z1011" s="602" t="s">
        <v>619</v>
      </c>
      <c r="AA1011" s="623">
        <v>7</v>
      </c>
      <c r="AB1011" s="623">
        <v>5</v>
      </c>
      <c r="AC1011" s="602" t="s">
        <v>619</v>
      </c>
      <c r="AD1011" s="623">
        <v>8</v>
      </c>
      <c r="AE1011" s="623">
        <v>5</v>
      </c>
      <c r="AF1011" s="602" t="s">
        <v>619</v>
      </c>
      <c r="AG1011" s="623">
        <v>9</v>
      </c>
      <c r="AH1011" s="623">
        <v>5</v>
      </c>
      <c r="AI1011" s="602" t="s">
        <v>619</v>
      </c>
      <c r="AJ1011" s="623">
        <v>10</v>
      </c>
      <c r="AK1011" s="623">
        <v>5</v>
      </c>
      <c r="AL1011" s="602" t="s">
        <v>619</v>
      </c>
      <c r="AM1011" s="623">
        <v>11</v>
      </c>
      <c r="AN1011" s="623">
        <v>5</v>
      </c>
      <c r="AO1011" s="602" t="s">
        <v>619</v>
      </c>
      <c r="AP1011" s="623">
        <v>12</v>
      </c>
      <c r="AQ1011" s="623">
        <v>5</v>
      </c>
    </row>
    <row r="1012" spans="1:43" hidden="1" x14ac:dyDescent="0.3">
      <c r="A1012" s="638"/>
      <c r="H1012" s="607" t="s">
        <v>537</v>
      </c>
      <c r="I1012" s="623" t="s">
        <v>538</v>
      </c>
      <c r="J1012" s="626" t="s">
        <v>652</v>
      </c>
      <c r="K1012" s="607" t="s">
        <v>537</v>
      </c>
      <c r="L1012" s="623" t="s">
        <v>538</v>
      </c>
      <c r="M1012" s="626" t="s">
        <v>652</v>
      </c>
      <c r="N1012" s="607" t="s">
        <v>537</v>
      </c>
      <c r="O1012" s="623" t="s">
        <v>538</v>
      </c>
      <c r="P1012" s="626" t="s">
        <v>652</v>
      </c>
      <c r="Q1012" s="607" t="s">
        <v>537</v>
      </c>
      <c r="R1012" s="623" t="s">
        <v>538</v>
      </c>
      <c r="S1012" s="626" t="s">
        <v>652</v>
      </c>
      <c r="T1012" s="607" t="s">
        <v>537</v>
      </c>
      <c r="U1012" s="623" t="s">
        <v>538</v>
      </c>
      <c r="V1012" s="626" t="s">
        <v>652</v>
      </c>
      <c r="W1012" s="607" t="s">
        <v>537</v>
      </c>
      <c r="X1012" s="623" t="s">
        <v>538</v>
      </c>
      <c r="Y1012" s="626" t="s">
        <v>652</v>
      </c>
      <c r="Z1012" s="607" t="s">
        <v>537</v>
      </c>
      <c r="AA1012" s="623" t="s">
        <v>538</v>
      </c>
      <c r="AB1012" s="626" t="s">
        <v>652</v>
      </c>
      <c r="AC1012" s="607" t="s">
        <v>537</v>
      </c>
      <c r="AD1012" s="623" t="s">
        <v>538</v>
      </c>
      <c r="AE1012" s="626" t="s">
        <v>652</v>
      </c>
      <c r="AF1012" s="607" t="s">
        <v>537</v>
      </c>
      <c r="AG1012" s="623" t="s">
        <v>538</v>
      </c>
      <c r="AH1012" s="626" t="s">
        <v>652</v>
      </c>
      <c r="AI1012" s="607" t="s">
        <v>537</v>
      </c>
      <c r="AJ1012" s="623" t="s">
        <v>538</v>
      </c>
      <c r="AK1012" s="626" t="s">
        <v>652</v>
      </c>
      <c r="AL1012" s="607" t="s">
        <v>537</v>
      </c>
      <c r="AM1012" s="623" t="s">
        <v>538</v>
      </c>
      <c r="AN1012" s="626" t="s">
        <v>652</v>
      </c>
      <c r="AO1012" s="607" t="s">
        <v>537</v>
      </c>
      <c r="AP1012" s="623" t="s">
        <v>538</v>
      </c>
      <c r="AQ1012" s="626" t="s">
        <v>652</v>
      </c>
    </row>
    <row r="1013" spans="1:43" hidden="1" x14ac:dyDescent="0.3">
      <c r="A1013" s="638"/>
      <c r="H1013" s="607" t="s">
        <v>620</v>
      </c>
      <c r="I1013" s="623">
        <v>1</v>
      </c>
      <c r="J1013" s="623">
        <v>5</v>
      </c>
      <c r="K1013" s="607" t="s">
        <v>620</v>
      </c>
      <c r="L1013" s="623">
        <v>2</v>
      </c>
      <c r="M1013" s="623">
        <v>5</v>
      </c>
      <c r="N1013" s="607" t="s">
        <v>620</v>
      </c>
      <c r="O1013" s="623">
        <v>3</v>
      </c>
      <c r="P1013" s="623">
        <v>5</v>
      </c>
      <c r="Q1013" s="607" t="s">
        <v>620</v>
      </c>
      <c r="R1013" s="623">
        <v>4</v>
      </c>
      <c r="S1013" s="623">
        <v>5</v>
      </c>
      <c r="T1013" s="607" t="s">
        <v>620</v>
      </c>
      <c r="U1013" s="623">
        <v>5</v>
      </c>
      <c r="V1013" s="623">
        <v>5</v>
      </c>
      <c r="W1013" s="607" t="s">
        <v>620</v>
      </c>
      <c r="X1013" s="623">
        <v>6</v>
      </c>
      <c r="Y1013" s="623">
        <v>5</v>
      </c>
      <c r="Z1013" s="607" t="s">
        <v>620</v>
      </c>
      <c r="AA1013" s="623">
        <v>7</v>
      </c>
      <c r="AB1013" s="623">
        <v>5</v>
      </c>
      <c r="AC1013" s="607" t="s">
        <v>620</v>
      </c>
      <c r="AD1013" s="623">
        <v>8</v>
      </c>
      <c r="AE1013" s="623">
        <v>5</v>
      </c>
      <c r="AF1013" s="607" t="s">
        <v>620</v>
      </c>
      <c r="AG1013" s="623">
        <v>9</v>
      </c>
      <c r="AH1013" s="623">
        <v>5</v>
      </c>
      <c r="AI1013" s="607" t="s">
        <v>620</v>
      </c>
      <c r="AJ1013" s="623">
        <v>10</v>
      </c>
      <c r="AK1013" s="623">
        <v>5</v>
      </c>
      <c r="AL1013" s="607" t="s">
        <v>620</v>
      </c>
      <c r="AM1013" s="623">
        <v>11</v>
      </c>
      <c r="AN1013" s="623">
        <v>5</v>
      </c>
      <c r="AO1013" s="607" t="s">
        <v>620</v>
      </c>
      <c r="AP1013" s="623">
        <v>12</v>
      </c>
      <c r="AQ1013" s="623">
        <v>5</v>
      </c>
    </row>
    <row r="1014" spans="1:43" hidden="1" x14ac:dyDescent="0.3">
      <c r="A1014" s="638"/>
      <c r="H1014" s="607" t="s">
        <v>537</v>
      </c>
      <c r="I1014" s="623" t="s">
        <v>538</v>
      </c>
      <c r="J1014" s="626" t="s">
        <v>652</v>
      </c>
      <c r="K1014" s="607" t="s">
        <v>537</v>
      </c>
      <c r="L1014" s="623" t="s">
        <v>538</v>
      </c>
      <c r="M1014" s="626" t="s">
        <v>652</v>
      </c>
      <c r="N1014" s="607" t="s">
        <v>537</v>
      </c>
      <c r="O1014" s="623" t="s">
        <v>538</v>
      </c>
      <c r="P1014" s="626" t="s">
        <v>652</v>
      </c>
      <c r="Q1014" s="607" t="s">
        <v>537</v>
      </c>
      <c r="R1014" s="623" t="s">
        <v>538</v>
      </c>
      <c r="S1014" s="626" t="s">
        <v>652</v>
      </c>
      <c r="T1014" s="607" t="s">
        <v>537</v>
      </c>
      <c r="U1014" s="623" t="s">
        <v>538</v>
      </c>
      <c r="V1014" s="626" t="s">
        <v>652</v>
      </c>
      <c r="W1014" s="607" t="s">
        <v>537</v>
      </c>
      <c r="X1014" s="623" t="s">
        <v>538</v>
      </c>
      <c r="Y1014" s="626" t="s">
        <v>652</v>
      </c>
      <c r="Z1014" s="607" t="s">
        <v>537</v>
      </c>
      <c r="AA1014" s="623" t="s">
        <v>538</v>
      </c>
      <c r="AB1014" s="626" t="s">
        <v>652</v>
      </c>
      <c r="AC1014" s="607" t="s">
        <v>537</v>
      </c>
      <c r="AD1014" s="623" t="s">
        <v>538</v>
      </c>
      <c r="AE1014" s="626" t="s">
        <v>652</v>
      </c>
      <c r="AF1014" s="607" t="s">
        <v>537</v>
      </c>
      <c r="AG1014" s="623" t="s">
        <v>538</v>
      </c>
      <c r="AH1014" s="626" t="s">
        <v>652</v>
      </c>
      <c r="AI1014" s="607" t="s">
        <v>537</v>
      </c>
      <c r="AJ1014" s="623" t="s">
        <v>538</v>
      </c>
      <c r="AK1014" s="626" t="s">
        <v>652</v>
      </c>
      <c r="AL1014" s="607" t="s">
        <v>537</v>
      </c>
      <c r="AM1014" s="623" t="s">
        <v>538</v>
      </c>
      <c r="AN1014" s="626" t="s">
        <v>652</v>
      </c>
      <c r="AO1014" s="607" t="s">
        <v>537</v>
      </c>
      <c r="AP1014" s="623" t="s">
        <v>538</v>
      </c>
      <c r="AQ1014" s="626" t="s">
        <v>652</v>
      </c>
    </row>
    <row r="1015" spans="1:43" hidden="1" x14ac:dyDescent="0.3">
      <c r="A1015" s="638"/>
      <c r="H1015" s="607" t="s">
        <v>621</v>
      </c>
      <c r="I1015" s="623">
        <v>1</v>
      </c>
      <c r="J1015" s="623">
        <v>5</v>
      </c>
      <c r="K1015" s="607" t="s">
        <v>621</v>
      </c>
      <c r="L1015" s="623">
        <v>2</v>
      </c>
      <c r="M1015" s="623">
        <v>5</v>
      </c>
      <c r="N1015" s="607" t="s">
        <v>621</v>
      </c>
      <c r="O1015" s="623">
        <v>3</v>
      </c>
      <c r="P1015" s="623">
        <v>5</v>
      </c>
      <c r="Q1015" s="607" t="s">
        <v>621</v>
      </c>
      <c r="R1015" s="623">
        <v>4</v>
      </c>
      <c r="S1015" s="623">
        <v>5</v>
      </c>
      <c r="T1015" s="607" t="s">
        <v>621</v>
      </c>
      <c r="U1015" s="623">
        <v>5</v>
      </c>
      <c r="V1015" s="623">
        <v>5</v>
      </c>
      <c r="W1015" s="607" t="s">
        <v>621</v>
      </c>
      <c r="X1015" s="623">
        <v>6</v>
      </c>
      <c r="Y1015" s="623">
        <v>5</v>
      </c>
      <c r="Z1015" s="607" t="s">
        <v>621</v>
      </c>
      <c r="AA1015" s="623">
        <v>7</v>
      </c>
      <c r="AB1015" s="623">
        <v>5</v>
      </c>
      <c r="AC1015" s="607" t="s">
        <v>621</v>
      </c>
      <c r="AD1015" s="623">
        <v>8</v>
      </c>
      <c r="AE1015" s="623">
        <v>5</v>
      </c>
      <c r="AF1015" s="607" t="s">
        <v>621</v>
      </c>
      <c r="AG1015" s="623">
        <v>9</v>
      </c>
      <c r="AH1015" s="623">
        <v>5</v>
      </c>
      <c r="AI1015" s="607" t="s">
        <v>621</v>
      </c>
      <c r="AJ1015" s="623">
        <v>10</v>
      </c>
      <c r="AK1015" s="623">
        <v>5</v>
      </c>
      <c r="AL1015" s="607" t="s">
        <v>621</v>
      </c>
      <c r="AM1015" s="623">
        <v>11</v>
      </c>
      <c r="AN1015" s="623">
        <v>5</v>
      </c>
      <c r="AO1015" s="607" t="s">
        <v>621</v>
      </c>
      <c r="AP1015" s="623">
        <v>12</v>
      </c>
      <c r="AQ1015" s="623">
        <v>5</v>
      </c>
    </row>
    <row r="1016" spans="1:43" hidden="1" x14ac:dyDescent="0.3">
      <c r="A1016" s="638"/>
      <c r="H1016" s="607" t="s">
        <v>537</v>
      </c>
      <c r="I1016" s="623" t="s">
        <v>538</v>
      </c>
      <c r="J1016" s="626" t="s">
        <v>652</v>
      </c>
      <c r="K1016" s="607" t="s">
        <v>537</v>
      </c>
      <c r="L1016" s="623" t="s">
        <v>538</v>
      </c>
      <c r="M1016" s="626" t="s">
        <v>652</v>
      </c>
      <c r="N1016" s="607" t="s">
        <v>537</v>
      </c>
      <c r="O1016" s="623" t="s">
        <v>538</v>
      </c>
      <c r="P1016" s="626" t="s">
        <v>652</v>
      </c>
      <c r="Q1016" s="607" t="s">
        <v>537</v>
      </c>
      <c r="R1016" s="623" t="s">
        <v>538</v>
      </c>
      <c r="S1016" s="626" t="s">
        <v>652</v>
      </c>
      <c r="T1016" s="607" t="s">
        <v>537</v>
      </c>
      <c r="U1016" s="623" t="s">
        <v>538</v>
      </c>
      <c r="V1016" s="626" t="s">
        <v>652</v>
      </c>
      <c r="W1016" s="607" t="s">
        <v>537</v>
      </c>
      <c r="X1016" s="623" t="s">
        <v>538</v>
      </c>
      <c r="Y1016" s="626" t="s">
        <v>652</v>
      </c>
      <c r="Z1016" s="607" t="s">
        <v>537</v>
      </c>
      <c r="AA1016" s="623" t="s">
        <v>538</v>
      </c>
      <c r="AB1016" s="626" t="s">
        <v>652</v>
      </c>
      <c r="AC1016" s="607" t="s">
        <v>537</v>
      </c>
      <c r="AD1016" s="623" t="s">
        <v>538</v>
      </c>
      <c r="AE1016" s="626" t="s">
        <v>652</v>
      </c>
      <c r="AF1016" s="607" t="s">
        <v>537</v>
      </c>
      <c r="AG1016" s="623" t="s">
        <v>538</v>
      </c>
      <c r="AH1016" s="626" t="s">
        <v>652</v>
      </c>
      <c r="AI1016" s="607" t="s">
        <v>537</v>
      </c>
      <c r="AJ1016" s="623" t="s">
        <v>538</v>
      </c>
      <c r="AK1016" s="626" t="s">
        <v>652</v>
      </c>
      <c r="AL1016" s="607" t="s">
        <v>537</v>
      </c>
      <c r="AM1016" s="623" t="s">
        <v>538</v>
      </c>
      <c r="AN1016" s="626" t="s">
        <v>652</v>
      </c>
      <c r="AO1016" s="607" t="s">
        <v>537</v>
      </c>
      <c r="AP1016" s="623" t="s">
        <v>538</v>
      </c>
      <c r="AQ1016" s="626" t="s">
        <v>652</v>
      </c>
    </row>
    <row r="1017" spans="1:43" hidden="1" x14ac:dyDescent="0.3">
      <c r="A1017" s="638"/>
      <c r="H1017" s="607" t="s">
        <v>622</v>
      </c>
      <c r="I1017" s="623">
        <v>1</v>
      </c>
      <c r="J1017" s="623">
        <v>5</v>
      </c>
      <c r="K1017" s="607" t="s">
        <v>622</v>
      </c>
      <c r="L1017" s="623">
        <v>2</v>
      </c>
      <c r="M1017" s="623">
        <v>5</v>
      </c>
      <c r="N1017" s="607" t="s">
        <v>622</v>
      </c>
      <c r="O1017" s="623">
        <v>3</v>
      </c>
      <c r="P1017" s="623">
        <v>5</v>
      </c>
      <c r="Q1017" s="607" t="s">
        <v>622</v>
      </c>
      <c r="R1017" s="623">
        <v>4</v>
      </c>
      <c r="S1017" s="623">
        <v>5</v>
      </c>
      <c r="T1017" s="607" t="s">
        <v>622</v>
      </c>
      <c r="U1017" s="623">
        <v>5</v>
      </c>
      <c r="V1017" s="623">
        <v>5</v>
      </c>
      <c r="W1017" s="607" t="s">
        <v>622</v>
      </c>
      <c r="X1017" s="623">
        <v>6</v>
      </c>
      <c r="Y1017" s="623">
        <v>5</v>
      </c>
      <c r="Z1017" s="607" t="s">
        <v>622</v>
      </c>
      <c r="AA1017" s="623">
        <v>7</v>
      </c>
      <c r="AB1017" s="623">
        <v>5</v>
      </c>
      <c r="AC1017" s="607" t="s">
        <v>622</v>
      </c>
      <c r="AD1017" s="623">
        <v>8</v>
      </c>
      <c r="AE1017" s="623">
        <v>5</v>
      </c>
      <c r="AF1017" s="607" t="s">
        <v>622</v>
      </c>
      <c r="AG1017" s="623">
        <v>9</v>
      </c>
      <c r="AH1017" s="623">
        <v>5</v>
      </c>
      <c r="AI1017" s="607" t="s">
        <v>622</v>
      </c>
      <c r="AJ1017" s="623">
        <v>10</v>
      </c>
      <c r="AK1017" s="623">
        <v>5</v>
      </c>
      <c r="AL1017" s="607" t="s">
        <v>622</v>
      </c>
      <c r="AM1017" s="623">
        <v>11</v>
      </c>
      <c r="AN1017" s="623">
        <v>5</v>
      </c>
      <c r="AO1017" s="607" t="s">
        <v>622</v>
      </c>
      <c r="AP1017" s="623">
        <v>12</v>
      </c>
      <c r="AQ1017" s="623">
        <v>5</v>
      </c>
    </row>
    <row r="1018" spans="1:43" hidden="1" x14ac:dyDescent="0.3">
      <c r="A1018" s="638"/>
      <c r="H1018" s="607" t="s">
        <v>537</v>
      </c>
      <c r="I1018" s="623" t="s">
        <v>538</v>
      </c>
      <c r="J1018" s="626" t="s">
        <v>652</v>
      </c>
      <c r="K1018" s="607" t="s">
        <v>537</v>
      </c>
      <c r="L1018" s="623" t="s">
        <v>538</v>
      </c>
      <c r="M1018" s="626" t="s">
        <v>652</v>
      </c>
      <c r="N1018" s="607" t="s">
        <v>537</v>
      </c>
      <c r="O1018" s="623" t="s">
        <v>538</v>
      </c>
      <c r="P1018" s="626" t="s">
        <v>652</v>
      </c>
      <c r="Q1018" s="607" t="s">
        <v>537</v>
      </c>
      <c r="R1018" s="623" t="s">
        <v>538</v>
      </c>
      <c r="S1018" s="626" t="s">
        <v>652</v>
      </c>
      <c r="T1018" s="607" t="s">
        <v>537</v>
      </c>
      <c r="U1018" s="623" t="s">
        <v>538</v>
      </c>
      <c r="V1018" s="626" t="s">
        <v>652</v>
      </c>
      <c r="W1018" s="607" t="s">
        <v>537</v>
      </c>
      <c r="X1018" s="623" t="s">
        <v>538</v>
      </c>
      <c r="Y1018" s="626" t="s">
        <v>652</v>
      </c>
      <c r="Z1018" s="607" t="s">
        <v>537</v>
      </c>
      <c r="AA1018" s="623" t="s">
        <v>538</v>
      </c>
      <c r="AB1018" s="626" t="s">
        <v>652</v>
      </c>
      <c r="AC1018" s="607" t="s">
        <v>537</v>
      </c>
      <c r="AD1018" s="623" t="s">
        <v>538</v>
      </c>
      <c r="AE1018" s="626" t="s">
        <v>652</v>
      </c>
      <c r="AF1018" s="607" t="s">
        <v>537</v>
      </c>
      <c r="AG1018" s="623" t="s">
        <v>538</v>
      </c>
      <c r="AH1018" s="626" t="s">
        <v>652</v>
      </c>
      <c r="AI1018" s="607" t="s">
        <v>537</v>
      </c>
      <c r="AJ1018" s="623" t="s">
        <v>538</v>
      </c>
      <c r="AK1018" s="626" t="s">
        <v>652</v>
      </c>
      <c r="AL1018" s="607" t="s">
        <v>537</v>
      </c>
      <c r="AM1018" s="623" t="s">
        <v>538</v>
      </c>
      <c r="AN1018" s="626" t="s">
        <v>652</v>
      </c>
      <c r="AO1018" s="607" t="s">
        <v>537</v>
      </c>
      <c r="AP1018" s="623" t="s">
        <v>538</v>
      </c>
      <c r="AQ1018" s="626" t="s">
        <v>652</v>
      </c>
    </row>
    <row r="1019" spans="1:43" hidden="1" x14ac:dyDescent="0.3">
      <c r="A1019" s="638"/>
      <c r="H1019" s="607" t="s">
        <v>623</v>
      </c>
      <c r="I1019" s="623">
        <v>1</v>
      </c>
      <c r="J1019" s="623">
        <v>5</v>
      </c>
      <c r="K1019" s="607" t="s">
        <v>623</v>
      </c>
      <c r="L1019" s="623">
        <v>2</v>
      </c>
      <c r="M1019" s="623">
        <v>5</v>
      </c>
      <c r="N1019" s="607" t="s">
        <v>623</v>
      </c>
      <c r="O1019" s="623">
        <v>3</v>
      </c>
      <c r="P1019" s="623">
        <v>5</v>
      </c>
      <c r="Q1019" s="607" t="s">
        <v>623</v>
      </c>
      <c r="R1019" s="623">
        <v>4</v>
      </c>
      <c r="S1019" s="623">
        <v>5</v>
      </c>
      <c r="T1019" s="607" t="s">
        <v>623</v>
      </c>
      <c r="U1019" s="623">
        <v>5</v>
      </c>
      <c r="V1019" s="623">
        <v>5</v>
      </c>
      <c r="W1019" s="607" t="s">
        <v>623</v>
      </c>
      <c r="X1019" s="623">
        <v>6</v>
      </c>
      <c r="Y1019" s="623">
        <v>5</v>
      </c>
      <c r="Z1019" s="607" t="s">
        <v>623</v>
      </c>
      <c r="AA1019" s="623">
        <v>7</v>
      </c>
      <c r="AB1019" s="623">
        <v>5</v>
      </c>
      <c r="AC1019" s="607" t="s">
        <v>623</v>
      </c>
      <c r="AD1019" s="623">
        <v>8</v>
      </c>
      <c r="AE1019" s="623">
        <v>5</v>
      </c>
      <c r="AF1019" s="607" t="s">
        <v>623</v>
      </c>
      <c r="AG1019" s="623">
        <v>9</v>
      </c>
      <c r="AH1019" s="623">
        <v>5</v>
      </c>
      <c r="AI1019" s="607" t="s">
        <v>623</v>
      </c>
      <c r="AJ1019" s="623">
        <v>10</v>
      </c>
      <c r="AK1019" s="623">
        <v>5</v>
      </c>
      <c r="AL1019" s="607" t="s">
        <v>623</v>
      </c>
      <c r="AM1019" s="623">
        <v>11</v>
      </c>
      <c r="AN1019" s="623">
        <v>5</v>
      </c>
      <c r="AO1019" s="607" t="s">
        <v>623</v>
      </c>
      <c r="AP1019" s="623">
        <v>12</v>
      </c>
      <c r="AQ1019" s="623">
        <v>5</v>
      </c>
    </row>
    <row r="1020" spans="1:43" hidden="1" x14ac:dyDescent="0.3">
      <c r="A1020" s="638"/>
      <c r="H1020" s="607" t="s">
        <v>537</v>
      </c>
      <c r="I1020" s="623" t="s">
        <v>538</v>
      </c>
      <c r="J1020" s="626" t="s">
        <v>652</v>
      </c>
      <c r="K1020" s="607" t="s">
        <v>537</v>
      </c>
      <c r="L1020" s="623" t="s">
        <v>538</v>
      </c>
      <c r="M1020" s="626" t="s">
        <v>652</v>
      </c>
      <c r="N1020" s="607" t="s">
        <v>537</v>
      </c>
      <c r="O1020" s="623" t="s">
        <v>538</v>
      </c>
      <c r="P1020" s="626" t="s">
        <v>652</v>
      </c>
      <c r="Q1020" s="607" t="s">
        <v>537</v>
      </c>
      <c r="R1020" s="623" t="s">
        <v>538</v>
      </c>
      <c r="S1020" s="626" t="s">
        <v>652</v>
      </c>
      <c r="T1020" s="607" t="s">
        <v>537</v>
      </c>
      <c r="U1020" s="623" t="s">
        <v>538</v>
      </c>
      <c r="V1020" s="626" t="s">
        <v>652</v>
      </c>
      <c r="W1020" s="607" t="s">
        <v>537</v>
      </c>
      <c r="X1020" s="623" t="s">
        <v>538</v>
      </c>
      <c r="Y1020" s="626" t="s">
        <v>652</v>
      </c>
      <c r="Z1020" s="607" t="s">
        <v>537</v>
      </c>
      <c r="AA1020" s="623" t="s">
        <v>538</v>
      </c>
      <c r="AB1020" s="626" t="s">
        <v>652</v>
      </c>
      <c r="AC1020" s="607" t="s">
        <v>537</v>
      </c>
      <c r="AD1020" s="623" t="s">
        <v>538</v>
      </c>
      <c r="AE1020" s="626" t="s">
        <v>652</v>
      </c>
      <c r="AF1020" s="607" t="s">
        <v>537</v>
      </c>
      <c r="AG1020" s="623" t="s">
        <v>538</v>
      </c>
      <c r="AH1020" s="626" t="s">
        <v>652</v>
      </c>
      <c r="AI1020" s="607" t="s">
        <v>537</v>
      </c>
      <c r="AJ1020" s="623" t="s">
        <v>538</v>
      </c>
      <c r="AK1020" s="626" t="s">
        <v>652</v>
      </c>
      <c r="AL1020" s="607" t="s">
        <v>537</v>
      </c>
      <c r="AM1020" s="623" t="s">
        <v>538</v>
      </c>
      <c r="AN1020" s="626" t="s">
        <v>652</v>
      </c>
      <c r="AO1020" s="607" t="s">
        <v>537</v>
      </c>
      <c r="AP1020" s="623" t="s">
        <v>538</v>
      </c>
      <c r="AQ1020" s="626" t="s">
        <v>652</v>
      </c>
    </row>
    <row r="1021" spans="1:43" ht="15" hidden="1" thickBot="1" x14ac:dyDescent="0.35">
      <c r="A1021" s="638"/>
      <c r="H1021" s="615" t="s">
        <v>624</v>
      </c>
      <c r="I1021" s="629">
        <v>1</v>
      </c>
      <c r="J1021" s="629">
        <v>5</v>
      </c>
      <c r="K1021" s="615" t="s">
        <v>624</v>
      </c>
      <c r="L1021" s="629">
        <v>2</v>
      </c>
      <c r="M1021" s="629">
        <v>5</v>
      </c>
      <c r="N1021" s="615" t="s">
        <v>624</v>
      </c>
      <c r="O1021" s="629">
        <v>3</v>
      </c>
      <c r="P1021" s="629">
        <v>5</v>
      </c>
      <c r="Q1021" s="615" t="s">
        <v>624</v>
      </c>
      <c r="R1021" s="629">
        <v>4</v>
      </c>
      <c r="S1021" s="629">
        <v>5</v>
      </c>
      <c r="T1021" s="615" t="s">
        <v>624</v>
      </c>
      <c r="U1021" s="629">
        <v>5</v>
      </c>
      <c r="V1021" s="629">
        <v>5</v>
      </c>
      <c r="W1021" s="615" t="s">
        <v>624</v>
      </c>
      <c r="X1021" s="629">
        <v>6</v>
      </c>
      <c r="Y1021" s="629">
        <v>5</v>
      </c>
      <c r="Z1021" s="615" t="s">
        <v>624</v>
      </c>
      <c r="AA1021" s="629">
        <v>7</v>
      </c>
      <c r="AB1021" s="629">
        <v>5</v>
      </c>
      <c r="AC1021" s="615" t="s">
        <v>624</v>
      </c>
      <c r="AD1021" s="629">
        <v>8</v>
      </c>
      <c r="AE1021" s="629">
        <v>5</v>
      </c>
      <c r="AF1021" s="615" t="s">
        <v>624</v>
      </c>
      <c r="AG1021" s="629">
        <v>9</v>
      </c>
      <c r="AH1021" s="629">
        <v>5</v>
      </c>
      <c r="AI1021" s="615" t="s">
        <v>624</v>
      </c>
      <c r="AJ1021" s="629">
        <v>10</v>
      </c>
      <c r="AK1021" s="629">
        <v>5</v>
      </c>
      <c r="AL1021" s="615" t="s">
        <v>624</v>
      </c>
      <c r="AM1021" s="629">
        <v>11</v>
      </c>
      <c r="AN1021" s="629">
        <v>5</v>
      </c>
      <c r="AO1021" s="615" t="s">
        <v>624</v>
      </c>
      <c r="AP1021" s="629">
        <v>12</v>
      </c>
      <c r="AQ1021" s="629">
        <v>5</v>
      </c>
    </row>
    <row r="1022" spans="1:43" hidden="1" x14ac:dyDescent="0.3">
      <c r="A1022" s="638"/>
      <c r="H1022" s="596" t="s">
        <v>537</v>
      </c>
      <c r="I1022" s="620" t="s">
        <v>538</v>
      </c>
      <c r="J1022" s="621" t="s">
        <v>652</v>
      </c>
      <c r="K1022" s="596" t="s">
        <v>537</v>
      </c>
      <c r="L1022" s="620" t="s">
        <v>538</v>
      </c>
      <c r="M1022" s="621" t="s">
        <v>652</v>
      </c>
      <c r="N1022" s="596" t="s">
        <v>537</v>
      </c>
      <c r="O1022" s="620" t="s">
        <v>538</v>
      </c>
      <c r="P1022" s="621" t="s">
        <v>652</v>
      </c>
      <c r="Q1022" s="596" t="s">
        <v>537</v>
      </c>
      <c r="R1022" s="620" t="s">
        <v>538</v>
      </c>
      <c r="S1022" s="621" t="s">
        <v>652</v>
      </c>
      <c r="T1022" s="596" t="s">
        <v>537</v>
      </c>
      <c r="U1022" s="620" t="s">
        <v>538</v>
      </c>
      <c r="V1022" s="621" t="s">
        <v>652</v>
      </c>
      <c r="W1022" s="596" t="s">
        <v>537</v>
      </c>
      <c r="X1022" s="620" t="s">
        <v>538</v>
      </c>
      <c r="Y1022" s="621" t="s">
        <v>652</v>
      </c>
      <c r="Z1022" s="596" t="s">
        <v>537</v>
      </c>
      <c r="AA1022" s="620" t="s">
        <v>538</v>
      </c>
      <c r="AB1022" s="621" t="s">
        <v>652</v>
      </c>
      <c r="AC1022" s="596" t="s">
        <v>537</v>
      </c>
      <c r="AD1022" s="620" t="s">
        <v>538</v>
      </c>
      <c r="AE1022" s="621" t="s">
        <v>652</v>
      </c>
      <c r="AF1022" s="596" t="s">
        <v>537</v>
      </c>
      <c r="AG1022" s="620" t="s">
        <v>538</v>
      </c>
      <c r="AH1022" s="621" t="s">
        <v>652</v>
      </c>
      <c r="AI1022" s="596" t="s">
        <v>537</v>
      </c>
      <c r="AJ1022" s="620" t="s">
        <v>538</v>
      </c>
      <c r="AK1022" s="621" t="s">
        <v>652</v>
      </c>
      <c r="AL1022" s="596" t="s">
        <v>537</v>
      </c>
      <c r="AM1022" s="620" t="s">
        <v>538</v>
      </c>
      <c r="AN1022" s="621" t="s">
        <v>652</v>
      </c>
      <c r="AO1022" s="596" t="s">
        <v>537</v>
      </c>
      <c r="AP1022" s="620" t="s">
        <v>538</v>
      </c>
      <c r="AQ1022" s="621" t="s">
        <v>652</v>
      </c>
    </row>
    <row r="1023" spans="1:43" hidden="1" x14ac:dyDescent="0.3">
      <c r="A1023" s="638"/>
      <c r="H1023" s="602" t="s">
        <v>625</v>
      </c>
      <c r="I1023" s="623">
        <v>1</v>
      </c>
      <c r="J1023" s="623">
        <v>5</v>
      </c>
      <c r="K1023" s="602" t="s">
        <v>625</v>
      </c>
      <c r="L1023" s="623">
        <v>2</v>
      </c>
      <c r="M1023" s="623">
        <v>5</v>
      </c>
      <c r="N1023" s="602" t="s">
        <v>625</v>
      </c>
      <c r="O1023" s="623">
        <v>3</v>
      </c>
      <c r="P1023" s="623">
        <v>5</v>
      </c>
      <c r="Q1023" s="602" t="s">
        <v>625</v>
      </c>
      <c r="R1023" s="623">
        <v>4</v>
      </c>
      <c r="S1023" s="623">
        <v>5</v>
      </c>
      <c r="T1023" s="602" t="s">
        <v>625</v>
      </c>
      <c r="U1023" s="623">
        <v>5</v>
      </c>
      <c r="V1023" s="623">
        <v>5</v>
      </c>
      <c r="W1023" s="602" t="s">
        <v>625</v>
      </c>
      <c r="X1023" s="623">
        <v>6</v>
      </c>
      <c r="Y1023" s="623">
        <v>5</v>
      </c>
      <c r="Z1023" s="602" t="s">
        <v>625</v>
      </c>
      <c r="AA1023" s="623">
        <v>7</v>
      </c>
      <c r="AB1023" s="623">
        <v>5</v>
      </c>
      <c r="AC1023" s="602" t="s">
        <v>625</v>
      </c>
      <c r="AD1023" s="623">
        <v>8</v>
      </c>
      <c r="AE1023" s="623">
        <v>5</v>
      </c>
      <c r="AF1023" s="602" t="s">
        <v>625</v>
      </c>
      <c r="AG1023" s="623">
        <v>9</v>
      </c>
      <c r="AH1023" s="623">
        <v>5</v>
      </c>
      <c r="AI1023" s="602" t="s">
        <v>625</v>
      </c>
      <c r="AJ1023" s="623">
        <v>10</v>
      </c>
      <c r="AK1023" s="623">
        <v>5</v>
      </c>
      <c r="AL1023" s="602" t="s">
        <v>625</v>
      </c>
      <c r="AM1023" s="623">
        <v>11</v>
      </c>
      <c r="AN1023" s="623">
        <v>5</v>
      </c>
      <c r="AO1023" s="602" t="s">
        <v>625</v>
      </c>
      <c r="AP1023" s="623">
        <v>12</v>
      </c>
      <c r="AQ1023" s="623">
        <v>5</v>
      </c>
    </row>
    <row r="1024" spans="1:43" hidden="1" x14ac:dyDescent="0.3">
      <c r="A1024" s="638"/>
      <c r="H1024" s="607" t="s">
        <v>537</v>
      </c>
      <c r="I1024" s="623" t="s">
        <v>538</v>
      </c>
      <c r="J1024" s="626" t="s">
        <v>652</v>
      </c>
      <c r="K1024" s="607" t="s">
        <v>537</v>
      </c>
      <c r="L1024" s="623" t="s">
        <v>538</v>
      </c>
      <c r="M1024" s="626" t="s">
        <v>652</v>
      </c>
      <c r="N1024" s="607" t="s">
        <v>537</v>
      </c>
      <c r="O1024" s="623" t="s">
        <v>538</v>
      </c>
      <c r="P1024" s="626" t="s">
        <v>652</v>
      </c>
      <c r="Q1024" s="607" t="s">
        <v>537</v>
      </c>
      <c r="R1024" s="623" t="s">
        <v>538</v>
      </c>
      <c r="S1024" s="626" t="s">
        <v>652</v>
      </c>
      <c r="T1024" s="607" t="s">
        <v>537</v>
      </c>
      <c r="U1024" s="623" t="s">
        <v>538</v>
      </c>
      <c r="V1024" s="626" t="s">
        <v>652</v>
      </c>
      <c r="W1024" s="607" t="s">
        <v>537</v>
      </c>
      <c r="X1024" s="623" t="s">
        <v>538</v>
      </c>
      <c r="Y1024" s="626" t="s">
        <v>652</v>
      </c>
      <c r="Z1024" s="607" t="s">
        <v>537</v>
      </c>
      <c r="AA1024" s="623" t="s">
        <v>538</v>
      </c>
      <c r="AB1024" s="626" t="s">
        <v>652</v>
      </c>
      <c r="AC1024" s="607" t="s">
        <v>537</v>
      </c>
      <c r="AD1024" s="623" t="s">
        <v>538</v>
      </c>
      <c r="AE1024" s="626" t="s">
        <v>652</v>
      </c>
      <c r="AF1024" s="607" t="s">
        <v>537</v>
      </c>
      <c r="AG1024" s="623" t="s">
        <v>538</v>
      </c>
      <c r="AH1024" s="626" t="s">
        <v>652</v>
      </c>
      <c r="AI1024" s="607" t="s">
        <v>537</v>
      </c>
      <c r="AJ1024" s="623" t="s">
        <v>538</v>
      </c>
      <c r="AK1024" s="626" t="s">
        <v>652</v>
      </c>
      <c r="AL1024" s="607" t="s">
        <v>537</v>
      </c>
      <c r="AM1024" s="623" t="s">
        <v>538</v>
      </c>
      <c r="AN1024" s="626" t="s">
        <v>652</v>
      </c>
      <c r="AO1024" s="607" t="s">
        <v>537</v>
      </c>
      <c r="AP1024" s="623" t="s">
        <v>538</v>
      </c>
      <c r="AQ1024" s="626" t="s">
        <v>652</v>
      </c>
    </row>
    <row r="1025" spans="1:43" hidden="1" x14ac:dyDescent="0.3">
      <c r="A1025" s="638"/>
      <c r="H1025" s="607" t="s">
        <v>626</v>
      </c>
      <c r="I1025" s="623">
        <v>1</v>
      </c>
      <c r="J1025" s="623">
        <v>5</v>
      </c>
      <c r="K1025" s="607" t="s">
        <v>626</v>
      </c>
      <c r="L1025" s="623">
        <v>2</v>
      </c>
      <c r="M1025" s="623">
        <v>5</v>
      </c>
      <c r="N1025" s="607" t="s">
        <v>626</v>
      </c>
      <c r="O1025" s="623">
        <v>3</v>
      </c>
      <c r="P1025" s="623">
        <v>5</v>
      </c>
      <c r="Q1025" s="607" t="s">
        <v>626</v>
      </c>
      <c r="R1025" s="623">
        <v>4</v>
      </c>
      <c r="S1025" s="623">
        <v>5</v>
      </c>
      <c r="T1025" s="607" t="s">
        <v>626</v>
      </c>
      <c r="U1025" s="623">
        <v>5</v>
      </c>
      <c r="V1025" s="623">
        <v>5</v>
      </c>
      <c r="W1025" s="607" t="s">
        <v>626</v>
      </c>
      <c r="X1025" s="623">
        <v>6</v>
      </c>
      <c r="Y1025" s="623">
        <v>5</v>
      </c>
      <c r="Z1025" s="607" t="s">
        <v>626</v>
      </c>
      <c r="AA1025" s="623">
        <v>7</v>
      </c>
      <c r="AB1025" s="623">
        <v>5</v>
      </c>
      <c r="AC1025" s="607" t="s">
        <v>626</v>
      </c>
      <c r="AD1025" s="623">
        <v>8</v>
      </c>
      <c r="AE1025" s="623">
        <v>5</v>
      </c>
      <c r="AF1025" s="607" t="s">
        <v>626</v>
      </c>
      <c r="AG1025" s="623">
        <v>9</v>
      </c>
      <c r="AH1025" s="623">
        <v>5</v>
      </c>
      <c r="AI1025" s="607" t="s">
        <v>626</v>
      </c>
      <c r="AJ1025" s="623">
        <v>10</v>
      </c>
      <c r="AK1025" s="623">
        <v>5</v>
      </c>
      <c r="AL1025" s="607" t="s">
        <v>626</v>
      </c>
      <c r="AM1025" s="623">
        <v>11</v>
      </c>
      <c r="AN1025" s="623">
        <v>5</v>
      </c>
      <c r="AO1025" s="607" t="s">
        <v>626</v>
      </c>
      <c r="AP1025" s="623">
        <v>12</v>
      </c>
      <c r="AQ1025" s="623">
        <v>5</v>
      </c>
    </row>
    <row r="1026" spans="1:43" hidden="1" x14ac:dyDescent="0.3">
      <c r="A1026" s="638"/>
      <c r="H1026" s="602" t="s">
        <v>537</v>
      </c>
      <c r="I1026" s="623" t="s">
        <v>538</v>
      </c>
      <c r="J1026" s="626" t="s">
        <v>652</v>
      </c>
      <c r="K1026" s="602" t="s">
        <v>537</v>
      </c>
      <c r="L1026" s="623" t="s">
        <v>538</v>
      </c>
      <c r="M1026" s="626" t="s">
        <v>652</v>
      </c>
      <c r="N1026" s="602" t="s">
        <v>537</v>
      </c>
      <c r="O1026" s="623" t="s">
        <v>538</v>
      </c>
      <c r="P1026" s="626" t="s">
        <v>652</v>
      </c>
      <c r="Q1026" s="602" t="s">
        <v>537</v>
      </c>
      <c r="R1026" s="623" t="s">
        <v>538</v>
      </c>
      <c r="S1026" s="626" t="s">
        <v>652</v>
      </c>
      <c r="T1026" s="602" t="s">
        <v>537</v>
      </c>
      <c r="U1026" s="623" t="s">
        <v>538</v>
      </c>
      <c r="V1026" s="626" t="s">
        <v>652</v>
      </c>
      <c r="W1026" s="602" t="s">
        <v>537</v>
      </c>
      <c r="X1026" s="623" t="s">
        <v>538</v>
      </c>
      <c r="Y1026" s="626" t="s">
        <v>652</v>
      </c>
      <c r="Z1026" s="602" t="s">
        <v>537</v>
      </c>
      <c r="AA1026" s="623" t="s">
        <v>538</v>
      </c>
      <c r="AB1026" s="626" t="s">
        <v>652</v>
      </c>
      <c r="AC1026" s="602" t="s">
        <v>537</v>
      </c>
      <c r="AD1026" s="623" t="s">
        <v>538</v>
      </c>
      <c r="AE1026" s="626" t="s">
        <v>652</v>
      </c>
      <c r="AF1026" s="602" t="s">
        <v>537</v>
      </c>
      <c r="AG1026" s="623" t="s">
        <v>538</v>
      </c>
      <c r="AH1026" s="626" t="s">
        <v>652</v>
      </c>
      <c r="AI1026" s="602" t="s">
        <v>537</v>
      </c>
      <c r="AJ1026" s="623" t="s">
        <v>538</v>
      </c>
      <c r="AK1026" s="626" t="s">
        <v>652</v>
      </c>
      <c r="AL1026" s="602" t="s">
        <v>537</v>
      </c>
      <c r="AM1026" s="623" t="s">
        <v>538</v>
      </c>
      <c r="AN1026" s="626" t="s">
        <v>652</v>
      </c>
      <c r="AO1026" s="602" t="s">
        <v>537</v>
      </c>
      <c r="AP1026" s="623" t="s">
        <v>538</v>
      </c>
      <c r="AQ1026" s="626" t="s">
        <v>652</v>
      </c>
    </row>
    <row r="1027" spans="1:43" ht="15" hidden="1" thickBot="1" x14ac:dyDescent="0.35">
      <c r="A1027" s="638"/>
      <c r="H1027" s="618" t="s">
        <v>627</v>
      </c>
      <c r="I1027" s="629">
        <v>1</v>
      </c>
      <c r="J1027" s="629">
        <v>5</v>
      </c>
      <c r="K1027" s="618" t="s">
        <v>627</v>
      </c>
      <c r="L1027" s="629">
        <v>2</v>
      </c>
      <c r="M1027" s="629">
        <v>5</v>
      </c>
      <c r="N1027" s="618" t="s">
        <v>627</v>
      </c>
      <c r="O1027" s="629">
        <v>3</v>
      </c>
      <c r="P1027" s="629">
        <v>5</v>
      </c>
      <c r="Q1027" s="618" t="s">
        <v>627</v>
      </c>
      <c r="R1027" s="629">
        <v>4</v>
      </c>
      <c r="S1027" s="629">
        <v>5</v>
      </c>
      <c r="T1027" s="618" t="s">
        <v>627</v>
      </c>
      <c r="U1027" s="629">
        <v>5</v>
      </c>
      <c r="V1027" s="629">
        <v>5</v>
      </c>
      <c r="W1027" s="618" t="s">
        <v>627</v>
      </c>
      <c r="X1027" s="629">
        <v>6</v>
      </c>
      <c r="Y1027" s="629">
        <v>5</v>
      </c>
      <c r="Z1027" s="618" t="s">
        <v>627</v>
      </c>
      <c r="AA1027" s="629">
        <v>7</v>
      </c>
      <c r="AB1027" s="629">
        <v>5</v>
      </c>
      <c r="AC1027" s="618" t="s">
        <v>627</v>
      </c>
      <c r="AD1027" s="629">
        <v>8</v>
      </c>
      <c r="AE1027" s="629">
        <v>5</v>
      </c>
      <c r="AF1027" s="618" t="s">
        <v>627</v>
      </c>
      <c r="AG1027" s="629">
        <v>9</v>
      </c>
      <c r="AH1027" s="629">
        <v>5</v>
      </c>
      <c r="AI1027" s="618" t="s">
        <v>627</v>
      </c>
      <c r="AJ1027" s="629">
        <v>10</v>
      </c>
      <c r="AK1027" s="629">
        <v>5</v>
      </c>
      <c r="AL1027" s="618" t="s">
        <v>627</v>
      </c>
      <c r="AM1027" s="629">
        <v>11</v>
      </c>
      <c r="AN1027" s="629">
        <v>5</v>
      </c>
      <c r="AO1027" s="618" t="s">
        <v>627</v>
      </c>
      <c r="AP1027" s="629">
        <v>12</v>
      </c>
      <c r="AQ1027" s="629">
        <v>5</v>
      </c>
    </row>
    <row r="1028" spans="1:43" hidden="1" x14ac:dyDescent="0.3">
      <c r="A1028" s="638"/>
      <c r="H1028" s="596" t="s">
        <v>537</v>
      </c>
      <c r="I1028" s="620" t="s">
        <v>538</v>
      </c>
      <c r="J1028" s="621" t="s">
        <v>652</v>
      </c>
      <c r="K1028" s="596" t="s">
        <v>537</v>
      </c>
      <c r="L1028" s="620" t="s">
        <v>538</v>
      </c>
      <c r="M1028" s="621" t="s">
        <v>652</v>
      </c>
      <c r="N1028" s="596" t="s">
        <v>537</v>
      </c>
      <c r="O1028" s="620" t="s">
        <v>538</v>
      </c>
      <c r="P1028" s="621" t="s">
        <v>652</v>
      </c>
      <c r="Q1028" s="596" t="s">
        <v>537</v>
      </c>
      <c r="R1028" s="620" t="s">
        <v>538</v>
      </c>
      <c r="S1028" s="621" t="s">
        <v>652</v>
      </c>
      <c r="T1028" s="596" t="s">
        <v>537</v>
      </c>
      <c r="U1028" s="620" t="s">
        <v>538</v>
      </c>
      <c r="V1028" s="621" t="s">
        <v>652</v>
      </c>
      <c r="W1028" s="596" t="s">
        <v>537</v>
      </c>
      <c r="X1028" s="620" t="s">
        <v>538</v>
      </c>
      <c r="Y1028" s="621" t="s">
        <v>652</v>
      </c>
      <c r="Z1028" s="596" t="s">
        <v>537</v>
      </c>
      <c r="AA1028" s="620" t="s">
        <v>538</v>
      </c>
      <c r="AB1028" s="621" t="s">
        <v>652</v>
      </c>
      <c r="AC1028" s="596" t="s">
        <v>537</v>
      </c>
      <c r="AD1028" s="620" t="s">
        <v>538</v>
      </c>
      <c r="AE1028" s="621" t="s">
        <v>652</v>
      </c>
      <c r="AF1028" s="596" t="s">
        <v>537</v>
      </c>
      <c r="AG1028" s="620" t="s">
        <v>538</v>
      </c>
      <c r="AH1028" s="621" t="s">
        <v>652</v>
      </c>
      <c r="AI1028" s="596" t="s">
        <v>537</v>
      </c>
      <c r="AJ1028" s="620" t="s">
        <v>538</v>
      </c>
      <c r="AK1028" s="621" t="s">
        <v>652</v>
      </c>
      <c r="AL1028" s="596" t="s">
        <v>537</v>
      </c>
      <c r="AM1028" s="620" t="s">
        <v>538</v>
      </c>
      <c r="AN1028" s="621" t="s">
        <v>652</v>
      </c>
      <c r="AO1028" s="596" t="s">
        <v>537</v>
      </c>
      <c r="AP1028" s="620" t="s">
        <v>538</v>
      </c>
      <c r="AQ1028" s="621" t="s">
        <v>652</v>
      </c>
    </row>
    <row r="1029" spans="1:43" hidden="1" x14ac:dyDescent="0.3">
      <c r="A1029" s="638"/>
      <c r="H1029" s="602" t="s">
        <v>628</v>
      </c>
      <c r="I1029" s="623">
        <v>1</v>
      </c>
      <c r="J1029" s="623">
        <v>5</v>
      </c>
      <c r="K1029" s="602" t="s">
        <v>628</v>
      </c>
      <c r="L1029" s="623">
        <v>2</v>
      </c>
      <c r="M1029" s="623">
        <v>5</v>
      </c>
      <c r="N1029" s="602" t="s">
        <v>628</v>
      </c>
      <c r="O1029" s="623">
        <v>3</v>
      </c>
      <c r="P1029" s="623">
        <v>5</v>
      </c>
      <c r="Q1029" s="602" t="s">
        <v>628</v>
      </c>
      <c r="R1029" s="623">
        <v>4</v>
      </c>
      <c r="S1029" s="623">
        <v>5</v>
      </c>
      <c r="T1029" s="602" t="s">
        <v>628</v>
      </c>
      <c r="U1029" s="623">
        <v>5</v>
      </c>
      <c r="V1029" s="623">
        <v>5</v>
      </c>
      <c r="W1029" s="602" t="s">
        <v>628</v>
      </c>
      <c r="X1029" s="623">
        <v>6</v>
      </c>
      <c r="Y1029" s="623">
        <v>5</v>
      </c>
      <c r="Z1029" s="602" t="s">
        <v>628</v>
      </c>
      <c r="AA1029" s="623">
        <v>7</v>
      </c>
      <c r="AB1029" s="623">
        <v>5</v>
      </c>
      <c r="AC1029" s="602" t="s">
        <v>628</v>
      </c>
      <c r="AD1029" s="623">
        <v>8</v>
      </c>
      <c r="AE1029" s="623">
        <v>5</v>
      </c>
      <c r="AF1029" s="602" t="s">
        <v>628</v>
      </c>
      <c r="AG1029" s="623">
        <v>9</v>
      </c>
      <c r="AH1029" s="623">
        <v>5</v>
      </c>
      <c r="AI1029" s="602" t="s">
        <v>628</v>
      </c>
      <c r="AJ1029" s="623">
        <v>10</v>
      </c>
      <c r="AK1029" s="623">
        <v>5</v>
      </c>
      <c r="AL1029" s="602" t="s">
        <v>628</v>
      </c>
      <c r="AM1029" s="623">
        <v>11</v>
      </c>
      <c r="AN1029" s="623">
        <v>5</v>
      </c>
      <c r="AO1029" s="602" t="s">
        <v>628</v>
      </c>
      <c r="AP1029" s="623">
        <v>12</v>
      </c>
      <c r="AQ1029" s="623">
        <v>5</v>
      </c>
    </row>
    <row r="1030" spans="1:43" hidden="1" x14ac:dyDescent="0.3">
      <c r="A1030" s="638"/>
      <c r="H1030" s="602" t="s">
        <v>537</v>
      </c>
      <c r="I1030" s="623" t="s">
        <v>538</v>
      </c>
      <c r="J1030" s="626" t="s">
        <v>652</v>
      </c>
      <c r="K1030" s="602" t="s">
        <v>537</v>
      </c>
      <c r="L1030" s="623" t="s">
        <v>538</v>
      </c>
      <c r="M1030" s="626" t="s">
        <v>652</v>
      </c>
      <c r="N1030" s="602" t="s">
        <v>537</v>
      </c>
      <c r="O1030" s="623" t="s">
        <v>538</v>
      </c>
      <c r="P1030" s="626" t="s">
        <v>652</v>
      </c>
      <c r="Q1030" s="602" t="s">
        <v>537</v>
      </c>
      <c r="R1030" s="623" t="s">
        <v>538</v>
      </c>
      <c r="S1030" s="626" t="s">
        <v>652</v>
      </c>
      <c r="T1030" s="602" t="s">
        <v>537</v>
      </c>
      <c r="U1030" s="623" t="s">
        <v>538</v>
      </c>
      <c r="V1030" s="626" t="s">
        <v>652</v>
      </c>
      <c r="W1030" s="602" t="s">
        <v>537</v>
      </c>
      <c r="X1030" s="623" t="s">
        <v>538</v>
      </c>
      <c r="Y1030" s="626" t="s">
        <v>652</v>
      </c>
      <c r="Z1030" s="602" t="s">
        <v>537</v>
      </c>
      <c r="AA1030" s="623" t="s">
        <v>538</v>
      </c>
      <c r="AB1030" s="626" t="s">
        <v>652</v>
      </c>
      <c r="AC1030" s="602" t="s">
        <v>537</v>
      </c>
      <c r="AD1030" s="623" t="s">
        <v>538</v>
      </c>
      <c r="AE1030" s="626" t="s">
        <v>652</v>
      </c>
      <c r="AF1030" s="602" t="s">
        <v>537</v>
      </c>
      <c r="AG1030" s="623" t="s">
        <v>538</v>
      </c>
      <c r="AH1030" s="626" t="s">
        <v>652</v>
      </c>
      <c r="AI1030" s="602" t="s">
        <v>537</v>
      </c>
      <c r="AJ1030" s="623" t="s">
        <v>538</v>
      </c>
      <c r="AK1030" s="626" t="s">
        <v>652</v>
      </c>
      <c r="AL1030" s="602" t="s">
        <v>537</v>
      </c>
      <c r="AM1030" s="623" t="s">
        <v>538</v>
      </c>
      <c r="AN1030" s="626" t="s">
        <v>652</v>
      </c>
      <c r="AO1030" s="602" t="s">
        <v>537</v>
      </c>
      <c r="AP1030" s="623" t="s">
        <v>538</v>
      </c>
      <c r="AQ1030" s="626" t="s">
        <v>652</v>
      </c>
    </row>
    <row r="1031" spans="1:43" hidden="1" x14ac:dyDescent="0.3">
      <c r="A1031" s="638"/>
      <c r="H1031" s="602" t="s">
        <v>629</v>
      </c>
      <c r="I1031" s="623">
        <v>1</v>
      </c>
      <c r="J1031" s="623">
        <v>5</v>
      </c>
      <c r="K1031" s="602" t="s">
        <v>629</v>
      </c>
      <c r="L1031" s="623">
        <v>2</v>
      </c>
      <c r="M1031" s="623">
        <v>5</v>
      </c>
      <c r="N1031" s="602" t="s">
        <v>629</v>
      </c>
      <c r="O1031" s="623">
        <v>3</v>
      </c>
      <c r="P1031" s="623">
        <v>5</v>
      </c>
      <c r="Q1031" s="602" t="s">
        <v>629</v>
      </c>
      <c r="R1031" s="623">
        <v>4</v>
      </c>
      <c r="S1031" s="623">
        <v>5</v>
      </c>
      <c r="T1031" s="602" t="s">
        <v>629</v>
      </c>
      <c r="U1031" s="623">
        <v>5</v>
      </c>
      <c r="V1031" s="623">
        <v>5</v>
      </c>
      <c r="W1031" s="602" t="s">
        <v>629</v>
      </c>
      <c r="X1031" s="623">
        <v>6</v>
      </c>
      <c r="Y1031" s="623">
        <v>5</v>
      </c>
      <c r="Z1031" s="602" t="s">
        <v>629</v>
      </c>
      <c r="AA1031" s="623">
        <v>7</v>
      </c>
      <c r="AB1031" s="623">
        <v>5</v>
      </c>
      <c r="AC1031" s="602" t="s">
        <v>629</v>
      </c>
      <c r="AD1031" s="623">
        <v>8</v>
      </c>
      <c r="AE1031" s="623">
        <v>5</v>
      </c>
      <c r="AF1031" s="602" t="s">
        <v>629</v>
      </c>
      <c r="AG1031" s="623">
        <v>9</v>
      </c>
      <c r="AH1031" s="623">
        <v>5</v>
      </c>
      <c r="AI1031" s="602" t="s">
        <v>629</v>
      </c>
      <c r="AJ1031" s="623">
        <v>10</v>
      </c>
      <c r="AK1031" s="623">
        <v>5</v>
      </c>
      <c r="AL1031" s="602" t="s">
        <v>629</v>
      </c>
      <c r="AM1031" s="623">
        <v>11</v>
      </c>
      <c r="AN1031" s="623">
        <v>5</v>
      </c>
      <c r="AO1031" s="602" t="s">
        <v>629</v>
      </c>
      <c r="AP1031" s="623">
        <v>12</v>
      </c>
      <c r="AQ1031" s="623">
        <v>5</v>
      </c>
    </row>
    <row r="1032" spans="1:43" hidden="1" x14ac:dyDescent="0.3">
      <c r="A1032" s="638"/>
      <c r="H1032" s="602" t="s">
        <v>537</v>
      </c>
      <c r="I1032" s="623" t="s">
        <v>538</v>
      </c>
      <c r="J1032" s="626" t="s">
        <v>652</v>
      </c>
      <c r="K1032" s="602" t="s">
        <v>537</v>
      </c>
      <c r="L1032" s="623" t="s">
        <v>538</v>
      </c>
      <c r="M1032" s="626" t="s">
        <v>652</v>
      </c>
      <c r="N1032" s="602" t="s">
        <v>537</v>
      </c>
      <c r="O1032" s="623" t="s">
        <v>538</v>
      </c>
      <c r="P1032" s="626" t="s">
        <v>652</v>
      </c>
      <c r="Q1032" s="602" t="s">
        <v>537</v>
      </c>
      <c r="R1032" s="623" t="s">
        <v>538</v>
      </c>
      <c r="S1032" s="626" t="s">
        <v>652</v>
      </c>
      <c r="T1032" s="602" t="s">
        <v>537</v>
      </c>
      <c r="U1032" s="623" t="s">
        <v>538</v>
      </c>
      <c r="V1032" s="626" t="s">
        <v>652</v>
      </c>
      <c r="W1032" s="602" t="s">
        <v>537</v>
      </c>
      <c r="X1032" s="623" t="s">
        <v>538</v>
      </c>
      <c r="Y1032" s="626" t="s">
        <v>652</v>
      </c>
      <c r="Z1032" s="602" t="s">
        <v>537</v>
      </c>
      <c r="AA1032" s="623" t="s">
        <v>538</v>
      </c>
      <c r="AB1032" s="626" t="s">
        <v>652</v>
      </c>
      <c r="AC1032" s="602" t="s">
        <v>537</v>
      </c>
      <c r="AD1032" s="623" t="s">
        <v>538</v>
      </c>
      <c r="AE1032" s="626" t="s">
        <v>652</v>
      </c>
      <c r="AF1032" s="602" t="s">
        <v>537</v>
      </c>
      <c r="AG1032" s="623" t="s">
        <v>538</v>
      </c>
      <c r="AH1032" s="626" t="s">
        <v>652</v>
      </c>
      <c r="AI1032" s="602" t="s">
        <v>537</v>
      </c>
      <c r="AJ1032" s="623" t="s">
        <v>538</v>
      </c>
      <c r="AK1032" s="626" t="s">
        <v>652</v>
      </c>
      <c r="AL1032" s="602" t="s">
        <v>537</v>
      </c>
      <c r="AM1032" s="623" t="s">
        <v>538</v>
      </c>
      <c r="AN1032" s="626" t="s">
        <v>652</v>
      </c>
      <c r="AO1032" s="602" t="s">
        <v>537</v>
      </c>
      <c r="AP1032" s="623" t="s">
        <v>538</v>
      </c>
      <c r="AQ1032" s="626" t="s">
        <v>652</v>
      </c>
    </row>
    <row r="1033" spans="1:43" hidden="1" x14ac:dyDescent="0.3">
      <c r="A1033" s="638"/>
      <c r="H1033" s="602" t="s">
        <v>630</v>
      </c>
      <c r="I1033" s="623">
        <v>1</v>
      </c>
      <c r="J1033" s="623">
        <v>5</v>
      </c>
      <c r="K1033" s="602" t="s">
        <v>630</v>
      </c>
      <c r="L1033" s="623">
        <v>2</v>
      </c>
      <c r="M1033" s="623">
        <v>5</v>
      </c>
      <c r="N1033" s="602" t="s">
        <v>630</v>
      </c>
      <c r="O1033" s="623">
        <v>3</v>
      </c>
      <c r="P1033" s="623">
        <v>5</v>
      </c>
      <c r="Q1033" s="602" t="s">
        <v>630</v>
      </c>
      <c r="R1033" s="623">
        <v>4</v>
      </c>
      <c r="S1033" s="623">
        <v>5</v>
      </c>
      <c r="T1033" s="602" t="s">
        <v>630</v>
      </c>
      <c r="U1033" s="623">
        <v>5</v>
      </c>
      <c r="V1033" s="623">
        <v>5</v>
      </c>
      <c r="W1033" s="602" t="s">
        <v>630</v>
      </c>
      <c r="X1033" s="623">
        <v>6</v>
      </c>
      <c r="Y1033" s="623">
        <v>5</v>
      </c>
      <c r="Z1033" s="602" t="s">
        <v>630</v>
      </c>
      <c r="AA1033" s="623">
        <v>7</v>
      </c>
      <c r="AB1033" s="623">
        <v>5</v>
      </c>
      <c r="AC1033" s="602" t="s">
        <v>630</v>
      </c>
      <c r="AD1033" s="623">
        <v>8</v>
      </c>
      <c r="AE1033" s="623">
        <v>5</v>
      </c>
      <c r="AF1033" s="602" t="s">
        <v>630</v>
      </c>
      <c r="AG1033" s="623">
        <v>9</v>
      </c>
      <c r="AH1033" s="623">
        <v>5</v>
      </c>
      <c r="AI1033" s="602" t="s">
        <v>630</v>
      </c>
      <c r="AJ1033" s="623">
        <v>10</v>
      </c>
      <c r="AK1033" s="623">
        <v>5</v>
      </c>
      <c r="AL1033" s="602" t="s">
        <v>630</v>
      </c>
      <c r="AM1033" s="623">
        <v>11</v>
      </c>
      <c r="AN1033" s="623">
        <v>5</v>
      </c>
      <c r="AO1033" s="602" t="s">
        <v>630</v>
      </c>
      <c r="AP1033" s="623">
        <v>12</v>
      </c>
      <c r="AQ1033" s="623">
        <v>5</v>
      </c>
    </row>
    <row r="1034" spans="1:43" hidden="1" x14ac:dyDescent="0.3">
      <c r="A1034" s="638"/>
      <c r="H1034" s="602" t="s">
        <v>537</v>
      </c>
      <c r="I1034" s="623" t="s">
        <v>538</v>
      </c>
      <c r="J1034" s="626" t="s">
        <v>652</v>
      </c>
      <c r="K1034" s="602" t="s">
        <v>537</v>
      </c>
      <c r="L1034" s="623" t="s">
        <v>538</v>
      </c>
      <c r="M1034" s="626" t="s">
        <v>652</v>
      </c>
      <c r="N1034" s="602" t="s">
        <v>537</v>
      </c>
      <c r="O1034" s="623" t="s">
        <v>538</v>
      </c>
      <c r="P1034" s="626" t="s">
        <v>652</v>
      </c>
      <c r="Q1034" s="602" t="s">
        <v>537</v>
      </c>
      <c r="R1034" s="623" t="s">
        <v>538</v>
      </c>
      <c r="S1034" s="626" t="s">
        <v>652</v>
      </c>
      <c r="T1034" s="602" t="s">
        <v>537</v>
      </c>
      <c r="U1034" s="623" t="s">
        <v>538</v>
      </c>
      <c r="V1034" s="626" t="s">
        <v>652</v>
      </c>
      <c r="W1034" s="602" t="s">
        <v>537</v>
      </c>
      <c r="X1034" s="623" t="s">
        <v>538</v>
      </c>
      <c r="Y1034" s="626" t="s">
        <v>652</v>
      </c>
      <c r="Z1034" s="602" t="s">
        <v>537</v>
      </c>
      <c r="AA1034" s="623" t="s">
        <v>538</v>
      </c>
      <c r="AB1034" s="626" t="s">
        <v>652</v>
      </c>
      <c r="AC1034" s="602" t="s">
        <v>537</v>
      </c>
      <c r="AD1034" s="623" t="s">
        <v>538</v>
      </c>
      <c r="AE1034" s="626" t="s">
        <v>652</v>
      </c>
      <c r="AF1034" s="602" t="s">
        <v>537</v>
      </c>
      <c r="AG1034" s="623" t="s">
        <v>538</v>
      </c>
      <c r="AH1034" s="626" t="s">
        <v>652</v>
      </c>
      <c r="AI1034" s="602" t="s">
        <v>537</v>
      </c>
      <c r="AJ1034" s="623" t="s">
        <v>538</v>
      </c>
      <c r="AK1034" s="626" t="s">
        <v>652</v>
      </c>
      <c r="AL1034" s="602" t="s">
        <v>537</v>
      </c>
      <c r="AM1034" s="623" t="s">
        <v>538</v>
      </c>
      <c r="AN1034" s="626" t="s">
        <v>652</v>
      </c>
      <c r="AO1034" s="602" t="s">
        <v>537</v>
      </c>
      <c r="AP1034" s="623" t="s">
        <v>538</v>
      </c>
      <c r="AQ1034" s="626" t="s">
        <v>652</v>
      </c>
    </row>
    <row r="1035" spans="1:43" hidden="1" x14ac:dyDescent="0.3">
      <c r="A1035" s="638"/>
      <c r="H1035" s="602" t="s">
        <v>631</v>
      </c>
      <c r="I1035" s="623">
        <v>1</v>
      </c>
      <c r="J1035" s="623">
        <v>5</v>
      </c>
      <c r="K1035" s="602" t="s">
        <v>631</v>
      </c>
      <c r="L1035" s="623">
        <v>2</v>
      </c>
      <c r="M1035" s="623">
        <v>5</v>
      </c>
      <c r="N1035" s="602" t="s">
        <v>631</v>
      </c>
      <c r="O1035" s="623">
        <v>3</v>
      </c>
      <c r="P1035" s="623">
        <v>5</v>
      </c>
      <c r="Q1035" s="602" t="s">
        <v>631</v>
      </c>
      <c r="R1035" s="623">
        <v>4</v>
      </c>
      <c r="S1035" s="623">
        <v>5</v>
      </c>
      <c r="T1035" s="602" t="s">
        <v>631</v>
      </c>
      <c r="U1035" s="623">
        <v>5</v>
      </c>
      <c r="V1035" s="623">
        <v>5</v>
      </c>
      <c r="W1035" s="602" t="s">
        <v>631</v>
      </c>
      <c r="X1035" s="623">
        <v>6</v>
      </c>
      <c r="Y1035" s="623">
        <v>5</v>
      </c>
      <c r="Z1035" s="602" t="s">
        <v>631</v>
      </c>
      <c r="AA1035" s="623">
        <v>7</v>
      </c>
      <c r="AB1035" s="623">
        <v>5</v>
      </c>
      <c r="AC1035" s="602" t="s">
        <v>631</v>
      </c>
      <c r="AD1035" s="623">
        <v>8</v>
      </c>
      <c r="AE1035" s="623">
        <v>5</v>
      </c>
      <c r="AF1035" s="602" t="s">
        <v>631</v>
      </c>
      <c r="AG1035" s="623">
        <v>9</v>
      </c>
      <c r="AH1035" s="623">
        <v>5</v>
      </c>
      <c r="AI1035" s="602" t="s">
        <v>631</v>
      </c>
      <c r="AJ1035" s="623">
        <v>10</v>
      </c>
      <c r="AK1035" s="623">
        <v>5</v>
      </c>
      <c r="AL1035" s="602" t="s">
        <v>631</v>
      </c>
      <c r="AM1035" s="623">
        <v>11</v>
      </c>
      <c r="AN1035" s="623">
        <v>5</v>
      </c>
      <c r="AO1035" s="602" t="s">
        <v>631</v>
      </c>
      <c r="AP1035" s="623">
        <v>12</v>
      </c>
      <c r="AQ1035" s="623">
        <v>5</v>
      </c>
    </row>
    <row r="1036" spans="1:43" hidden="1" x14ac:dyDescent="0.3">
      <c r="A1036" s="638"/>
      <c r="H1036" s="602" t="s">
        <v>537</v>
      </c>
      <c r="I1036" s="623" t="s">
        <v>538</v>
      </c>
      <c r="J1036" s="626" t="s">
        <v>652</v>
      </c>
      <c r="K1036" s="602" t="s">
        <v>537</v>
      </c>
      <c r="L1036" s="623" t="s">
        <v>538</v>
      </c>
      <c r="M1036" s="626" t="s">
        <v>652</v>
      </c>
      <c r="N1036" s="602" t="s">
        <v>537</v>
      </c>
      <c r="O1036" s="623" t="s">
        <v>538</v>
      </c>
      <c r="P1036" s="626" t="s">
        <v>652</v>
      </c>
      <c r="Q1036" s="602" t="s">
        <v>537</v>
      </c>
      <c r="R1036" s="623" t="s">
        <v>538</v>
      </c>
      <c r="S1036" s="626" t="s">
        <v>652</v>
      </c>
      <c r="T1036" s="602" t="s">
        <v>537</v>
      </c>
      <c r="U1036" s="623" t="s">
        <v>538</v>
      </c>
      <c r="V1036" s="626" t="s">
        <v>652</v>
      </c>
      <c r="W1036" s="602" t="s">
        <v>537</v>
      </c>
      <c r="X1036" s="623" t="s">
        <v>538</v>
      </c>
      <c r="Y1036" s="626" t="s">
        <v>652</v>
      </c>
      <c r="Z1036" s="602" t="s">
        <v>537</v>
      </c>
      <c r="AA1036" s="623" t="s">
        <v>538</v>
      </c>
      <c r="AB1036" s="626" t="s">
        <v>652</v>
      </c>
      <c r="AC1036" s="602" t="s">
        <v>537</v>
      </c>
      <c r="AD1036" s="623" t="s">
        <v>538</v>
      </c>
      <c r="AE1036" s="626" t="s">
        <v>652</v>
      </c>
      <c r="AF1036" s="602" t="s">
        <v>537</v>
      </c>
      <c r="AG1036" s="623" t="s">
        <v>538</v>
      </c>
      <c r="AH1036" s="626" t="s">
        <v>652</v>
      </c>
      <c r="AI1036" s="602" t="s">
        <v>537</v>
      </c>
      <c r="AJ1036" s="623" t="s">
        <v>538</v>
      </c>
      <c r="AK1036" s="626" t="s">
        <v>652</v>
      </c>
      <c r="AL1036" s="602" t="s">
        <v>537</v>
      </c>
      <c r="AM1036" s="623" t="s">
        <v>538</v>
      </c>
      <c r="AN1036" s="626" t="s">
        <v>652</v>
      </c>
      <c r="AO1036" s="602" t="s">
        <v>537</v>
      </c>
      <c r="AP1036" s="623" t="s">
        <v>538</v>
      </c>
      <c r="AQ1036" s="626" t="s">
        <v>652</v>
      </c>
    </row>
    <row r="1037" spans="1:43" hidden="1" x14ac:dyDescent="0.3">
      <c r="A1037" s="638"/>
      <c r="H1037" s="602" t="s">
        <v>632</v>
      </c>
      <c r="I1037" s="623">
        <v>1</v>
      </c>
      <c r="J1037" s="623">
        <v>5</v>
      </c>
      <c r="K1037" s="602" t="s">
        <v>632</v>
      </c>
      <c r="L1037" s="623">
        <v>2</v>
      </c>
      <c r="M1037" s="623">
        <v>5</v>
      </c>
      <c r="N1037" s="602" t="s">
        <v>632</v>
      </c>
      <c r="O1037" s="623">
        <v>3</v>
      </c>
      <c r="P1037" s="623">
        <v>5</v>
      </c>
      <c r="Q1037" s="602" t="s">
        <v>632</v>
      </c>
      <c r="R1037" s="623">
        <v>4</v>
      </c>
      <c r="S1037" s="623">
        <v>5</v>
      </c>
      <c r="T1037" s="602" t="s">
        <v>632</v>
      </c>
      <c r="U1037" s="623">
        <v>5</v>
      </c>
      <c r="V1037" s="623">
        <v>5</v>
      </c>
      <c r="W1037" s="602" t="s">
        <v>632</v>
      </c>
      <c r="X1037" s="623">
        <v>6</v>
      </c>
      <c r="Y1037" s="623">
        <v>5</v>
      </c>
      <c r="Z1037" s="602" t="s">
        <v>632</v>
      </c>
      <c r="AA1037" s="623">
        <v>7</v>
      </c>
      <c r="AB1037" s="623">
        <v>5</v>
      </c>
      <c r="AC1037" s="602" t="s">
        <v>632</v>
      </c>
      <c r="AD1037" s="623">
        <v>8</v>
      </c>
      <c r="AE1037" s="623">
        <v>5</v>
      </c>
      <c r="AF1037" s="602" t="s">
        <v>632</v>
      </c>
      <c r="AG1037" s="623">
        <v>9</v>
      </c>
      <c r="AH1037" s="623">
        <v>5</v>
      </c>
      <c r="AI1037" s="602" t="s">
        <v>632</v>
      </c>
      <c r="AJ1037" s="623">
        <v>10</v>
      </c>
      <c r="AK1037" s="623">
        <v>5</v>
      </c>
      <c r="AL1037" s="602" t="s">
        <v>632</v>
      </c>
      <c r="AM1037" s="623">
        <v>11</v>
      </c>
      <c r="AN1037" s="623">
        <v>5</v>
      </c>
      <c r="AO1037" s="602" t="s">
        <v>632</v>
      </c>
      <c r="AP1037" s="623">
        <v>12</v>
      </c>
      <c r="AQ1037" s="623">
        <v>5</v>
      </c>
    </row>
    <row r="1038" spans="1:43" hidden="1" x14ac:dyDescent="0.3">
      <c r="A1038" s="638"/>
      <c r="H1038" s="602" t="s">
        <v>537</v>
      </c>
      <c r="I1038" s="623" t="s">
        <v>538</v>
      </c>
      <c r="J1038" s="626" t="s">
        <v>652</v>
      </c>
      <c r="K1038" s="602" t="s">
        <v>537</v>
      </c>
      <c r="L1038" s="623" t="s">
        <v>538</v>
      </c>
      <c r="M1038" s="626" t="s">
        <v>652</v>
      </c>
      <c r="N1038" s="602" t="s">
        <v>537</v>
      </c>
      <c r="O1038" s="623" t="s">
        <v>538</v>
      </c>
      <c r="P1038" s="626" t="s">
        <v>652</v>
      </c>
      <c r="Q1038" s="602" t="s">
        <v>537</v>
      </c>
      <c r="R1038" s="623" t="s">
        <v>538</v>
      </c>
      <c r="S1038" s="626" t="s">
        <v>652</v>
      </c>
      <c r="T1038" s="602" t="s">
        <v>537</v>
      </c>
      <c r="U1038" s="623" t="s">
        <v>538</v>
      </c>
      <c r="V1038" s="626" t="s">
        <v>652</v>
      </c>
      <c r="W1038" s="602" t="s">
        <v>537</v>
      </c>
      <c r="X1038" s="623" t="s">
        <v>538</v>
      </c>
      <c r="Y1038" s="626" t="s">
        <v>652</v>
      </c>
      <c r="Z1038" s="602" t="s">
        <v>537</v>
      </c>
      <c r="AA1038" s="623" t="s">
        <v>538</v>
      </c>
      <c r="AB1038" s="626" t="s">
        <v>652</v>
      </c>
      <c r="AC1038" s="602" t="s">
        <v>537</v>
      </c>
      <c r="AD1038" s="623" t="s">
        <v>538</v>
      </c>
      <c r="AE1038" s="626" t="s">
        <v>652</v>
      </c>
      <c r="AF1038" s="602" t="s">
        <v>537</v>
      </c>
      <c r="AG1038" s="623" t="s">
        <v>538</v>
      </c>
      <c r="AH1038" s="626" t="s">
        <v>652</v>
      </c>
      <c r="AI1038" s="602" t="s">
        <v>537</v>
      </c>
      <c r="AJ1038" s="623" t="s">
        <v>538</v>
      </c>
      <c r="AK1038" s="626" t="s">
        <v>652</v>
      </c>
      <c r="AL1038" s="602" t="s">
        <v>537</v>
      </c>
      <c r="AM1038" s="623" t="s">
        <v>538</v>
      </c>
      <c r="AN1038" s="626" t="s">
        <v>652</v>
      </c>
      <c r="AO1038" s="602" t="s">
        <v>537</v>
      </c>
      <c r="AP1038" s="623" t="s">
        <v>538</v>
      </c>
      <c r="AQ1038" s="626" t="s">
        <v>652</v>
      </c>
    </row>
    <row r="1039" spans="1:43" hidden="1" x14ac:dyDescent="0.3">
      <c r="A1039" s="638"/>
      <c r="H1039" s="602" t="s">
        <v>633</v>
      </c>
      <c r="I1039" s="623">
        <v>1</v>
      </c>
      <c r="J1039" s="623">
        <v>5</v>
      </c>
      <c r="K1039" s="602" t="s">
        <v>633</v>
      </c>
      <c r="L1039" s="623">
        <v>2</v>
      </c>
      <c r="M1039" s="623">
        <v>5</v>
      </c>
      <c r="N1039" s="602" t="s">
        <v>633</v>
      </c>
      <c r="O1039" s="623">
        <v>3</v>
      </c>
      <c r="P1039" s="623">
        <v>5</v>
      </c>
      <c r="Q1039" s="602" t="s">
        <v>633</v>
      </c>
      <c r="R1039" s="623">
        <v>4</v>
      </c>
      <c r="S1039" s="623">
        <v>5</v>
      </c>
      <c r="T1039" s="602" t="s">
        <v>633</v>
      </c>
      <c r="U1039" s="623">
        <v>5</v>
      </c>
      <c r="V1039" s="623">
        <v>5</v>
      </c>
      <c r="W1039" s="602" t="s">
        <v>633</v>
      </c>
      <c r="X1039" s="623">
        <v>6</v>
      </c>
      <c r="Y1039" s="623">
        <v>5</v>
      </c>
      <c r="Z1039" s="602" t="s">
        <v>633</v>
      </c>
      <c r="AA1039" s="623">
        <v>7</v>
      </c>
      <c r="AB1039" s="623">
        <v>5</v>
      </c>
      <c r="AC1039" s="602" t="s">
        <v>633</v>
      </c>
      <c r="AD1039" s="623">
        <v>8</v>
      </c>
      <c r="AE1039" s="623">
        <v>5</v>
      </c>
      <c r="AF1039" s="602" t="s">
        <v>633</v>
      </c>
      <c r="AG1039" s="623">
        <v>9</v>
      </c>
      <c r="AH1039" s="623">
        <v>5</v>
      </c>
      <c r="AI1039" s="602" t="s">
        <v>633</v>
      </c>
      <c r="AJ1039" s="623">
        <v>10</v>
      </c>
      <c r="AK1039" s="623">
        <v>5</v>
      </c>
      <c r="AL1039" s="602" t="s">
        <v>633</v>
      </c>
      <c r="AM1039" s="623">
        <v>11</v>
      </c>
      <c r="AN1039" s="623">
        <v>5</v>
      </c>
      <c r="AO1039" s="602" t="s">
        <v>633</v>
      </c>
      <c r="AP1039" s="623">
        <v>12</v>
      </c>
      <c r="AQ1039" s="623">
        <v>5</v>
      </c>
    </row>
    <row r="1040" spans="1:43" hidden="1" x14ac:dyDescent="0.3">
      <c r="A1040" s="638"/>
      <c r="H1040" s="607" t="s">
        <v>537</v>
      </c>
      <c r="I1040" s="623" t="s">
        <v>538</v>
      </c>
      <c r="J1040" s="626" t="s">
        <v>652</v>
      </c>
      <c r="K1040" s="607" t="s">
        <v>537</v>
      </c>
      <c r="L1040" s="623" t="s">
        <v>538</v>
      </c>
      <c r="M1040" s="626" t="s">
        <v>652</v>
      </c>
      <c r="N1040" s="607" t="s">
        <v>537</v>
      </c>
      <c r="O1040" s="623" t="s">
        <v>538</v>
      </c>
      <c r="P1040" s="626" t="s">
        <v>652</v>
      </c>
      <c r="Q1040" s="607" t="s">
        <v>537</v>
      </c>
      <c r="R1040" s="623" t="s">
        <v>538</v>
      </c>
      <c r="S1040" s="626" t="s">
        <v>652</v>
      </c>
      <c r="T1040" s="607" t="s">
        <v>537</v>
      </c>
      <c r="U1040" s="623" t="s">
        <v>538</v>
      </c>
      <c r="V1040" s="626" t="s">
        <v>652</v>
      </c>
      <c r="W1040" s="607" t="s">
        <v>537</v>
      </c>
      <c r="X1040" s="623" t="s">
        <v>538</v>
      </c>
      <c r="Y1040" s="626" t="s">
        <v>652</v>
      </c>
      <c r="Z1040" s="607" t="s">
        <v>537</v>
      </c>
      <c r="AA1040" s="623" t="s">
        <v>538</v>
      </c>
      <c r="AB1040" s="626" t="s">
        <v>652</v>
      </c>
      <c r="AC1040" s="607" t="s">
        <v>537</v>
      </c>
      <c r="AD1040" s="623" t="s">
        <v>538</v>
      </c>
      <c r="AE1040" s="626" t="s">
        <v>652</v>
      </c>
      <c r="AF1040" s="607" t="s">
        <v>537</v>
      </c>
      <c r="AG1040" s="623" t="s">
        <v>538</v>
      </c>
      <c r="AH1040" s="626" t="s">
        <v>652</v>
      </c>
      <c r="AI1040" s="607" t="s">
        <v>537</v>
      </c>
      <c r="AJ1040" s="623" t="s">
        <v>538</v>
      </c>
      <c r="AK1040" s="626" t="s">
        <v>652</v>
      </c>
      <c r="AL1040" s="607" t="s">
        <v>537</v>
      </c>
      <c r="AM1040" s="623" t="s">
        <v>538</v>
      </c>
      <c r="AN1040" s="626" t="s">
        <v>652</v>
      </c>
      <c r="AO1040" s="607" t="s">
        <v>537</v>
      </c>
      <c r="AP1040" s="623" t="s">
        <v>538</v>
      </c>
      <c r="AQ1040" s="626" t="s">
        <v>652</v>
      </c>
    </row>
    <row r="1041" spans="1:43" hidden="1" x14ac:dyDescent="0.3">
      <c r="A1041" s="638"/>
      <c r="H1041" s="607" t="s">
        <v>636</v>
      </c>
      <c r="I1041" s="623">
        <v>1</v>
      </c>
      <c r="J1041" s="623">
        <v>5</v>
      </c>
      <c r="K1041" s="607" t="s">
        <v>636</v>
      </c>
      <c r="L1041" s="623">
        <v>2</v>
      </c>
      <c r="M1041" s="623">
        <v>5</v>
      </c>
      <c r="N1041" s="607" t="s">
        <v>636</v>
      </c>
      <c r="O1041" s="623">
        <v>3</v>
      </c>
      <c r="P1041" s="623">
        <v>5</v>
      </c>
      <c r="Q1041" s="607" t="s">
        <v>636</v>
      </c>
      <c r="R1041" s="623">
        <v>4</v>
      </c>
      <c r="S1041" s="623">
        <v>5</v>
      </c>
      <c r="T1041" s="607" t="s">
        <v>636</v>
      </c>
      <c r="U1041" s="623">
        <v>5</v>
      </c>
      <c r="V1041" s="623">
        <v>5</v>
      </c>
      <c r="W1041" s="607" t="s">
        <v>636</v>
      </c>
      <c r="X1041" s="623">
        <v>6</v>
      </c>
      <c r="Y1041" s="623">
        <v>5</v>
      </c>
      <c r="Z1041" s="607" t="s">
        <v>636</v>
      </c>
      <c r="AA1041" s="623">
        <v>7</v>
      </c>
      <c r="AB1041" s="623">
        <v>5</v>
      </c>
      <c r="AC1041" s="607" t="s">
        <v>636</v>
      </c>
      <c r="AD1041" s="623">
        <v>8</v>
      </c>
      <c r="AE1041" s="623">
        <v>5</v>
      </c>
      <c r="AF1041" s="607" t="s">
        <v>636</v>
      </c>
      <c r="AG1041" s="623">
        <v>9</v>
      </c>
      <c r="AH1041" s="623">
        <v>5</v>
      </c>
      <c r="AI1041" s="607" t="s">
        <v>636</v>
      </c>
      <c r="AJ1041" s="623">
        <v>10</v>
      </c>
      <c r="AK1041" s="623">
        <v>5</v>
      </c>
      <c r="AL1041" s="607" t="s">
        <v>636</v>
      </c>
      <c r="AM1041" s="623">
        <v>11</v>
      </c>
      <c r="AN1041" s="623">
        <v>5</v>
      </c>
      <c r="AO1041" s="607" t="s">
        <v>636</v>
      </c>
      <c r="AP1041" s="623">
        <v>12</v>
      </c>
      <c r="AQ1041" s="623">
        <v>5</v>
      </c>
    </row>
    <row r="1042" spans="1:43" hidden="1" x14ac:dyDescent="0.3">
      <c r="A1042" s="638"/>
      <c r="H1042" s="602" t="s">
        <v>537</v>
      </c>
      <c r="I1042" s="623" t="s">
        <v>538</v>
      </c>
      <c r="J1042" s="626" t="s">
        <v>652</v>
      </c>
      <c r="K1042" s="602" t="s">
        <v>537</v>
      </c>
      <c r="L1042" s="623" t="s">
        <v>538</v>
      </c>
      <c r="M1042" s="626" t="s">
        <v>652</v>
      </c>
      <c r="N1042" s="602" t="s">
        <v>537</v>
      </c>
      <c r="O1042" s="623" t="s">
        <v>538</v>
      </c>
      <c r="P1042" s="626" t="s">
        <v>652</v>
      </c>
      <c r="Q1042" s="602" t="s">
        <v>537</v>
      </c>
      <c r="R1042" s="623" t="s">
        <v>538</v>
      </c>
      <c r="S1042" s="626" t="s">
        <v>652</v>
      </c>
      <c r="T1042" s="602" t="s">
        <v>537</v>
      </c>
      <c r="U1042" s="623" t="s">
        <v>538</v>
      </c>
      <c r="V1042" s="626" t="s">
        <v>652</v>
      </c>
      <c r="W1042" s="602" t="s">
        <v>537</v>
      </c>
      <c r="X1042" s="623" t="s">
        <v>538</v>
      </c>
      <c r="Y1042" s="626" t="s">
        <v>652</v>
      </c>
      <c r="Z1042" s="602" t="s">
        <v>537</v>
      </c>
      <c r="AA1042" s="623" t="s">
        <v>538</v>
      </c>
      <c r="AB1042" s="626" t="s">
        <v>652</v>
      </c>
      <c r="AC1042" s="602" t="s">
        <v>537</v>
      </c>
      <c r="AD1042" s="623" t="s">
        <v>538</v>
      </c>
      <c r="AE1042" s="626" t="s">
        <v>652</v>
      </c>
      <c r="AF1042" s="602" t="s">
        <v>537</v>
      </c>
      <c r="AG1042" s="623" t="s">
        <v>538</v>
      </c>
      <c r="AH1042" s="626" t="s">
        <v>652</v>
      </c>
      <c r="AI1042" s="602" t="s">
        <v>537</v>
      </c>
      <c r="AJ1042" s="623" t="s">
        <v>538</v>
      </c>
      <c r="AK1042" s="626" t="s">
        <v>652</v>
      </c>
      <c r="AL1042" s="602" t="s">
        <v>537</v>
      </c>
      <c r="AM1042" s="623" t="s">
        <v>538</v>
      </c>
      <c r="AN1042" s="626" t="s">
        <v>652</v>
      </c>
      <c r="AO1042" s="602" t="s">
        <v>537</v>
      </c>
      <c r="AP1042" s="623" t="s">
        <v>538</v>
      </c>
      <c r="AQ1042" s="626" t="s">
        <v>652</v>
      </c>
    </row>
    <row r="1043" spans="1:43" hidden="1" x14ac:dyDescent="0.3">
      <c r="A1043" s="638"/>
      <c r="H1043" s="602" t="s">
        <v>637</v>
      </c>
      <c r="I1043" s="623">
        <v>1</v>
      </c>
      <c r="J1043" s="623">
        <v>5</v>
      </c>
      <c r="K1043" s="602" t="s">
        <v>637</v>
      </c>
      <c r="L1043" s="623">
        <v>2</v>
      </c>
      <c r="M1043" s="623">
        <v>5</v>
      </c>
      <c r="N1043" s="602" t="s">
        <v>637</v>
      </c>
      <c r="O1043" s="623">
        <v>3</v>
      </c>
      <c r="P1043" s="623">
        <v>5</v>
      </c>
      <c r="Q1043" s="602" t="s">
        <v>637</v>
      </c>
      <c r="R1043" s="623">
        <v>4</v>
      </c>
      <c r="S1043" s="623">
        <v>5</v>
      </c>
      <c r="T1043" s="602" t="s">
        <v>637</v>
      </c>
      <c r="U1043" s="623">
        <v>5</v>
      </c>
      <c r="V1043" s="623">
        <v>5</v>
      </c>
      <c r="W1043" s="602" t="s">
        <v>637</v>
      </c>
      <c r="X1043" s="623">
        <v>6</v>
      </c>
      <c r="Y1043" s="623">
        <v>5</v>
      </c>
      <c r="Z1043" s="602" t="s">
        <v>637</v>
      </c>
      <c r="AA1043" s="623">
        <v>7</v>
      </c>
      <c r="AB1043" s="623">
        <v>5</v>
      </c>
      <c r="AC1043" s="602" t="s">
        <v>637</v>
      </c>
      <c r="AD1043" s="623">
        <v>8</v>
      </c>
      <c r="AE1043" s="623">
        <v>5</v>
      </c>
      <c r="AF1043" s="602" t="s">
        <v>637</v>
      </c>
      <c r="AG1043" s="623">
        <v>9</v>
      </c>
      <c r="AH1043" s="623">
        <v>5</v>
      </c>
      <c r="AI1043" s="602" t="s">
        <v>637</v>
      </c>
      <c r="AJ1043" s="623">
        <v>10</v>
      </c>
      <c r="AK1043" s="623">
        <v>5</v>
      </c>
      <c r="AL1043" s="602" t="s">
        <v>637</v>
      </c>
      <c r="AM1043" s="623">
        <v>11</v>
      </c>
      <c r="AN1043" s="623">
        <v>5</v>
      </c>
      <c r="AO1043" s="602" t="s">
        <v>637</v>
      </c>
      <c r="AP1043" s="623">
        <v>12</v>
      </c>
      <c r="AQ1043" s="623">
        <v>5</v>
      </c>
    </row>
    <row r="1044" spans="1:43" hidden="1" x14ac:dyDescent="0.3">
      <c r="A1044" s="638"/>
      <c r="H1044" s="602" t="s">
        <v>537</v>
      </c>
      <c r="I1044" s="623" t="s">
        <v>538</v>
      </c>
      <c r="J1044" s="626" t="s">
        <v>652</v>
      </c>
      <c r="K1044" s="602" t="s">
        <v>537</v>
      </c>
      <c r="L1044" s="623" t="s">
        <v>538</v>
      </c>
      <c r="M1044" s="626" t="s">
        <v>652</v>
      </c>
      <c r="N1044" s="602" t="s">
        <v>537</v>
      </c>
      <c r="O1044" s="623" t="s">
        <v>538</v>
      </c>
      <c r="P1044" s="626" t="s">
        <v>652</v>
      </c>
      <c r="Q1044" s="602" t="s">
        <v>537</v>
      </c>
      <c r="R1044" s="623" t="s">
        <v>538</v>
      </c>
      <c r="S1044" s="626" t="s">
        <v>652</v>
      </c>
      <c r="T1044" s="602" t="s">
        <v>537</v>
      </c>
      <c r="U1044" s="623" t="s">
        <v>538</v>
      </c>
      <c r="V1044" s="626" t="s">
        <v>652</v>
      </c>
      <c r="W1044" s="602" t="s">
        <v>537</v>
      </c>
      <c r="X1044" s="623" t="s">
        <v>538</v>
      </c>
      <c r="Y1044" s="626" t="s">
        <v>652</v>
      </c>
      <c r="Z1044" s="602" t="s">
        <v>537</v>
      </c>
      <c r="AA1044" s="623" t="s">
        <v>538</v>
      </c>
      <c r="AB1044" s="626" t="s">
        <v>652</v>
      </c>
      <c r="AC1044" s="602" t="s">
        <v>537</v>
      </c>
      <c r="AD1044" s="623" t="s">
        <v>538</v>
      </c>
      <c r="AE1044" s="626" t="s">
        <v>652</v>
      </c>
      <c r="AF1044" s="602" t="s">
        <v>537</v>
      </c>
      <c r="AG1044" s="623" t="s">
        <v>538</v>
      </c>
      <c r="AH1044" s="626" t="s">
        <v>652</v>
      </c>
      <c r="AI1044" s="602" t="s">
        <v>537</v>
      </c>
      <c r="AJ1044" s="623" t="s">
        <v>538</v>
      </c>
      <c r="AK1044" s="626" t="s">
        <v>652</v>
      </c>
      <c r="AL1044" s="602" t="s">
        <v>537</v>
      </c>
      <c r="AM1044" s="623" t="s">
        <v>538</v>
      </c>
      <c r="AN1044" s="626" t="s">
        <v>652</v>
      </c>
      <c r="AO1044" s="602" t="s">
        <v>537</v>
      </c>
      <c r="AP1044" s="623" t="s">
        <v>538</v>
      </c>
      <c r="AQ1044" s="626" t="s">
        <v>652</v>
      </c>
    </row>
    <row r="1045" spans="1:43" hidden="1" x14ac:dyDescent="0.3">
      <c r="A1045" s="638"/>
      <c r="H1045" s="602" t="s">
        <v>638</v>
      </c>
      <c r="I1045" s="623">
        <v>1</v>
      </c>
      <c r="J1045" s="623">
        <v>5</v>
      </c>
      <c r="K1045" s="602" t="s">
        <v>638</v>
      </c>
      <c r="L1045" s="623">
        <v>2</v>
      </c>
      <c r="M1045" s="623">
        <v>5</v>
      </c>
      <c r="N1045" s="602" t="s">
        <v>638</v>
      </c>
      <c r="O1045" s="623">
        <v>3</v>
      </c>
      <c r="P1045" s="623">
        <v>5</v>
      </c>
      <c r="Q1045" s="602" t="s">
        <v>638</v>
      </c>
      <c r="R1045" s="623">
        <v>4</v>
      </c>
      <c r="S1045" s="623">
        <v>5</v>
      </c>
      <c r="T1045" s="602" t="s">
        <v>638</v>
      </c>
      <c r="U1045" s="623">
        <v>5</v>
      </c>
      <c r="V1045" s="623">
        <v>5</v>
      </c>
      <c r="W1045" s="602" t="s">
        <v>638</v>
      </c>
      <c r="X1045" s="623">
        <v>6</v>
      </c>
      <c r="Y1045" s="623">
        <v>5</v>
      </c>
      <c r="Z1045" s="602" t="s">
        <v>638</v>
      </c>
      <c r="AA1045" s="623">
        <v>7</v>
      </c>
      <c r="AB1045" s="623">
        <v>5</v>
      </c>
      <c r="AC1045" s="602" t="s">
        <v>638</v>
      </c>
      <c r="AD1045" s="623">
        <v>8</v>
      </c>
      <c r="AE1045" s="623">
        <v>5</v>
      </c>
      <c r="AF1045" s="602" t="s">
        <v>638</v>
      </c>
      <c r="AG1045" s="623">
        <v>9</v>
      </c>
      <c r="AH1045" s="623">
        <v>5</v>
      </c>
      <c r="AI1045" s="602" t="s">
        <v>638</v>
      </c>
      <c r="AJ1045" s="623">
        <v>10</v>
      </c>
      <c r="AK1045" s="623">
        <v>5</v>
      </c>
      <c r="AL1045" s="602" t="s">
        <v>638</v>
      </c>
      <c r="AM1045" s="623">
        <v>11</v>
      </c>
      <c r="AN1045" s="623">
        <v>5</v>
      </c>
      <c r="AO1045" s="602" t="s">
        <v>638</v>
      </c>
      <c r="AP1045" s="623">
        <v>12</v>
      </c>
      <c r="AQ1045" s="623">
        <v>5</v>
      </c>
    </row>
    <row r="1046" spans="1:43" hidden="1" x14ac:dyDescent="0.3">
      <c r="A1046" s="638"/>
      <c r="H1046" s="602" t="s">
        <v>537</v>
      </c>
      <c r="I1046" s="623" t="s">
        <v>538</v>
      </c>
      <c r="J1046" s="626" t="s">
        <v>652</v>
      </c>
      <c r="K1046" s="602" t="s">
        <v>537</v>
      </c>
      <c r="L1046" s="623" t="s">
        <v>538</v>
      </c>
      <c r="M1046" s="626" t="s">
        <v>652</v>
      </c>
      <c r="N1046" s="602" t="s">
        <v>537</v>
      </c>
      <c r="O1046" s="623" t="s">
        <v>538</v>
      </c>
      <c r="P1046" s="626" t="s">
        <v>652</v>
      </c>
      <c r="Q1046" s="602" t="s">
        <v>537</v>
      </c>
      <c r="R1046" s="623" t="s">
        <v>538</v>
      </c>
      <c r="S1046" s="626" t="s">
        <v>652</v>
      </c>
      <c r="T1046" s="602" t="s">
        <v>537</v>
      </c>
      <c r="U1046" s="623" t="s">
        <v>538</v>
      </c>
      <c r="V1046" s="626" t="s">
        <v>652</v>
      </c>
      <c r="W1046" s="602" t="s">
        <v>537</v>
      </c>
      <c r="X1046" s="623" t="s">
        <v>538</v>
      </c>
      <c r="Y1046" s="626" t="s">
        <v>652</v>
      </c>
      <c r="Z1046" s="602" t="s">
        <v>537</v>
      </c>
      <c r="AA1046" s="623" t="s">
        <v>538</v>
      </c>
      <c r="AB1046" s="626" t="s">
        <v>652</v>
      </c>
      <c r="AC1046" s="602" t="s">
        <v>537</v>
      </c>
      <c r="AD1046" s="623" t="s">
        <v>538</v>
      </c>
      <c r="AE1046" s="626" t="s">
        <v>652</v>
      </c>
      <c r="AF1046" s="602" t="s">
        <v>537</v>
      </c>
      <c r="AG1046" s="623" t="s">
        <v>538</v>
      </c>
      <c r="AH1046" s="626" t="s">
        <v>652</v>
      </c>
      <c r="AI1046" s="602" t="s">
        <v>537</v>
      </c>
      <c r="AJ1046" s="623" t="s">
        <v>538</v>
      </c>
      <c r="AK1046" s="626" t="s">
        <v>652</v>
      </c>
      <c r="AL1046" s="602" t="s">
        <v>537</v>
      </c>
      <c r="AM1046" s="623" t="s">
        <v>538</v>
      </c>
      <c r="AN1046" s="626" t="s">
        <v>652</v>
      </c>
      <c r="AO1046" s="602" t="s">
        <v>537</v>
      </c>
      <c r="AP1046" s="623" t="s">
        <v>538</v>
      </c>
      <c r="AQ1046" s="626" t="s">
        <v>652</v>
      </c>
    </row>
    <row r="1047" spans="1:43" hidden="1" x14ac:dyDescent="0.3">
      <c r="A1047" s="638"/>
      <c r="H1047" s="602" t="s">
        <v>639</v>
      </c>
      <c r="I1047" s="623">
        <v>1</v>
      </c>
      <c r="J1047" s="623">
        <v>5</v>
      </c>
      <c r="K1047" s="602" t="s">
        <v>639</v>
      </c>
      <c r="L1047" s="623">
        <v>2</v>
      </c>
      <c r="M1047" s="623">
        <v>5</v>
      </c>
      <c r="N1047" s="602" t="s">
        <v>639</v>
      </c>
      <c r="O1047" s="623">
        <v>3</v>
      </c>
      <c r="P1047" s="623">
        <v>5</v>
      </c>
      <c r="Q1047" s="602" t="s">
        <v>639</v>
      </c>
      <c r="R1047" s="623">
        <v>4</v>
      </c>
      <c r="S1047" s="623">
        <v>5</v>
      </c>
      <c r="T1047" s="602" t="s">
        <v>639</v>
      </c>
      <c r="U1047" s="623">
        <v>5</v>
      </c>
      <c r="V1047" s="623">
        <v>5</v>
      </c>
      <c r="W1047" s="602" t="s">
        <v>639</v>
      </c>
      <c r="X1047" s="623">
        <v>6</v>
      </c>
      <c r="Y1047" s="623">
        <v>5</v>
      </c>
      <c r="Z1047" s="602" t="s">
        <v>639</v>
      </c>
      <c r="AA1047" s="623">
        <v>7</v>
      </c>
      <c r="AB1047" s="623">
        <v>5</v>
      </c>
      <c r="AC1047" s="602" t="s">
        <v>639</v>
      </c>
      <c r="AD1047" s="623">
        <v>8</v>
      </c>
      <c r="AE1047" s="623">
        <v>5</v>
      </c>
      <c r="AF1047" s="602" t="s">
        <v>639</v>
      </c>
      <c r="AG1047" s="623">
        <v>9</v>
      </c>
      <c r="AH1047" s="623">
        <v>5</v>
      </c>
      <c r="AI1047" s="602" t="s">
        <v>639</v>
      </c>
      <c r="AJ1047" s="623">
        <v>10</v>
      </c>
      <c r="AK1047" s="623">
        <v>5</v>
      </c>
      <c r="AL1047" s="602" t="s">
        <v>639</v>
      </c>
      <c r="AM1047" s="623">
        <v>11</v>
      </c>
      <c r="AN1047" s="623">
        <v>5</v>
      </c>
      <c r="AO1047" s="602" t="s">
        <v>639</v>
      </c>
      <c r="AP1047" s="623">
        <v>12</v>
      </c>
      <c r="AQ1047" s="623">
        <v>5</v>
      </c>
    </row>
    <row r="1048" spans="1:43" hidden="1" x14ac:dyDescent="0.3">
      <c r="A1048" s="638"/>
      <c r="H1048" s="602" t="s">
        <v>537</v>
      </c>
      <c r="I1048" s="623" t="s">
        <v>538</v>
      </c>
      <c r="J1048" s="626" t="s">
        <v>652</v>
      </c>
      <c r="K1048" s="602" t="s">
        <v>537</v>
      </c>
      <c r="L1048" s="623" t="s">
        <v>538</v>
      </c>
      <c r="M1048" s="626" t="s">
        <v>652</v>
      </c>
      <c r="N1048" s="602" t="s">
        <v>537</v>
      </c>
      <c r="O1048" s="623" t="s">
        <v>538</v>
      </c>
      <c r="P1048" s="626" t="s">
        <v>652</v>
      </c>
      <c r="Q1048" s="602" t="s">
        <v>537</v>
      </c>
      <c r="R1048" s="623" t="s">
        <v>538</v>
      </c>
      <c r="S1048" s="626" t="s">
        <v>652</v>
      </c>
      <c r="T1048" s="602" t="s">
        <v>537</v>
      </c>
      <c r="U1048" s="623" t="s">
        <v>538</v>
      </c>
      <c r="V1048" s="626" t="s">
        <v>652</v>
      </c>
      <c r="W1048" s="602" t="s">
        <v>537</v>
      </c>
      <c r="X1048" s="623" t="s">
        <v>538</v>
      </c>
      <c r="Y1048" s="626" t="s">
        <v>652</v>
      </c>
      <c r="Z1048" s="602" t="s">
        <v>537</v>
      </c>
      <c r="AA1048" s="623" t="s">
        <v>538</v>
      </c>
      <c r="AB1048" s="626" t="s">
        <v>652</v>
      </c>
      <c r="AC1048" s="602" t="s">
        <v>537</v>
      </c>
      <c r="AD1048" s="623" t="s">
        <v>538</v>
      </c>
      <c r="AE1048" s="626" t="s">
        <v>652</v>
      </c>
      <c r="AF1048" s="602" t="s">
        <v>537</v>
      </c>
      <c r="AG1048" s="623" t="s">
        <v>538</v>
      </c>
      <c r="AH1048" s="626" t="s">
        <v>652</v>
      </c>
      <c r="AI1048" s="602" t="s">
        <v>537</v>
      </c>
      <c r="AJ1048" s="623" t="s">
        <v>538</v>
      </c>
      <c r="AK1048" s="626" t="s">
        <v>652</v>
      </c>
      <c r="AL1048" s="602" t="s">
        <v>537</v>
      </c>
      <c r="AM1048" s="623" t="s">
        <v>538</v>
      </c>
      <c r="AN1048" s="626" t="s">
        <v>652</v>
      </c>
      <c r="AO1048" s="602" t="s">
        <v>537</v>
      </c>
      <c r="AP1048" s="623" t="s">
        <v>538</v>
      </c>
      <c r="AQ1048" s="626" t="s">
        <v>652</v>
      </c>
    </row>
    <row r="1049" spans="1:43" ht="15" hidden="1" thickBot="1" x14ac:dyDescent="0.35">
      <c r="A1049" s="638"/>
      <c r="H1049" s="618" t="s">
        <v>640</v>
      </c>
      <c r="I1049" s="629">
        <v>1</v>
      </c>
      <c r="J1049" s="629">
        <v>5</v>
      </c>
      <c r="K1049" s="618" t="s">
        <v>640</v>
      </c>
      <c r="L1049" s="629">
        <v>2</v>
      </c>
      <c r="M1049" s="629">
        <v>5</v>
      </c>
      <c r="N1049" s="618" t="s">
        <v>640</v>
      </c>
      <c r="O1049" s="629">
        <v>3</v>
      </c>
      <c r="P1049" s="629">
        <v>5</v>
      </c>
      <c r="Q1049" s="618" t="s">
        <v>640</v>
      </c>
      <c r="R1049" s="629">
        <v>4</v>
      </c>
      <c r="S1049" s="629">
        <v>5</v>
      </c>
      <c r="T1049" s="618" t="s">
        <v>640</v>
      </c>
      <c r="U1049" s="629">
        <v>5</v>
      </c>
      <c r="V1049" s="629">
        <v>5</v>
      </c>
      <c r="W1049" s="618" t="s">
        <v>640</v>
      </c>
      <c r="X1049" s="629">
        <v>6</v>
      </c>
      <c r="Y1049" s="629">
        <v>5</v>
      </c>
      <c r="Z1049" s="618" t="s">
        <v>640</v>
      </c>
      <c r="AA1049" s="629">
        <v>7</v>
      </c>
      <c r="AB1049" s="629">
        <v>5</v>
      </c>
      <c r="AC1049" s="618" t="s">
        <v>640</v>
      </c>
      <c r="AD1049" s="629">
        <v>8</v>
      </c>
      <c r="AE1049" s="629">
        <v>5</v>
      </c>
      <c r="AF1049" s="618" t="s">
        <v>640</v>
      </c>
      <c r="AG1049" s="629">
        <v>9</v>
      </c>
      <c r="AH1049" s="629">
        <v>5</v>
      </c>
      <c r="AI1049" s="618" t="s">
        <v>640</v>
      </c>
      <c r="AJ1049" s="629">
        <v>10</v>
      </c>
      <c r="AK1049" s="629">
        <v>5</v>
      </c>
      <c r="AL1049" s="618" t="s">
        <v>640</v>
      </c>
      <c r="AM1049" s="629">
        <v>11</v>
      </c>
      <c r="AN1049" s="629">
        <v>5</v>
      </c>
      <c r="AO1049" s="618" t="s">
        <v>640</v>
      </c>
      <c r="AP1049" s="629">
        <v>12</v>
      </c>
      <c r="AQ1049" s="629">
        <v>5</v>
      </c>
    </row>
    <row r="1050" spans="1:43" hidden="1" x14ac:dyDescent="0.3">
      <c r="A1050" s="638"/>
      <c r="H1050" s="596" t="s">
        <v>537</v>
      </c>
      <c r="I1050" s="620" t="s">
        <v>538</v>
      </c>
      <c r="J1050" s="621" t="s">
        <v>652</v>
      </c>
      <c r="K1050" s="596" t="s">
        <v>537</v>
      </c>
      <c r="L1050" s="620" t="s">
        <v>538</v>
      </c>
      <c r="M1050" s="621" t="s">
        <v>652</v>
      </c>
      <c r="N1050" s="596" t="s">
        <v>537</v>
      </c>
      <c r="O1050" s="620" t="s">
        <v>538</v>
      </c>
      <c r="P1050" s="621" t="s">
        <v>652</v>
      </c>
      <c r="Q1050" s="596" t="s">
        <v>537</v>
      </c>
      <c r="R1050" s="620" t="s">
        <v>538</v>
      </c>
      <c r="S1050" s="621" t="s">
        <v>652</v>
      </c>
      <c r="T1050" s="596" t="s">
        <v>537</v>
      </c>
      <c r="U1050" s="620" t="s">
        <v>538</v>
      </c>
      <c r="V1050" s="621" t="s">
        <v>652</v>
      </c>
      <c r="W1050" s="596" t="s">
        <v>537</v>
      </c>
      <c r="X1050" s="620" t="s">
        <v>538</v>
      </c>
      <c r="Y1050" s="621" t="s">
        <v>652</v>
      </c>
      <c r="Z1050" s="596" t="s">
        <v>537</v>
      </c>
      <c r="AA1050" s="620" t="s">
        <v>538</v>
      </c>
      <c r="AB1050" s="621" t="s">
        <v>652</v>
      </c>
      <c r="AC1050" s="596" t="s">
        <v>537</v>
      </c>
      <c r="AD1050" s="620" t="s">
        <v>538</v>
      </c>
      <c r="AE1050" s="621" t="s">
        <v>652</v>
      </c>
      <c r="AF1050" s="596" t="s">
        <v>537</v>
      </c>
      <c r="AG1050" s="620" t="s">
        <v>538</v>
      </c>
      <c r="AH1050" s="621" t="s">
        <v>652</v>
      </c>
      <c r="AI1050" s="596" t="s">
        <v>537</v>
      </c>
      <c r="AJ1050" s="620" t="s">
        <v>538</v>
      </c>
      <c r="AK1050" s="621" t="s">
        <v>652</v>
      </c>
      <c r="AL1050" s="596" t="s">
        <v>537</v>
      </c>
      <c r="AM1050" s="620" t="s">
        <v>538</v>
      </c>
      <c r="AN1050" s="621" t="s">
        <v>652</v>
      </c>
      <c r="AO1050" s="596" t="s">
        <v>537</v>
      </c>
      <c r="AP1050" s="620" t="s">
        <v>538</v>
      </c>
      <c r="AQ1050" s="621" t="s">
        <v>652</v>
      </c>
    </row>
    <row r="1051" spans="1:43" hidden="1" x14ac:dyDescent="0.3">
      <c r="A1051" s="638"/>
      <c r="H1051" s="602" t="s">
        <v>641</v>
      </c>
      <c r="I1051" s="623">
        <v>1</v>
      </c>
      <c r="J1051" s="623">
        <v>5</v>
      </c>
      <c r="K1051" s="602" t="s">
        <v>641</v>
      </c>
      <c r="L1051" s="623">
        <v>2</v>
      </c>
      <c r="M1051" s="623">
        <v>5</v>
      </c>
      <c r="N1051" s="602" t="s">
        <v>641</v>
      </c>
      <c r="O1051" s="623">
        <v>3</v>
      </c>
      <c r="P1051" s="623">
        <v>5</v>
      </c>
      <c r="Q1051" s="602" t="s">
        <v>641</v>
      </c>
      <c r="R1051" s="623">
        <v>4</v>
      </c>
      <c r="S1051" s="623">
        <v>5</v>
      </c>
      <c r="T1051" s="602" t="s">
        <v>641</v>
      </c>
      <c r="U1051" s="623">
        <v>5</v>
      </c>
      <c r="V1051" s="623">
        <v>5</v>
      </c>
      <c r="W1051" s="602" t="s">
        <v>641</v>
      </c>
      <c r="X1051" s="623">
        <v>6</v>
      </c>
      <c r="Y1051" s="623">
        <v>5</v>
      </c>
      <c r="Z1051" s="602" t="s">
        <v>641</v>
      </c>
      <c r="AA1051" s="623">
        <v>7</v>
      </c>
      <c r="AB1051" s="623">
        <v>5</v>
      </c>
      <c r="AC1051" s="602" t="s">
        <v>641</v>
      </c>
      <c r="AD1051" s="623">
        <v>8</v>
      </c>
      <c r="AE1051" s="623">
        <v>5</v>
      </c>
      <c r="AF1051" s="602" t="s">
        <v>641</v>
      </c>
      <c r="AG1051" s="623">
        <v>9</v>
      </c>
      <c r="AH1051" s="623">
        <v>5</v>
      </c>
      <c r="AI1051" s="602" t="s">
        <v>641</v>
      </c>
      <c r="AJ1051" s="623">
        <v>10</v>
      </c>
      <c r="AK1051" s="623">
        <v>5</v>
      </c>
      <c r="AL1051" s="602" t="s">
        <v>641</v>
      </c>
      <c r="AM1051" s="623">
        <v>11</v>
      </c>
      <c r="AN1051" s="623">
        <v>5</v>
      </c>
      <c r="AO1051" s="602" t="s">
        <v>641</v>
      </c>
      <c r="AP1051" s="623">
        <v>12</v>
      </c>
      <c r="AQ1051" s="623">
        <v>5</v>
      </c>
    </row>
    <row r="1052" spans="1:43" hidden="1" x14ac:dyDescent="0.3">
      <c r="A1052" s="638"/>
      <c r="H1052" s="607" t="s">
        <v>537</v>
      </c>
      <c r="I1052" s="623" t="s">
        <v>538</v>
      </c>
      <c r="J1052" s="626" t="s">
        <v>652</v>
      </c>
      <c r="K1052" s="607" t="s">
        <v>537</v>
      </c>
      <c r="L1052" s="623" t="s">
        <v>538</v>
      </c>
      <c r="M1052" s="626" t="s">
        <v>652</v>
      </c>
      <c r="N1052" s="607" t="s">
        <v>537</v>
      </c>
      <c r="O1052" s="623" t="s">
        <v>538</v>
      </c>
      <c r="P1052" s="626" t="s">
        <v>652</v>
      </c>
      <c r="Q1052" s="607" t="s">
        <v>537</v>
      </c>
      <c r="R1052" s="623" t="s">
        <v>538</v>
      </c>
      <c r="S1052" s="626" t="s">
        <v>652</v>
      </c>
      <c r="T1052" s="607" t="s">
        <v>537</v>
      </c>
      <c r="U1052" s="623" t="s">
        <v>538</v>
      </c>
      <c r="V1052" s="626" t="s">
        <v>652</v>
      </c>
      <c r="W1052" s="607" t="s">
        <v>537</v>
      </c>
      <c r="X1052" s="623" t="s">
        <v>538</v>
      </c>
      <c r="Y1052" s="626" t="s">
        <v>652</v>
      </c>
      <c r="Z1052" s="607" t="s">
        <v>537</v>
      </c>
      <c r="AA1052" s="623" t="s">
        <v>538</v>
      </c>
      <c r="AB1052" s="626" t="s">
        <v>652</v>
      </c>
      <c r="AC1052" s="607" t="s">
        <v>537</v>
      </c>
      <c r="AD1052" s="623" t="s">
        <v>538</v>
      </c>
      <c r="AE1052" s="626" t="s">
        <v>652</v>
      </c>
      <c r="AF1052" s="607" t="s">
        <v>537</v>
      </c>
      <c r="AG1052" s="623" t="s">
        <v>538</v>
      </c>
      <c r="AH1052" s="626" t="s">
        <v>652</v>
      </c>
      <c r="AI1052" s="607" t="s">
        <v>537</v>
      </c>
      <c r="AJ1052" s="623" t="s">
        <v>538</v>
      </c>
      <c r="AK1052" s="626" t="s">
        <v>652</v>
      </c>
      <c r="AL1052" s="607" t="s">
        <v>537</v>
      </c>
      <c r="AM1052" s="623" t="s">
        <v>538</v>
      </c>
      <c r="AN1052" s="626" t="s">
        <v>652</v>
      </c>
      <c r="AO1052" s="607" t="s">
        <v>537</v>
      </c>
      <c r="AP1052" s="623" t="s">
        <v>538</v>
      </c>
      <c r="AQ1052" s="626" t="s">
        <v>652</v>
      </c>
    </row>
    <row r="1053" spans="1:43" hidden="1" x14ac:dyDescent="0.3">
      <c r="A1053" s="638"/>
      <c r="H1053" s="607" t="s">
        <v>642</v>
      </c>
      <c r="I1053" s="623">
        <v>1</v>
      </c>
      <c r="J1053" s="623">
        <v>5</v>
      </c>
      <c r="K1053" s="607" t="s">
        <v>642</v>
      </c>
      <c r="L1053" s="623">
        <v>2</v>
      </c>
      <c r="M1053" s="623">
        <v>5</v>
      </c>
      <c r="N1053" s="607" t="s">
        <v>642</v>
      </c>
      <c r="O1053" s="623">
        <v>3</v>
      </c>
      <c r="P1053" s="623">
        <v>5</v>
      </c>
      <c r="Q1053" s="607" t="s">
        <v>642</v>
      </c>
      <c r="R1053" s="623">
        <v>4</v>
      </c>
      <c r="S1053" s="623">
        <v>5</v>
      </c>
      <c r="T1053" s="607" t="s">
        <v>642</v>
      </c>
      <c r="U1053" s="623">
        <v>5</v>
      </c>
      <c r="V1053" s="623">
        <v>5</v>
      </c>
      <c r="W1053" s="607" t="s">
        <v>642</v>
      </c>
      <c r="X1053" s="623">
        <v>6</v>
      </c>
      <c r="Y1053" s="623">
        <v>5</v>
      </c>
      <c r="Z1053" s="607" t="s">
        <v>642</v>
      </c>
      <c r="AA1053" s="623">
        <v>7</v>
      </c>
      <c r="AB1053" s="623">
        <v>5</v>
      </c>
      <c r="AC1053" s="607" t="s">
        <v>642</v>
      </c>
      <c r="AD1053" s="623">
        <v>8</v>
      </c>
      <c r="AE1053" s="623">
        <v>5</v>
      </c>
      <c r="AF1053" s="607" t="s">
        <v>642</v>
      </c>
      <c r="AG1053" s="623">
        <v>9</v>
      </c>
      <c r="AH1053" s="623">
        <v>5</v>
      </c>
      <c r="AI1053" s="607" t="s">
        <v>642</v>
      </c>
      <c r="AJ1053" s="623">
        <v>10</v>
      </c>
      <c r="AK1053" s="623">
        <v>5</v>
      </c>
      <c r="AL1053" s="607" t="s">
        <v>642</v>
      </c>
      <c r="AM1053" s="623">
        <v>11</v>
      </c>
      <c r="AN1053" s="623">
        <v>5</v>
      </c>
      <c r="AO1053" s="607" t="s">
        <v>642</v>
      </c>
      <c r="AP1053" s="623">
        <v>12</v>
      </c>
      <c r="AQ1053" s="623">
        <v>5</v>
      </c>
    </row>
    <row r="1054" spans="1:43" hidden="1" x14ac:dyDescent="0.3">
      <c r="A1054" s="638"/>
      <c r="H1054" s="602" t="s">
        <v>537</v>
      </c>
      <c r="I1054" s="623" t="s">
        <v>538</v>
      </c>
      <c r="J1054" s="626" t="s">
        <v>652</v>
      </c>
      <c r="K1054" s="602" t="s">
        <v>537</v>
      </c>
      <c r="L1054" s="623" t="s">
        <v>538</v>
      </c>
      <c r="M1054" s="626" t="s">
        <v>652</v>
      </c>
      <c r="N1054" s="602" t="s">
        <v>537</v>
      </c>
      <c r="O1054" s="623" t="s">
        <v>538</v>
      </c>
      <c r="P1054" s="626" t="s">
        <v>652</v>
      </c>
      <c r="Q1054" s="602" t="s">
        <v>537</v>
      </c>
      <c r="R1054" s="623" t="s">
        <v>538</v>
      </c>
      <c r="S1054" s="626" t="s">
        <v>652</v>
      </c>
      <c r="T1054" s="602" t="s">
        <v>537</v>
      </c>
      <c r="U1054" s="623" t="s">
        <v>538</v>
      </c>
      <c r="V1054" s="626" t="s">
        <v>652</v>
      </c>
      <c r="W1054" s="602" t="s">
        <v>537</v>
      </c>
      <c r="X1054" s="623" t="s">
        <v>538</v>
      </c>
      <c r="Y1054" s="626" t="s">
        <v>652</v>
      </c>
      <c r="Z1054" s="602" t="s">
        <v>537</v>
      </c>
      <c r="AA1054" s="623" t="s">
        <v>538</v>
      </c>
      <c r="AB1054" s="626" t="s">
        <v>652</v>
      </c>
      <c r="AC1054" s="602" t="s">
        <v>537</v>
      </c>
      <c r="AD1054" s="623" t="s">
        <v>538</v>
      </c>
      <c r="AE1054" s="626" t="s">
        <v>652</v>
      </c>
      <c r="AF1054" s="602" t="s">
        <v>537</v>
      </c>
      <c r="AG1054" s="623" t="s">
        <v>538</v>
      </c>
      <c r="AH1054" s="626" t="s">
        <v>652</v>
      </c>
      <c r="AI1054" s="602" t="s">
        <v>537</v>
      </c>
      <c r="AJ1054" s="623" t="s">
        <v>538</v>
      </c>
      <c r="AK1054" s="626" t="s">
        <v>652</v>
      </c>
      <c r="AL1054" s="602" t="s">
        <v>537</v>
      </c>
      <c r="AM1054" s="623" t="s">
        <v>538</v>
      </c>
      <c r="AN1054" s="626" t="s">
        <v>652</v>
      </c>
      <c r="AO1054" s="602" t="s">
        <v>537</v>
      </c>
      <c r="AP1054" s="623" t="s">
        <v>538</v>
      </c>
      <c r="AQ1054" s="626" t="s">
        <v>652</v>
      </c>
    </row>
    <row r="1055" spans="1:43" ht="15" hidden="1" thickBot="1" x14ac:dyDescent="0.35">
      <c r="A1055" s="638"/>
      <c r="H1055" s="618" t="s">
        <v>643</v>
      </c>
      <c r="I1055" s="629">
        <v>1</v>
      </c>
      <c r="J1055" s="629">
        <v>5</v>
      </c>
      <c r="K1055" s="618" t="s">
        <v>643</v>
      </c>
      <c r="L1055" s="629">
        <v>2</v>
      </c>
      <c r="M1055" s="629">
        <v>5</v>
      </c>
      <c r="N1055" s="618" t="s">
        <v>643</v>
      </c>
      <c r="O1055" s="629">
        <v>3</v>
      </c>
      <c r="P1055" s="629">
        <v>5</v>
      </c>
      <c r="Q1055" s="618" t="s">
        <v>643</v>
      </c>
      <c r="R1055" s="629">
        <v>4</v>
      </c>
      <c r="S1055" s="629">
        <v>5</v>
      </c>
      <c r="T1055" s="618" t="s">
        <v>643</v>
      </c>
      <c r="U1055" s="629">
        <v>5</v>
      </c>
      <c r="V1055" s="629">
        <v>5</v>
      </c>
      <c r="W1055" s="618" t="s">
        <v>643</v>
      </c>
      <c r="X1055" s="629">
        <v>6</v>
      </c>
      <c r="Y1055" s="629">
        <v>5</v>
      </c>
      <c r="Z1055" s="618" t="s">
        <v>643</v>
      </c>
      <c r="AA1055" s="629">
        <v>7</v>
      </c>
      <c r="AB1055" s="629">
        <v>5</v>
      </c>
      <c r="AC1055" s="618" t="s">
        <v>643</v>
      </c>
      <c r="AD1055" s="629">
        <v>8</v>
      </c>
      <c r="AE1055" s="629">
        <v>5</v>
      </c>
      <c r="AF1055" s="618" t="s">
        <v>643</v>
      </c>
      <c r="AG1055" s="629">
        <v>9</v>
      </c>
      <c r="AH1055" s="629">
        <v>5</v>
      </c>
      <c r="AI1055" s="618" t="s">
        <v>643</v>
      </c>
      <c r="AJ1055" s="629">
        <v>10</v>
      </c>
      <c r="AK1055" s="629">
        <v>5</v>
      </c>
      <c r="AL1055" s="618" t="s">
        <v>643</v>
      </c>
      <c r="AM1055" s="629">
        <v>11</v>
      </c>
      <c r="AN1055" s="629">
        <v>5</v>
      </c>
      <c r="AO1055" s="618" t="s">
        <v>643</v>
      </c>
      <c r="AP1055" s="629">
        <v>12</v>
      </c>
      <c r="AQ1055" s="629">
        <v>5</v>
      </c>
    </row>
    <row r="1056" spans="1:43" hidden="1" x14ac:dyDescent="0.3">
      <c r="A1056" s="638"/>
      <c r="H1056" s="619" t="s">
        <v>537</v>
      </c>
      <c r="I1056" s="620" t="s">
        <v>538</v>
      </c>
      <c r="J1056" s="621" t="s">
        <v>652</v>
      </c>
      <c r="K1056" s="619" t="s">
        <v>537</v>
      </c>
      <c r="L1056" s="620" t="s">
        <v>538</v>
      </c>
      <c r="M1056" s="621" t="s">
        <v>652</v>
      </c>
      <c r="N1056" s="619" t="s">
        <v>537</v>
      </c>
      <c r="O1056" s="620" t="s">
        <v>538</v>
      </c>
      <c r="P1056" s="621" t="s">
        <v>652</v>
      </c>
      <c r="Q1056" s="619" t="s">
        <v>537</v>
      </c>
      <c r="R1056" s="620" t="s">
        <v>538</v>
      </c>
      <c r="S1056" s="621" t="s">
        <v>652</v>
      </c>
      <c r="T1056" s="619" t="s">
        <v>537</v>
      </c>
      <c r="U1056" s="620" t="s">
        <v>538</v>
      </c>
      <c r="V1056" s="621" t="s">
        <v>652</v>
      </c>
      <c r="W1056" s="619" t="s">
        <v>537</v>
      </c>
      <c r="X1056" s="620" t="s">
        <v>538</v>
      </c>
      <c r="Y1056" s="621" t="s">
        <v>652</v>
      </c>
      <c r="Z1056" s="619" t="s">
        <v>537</v>
      </c>
      <c r="AA1056" s="620" t="s">
        <v>538</v>
      </c>
      <c r="AB1056" s="621" t="s">
        <v>652</v>
      </c>
      <c r="AC1056" s="619" t="s">
        <v>537</v>
      </c>
      <c r="AD1056" s="620" t="s">
        <v>538</v>
      </c>
      <c r="AE1056" s="621" t="s">
        <v>652</v>
      </c>
      <c r="AF1056" s="619" t="s">
        <v>537</v>
      </c>
      <c r="AG1056" s="620" t="s">
        <v>538</v>
      </c>
      <c r="AH1056" s="621" t="s">
        <v>652</v>
      </c>
      <c r="AI1056" s="619" t="s">
        <v>537</v>
      </c>
      <c r="AJ1056" s="620" t="s">
        <v>538</v>
      </c>
      <c r="AK1056" s="621" t="s">
        <v>652</v>
      </c>
      <c r="AL1056" s="619" t="s">
        <v>537</v>
      </c>
      <c r="AM1056" s="620" t="s">
        <v>538</v>
      </c>
      <c r="AN1056" s="621" t="s">
        <v>652</v>
      </c>
      <c r="AO1056" s="619" t="s">
        <v>537</v>
      </c>
      <c r="AP1056" s="620" t="s">
        <v>538</v>
      </c>
      <c r="AQ1056" s="621" t="s">
        <v>652</v>
      </c>
    </row>
    <row r="1057" spans="1:43" hidden="1" x14ac:dyDescent="0.3">
      <c r="A1057" s="638"/>
      <c r="H1057" s="607" t="s">
        <v>644</v>
      </c>
      <c r="I1057" s="623">
        <v>1</v>
      </c>
      <c r="J1057" s="623">
        <v>5</v>
      </c>
      <c r="K1057" s="607" t="s">
        <v>644</v>
      </c>
      <c r="L1057" s="623">
        <v>2</v>
      </c>
      <c r="M1057" s="623">
        <v>5</v>
      </c>
      <c r="N1057" s="607" t="s">
        <v>644</v>
      </c>
      <c r="O1057" s="623">
        <v>3</v>
      </c>
      <c r="P1057" s="623">
        <v>5</v>
      </c>
      <c r="Q1057" s="607" t="s">
        <v>644</v>
      </c>
      <c r="R1057" s="623">
        <v>4</v>
      </c>
      <c r="S1057" s="623">
        <v>5</v>
      </c>
      <c r="T1057" s="607" t="s">
        <v>644</v>
      </c>
      <c r="U1057" s="623">
        <v>5</v>
      </c>
      <c r="V1057" s="623">
        <v>5</v>
      </c>
      <c r="W1057" s="607" t="s">
        <v>644</v>
      </c>
      <c r="X1057" s="623">
        <v>6</v>
      </c>
      <c r="Y1057" s="623">
        <v>5</v>
      </c>
      <c r="Z1057" s="607" t="s">
        <v>644</v>
      </c>
      <c r="AA1057" s="623">
        <v>7</v>
      </c>
      <c r="AB1057" s="623">
        <v>5</v>
      </c>
      <c r="AC1057" s="607" t="s">
        <v>644</v>
      </c>
      <c r="AD1057" s="623">
        <v>8</v>
      </c>
      <c r="AE1057" s="623">
        <v>5</v>
      </c>
      <c r="AF1057" s="607" t="s">
        <v>644</v>
      </c>
      <c r="AG1057" s="623">
        <v>9</v>
      </c>
      <c r="AH1057" s="623">
        <v>5</v>
      </c>
      <c r="AI1057" s="607" t="s">
        <v>644</v>
      </c>
      <c r="AJ1057" s="623">
        <v>10</v>
      </c>
      <c r="AK1057" s="623">
        <v>5</v>
      </c>
      <c r="AL1057" s="607" t="s">
        <v>644</v>
      </c>
      <c r="AM1057" s="623">
        <v>11</v>
      </c>
      <c r="AN1057" s="623">
        <v>5</v>
      </c>
      <c r="AO1057" s="607" t="s">
        <v>644</v>
      </c>
      <c r="AP1057" s="623">
        <v>12</v>
      </c>
      <c r="AQ1057" s="623">
        <v>5</v>
      </c>
    </row>
    <row r="1058" spans="1:43" hidden="1" x14ac:dyDescent="0.3">
      <c r="A1058" s="638"/>
      <c r="H1058" s="607" t="s">
        <v>537</v>
      </c>
      <c r="I1058" s="623" t="s">
        <v>538</v>
      </c>
      <c r="J1058" s="626" t="s">
        <v>652</v>
      </c>
      <c r="K1058" s="607" t="s">
        <v>537</v>
      </c>
      <c r="L1058" s="623" t="s">
        <v>538</v>
      </c>
      <c r="M1058" s="626" t="s">
        <v>652</v>
      </c>
      <c r="N1058" s="607" t="s">
        <v>537</v>
      </c>
      <c r="O1058" s="623" t="s">
        <v>538</v>
      </c>
      <c r="P1058" s="626" t="s">
        <v>652</v>
      </c>
      <c r="Q1058" s="607" t="s">
        <v>537</v>
      </c>
      <c r="R1058" s="623" t="s">
        <v>538</v>
      </c>
      <c r="S1058" s="626" t="s">
        <v>652</v>
      </c>
      <c r="T1058" s="607" t="s">
        <v>537</v>
      </c>
      <c r="U1058" s="623" t="s">
        <v>538</v>
      </c>
      <c r="V1058" s="626" t="s">
        <v>652</v>
      </c>
      <c r="W1058" s="607" t="s">
        <v>537</v>
      </c>
      <c r="X1058" s="623" t="s">
        <v>538</v>
      </c>
      <c r="Y1058" s="626" t="s">
        <v>652</v>
      </c>
      <c r="Z1058" s="607" t="s">
        <v>537</v>
      </c>
      <c r="AA1058" s="623" t="s">
        <v>538</v>
      </c>
      <c r="AB1058" s="626" t="s">
        <v>652</v>
      </c>
      <c r="AC1058" s="607" t="s">
        <v>537</v>
      </c>
      <c r="AD1058" s="623" t="s">
        <v>538</v>
      </c>
      <c r="AE1058" s="626" t="s">
        <v>652</v>
      </c>
      <c r="AF1058" s="607" t="s">
        <v>537</v>
      </c>
      <c r="AG1058" s="623" t="s">
        <v>538</v>
      </c>
      <c r="AH1058" s="626" t="s">
        <v>652</v>
      </c>
      <c r="AI1058" s="607" t="s">
        <v>537</v>
      </c>
      <c r="AJ1058" s="623" t="s">
        <v>538</v>
      </c>
      <c r="AK1058" s="626" t="s">
        <v>652</v>
      </c>
      <c r="AL1058" s="607" t="s">
        <v>537</v>
      </c>
      <c r="AM1058" s="623" t="s">
        <v>538</v>
      </c>
      <c r="AN1058" s="626" t="s">
        <v>652</v>
      </c>
      <c r="AO1058" s="607" t="s">
        <v>537</v>
      </c>
      <c r="AP1058" s="623" t="s">
        <v>538</v>
      </c>
      <c r="AQ1058" s="626" t="s">
        <v>652</v>
      </c>
    </row>
    <row r="1059" spans="1:43" hidden="1" x14ac:dyDescent="0.3">
      <c r="A1059" s="638"/>
      <c r="H1059" s="607" t="s">
        <v>645</v>
      </c>
      <c r="I1059" s="623">
        <v>1</v>
      </c>
      <c r="J1059" s="623">
        <v>5</v>
      </c>
      <c r="K1059" s="607" t="s">
        <v>645</v>
      </c>
      <c r="L1059" s="623">
        <v>2</v>
      </c>
      <c r="M1059" s="623">
        <v>5</v>
      </c>
      <c r="N1059" s="607" t="s">
        <v>645</v>
      </c>
      <c r="O1059" s="623">
        <v>3</v>
      </c>
      <c r="P1059" s="623">
        <v>5</v>
      </c>
      <c r="Q1059" s="607" t="s">
        <v>645</v>
      </c>
      <c r="R1059" s="623">
        <v>4</v>
      </c>
      <c r="S1059" s="623">
        <v>5</v>
      </c>
      <c r="T1059" s="607" t="s">
        <v>645</v>
      </c>
      <c r="U1059" s="623">
        <v>5</v>
      </c>
      <c r="V1059" s="623">
        <v>5</v>
      </c>
      <c r="W1059" s="607" t="s">
        <v>645</v>
      </c>
      <c r="X1059" s="623">
        <v>6</v>
      </c>
      <c r="Y1059" s="623">
        <v>5</v>
      </c>
      <c r="Z1059" s="607" t="s">
        <v>645</v>
      </c>
      <c r="AA1059" s="623">
        <v>7</v>
      </c>
      <c r="AB1059" s="623">
        <v>5</v>
      </c>
      <c r="AC1059" s="607" t="s">
        <v>645</v>
      </c>
      <c r="AD1059" s="623">
        <v>8</v>
      </c>
      <c r="AE1059" s="623">
        <v>5</v>
      </c>
      <c r="AF1059" s="607" t="s">
        <v>645</v>
      </c>
      <c r="AG1059" s="623">
        <v>9</v>
      </c>
      <c r="AH1059" s="623">
        <v>5</v>
      </c>
      <c r="AI1059" s="607" t="s">
        <v>645</v>
      </c>
      <c r="AJ1059" s="623">
        <v>10</v>
      </c>
      <c r="AK1059" s="623">
        <v>5</v>
      </c>
      <c r="AL1059" s="607" t="s">
        <v>645</v>
      </c>
      <c r="AM1059" s="623">
        <v>11</v>
      </c>
      <c r="AN1059" s="623">
        <v>5</v>
      </c>
      <c r="AO1059" s="607" t="s">
        <v>645</v>
      </c>
      <c r="AP1059" s="623">
        <v>12</v>
      </c>
      <c r="AQ1059" s="623">
        <v>5</v>
      </c>
    </row>
    <row r="1060" spans="1:43" hidden="1" x14ac:dyDescent="0.3">
      <c r="A1060" s="638"/>
      <c r="H1060" s="607" t="s">
        <v>537</v>
      </c>
      <c r="I1060" s="623" t="s">
        <v>538</v>
      </c>
      <c r="J1060" s="626" t="s">
        <v>652</v>
      </c>
      <c r="K1060" s="607" t="s">
        <v>537</v>
      </c>
      <c r="L1060" s="623" t="s">
        <v>538</v>
      </c>
      <c r="M1060" s="626" t="s">
        <v>652</v>
      </c>
      <c r="N1060" s="607" t="s">
        <v>537</v>
      </c>
      <c r="O1060" s="623" t="s">
        <v>538</v>
      </c>
      <c r="P1060" s="626" t="s">
        <v>652</v>
      </c>
      <c r="Q1060" s="607" t="s">
        <v>537</v>
      </c>
      <c r="R1060" s="623" t="s">
        <v>538</v>
      </c>
      <c r="S1060" s="626" t="s">
        <v>652</v>
      </c>
      <c r="T1060" s="607" t="s">
        <v>537</v>
      </c>
      <c r="U1060" s="623" t="s">
        <v>538</v>
      </c>
      <c r="V1060" s="626" t="s">
        <v>652</v>
      </c>
      <c r="W1060" s="607" t="s">
        <v>537</v>
      </c>
      <c r="X1060" s="623" t="s">
        <v>538</v>
      </c>
      <c r="Y1060" s="626" t="s">
        <v>652</v>
      </c>
      <c r="Z1060" s="607" t="s">
        <v>537</v>
      </c>
      <c r="AA1060" s="623" t="s">
        <v>538</v>
      </c>
      <c r="AB1060" s="626" t="s">
        <v>652</v>
      </c>
      <c r="AC1060" s="607" t="s">
        <v>537</v>
      </c>
      <c r="AD1060" s="623" t="s">
        <v>538</v>
      </c>
      <c r="AE1060" s="626" t="s">
        <v>652</v>
      </c>
      <c r="AF1060" s="607" t="s">
        <v>537</v>
      </c>
      <c r="AG1060" s="623" t="s">
        <v>538</v>
      </c>
      <c r="AH1060" s="626" t="s">
        <v>652</v>
      </c>
      <c r="AI1060" s="607" t="s">
        <v>537</v>
      </c>
      <c r="AJ1060" s="623" t="s">
        <v>538</v>
      </c>
      <c r="AK1060" s="626" t="s">
        <v>652</v>
      </c>
      <c r="AL1060" s="607" t="s">
        <v>537</v>
      </c>
      <c r="AM1060" s="623" t="s">
        <v>538</v>
      </c>
      <c r="AN1060" s="626" t="s">
        <v>652</v>
      </c>
      <c r="AO1060" s="607" t="s">
        <v>537</v>
      </c>
      <c r="AP1060" s="623" t="s">
        <v>538</v>
      </c>
      <c r="AQ1060" s="626" t="s">
        <v>652</v>
      </c>
    </row>
    <row r="1061" spans="1:43" hidden="1" x14ac:dyDescent="0.3">
      <c r="A1061" s="638"/>
      <c r="H1061" s="607" t="s">
        <v>646</v>
      </c>
      <c r="I1061" s="623">
        <v>1</v>
      </c>
      <c r="J1061" s="623">
        <v>5</v>
      </c>
      <c r="K1061" s="607" t="s">
        <v>646</v>
      </c>
      <c r="L1061" s="623">
        <v>2</v>
      </c>
      <c r="M1061" s="623">
        <v>5</v>
      </c>
      <c r="N1061" s="607" t="s">
        <v>646</v>
      </c>
      <c r="O1061" s="623">
        <v>3</v>
      </c>
      <c r="P1061" s="623">
        <v>5</v>
      </c>
      <c r="Q1061" s="607" t="s">
        <v>646</v>
      </c>
      <c r="R1061" s="623">
        <v>4</v>
      </c>
      <c r="S1061" s="623">
        <v>5</v>
      </c>
      <c r="T1061" s="607" t="s">
        <v>646</v>
      </c>
      <c r="U1061" s="623">
        <v>5</v>
      </c>
      <c r="V1061" s="623">
        <v>5</v>
      </c>
      <c r="W1061" s="607" t="s">
        <v>646</v>
      </c>
      <c r="X1061" s="623">
        <v>6</v>
      </c>
      <c r="Y1061" s="623">
        <v>5</v>
      </c>
      <c r="Z1061" s="607" t="s">
        <v>646</v>
      </c>
      <c r="AA1061" s="623">
        <v>7</v>
      </c>
      <c r="AB1061" s="623">
        <v>5</v>
      </c>
      <c r="AC1061" s="607" t="s">
        <v>646</v>
      </c>
      <c r="AD1061" s="623">
        <v>8</v>
      </c>
      <c r="AE1061" s="623">
        <v>5</v>
      </c>
      <c r="AF1061" s="607" t="s">
        <v>646</v>
      </c>
      <c r="AG1061" s="623">
        <v>9</v>
      </c>
      <c r="AH1061" s="623">
        <v>5</v>
      </c>
      <c r="AI1061" s="607" t="s">
        <v>646</v>
      </c>
      <c r="AJ1061" s="623">
        <v>10</v>
      </c>
      <c r="AK1061" s="623">
        <v>5</v>
      </c>
      <c r="AL1061" s="607" t="s">
        <v>646</v>
      </c>
      <c r="AM1061" s="623">
        <v>11</v>
      </c>
      <c r="AN1061" s="623">
        <v>5</v>
      </c>
      <c r="AO1061" s="607" t="s">
        <v>646</v>
      </c>
      <c r="AP1061" s="623">
        <v>12</v>
      </c>
      <c r="AQ1061" s="623">
        <v>5</v>
      </c>
    </row>
    <row r="1062" spans="1:43" hidden="1" x14ac:dyDescent="0.3">
      <c r="A1062" s="638"/>
      <c r="H1062" s="607" t="s">
        <v>537</v>
      </c>
      <c r="I1062" s="623" t="s">
        <v>538</v>
      </c>
      <c r="J1062" s="626" t="s">
        <v>652</v>
      </c>
      <c r="K1062" s="607" t="s">
        <v>537</v>
      </c>
      <c r="L1062" s="623" t="s">
        <v>538</v>
      </c>
      <c r="M1062" s="626" t="s">
        <v>652</v>
      </c>
      <c r="N1062" s="607" t="s">
        <v>537</v>
      </c>
      <c r="O1062" s="623" t="s">
        <v>538</v>
      </c>
      <c r="P1062" s="626" t="s">
        <v>652</v>
      </c>
      <c r="Q1062" s="607" t="s">
        <v>537</v>
      </c>
      <c r="R1062" s="623" t="s">
        <v>538</v>
      </c>
      <c r="S1062" s="626" t="s">
        <v>652</v>
      </c>
      <c r="T1062" s="607" t="s">
        <v>537</v>
      </c>
      <c r="U1062" s="623" t="s">
        <v>538</v>
      </c>
      <c r="V1062" s="626" t="s">
        <v>652</v>
      </c>
      <c r="W1062" s="607" t="s">
        <v>537</v>
      </c>
      <c r="X1062" s="623" t="s">
        <v>538</v>
      </c>
      <c r="Y1062" s="626" t="s">
        <v>652</v>
      </c>
      <c r="Z1062" s="607" t="s">
        <v>537</v>
      </c>
      <c r="AA1062" s="623" t="s">
        <v>538</v>
      </c>
      <c r="AB1062" s="626" t="s">
        <v>652</v>
      </c>
      <c r="AC1062" s="607" t="s">
        <v>537</v>
      </c>
      <c r="AD1062" s="623" t="s">
        <v>538</v>
      </c>
      <c r="AE1062" s="626" t="s">
        <v>652</v>
      </c>
      <c r="AF1062" s="607" t="s">
        <v>537</v>
      </c>
      <c r="AG1062" s="623" t="s">
        <v>538</v>
      </c>
      <c r="AH1062" s="626" t="s">
        <v>652</v>
      </c>
      <c r="AI1062" s="607" t="s">
        <v>537</v>
      </c>
      <c r="AJ1062" s="623" t="s">
        <v>538</v>
      </c>
      <c r="AK1062" s="626" t="s">
        <v>652</v>
      </c>
      <c r="AL1062" s="607" t="s">
        <v>537</v>
      </c>
      <c r="AM1062" s="623" t="s">
        <v>538</v>
      </c>
      <c r="AN1062" s="626" t="s">
        <v>652</v>
      </c>
      <c r="AO1062" s="607" t="s">
        <v>537</v>
      </c>
      <c r="AP1062" s="623" t="s">
        <v>538</v>
      </c>
      <c r="AQ1062" s="626" t="s">
        <v>652</v>
      </c>
    </row>
    <row r="1063" spans="1:43" ht="15" hidden="1" thickBot="1" x14ac:dyDescent="0.35">
      <c r="A1063" s="638"/>
      <c r="H1063" s="615" t="s">
        <v>647</v>
      </c>
      <c r="I1063" s="629">
        <v>1</v>
      </c>
      <c r="J1063" s="629">
        <v>5</v>
      </c>
      <c r="K1063" s="615" t="s">
        <v>647</v>
      </c>
      <c r="L1063" s="629">
        <v>2</v>
      </c>
      <c r="M1063" s="629">
        <v>5</v>
      </c>
      <c r="N1063" s="615" t="s">
        <v>647</v>
      </c>
      <c r="O1063" s="629">
        <v>3</v>
      </c>
      <c r="P1063" s="629">
        <v>5</v>
      </c>
      <c r="Q1063" s="615" t="s">
        <v>647</v>
      </c>
      <c r="R1063" s="629">
        <v>4</v>
      </c>
      <c r="S1063" s="629">
        <v>5</v>
      </c>
      <c r="T1063" s="615" t="s">
        <v>647</v>
      </c>
      <c r="U1063" s="629">
        <v>5</v>
      </c>
      <c r="V1063" s="629">
        <v>5</v>
      </c>
      <c r="W1063" s="615" t="s">
        <v>647</v>
      </c>
      <c r="X1063" s="629">
        <v>6</v>
      </c>
      <c r="Y1063" s="629">
        <v>5</v>
      </c>
      <c r="Z1063" s="615" t="s">
        <v>647</v>
      </c>
      <c r="AA1063" s="629">
        <v>7</v>
      </c>
      <c r="AB1063" s="629">
        <v>5</v>
      </c>
      <c r="AC1063" s="615" t="s">
        <v>647</v>
      </c>
      <c r="AD1063" s="629">
        <v>8</v>
      </c>
      <c r="AE1063" s="629">
        <v>5</v>
      </c>
      <c r="AF1063" s="615" t="s">
        <v>647</v>
      </c>
      <c r="AG1063" s="629">
        <v>9</v>
      </c>
      <c r="AH1063" s="629">
        <v>5</v>
      </c>
      <c r="AI1063" s="615" t="s">
        <v>647</v>
      </c>
      <c r="AJ1063" s="629">
        <v>10</v>
      </c>
      <c r="AK1063" s="629">
        <v>5</v>
      </c>
      <c r="AL1063" s="615" t="s">
        <v>647</v>
      </c>
      <c r="AM1063" s="629">
        <v>11</v>
      </c>
      <c r="AN1063" s="629">
        <v>5</v>
      </c>
      <c r="AO1063" s="615" t="s">
        <v>647</v>
      </c>
      <c r="AP1063" s="629">
        <v>12</v>
      </c>
      <c r="AQ1063" s="629">
        <v>5</v>
      </c>
    </row>
    <row r="1064" spans="1:43" hidden="1" x14ac:dyDescent="0.3">
      <c r="A1064" s="638"/>
      <c r="H1064" s="563"/>
      <c r="I1064" s="298"/>
      <c r="J1064" s="298"/>
      <c r="K1064" s="563"/>
      <c r="L1064" s="298"/>
      <c r="M1064" s="298"/>
      <c r="N1064" s="563"/>
      <c r="O1064" s="298"/>
      <c r="P1064" s="298"/>
      <c r="Q1064" s="563"/>
      <c r="R1064" s="298"/>
      <c r="S1064" s="298"/>
      <c r="T1064" s="563"/>
      <c r="U1064" s="298"/>
      <c r="V1064" s="298"/>
      <c r="W1064" s="563"/>
      <c r="X1064" s="298"/>
      <c r="Y1064" s="298"/>
      <c r="Z1064" s="563"/>
      <c r="AA1064" s="298"/>
      <c r="AB1064" s="298"/>
      <c r="AC1064" s="563"/>
      <c r="AD1064" s="298"/>
      <c r="AE1064" s="298"/>
      <c r="AF1064" s="563"/>
      <c r="AG1064" s="298"/>
      <c r="AH1064" s="298"/>
      <c r="AI1064" s="563"/>
      <c r="AJ1064" s="298"/>
      <c r="AK1064" s="298"/>
      <c r="AL1064" s="563"/>
      <c r="AM1064" s="298"/>
      <c r="AN1064" s="298"/>
      <c r="AO1064" s="563"/>
      <c r="AP1064" s="298"/>
      <c r="AQ1064" s="298"/>
    </row>
    <row r="1065" spans="1:43" hidden="1" x14ac:dyDescent="0.3">
      <c r="A1065" s="638"/>
      <c r="H1065" s="585" t="s">
        <v>537</v>
      </c>
      <c r="I1065" s="588" t="s">
        <v>538</v>
      </c>
      <c r="J1065" s="589" t="s">
        <v>652</v>
      </c>
      <c r="K1065" s="585" t="s">
        <v>537</v>
      </c>
      <c r="L1065" s="588" t="s">
        <v>538</v>
      </c>
      <c r="M1065" s="589" t="s">
        <v>652</v>
      </c>
      <c r="N1065" s="585" t="s">
        <v>537</v>
      </c>
      <c r="O1065" s="588" t="s">
        <v>538</v>
      </c>
      <c r="P1065" s="589" t="s">
        <v>652</v>
      </c>
      <c r="Q1065" s="585" t="s">
        <v>537</v>
      </c>
      <c r="R1065" s="588" t="s">
        <v>538</v>
      </c>
      <c r="S1065" s="589" t="s">
        <v>652</v>
      </c>
      <c r="T1065" s="585" t="s">
        <v>537</v>
      </c>
      <c r="U1065" s="588" t="s">
        <v>538</v>
      </c>
      <c r="V1065" s="589" t="s">
        <v>652</v>
      </c>
      <c r="W1065" s="585" t="s">
        <v>537</v>
      </c>
      <c r="X1065" s="588" t="s">
        <v>538</v>
      </c>
      <c r="Y1065" s="589" t="s">
        <v>652</v>
      </c>
      <c r="Z1065" s="585" t="s">
        <v>537</v>
      </c>
      <c r="AA1065" s="588" t="s">
        <v>538</v>
      </c>
      <c r="AB1065" s="589" t="s">
        <v>652</v>
      </c>
      <c r="AC1065" s="585" t="s">
        <v>537</v>
      </c>
      <c r="AD1065" s="588" t="s">
        <v>538</v>
      </c>
      <c r="AE1065" s="589" t="s">
        <v>652</v>
      </c>
      <c r="AF1065" s="585" t="s">
        <v>537</v>
      </c>
      <c r="AG1065" s="588" t="s">
        <v>538</v>
      </c>
      <c r="AH1065" s="589" t="s">
        <v>652</v>
      </c>
      <c r="AI1065" s="585" t="s">
        <v>537</v>
      </c>
      <c r="AJ1065" s="588" t="s">
        <v>538</v>
      </c>
      <c r="AK1065" s="589" t="s">
        <v>652</v>
      </c>
      <c r="AL1065" s="585" t="s">
        <v>537</v>
      </c>
      <c r="AM1065" s="588" t="s">
        <v>538</v>
      </c>
      <c r="AN1065" s="589" t="s">
        <v>652</v>
      </c>
      <c r="AO1065" s="585" t="s">
        <v>537</v>
      </c>
      <c r="AP1065" s="588" t="s">
        <v>538</v>
      </c>
      <c r="AQ1065" s="589" t="s">
        <v>652</v>
      </c>
    </row>
    <row r="1066" spans="1:43" ht="15" hidden="1" thickBot="1" x14ac:dyDescent="0.35">
      <c r="A1066" s="638"/>
      <c r="H1066" s="591" t="s">
        <v>541</v>
      </c>
      <c r="I1066" s="594">
        <v>1</v>
      </c>
      <c r="J1066" s="594">
        <v>6</v>
      </c>
      <c r="K1066" s="591" t="s">
        <v>541</v>
      </c>
      <c r="L1066" s="594">
        <v>2</v>
      </c>
      <c r="M1066" s="594">
        <v>6</v>
      </c>
      <c r="N1066" s="591" t="s">
        <v>541</v>
      </c>
      <c r="O1066" s="594">
        <v>3</v>
      </c>
      <c r="P1066" s="594">
        <v>6</v>
      </c>
      <c r="Q1066" s="591" t="s">
        <v>541</v>
      </c>
      <c r="R1066" s="594">
        <v>4</v>
      </c>
      <c r="S1066" s="594">
        <v>6</v>
      </c>
      <c r="T1066" s="591" t="s">
        <v>541</v>
      </c>
      <c r="U1066" s="594">
        <v>5</v>
      </c>
      <c r="V1066" s="594">
        <v>6</v>
      </c>
      <c r="W1066" s="591" t="s">
        <v>541</v>
      </c>
      <c r="X1066" s="594">
        <v>6</v>
      </c>
      <c r="Y1066" s="594">
        <v>6</v>
      </c>
      <c r="Z1066" s="591" t="s">
        <v>541</v>
      </c>
      <c r="AA1066" s="594">
        <v>7</v>
      </c>
      <c r="AB1066" s="594">
        <v>6</v>
      </c>
      <c r="AC1066" s="591" t="s">
        <v>541</v>
      </c>
      <c r="AD1066" s="594">
        <v>8</v>
      </c>
      <c r="AE1066" s="594">
        <v>6</v>
      </c>
      <c r="AF1066" s="591" t="s">
        <v>541</v>
      </c>
      <c r="AG1066" s="594">
        <v>9</v>
      </c>
      <c r="AH1066" s="594">
        <v>6</v>
      </c>
      <c r="AI1066" s="591" t="s">
        <v>541</v>
      </c>
      <c r="AJ1066" s="594">
        <v>10</v>
      </c>
      <c r="AK1066" s="594">
        <v>6</v>
      </c>
      <c r="AL1066" s="591" t="s">
        <v>541</v>
      </c>
      <c r="AM1066" s="594">
        <v>11</v>
      </c>
      <c r="AN1066" s="594">
        <v>6</v>
      </c>
      <c r="AO1066" s="591" t="s">
        <v>541</v>
      </c>
      <c r="AP1066" s="594">
        <v>12</v>
      </c>
      <c r="AQ1066" s="594">
        <v>6</v>
      </c>
    </row>
    <row r="1067" spans="1:43" hidden="1" x14ac:dyDescent="0.3">
      <c r="A1067" s="638"/>
      <c r="H1067" s="596" t="s">
        <v>537</v>
      </c>
      <c r="I1067" s="599" t="s">
        <v>538</v>
      </c>
      <c r="J1067" s="600" t="s">
        <v>652</v>
      </c>
      <c r="K1067" s="596" t="s">
        <v>537</v>
      </c>
      <c r="L1067" s="599" t="s">
        <v>538</v>
      </c>
      <c r="M1067" s="600" t="s">
        <v>652</v>
      </c>
      <c r="N1067" s="596" t="s">
        <v>537</v>
      </c>
      <c r="O1067" s="599" t="s">
        <v>538</v>
      </c>
      <c r="P1067" s="600" t="s">
        <v>652</v>
      </c>
      <c r="Q1067" s="596" t="s">
        <v>537</v>
      </c>
      <c r="R1067" s="599" t="s">
        <v>538</v>
      </c>
      <c r="S1067" s="600" t="s">
        <v>652</v>
      </c>
      <c r="T1067" s="596" t="s">
        <v>537</v>
      </c>
      <c r="U1067" s="599" t="s">
        <v>538</v>
      </c>
      <c r="V1067" s="600" t="s">
        <v>652</v>
      </c>
      <c r="W1067" s="596" t="s">
        <v>537</v>
      </c>
      <c r="X1067" s="599" t="s">
        <v>538</v>
      </c>
      <c r="Y1067" s="600" t="s">
        <v>652</v>
      </c>
      <c r="Z1067" s="596" t="s">
        <v>537</v>
      </c>
      <c r="AA1067" s="599" t="s">
        <v>538</v>
      </c>
      <c r="AB1067" s="600" t="s">
        <v>652</v>
      </c>
      <c r="AC1067" s="596" t="s">
        <v>537</v>
      </c>
      <c r="AD1067" s="599" t="s">
        <v>538</v>
      </c>
      <c r="AE1067" s="600" t="s">
        <v>652</v>
      </c>
      <c r="AF1067" s="596" t="s">
        <v>537</v>
      </c>
      <c r="AG1067" s="599" t="s">
        <v>538</v>
      </c>
      <c r="AH1067" s="600" t="s">
        <v>652</v>
      </c>
      <c r="AI1067" s="596" t="s">
        <v>537</v>
      </c>
      <c r="AJ1067" s="599" t="s">
        <v>538</v>
      </c>
      <c r="AK1067" s="600" t="s">
        <v>652</v>
      </c>
      <c r="AL1067" s="596" t="s">
        <v>537</v>
      </c>
      <c r="AM1067" s="599" t="s">
        <v>538</v>
      </c>
      <c r="AN1067" s="600" t="s">
        <v>652</v>
      </c>
      <c r="AO1067" s="596" t="s">
        <v>537</v>
      </c>
      <c r="AP1067" s="599" t="s">
        <v>538</v>
      </c>
      <c r="AQ1067" s="600" t="s">
        <v>652</v>
      </c>
    </row>
    <row r="1068" spans="1:43" hidden="1" x14ac:dyDescent="0.3">
      <c r="A1068" s="638"/>
      <c r="H1068" s="602" t="s">
        <v>542</v>
      </c>
      <c r="I1068" s="605">
        <v>1</v>
      </c>
      <c r="J1068" s="605">
        <v>6</v>
      </c>
      <c r="K1068" s="602" t="s">
        <v>542</v>
      </c>
      <c r="L1068" s="605">
        <v>2</v>
      </c>
      <c r="M1068" s="605">
        <v>6</v>
      </c>
      <c r="N1068" s="602" t="s">
        <v>542</v>
      </c>
      <c r="O1068" s="605">
        <v>3</v>
      </c>
      <c r="P1068" s="605">
        <v>6</v>
      </c>
      <c r="Q1068" s="602" t="s">
        <v>542</v>
      </c>
      <c r="R1068" s="605">
        <v>4</v>
      </c>
      <c r="S1068" s="605">
        <v>6</v>
      </c>
      <c r="T1068" s="602" t="s">
        <v>542</v>
      </c>
      <c r="U1068" s="605">
        <v>5</v>
      </c>
      <c r="V1068" s="605">
        <v>6</v>
      </c>
      <c r="W1068" s="602" t="s">
        <v>542</v>
      </c>
      <c r="X1068" s="605">
        <v>6</v>
      </c>
      <c r="Y1068" s="605">
        <v>6</v>
      </c>
      <c r="Z1068" s="602" t="s">
        <v>542</v>
      </c>
      <c r="AA1068" s="605">
        <v>7</v>
      </c>
      <c r="AB1068" s="605">
        <v>6</v>
      </c>
      <c r="AC1068" s="602" t="s">
        <v>542</v>
      </c>
      <c r="AD1068" s="605">
        <v>8</v>
      </c>
      <c r="AE1068" s="605">
        <v>6</v>
      </c>
      <c r="AF1068" s="602" t="s">
        <v>542</v>
      </c>
      <c r="AG1068" s="605">
        <v>9</v>
      </c>
      <c r="AH1068" s="605">
        <v>6</v>
      </c>
      <c r="AI1068" s="602" t="s">
        <v>542</v>
      </c>
      <c r="AJ1068" s="605">
        <v>10</v>
      </c>
      <c r="AK1068" s="605">
        <v>6</v>
      </c>
      <c r="AL1068" s="602" t="s">
        <v>542</v>
      </c>
      <c r="AM1068" s="605">
        <v>11</v>
      </c>
      <c r="AN1068" s="605">
        <v>6</v>
      </c>
      <c r="AO1068" s="602" t="s">
        <v>542</v>
      </c>
      <c r="AP1068" s="605">
        <v>12</v>
      </c>
      <c r="AQ1068" s="605">
        <v>6</v>
      </c>
    </row>
    <row r="1069" spans="1:43" hidden="1" x14ac:dyDescent="0.3">
      <c r="A1069" s="638"/>
      <c r="H1069" s="607" t="s">
        <v>537</v>
      </c>
      <c r="I1069" s="605" t="s">
        <v>538</v>
      </c>
      <c r="J1069" s="608" t="s">
        <v>652</v>
      </c>
      <c r="K1069" s="607" t="s">
        <v>537</v>
      </c>
      <c r="L1069" s="605" t="s">
        <v>538</v>
      </c>
      <c r="M1069" s="608" t="s">
        <v>652</v>
      </c>
      <c r="N1069" s="607" t="s">
        <v>537</v>
      </c>
      <c r="O1069" s="605" t="s">
        <v>538</v>
      </c>
      <c r="P1069" s="608" t="s">
        <v>652</v>
      </c>
      <c r="Q1069" s="607" t="s">
        <v>537</v>
      </c>
      <c r="R1069" s="605" t="s">
        <v>538</v>
      </c>
      <c r="S1069" s="608" t="s">
        <v>652</v>
      </c>
      <c r="T1069" s="607" t="s">
        <v>537</v>
      </c>
      <c r="U1069" s="605" t="s">
        <v>538</v>
      </c>
      <c r="V1069" s="608" t="s">
        <v>652</v>
      </c>
      <c r="W1069" s="607" t="s">
        <v>537</v>
      </c>
      <c r="X1069" s="605" t="s">
        <v>538</v>
      </c>
      <c r="Y1069" s="608" t="s">
        <v>652</v>
      </c>
      <c r="Z1069" s="607" t="s">
        <v>537</v>
      </c>
      <c r="AA1069" s="605" t="s">
        <v>538</v>
      </c>
      <c r="AB1069" s="608" t="s">
        <v>652</v>
      </c>
      <c r="AC1069" s="607" t="s">
        <v>537</v>
      </c>
      <c r="AD1069" s="605" t="s">
        <v>538</v>
      </c>
      <c r="AE1069" s="608" t="s">
        <v>652</v>
      </c>
      <c r="AF1069" s="607" t="s">
        <v>537</v>
      </c>
      <c r="AG1069" s="605" t="s">
        <v>538</v>
      </c>
      <c r="AH1069" s="608" t="s">
        <v>652</v>
      </c>
      <c r="AI1069" s="607" t="s">
        <v>537</v>
      </c>
      <c r="AJ1069" s="605" t="s">
        <v>538</v>
      </c>
      <c r="AK1069" s="608" t="s">
        <v>652</v>
      </c>
      <c r="AL1069" s="607" t="s">
        <v>537</v>
      </c>
      <c r="AM1069" s="605" t="s">
        <v>538</v>
      </c>
      <c r="AN1069" s="608" t="s">
        <v>652</v>
      </c>
      <c r="AO1069" s="607" t="s">
        <v>537</v>
      </c>
      <c r="AP1069" s="605" t="s">
        <v>538</v>
      </c>
      <c r="AQ1069" s="608" t="s">
        <v>652</v>
      </c>
    </row>
    <row r="1070" spans="1:43" hidden="1" x14ac:dyDescent="0.3">
      <c r="A1070" s="638"/>
      <c r="H1070" s="607" t="s">
        <v>543</v>
      </c>
      <c r="I1070" s="605">
        <v>1</v>
      </c>
      <c r="J1070" s="605">
        <v>6</v>
      </c>
      <c r="K1070" s="607" t="s">
        <v>543</v>
      </c>
      <c r="L1070" s="605">
        <v>2</v>
      </c>
      <c r="M1070" s="605">
        <v>6</v>
      </c>
      <c r="N1070" s="607" t="s">
        <v>543</v>
      </c>
      <c r="O1070" s="605">
        <v>3</v>
      </c>
      <c r="P1070" s="605">
        <v>6</v>
      </c>
      <c r="Q1070" s="607" t="s">
        <v>543</v>
      </c>
      <c r="R1070" s="605">
        <v>4</v>
      </c>
      <c r="S1070" s="605">
        <v>6</v>
      </c>
      <c r="T1070" s="607" t="s">
        <v>543</v>
      </c>
      <c r="U1070" s="605">
        <v>5</v>
      </c>
      <c r="V1070" s="605">
        <v>6</v>
      </c>
      <c r="W1070" s="607" t="s">
        <v>543</v>
      </c>
      <c r="X1070" s="605">
        <v>6</v>
      </c>
      <c r="Y1070" s="605">
        <v>6</v>
      </c>
      <c r="Z1070" s="607" t="s">
        <v>543</v>
      </c>
      <c r="AA1070" s="605">
        <v>7</v>
      </c>
      <c r="AB1070" s="605">
        <v>6</v>
      </c>
      <c r="AC1070" s="607" t="s">
        <v>543</v>
      </c>
      <c r="AD1070" s="605">
        <v>8</v>
      </c>
      <c r="AE1070" s="605">
        <v>6</v>
      </c>
      <c r="AF1070" s="607" t="s">
        <v>543</v>
      </c>
      <c r="AG1070" s="605">
        <v>9</v>
      </c>
      <c r="AH1070" s="605">
        <v>6</v>
      </c>
      <c r="AI1070" s="607" t="s">
        <v>543</v>
      </c>
      <c r="AJ1070" s="605">
        <v>10</v>
      </c>
      <c r="AK1070" s="605">
        <v>6</v>
      </c>
      <c r="AL1070" s="607" t="s">
        <v>543</v>
      </c>
      <c r="AM1070" s="605">
        <v>11</v>
      </c>
      <c r="AN1070" s="605">
        <v>6</v>
      </c>
      <c r="AO1070" s="607" t="s">
        <v>543</v>
      </c>
      <c r="AP1070" s="605">
        <v>12</v>
      </c>
      <c r="AQ1070" s="605">
        <v>6</v>
      </c>
    </row>
    <row r="1071" spans="1:43" hidden="1" x14ac:dyDescent="0.3">
      <c r="A1071" s="638"/>
      <c r="H1071" s="602" t="s">
        <v>537</v>
      </c>
      <c r="I1071" s="605" t="s">
        <v>538</v>
      </c>
      <c r="J1071" s="608" t="s">
        <v>652</v>
      </c>
      <c r="K1071" s="602" t="s">
        <v>537</v>
      </c>
      <c r="L1071" s="605" t="s">
        <v>538</v>
      </c>
      <c r="M1071" s="608" t="s">
        <v>652</v>
      </c>
      <c r="N1071" s="602" t="s">
        <v>537</v>
      </c>
      <c r="O1071" s="605" t="s">
        <v>538</v>
      </c>
      <c r="P1071" s="608" t="s">
        <v>652</v>
      </c>
      <c r="Q1071" s="602" t="s">
        <v>537</v>
      </c>
      <c r="R1071" s="605" t="s">
        <v>538</v>
      </c>
      <c r="S1071" s="608" t="s">
        <v>652</v>
      </c>
      <c r="T1071" s="602" t="s">
        <v>537</v>
      </c>
      <c r="U1071" s="605" t="s">
        <v>538</v>
      </c>
      <c r="V1071" s="608" t="s">
        <v>652</v>
      </c>
      <c r="W1071" s="602" t="s">
        <v>537</v>
      </c>
      <c r="X1071" s="605" t="s">
        <v>538</v>
      </c>
      <c r="Y1071" s="608" t="s">
        <v>652</v>
      </c>
      <c r="Z1071" s="602" t="s">
        <v>537</v>
      </c>
      <c r="AA1071" s="605" t="s">
        <v>538</v>
      </c>
      <c r="AB1071" s="608" t="s">
        <v>652</v>
      </c>
      <c r="AC1071" s="602" t="s">
        <v>537</v>
      </c>
      <c r="AD1071" s="605" t="s">
        <v>538</v>
      </c>
      <c r="AE1071" s="608" t="s">
        <v>652</v>
      </c>
      <c r="AF1071" s="602" t="s">
        <v>537</v>
      </c>
      <c r="AG1071" s="605" t="s">
        <v>538</v>
      </c>
      <c r="AH1071" s="608" t="s">
        <v>652</v>
      </c>
      <c r="AI1071" s="602" t="s">
        <v>537</v>
      </c>
      <c r="AJ1071" s="605" t="s">
        <v>538</v>
      </c>
      <c r="AK1071" s="608" t="s">
        <v>652</v>
      </c>
      <c r="AL1071" s="602" t="s">
        <v>537</v>
      </c>
      <c r="AM1071" s="605" t="s">
        <v>538</v>
      </c>
      <c r="AN1071" s="608" t="s">
        <v>652</v>
      </c>
      <c r="AO1071" s="602" t="s">
        <v>537</v>
      </c>
      <c r="AP1071" s="605" t="s">
        <v>538</v>
      </c>
      <c r="AQ1071" s="608" t="s">
        <v>652</v>
      </c>
    </row>
    <row r="1072" spans="1:43" hidden="1" x14ac:dyDescent="0.3">
      <c r="A1072" s="638"/>
      <c r="H1072" s="602" t="s">
        <v>544</v>
      </c>
      <c r="I1072" s="605">
        <v>1</v>
      </c>
      <c r="J1072" s="605">
        <v>6</v>
      </c>
      <c r="K1072" s="602" t="s">
        <v>544</v>
      </c>
      <c r="L1072" s="605">
        <v>2</v>
      </c>
      <c r="M1072" s="605">
        <v>6</v>
      </c>
      <c r="N1072" s="602" t="s">
        <v>544</v>
      </c>
      <c r="O1072" s="605">
        <v>3</v>
      </c>
      <c r="P1072" s="605">
        <v>6</v>
      </c>
      <c r="Q1072" s="602" t="s">
        <v>544</v>
      </c>
      <c r="R1072" s="605">
        <v>4</v>
      </c>
      <c r="S1072" s="605">
        <v>6</v>
      </c>
      <c r="T1072" s="602" t="s">
        <v>544</v>
      </c>
      <c r="U1072" s="605">
        <v>5</v>
      </c>
      <c r="V1072" s="605">
        <v>6</v>
      </c>
      <c r="W1072" s="602" t="s">
        <v>544</v>
      </c>
      <c r="X1072" s="605">
        <v>6</v>
      </c>
      <c r="Y1072" s="605">
        <v>6</v>
      </c>
      <c r="Z1072" s="602" t="s">
        <v>544</v>
      </c>
      <c r="AA1072" s="605">
        <v>7</v>
      </c>
      <c r="AB1072" s="605">
        <v>6</v>
      </c>
      <c r="AC1072" s="602" t="s">
        <v>544</v>
      </c>
      <c r="AD1072" s="605">
        <v>8</v>
      </c>
      <c r="AE1072" s="605">
        <v>6</v>
      </c>
      <c r="AF1072" s="602" t="s">
        <v>544</v>
      </c>
      <c r="AG1072" s="605">
        <v>9</v>
      </c>
      <c r="AH1072" s="605">
        <v>6</v>
      </c>
      <c r="AI1072" s="602" t="s">
        <v>544</v>
      </c>
      <c r="AJ1072" s="605">
        <v>10</v>
      </c>
      <c r="AK1072" s="605">
        <v>6</v>
      </c>
      <c r="AL1072" s="602" t="s">
        <v>544</v>
      </c>
      <c r="AM1072" s="605">
        <v>11</v>
      </c>
      <c r="AN1072" s="605">
        <v>6</v>
      </c>
      <c r="AO1072" s="602" t="s">
        <v>544</v>
      </c>
      <c r="AP1072" s="605">
        <v>12</v>
      </c>
      <c r="AQ1072" s="605">
        <v>6</v>
      </c>
    </row>
    <row r="1073" spans="1:43" hidden="1" x14ac:dyDescent="0.3">
      <c r="A1073" s="638"/>
      <c r="H1073" s="607" t="s">
        <v>537</v>
      </c>
      <c r="I1073" s="605" t="s">
        <v>538</v>
      </c>
      <c r="J1073" s="608" t="s">
        <v>652</v>
      </c>
      <c r="K1073" s="607" t="s">
        <v>537</v>
      </c>
      <c r="L1073" s="605" t="s">
        <v>538</v>
      </c>
      <c r="M1073" s="608" t="s">
        <v>652</v>
      </c>
      <c r="N1073" s="607" t="s">
        <v>537</v>
      </c>
      <c r="O1073" s="605" t="s">
        <v>538</v>
      </c>
      <c r="P1073" s="608" t="s">
        <v>652</v>
      </c>
      <c r="Q1073" s="607" t="s">
        <v>537</v>
      </c>
      <c r="R1073" s="605" t="s">
        <v>538</v>
      </c>
      <c r="S1073" s="608" t="s">
        <v>652</v>
      </c>
      <c r="T1073" s="607" t="s">
        <v>537</v>
      </c>
      <c r="U1073" s="605" t="s">
        <v>538</v>
      </c>
      <c r="V1073" s="608" t="s">
        <v>652</v>
      </c>
      <c r="W1073" s="607" t="s">
        <v>537</v>
      </c>
      <c r="X1073" s="605" t="s">
        <v>538</v>
      </c>
      <c r="Y1073" s="608" t="s">
        <v>652</v>
      </c>
      <c r="Z1073" s="607" t="s">
        <v>537</v>
      </c>
      <c r="AA1073" s="605" t="s">
        <v>538</v>
      </c>
      <c r="AB1073" s="608" t="s">
        <v>652</v>
      </c>
      <c r="AC1073" s="607" t="s">
        <v>537</v>
      </c>
      <c r="AD1073" s="605" t="s">
        <v>538</v>
      </c>
      <c r="AE1073" s="608" t="s">
        <v>652</v>
      </c>
      <c r="AF1073" s="607" t="s">
        <v>537</v>
      </c>
      <c r="AG1073" s="605" t="s">
        <v>538</v>
      </c>
      <c r="AH1073" s="608" t="s">
        <v>652</v>
      </c>
      <c r="AI1073" s="607" t="s">
        <v>537</v>
      </c>
      <c r="AJ1073" s="605" t="s">
        <v>538</v>
      </c>
      <c r="AK1073" s="608" t="s">
        <v>652</v>
      </c>
      <c r="AL1073" s="607" t="s">
        <v>537</v>
      </c>
      <c r="AM1073" s="605" t="s">
        <v>538</v>
      </c>
      <c r="AN1073" s="608" t="s">
        <v>652</v>
      </c>
      <c r="AO1073" s="607" t="s">
        <v>537</v>
      </c>
      <c r="AP1073" s="605" t="s">
        <v>538</v>
      </c>
      <c r="AQ1073" s="608" t="s">
        <v>652</v>
      </c>
    </row>
    <row r="1074" spans="1:43" hidden="1" x14ac:dyDescent="0.3">
      <c r="A1074" s="638"/>
      <c r="H1074" s="607" t="s">
        <v>545</v>
      </c>
      <c r="I1074" s="605">
        <v>1</v>
      </c>
      <c r="J1074" s="605">
        <v>6</v>
      </c>
      <c r="K1074" s="607" t="s">
        <v>545</v>
      </c>
      <c r="L1074" s="605">
        <v>2</v>
      </c>
      <c r="M1074" s="605">
        <v>6</v>
      </c>
      <c r="N1074" s="607" t="s">
        <v>545</v>
      </c>
      <c r="O1074" s="605">
        <v>3</v>
      </c>
      <c r="P1074" s="605">
        <v>6</v>
      </c>
      <c r="Q1074" s="607" t="s">
        <v>545</v>
      </c>
      <c r="R1074" s="605">
        <v>4</v>
      </c>
      <c r="S1074" s="605">
        <v>6</v>
      </c>
      <c r="T1074" s="607" t="s">
        <v>545</v>
      </c>
      <c r="U1074" s="605">
        <v>5</v>
      </c>
      <c r="V1074" s="605">
        <v>6</v>
      </c>
      <c r="W1074" s="607" t="s">
        <v>545</v>
      </c>
      <c r="X1074" s="605">
        <v>6</v>
      </c>
      <c r="Y1074" s="605">
        <v>6</v>
      </c>
      <c r="Z1074" s="607" t="s">
        <v>545</v>
      </c>
      <c r="AA1074" s="605">
        <v>7</v>
      </c>
      <c r="AB1074" s="605">
        <v>6</v>
      </c>
      <c r="AC1074" s="607" t="s">
        <v>545</v>
      </c>
      <c r="AD1074" s="605">
        <v>8</v>
      </c>
      <c r="AE1074" s="605">
        <v>6</v>
      </c>
      <c r="AF1074" s="607" t="s">
        <v>545</v>
      </c>
      <c r="AG1074" s="605">
        <v>9</v>
      </c>
      <c r="AH1074" s="605">
        <v>6</v>
      </c>
      <c r="AI1074" s="607" t="s">
        <v>545</v>
      </c>
      <c r="AJ1074" s="605">
        <v>10</v>
      </c>
      <c r="AK1074" s="605">
        <v>6</v>
      </c>
      <c r="AL1074" s="607" t="s">
        <v>545</v>
      </c>
      <c r="AM1074" s="605">
        <v>11</v>
      </c>
      <c r="AN1074" s="605">
        <v>6</v>
      </c>
      <c r="AO1074" s="607" t="s">
        <v>545</v>
      </c>
      <c r="AP1074" s="605">
        <v>12</v>
      </c>
      <c r="AQ1074" s="605">
        <v>6</v>
      </c>
    </row>
    <row r="1075" spans="1:43" hidden="1" x14ac:dyDescent="0.3">
      <c r="A1075" s="638"/>
      <c r="H1075" s="607" t="s">
        <v>537</v>
      </c>
      <c r="I1075" s="605" t="s">
        <v>538</v>
      </c>
      <c r="J1075" s="608" t="s">
        <v>652</v>
      </c>
      <c r="K1075" s="607" t="s">
        <v>537</v>
      </c>
      <c r="L1075" s="605" t="s">
        <v>538</v>
      </c>
      <c r="M1075" s="608" t="s">
        <v>652</v>
      </c>
      <c r="N1075" s="607" t="s">
        <v>537</v>
      </c>
      <c r="O1075" s="605" t="s">
        <v>538</v>
      </c>
      <c r="P1075" s="608" t="s">
        <v>652</v>
      </c>
      <c r="Q1075" s="607" t="s">
        <v>537</v>
      </c>
      <c r="R1075" s="605" t="s">
        <v>538</v>
      </c>
      <c r="S1075" s="608" t="s">
        <v>652</v>
      </c>
      <c r="T1075" s="607" t="s">
        <v>537</v>
      </c>
      <c r="U1075" s="605" t="s">
        <v>538</v>
      </c>
      <c r="V1075" s="608" t="s">
        <v>652</v>
      </c>
      <c r="W1075" s="607" t="s">
        <v>537</v>
      </c>
      <c r="X1075" s="605" t="s">
        <v>538</v>
      </c>
      <c r="Y1075" s="608" t="s">
        <v>652</v>
      </c>
      <c r="Z1075" s="607" t="s">
        <v>537</v>
      </c>
      <c r="AA1075" s="605" t="s">
        <v>538</v>
      </c>
      <c r="AB1075" s="608" t="s">
        <v>652</v>
      </c>
      <c r="AC1075" s="607" t="s">
        <v>537</v>
      </c>
      <c r="AD1075" s="605" t="s">
        <v>538</v>
      </c>
      <c r="AE1075" s="608" t="s">
        <v>652</v>
      </c>
      <c r="AF1075" s="607" t="s">
        <v>537</v>
      </c>
      <c r="AG1075" s="605" t="s">
        <v>538</v>
      </c>
      <c r="AH1075" s="608" t="s">
        <v>652</v>
      </c>
      <c r="AI1075" s="607" t="s">
        <v>537</v>
      </c>
      <c r="AJ1075" s="605" t="s">
        <v>538</v>
      </c>
      <c r="AK1075" s="608" t="s">
        <v>652</v>
      </c>
      <c r="AL1075" s="607" t="s">
        <v>537</v>
      </c>
      <c r="AM1075" s="605" t="s">
        <v>538</v>
      </c>
      <c r="AN1075" s="608" t="s">
        <v>652</v>
      </c>
      <c r="AO1075" s="607" t="s">
        <v>537</v>
      </c>
      <c r="AP1075" s="605" t="s">
        <v>538</v>
      </c>
      <c r="AQ1075" s="608" t="s">
        <v>652</v>
      </c>
    </row>
    <row r="1076" spans="1:43" ht="15" hidden="1" thickBot="1" x14ac:dyDescent="0.35">
      <c r="A1076" s="638"/>
      <c r="H1076" s="615" t="s">
        <v>546</v>
      </c>
      <c r="I1076" s="616">
        <v>1</v>
      </c>
      <c r="J1076" s="616">
        <v>6</v>
      </c>
      <c r="K1076" s="615" t="s">
        <v>546</v>
      </c>
      <c r="L1076" s="616">
        <v>2</v>
      </c>
      <c r="M1076" s="616">
        <v>6</v>
      </c>
      <c r="N1076" s="615" t="s">
        <v>546</v>
      </c>
      <c r="O1076" s="616">
        <v>3</v>
      </c>
      <c r="P1076" s="616">
        <v>6</v>
      </c>
      <c r="Q1076" s="615" t="s">
        <v>546</v>
      </c>
      <c r="R1076" s="616">
        <v>4</v>
      </c>
      <c r="S1076" s="616">
        <v>6</v>
      </c>
      <c r="T1076" s="615" t="s">
        <v>546</v>
      </c>
      <c r="U1076" s="616">
        <v>5</v>
      </c>
      <c r="V1076" s="616">
        <v>6</v>
      </c>
      <c r="W1076" s="615" t="s">
        <v>546</v>
      </c>
      <c r="X1076" s="616">
        <v>6</v>
      </c>
      <c r="Y1076" s="616">
        <v>6</v>
      </c>
      <c r="Z1076" s="615" t="s">
        <v>546</v>
      </c>
      <c r="AA1076" s="616">
        <v>7</v>
      </c>
      <c r="AB1076" s="616">
        <v>6</v>
      </c>
      <c r="AC1076" s="615" t="s">
        <v>546</v>
      </c>
      <c r="AD1076" s="616">
        <v>8</v>
      </c>
      <c r="AE1076" s="616">
        <v>6</v>
      </c>
      <c r="AF1076" s="615" t="s">
        <v>546</v>
      </c>
      <c r="AG1076" s="616">
        <v>9</v>
      </c>
      <c r="AH1076" s="616">
        <v>6</v>
      </c>
      <c r="AI1076" s="615" t="s">
        <v>546</v>
      </c>
      <c r="AJ1076" s="616">
        <v>10</v>
      </c>
      <c r="AK1076" s="616">
        <v>6</v>
      </c>
      <c r="AL1076" s="615" t="s">
        <v>546</v>
      </c>
      <c r="AM1076" s="616">
        <v>11</v>
      </c>
      <c r="AN1076" s="616">
        <v>6</v>
      </c>
      <c r="AO1076" s="615" t="s">
        <v>546</v>
      </c>
      <c r="AP1076" s="616">
        <v>12</v>
      </c>
      <c r="AQ1076" s="616">
        <v>6</v>
      </c>
    </row>
    <row r="1077" spans="1:43" hidden="1" x14ac:dyDescent="0.3">
      <c r="A1077" s="638"/>
      <c r="H1077" s="596" t="s">
        <v>537</v>
      </c>
      <c r="I1077" s="588" t="s">
        <v>538</v>
      </c>
      <c r="J1077" s="589" t="s">
        <v>652</v>
      </c>
      <c r="K1077" s="596" t="s">
        <v>537</v>
      </c>
      <c r="L1077" s="588" t="s">
        <v>538</v>
      </c>
      <c r="M1077" s="589" t="s">
        <v>652</v>
      </c>
      <c r="N1077" s="596" t="s">
        <v>537</v>
      </c>
      <c r="O1077" s="588" t="s">
        <v>538</v>
      </c>
      <c r="P1077" s="589" t="s">
        <v>652</v>
      </c>
      <c r="Q1077" s="596" t="s">
        <v>537</v>
      </c>
      <c r="R1077" s="588" t="s">
        <v>538</v>
      </c>
      <c r="S1077" s="589" t="s">
        <v>652</v>
      </c>
      <c r="T1077" s="596" t="s">
        <v>537</v>
      </c>
      <c r="U1077" s="588" t="s">
        <v>538</v>
      </c>
      <c r="V1077" s="589" t="s">
        <v>652</v>
      </c>
      <c r="W1077" s="596" t="s">
        <v>537</v>
      </c>
      <c r="X1077" s="588" t="s">
        <v>538</v>
      </c>
      <c r="Y1077" s="589" t="s">
        <v>652</v>
      </c>
      <c r="Z1077" s="596" t="s">
        <v>537</v>
      </c>
      <c r="AA1077" s="588" t="s">
        <v>538</v>
      </c>
      <c r="AB1077" s="589" t="s">
        <v>652</v>
      </c>
      <c r="AC1077" s="596" t="s">
        <v>537</v>
      </c>
      <c r="AD1077" s="588" t="s">
        <v>538</v>
      </c>
      <c r="AE1077" s="589" t="s">
        <v>652</v>
      </c>
      <c r="AF1077" s="596" t="s">
        <v>537</v>
      </c>
      <c r="AG1077" s="588" t="s">
        <v>538</v>
      </c>
      <c r="AH1077" s="589" t="s">
        <v>652</v>
      </c>
      <c r="AI1077" s="596" t="s">
        <v>537</v>
      </c>
      <c r="AJ1077" s="588" t="s">
        <v>538</v>
      </c>
      <c r="AK1077" s="589" t="s">
        <v>652</v>
      </c>
      <c r="AL1077" s="596" t="s">
        <v>537</v>
      </c>
      <c r="AM1077" s="588" t="s">
        <v>538</v>
      </c>
      <c r="AN1077" s="589" t="s">
        <v>652</v>
      </c>
      <c r="AO1077" s="596" t="s">
        <v>537</v>
      </c>
      <c r="AP1077" s="588" t="s">
        <v>538</v>
      </c>
      <c r="AQ1077" s="589" t="s">
        <v>652</v>
      </c>
    </row>
    <row r="1078" spans="1:43" ht="15" hidden="1" thickBot="1" x14ac:dyDescent="0.35">
      <c r="A1078" s="638"/>
      <c r="H1078" s="618" t="s">
        <v>547</v>
      </c>
      <c r="I1078" s="594">
        <v>1</v>
      </c>
      <c r="J1078" s="594">
        <v>6</v>
      </c>
      <c r="K1078" s="618" t="s">
        <v>547</v>
      </c>
      <c r="L1078" s="594">
        <v>2</v>
      </c>
      <c r="M1078" s="594">
        <v>6</v>
      </c>
      <c r="N1078" s="618" t="s">
        <v>547</v>
      </c>
      <c r="O1078" s="594">
        <v>3</v>
      </c>
      <c r="P1078" s="594">
        <v>6</v>
      </c>
      <c r="Q1078" s="618" t="s">
        <v>547</v>
      </c>
      <c r="R1078" s="594">
        <v>4</v>
      </c>
      <c r="S1078" s="594">
        <v>6</v>
      </c>
      <c r="T1078" s="618" t="s">
        <v>547</v>
      </c>
      <c r="U1078" s="594">
        <v>5</v>
      </c>
      <c r="V1078" s="594">
        <v>6</v>
      </c>
      <c r="W1078" s="618" t="s">
        <v>547</v>
      </c>
      <c r="X1078" s="594">
        <v>6</v>
      </c>
      <c r="Y1078" s="594">
        <v>6</v>
      </c>
      <c r="Z1078" s="618" t="s">
        <v>547</v>
      </c>
      <c r="AA1078" s="594">
        <v>7</v>
      </c>
      <c r="AB1078" s="594">
        <v>6</v>
      </c>
      <c r="AC1078" s="618" t="s">
        <v>547</v>
      </c>
      <c r="AD1078" s="594">
        <v>8</v>
      </c>
      <c r="AE1078" s="594">
        <v>6</v>
      </c>
      <c r="AF1078" s="618" t="s">
        <v>547</v>
      </c>
      <c r="AG1078" s="594">
        <v>9</v>
      </c>
      <c r="AH1078" s="594">
        <v>6</v>
      </c>
      <c r="AI1078" s="618" t="s">
        <v>547</v>
      </c>
      <c r="AJ1078" s="594">
        <v>10</v>
      </c>
      <c r="AK1078" s="594">
        <v>6</v>
      </c>
      <c r="AL1078" s="618" t="s">
        <v>547</v>
      </c>
      <c r="AM1078" s="594">
        <v>11</v>
      </c>
      <c r="AN1078" s="594">
        <v>6</v>
      </c>
      <c r="AO1078" s="618" t="s">
        <v>547</v>
      </c>
      <c r="AP1078" s="594">
        <v>12</v>
      </c>
      <c r="AQ1078" s="594">
        <v>6</v>
      </c>
    </row>
    <row r="1079" spans="1:43" hidden="1" x14ac:dyDescent="0.3">
      <c r="A1079" s="638"/>
      <c r="H1079" s="619" t="s">
        <v>537</v>
      </c>
      <c r="I1079" s="620" t="s">
        <v>538</v>
      </c>
      <c r="J1079" s="621" t="s">
        <v>652</v>
      </c>
      <c r="K1079" s="619" t="s">
        <v>537</v>
      </c>
      <c r="L1079" s="620" t="s">
        <v>538</v>
      </c>
      <c r="M1079" s="621" t="s">
        <v>652</v>
      </c>
      <c r="N1079" s="619" t="s">
        <v>537</v>
      </c>
      <c r="O1079" s="620" t="s">
        <v>538</v>
      </c>
      <c r="P1079" s="621" t="s">
        <v>652</v>
      </c>
      <c r="Q1079" s="619" t="s">
        <v>537</v>
      </c>
      <c r="R1079" s="620" t="s">
        <v>538</v>
      </c>
      <c r="S1079" s="621" t="s">
        <v>652</v>
      </c>
      <c r="T1079" s="619" t="s">
        <v>537</v>
      </c>
      <c r="U1079" s="620" t="s">
        <v>538</v>
      </c>
      <c r="V1079" s="621" t="s">
        <v>652</v>
      </c>
      <c r="W1079" s="619" t="s">
        <v>537</v>
      </c>
      <c r="X1079" s="620" t="s">
        <v>538</v>
      </c>
      <c r="Y1079" s="621" t="s">
        <v>652</v>
      </c>
      <c r="Z1079" s="619" t="s">
        <v>537</v>
      </c>
      <c r="AA1079" s="620" t="s">
        <v>538</v>
      </c>
      <c r="AB1079" s="621" t="s">
        <v>652</v>
      </c>
      <c r="AC1079" s="619" t="s">
        <v>537</v>
      </c>
      <c r="AD1079" s="620" t="s">
        <v>538</v>
      </c>
      <c r="AE1079" s="621" t="s">
        <v>652</v>
      </c>
      <c r="AF1079" s="619" t="s">
        <v>537</v>
      </c>
      <c r="AG1079" s="620" t="s">
        <v>538</v>
      </c>
      <c r="AH1079" s="621" t="s">
        <v>652</v>
      </c>
      <c r="AI1079" s="619" t="s">
        <v>537</v>
      </c>
      <c r="AJ1079" s="620" t="s">
        <v>538</v>
      </c>
      <c r="AK1079" s="621" t="s">
        <v>652</v>
      </c>
      <c r="AL1079" s="619" t="s">
        <v>537</v>
      </c>
      <c r="AM1079" s="620" t="s">
        <v>538</v>
      </c>
      <c r="AN1079" s="621" t="s">
        <v>652</v>
      </c>
      <c r="AO1079" s="619" t="s">
        <v>537</v>
      </c>
      <c r="AP1079" s="620" t="s">
        <v>538</v>
      </c>
      <c r="AQ1079" s="621" t="s">
        <v>652</v>
      </c>
    </row>
    <row r="1080" spans="1:43" hidden="1" x14ac:dyDescent="0.3">
      <c r="A1080" s="638"/>
      <c r="H1080" s="607" t="s">
        <v>548</v>
      </c>
      <c r="I1080" s="623">
        <v>1</v>
      </c>
      <c r="J1080" s="623">
        <v>6</v>
      </c>
      <c r="K1080" s="607" t="s">
        <v>548</v>
      </c>
      <c r="L1080" s="623">
        <v>2</v>
      </c>
      <c r="M1080" s="623">
        <v>6</v>
      </c>
      <c r="N1080" s="607" t="s">
        <v>548</v>
      </c>
      <c r="O1080" s="623">
        <v>3</v>
      </c>
      <c r="P1080" s="623">
        <v>6</v>
      </c>
      <c r="Q1080" s="607" t="s">
        <v>548</v>
      </c>
      <c r="R1080" s="623">
        <v>4</v>
      </c>
      <c r="S1080" s="623">
        <v>6</v>
      </c>
      <c r="T1080" s="607" t="s">
        <v>548</v>
      </c>
      <c r="U1080" s="623">
        <v>5</v>
      </c>
      <c r="V1080" s="623">
        <v>6</v>
      </c>
      <c r="W1080" s="607" t="s">
        <v>548</v>
      </c>
      <c r="X1080" s="623">
        <v>6</v>
      </c>
      <c r="Y1080" s="623">
        <v>6</v>
      </c>
      <c r="Z1080" s="607" t="s">
        <v>548</v>
      </c>
      <c r="AA1080" s="623">
        <v>7</v>
      </c>
      <c r="AB1080" s="623">
        <v>6</v>
      </c>
      <c r="AC1080" s="607" t="s">
        <v>548</v>
      </c>
      <c r="AD1080" s="623">
        <v>8</v>
      </c>
      <c r="AE1080" s="623">
        <v>6</v>
      </c>
      <c r="AF1080" s="607" t="s">
        <v>548</v>
      </c>
      <c r="AG1080" s="623">
        <v>9</v>
      </c>
      <c r="AH1080" s="623">
        <v>6</v>
      </c>
      <c r="AI1080" s="607" t="s">
        <v>548</v>
      </c>
      <c r="AJ1080" s="623">
        <v>10</v>
      </c>
      <c r="AK1080" s="623">
        <v>6</v>
      </c>
      <c r="AL1080" s="607" t="s">
        <v>548</v>
      </c>
      <c r="AM1080" s="623">
        <v>11</v>
      </c>
      <c r="AN1080" s="623">
        <v>6</v>
      </c>
      <c r="AO1080" s="607" t="s">
        <v>548</v>
      </c>
      <c r="AP1080" s="623">
        <v>12</v>
      </c>
      <c r="AQ1080" s="623">
        <v>6</v>
      </c>
    </row>
    <row r="1081" spans="1:43" hidden="1" x14ac:dyDescent="0.3">
      <c r="A1081" s="638"/>
      <c r="H1081" s="607" t="s">
        <v>537</v>
      </c>
      <c r="I1081" s="623" t="s">
        <v>538</v>
      </c>
      <c r="J1081" s="626" t="s">
        <v>652</v>
      </c>
      <c r="K1081" s="607" t="s">
        <v>537</v>
      </c>
      <c r="L1081" s="623" t="s">
        <v>538</v>
      </c>
      <c r="M1081" s="626" t="s">
        <v>652</v>
      </c>
      <c r="N1081" s="607" t="s">
        <v>537</v>
      </c>
      <c r="O1081" s="623" t="s">
        <v>538</v>
      </c>
      <c r="P1081" s="626" t="s">
        <v>652</v>
      </c>
      <c r="Q1081" s="607" t="s">
        <v>537</v>
      </c>
      <c r="R1081" s="623" t="s">
        <v>538</v>
      </c>
      <c r="S1081" s="626" t="s">
        <v>652</v>
      </c>
      <c r="T1081" s="607" t="s">
        <v>537</v>
      </c>
      <c r="U1081" s="623" t="s">
        <v>538</v>
      </c>
      <c r="V1081" s="626" t="s">
        <v>652</v>
      </c>
      <c r="W1081" s="607" t="s">
        <v>537</v>
      </c>
      <c r="X1081" s="623" t="s">
        <v>538</v>
      </c>
      <c r="Y1081" s="626" t="s">
        <v>652</v>
      </c>
      <c r="Z1081" s="607" t="s">
        <v>537</v>
      </c>
      <c r="AA1081" s="623" t="s">
        <v>538</v>
      </c>
      <c r="AB1081" s="626" t="s">
        <v>652</v>
      </c>
      <c r="AC1081" s="607" t="s">
        <v>537</v>
      </c>
      <c r="AD1081" s="623" t="s">
        <v>538</v>
      </c>
      <c r="AE1081" s="626" t="s">
        <v>652</v>
      </c>
      <c r="AF1081" s="607" t="s">
        <v>537</v>
      </c>
      <c r="AG1081" s="623" t="s">
        <v>538</v>
      </c>
      <c r="AH1081" s="626" t="s">
        <v>652</v>
      </c>
      <c r="AI1081" s="607" t="s">
        <v>537</v>
      </c>
      <c r="AJ1081" s="623" t="s">
        <v>538</v>
      </c>
      <c r="AK1081" s="626" t="s">
        <v>652</v>
      </c>
      <c r="AL1081" s="607" t="s">
        <v>537</v>
      </c>
      <c r="AM1081" s="623" t="s">
        <v>538</v>
      </c>
      <c r="AN1081" s="626" t="s">
        <v>652</v>
      </c>
      <c r="AO1081" s="607" t="s">
        <v>537</v>
      </c>
      <c r="AP1081" s="623" t="s">
        <v>538</v>
      </c>
      <c r="AQ1081" s="626" t="s">
        <v>652</v>
      </c>
    </row>
    <row r="1082" spans="1:43" hidden="1" x14ac:dyDescent="0.3">
      <c r="A1082" s="638"/>
      <c r="H1082" s="607" t="s">
        <v>549</v>
      </c>
      <c r="I1082" s="623">
        <v>1</v>
      </c>
      <c r="J1082" s="623">
        <v>6</v>
      </c>
      <c r="K1082" s="607" t="s">
        <v>549</v>
      </c>
      <c r="L1082" s="623">
        <v>2</v>
      </c>
      <c r="M1082" s="623">
        <v>6</v>
      </c>
      <c r="N1082" s="607" t="s">
        <v>549</v>
      </c>
      <c r="O1082" s="623">
        <v>3</v>
      </c>
      <c r="P1082" s="623">
        <v>6</v>
      </c>
      <c r="Q1082" s="607" t="s">
        <v>549</v>
      </c>
      <c r="R1082" s="623">
        <v>4</v>
      </c>
      <c r="S1082" s="623">
        <v>6</v>
      </c>
      <c r="T1082" s="607" t="s">
        <v>549</v>
      </c>
      <c r="U1082" s="623">
        <v>5</v>
      </c>
      <c r="V1082" s="623">
        <v>6</v>
      </c>
      <c r="W1082" s="607" t="s">
        <v>549</v>
      </c>
      <c r="X1082" s="623">
        <v>6</v>
      </c>
      <c r="Y1082" s="623">
        <v>6</v>
      </c>
      <c r="Z1082" s="607" t="s">
        <v>549</v>
      </c>
      <c r="AA1082" s="623">
        <v>7</v>
      </c>
      <c r="AB1082" s="623">
        <v>6</v>
      </c>
      <c r="AC1082" s="607" t="s">
        <v>549</v>
      </c>
      <c r="AD1082" s="623">
        <v>8</v>
      </c>
      <c r="AE1082" s="623">
        <v>6</v>
      </c>
      <c r="AF1082" s="607" t="s">
        <v>549</v>
      </c>
      <c r="AG1082" s="623">
        <v>9</v>
      </c>
      <c r="AH1082" s="623">
        <v>6</v>
      </c>
      <c r="AI1082" s="607" t="s">
        <v>549</v>
      </c>
      <c r="AJ1082" s="623">
        <v>10</v>
      </c>
      <c r="AK1082" s="623">
        <v>6</v>
      </c>
      <c r="AL1082" s="607" t="s">
        <v>549</v>
      </c>
      <c r="AM1082" s="623">
        <v>11</v>
      </c>
      <c r="AN1082" s="623">
        <v>6</v>
      </c>
      <c r="AO1082" s="607" t="s">
        <v>549</v>
      </c>
      <c r="AP1082" s="623">
        <v>12</v>
      </c>
      <c r="AQ1082" s="623">
        <v>6</v>
      </c>
    </row>
    <row r="1083" spans="1:43" hidden="1" x14ac:dyDescent="0.3">
      <c r="A1083" s="638"/>
      <c r="H1083" s="607" t="s">
        <v>537</v>
      </c>
      <c r="I1083" s="623" t="s">
        <v>538</v>
      </c>
      <c r="J1083" s="626" t="s">
        <v>652</v>
      </c>
      <c r="K1083" s="607" t="s">
        <v>537</v>
      </c>
      <c r="L1083" s="623" t="s">
        <v>538</v>
      </c>
      <c r="M1083" s="626" t="s">
        <v>652</v>
      </c>
      <c r="N1083" s="607" t="s">
        <v>537</v>
      </c>
      <c r="O1083" s="623" t="s">
        <v>538</v>
      </c>
      <c r="P1083" s="626" t="s">
        <v>652</v>
      </c>
      <c r="Q1083" s="607" t="s">
        <v>537</v>
      </c>
      <c r="R1083" s="623" t="s">
        <v>538</v>
      </c>
      <c r="S1083" s="626" t="s">
        <v>652</v>
      </c>
      <c r="T1083" s="607" t="s">
        <v>537</v>
      </c>
      <c r="U1083" s="623" t="s">
        <v>538</v>
      </c>
      <c r="V1083" s="626" t="s">
        <v>652</v>
      </c>
      <c r="W1083" s="607" t="s">
        <v>537</v>
      </c>
      <c r="X1083" s="623" t="s">
        <v>538</v>
      </c>
      <c r="Y1083" s="626" t="s">
        <v>652</v>
      </c>
      <c r="Z1083" s="607" t="s">
        <v>537</v>
      </c>
      <c r="AA1083" s="623" t="s">
        <v>538</v>
      </c>
      <c r="AB1083" s="626" t="s">
        <v>652</v>
      </c>
      <c r="AC1083" s="607" t="s">
        <v>537</v>
      </c>
      <c r="AD1083" s="623" t="s">
        <v>538</v>
      </c>
      <c r="AE1083" s="626" t="s">
        <v>652</v>
      </c>
      <c r="AF1083" s="607" t="s">
        <v>537</v>
      </c>
      <c r="AG1083" s="623" t="s">
        <v>538</v>
      </c>
      <c r="AH1083" s="626" t="s">
        <v>652</v>
      </c>
      <c r="AI1083" s="607" t="s">
        <v>537</v>
      </c>
      <c r="AJ1083" s="623" t="s">
        <v>538</v>
      </c>
      <c r="AK1083" s="626" t="s">
        <v>652</v>
      </c>
      <c r="AL1083" s="607" t="s">
        <v>537</v>
      </c>
      <c r="AM1083" s="623" t="s">
        <v>538</v>
      </c>
      <c r="AN1083" s="626" t="s">
        <v>652</v>
      </c>
      <c r="AO1083" s="607" t="s">
        <v>537</v>
      </c>
      <c r="AP1083" s="623" t="s">
        <v>538</v>
      </c>
      <c r="AQ1083" s="626" t="s">
        <v>652</v>
      </c>
    </row>
    <row r="1084" spans="1:43" ht="15" hidden="1" thickBot="1" x14ac:dyDescent="0.35">
      <c r="A1084" s="638"/>
      <c r="H1084" s="615" t="s">
        <v>550</v>
      </c>
      <c r="I1084" s="629">
        <v>1</v>
      </c>
      <c r="J1084" s="629">
        <v>6</v>
      </c>
      <c r="K1084" s="615" t="s">
        <v>550</v>
      </c>
      <c r="L1084" s="629">
        <v>2</v>
      </c>
      <c r="M1084" s="629">
        <v>6</v>
      </c>
      <c r="N1084" s="615" t="s">
        <v>550</v>
      </c>
      <c r="O1084" s="629">
        <v>3</v>
      </c>
      <c r="P1084" s="629">
        <v>6</v>
      </c>
      <c r="Q1084" s="615" t="s">
        <v>550</v>
      </c>
      <c r="R1084" s="629">
        <v>4</v>
      </c>
      <c r="S1084" s="629">
        <v>6</v>
      </c>
      <c r="T1084" s="615" t="s">
        <v>550</v>
      </c>
      <c r="U1084" s="629">
        <v>5</v>
      </c>
      <c r="V1084" s="629">
        <v>6</v>
      </c>
      <c r="W1084" s="615" t="s">
        <v>550</v>
      </c>
      <c r="X1084" s="629">
        <v>6</v>
      </c>
      <c r="Y1084" s="629">
        <v>6</v>
      </c>
      <c r="Z1084" s="615" t="s">
        <v>550</v>
      </c>
      <c r="AA1084" s="629">
        <v>7</v>
      </c>
      <c r="AB1084" s="629">
        <v>6</v>
      </c>
      <c r="AC1084" s="615" t="s">
        <v>550</v>
      </c>
      <c r="AD1084" s="629">
        <v>8</v>
      </c>
      <c r="AE1084" s="629">
        <v>6</v>
      </c>
      <c r="AF1084" s="615" t="s">
        <v>550</v>
      </c>
      <c r="AG1084" s="629">
        <v>9</v>
      </c>
      <c r="AH1084" s="629">
        <v>6</v>
      </c>
      <c r="AI1084" s="615" t="s">
        <v>550</v>
      </c>
      <c r="AJ1084" s="629">
        <v>10</v>
      </c>
      <c r="AK1084" s="629">
        <v>6</v>
      </c>
      <c r="AL1084" s="615" t="s">
        <v>550</v>
      </c>
      <c r="AM1084" s="629">
        <v>11</v>
      </c>
      <c r="AN1084" s="629">
        <v>6</v>
      </c>
      <c r="AO1084" s="615" t="s">
        <v>550</v>
      </c>
      <c r="AP1084" s="629">
        <v>12</v>
      </c>
      <c r="AQ1084" s="629">
        <v>6</v>
      </c>
    </row>
    <row r="1085" spans="1:43" hidden="1" x14ac:dyDescent="0.3">
      <c r="A1085" s="638"/>
      <c r="H1085" s="619" t="s">
        <v>537</v>
      </c>
      <c r="I1085" s="620" t="s">
        <v>538</v>
      </c>
      <c r="J1085" s="621" t="s">
        <v>652</v>
      </c>
      <c r="K1085" s="619" t="s">
        <v>537</v>
      </c>
      <c r="L1085" s="620" t="s">
        <v>538</v>
      </c>
      <c r="M1085" s="621" t="s">
        <v>652</v>
      </c>
      <c r="N1085" s="619" t="s">
        <v>537</v>
      </c>
      <c r="O1085" s="620" t="s">
        <v>538</v>
      </c>
      <c r="P1085" s="621" t="s">
        <v>652</v>
      </c>
      <c r="Q1085" s="619" t="s">
        <v>537</v>
      </c>
      <c r="R1085" s="620" t="s">
        <v>538</v>
      </c>
      <c r="S1085" s="621" t="s">
        <v>652</v>
      </c>
      <c r="T1085" s="619" t="s">
        <v>537</v>
      </c>
      <c r="U1085" s="620" t="s">
        <v>538</v>
      </c>
      <c r="V1085" s="621" t="s">
        <v>652</v>
      </c>
      <c r="W1085" s="619" t="s">
        <v>537</v>
      </c>
      <c r="X1085" s="620" t="s">
        <v>538</v>
      </c>
      <c r="Y1085" s="621" t="s">
        <v>652</v>
      </c>
      <c r="Z1085" s="619" t="s">
        <v>537</v>
      </c>
      <c r="AA1085" s="620" t="s">
        <v>538</v>
      </c>
      <c r="AB1085" s="621" t="s">
        <v>652</v>
      </c>
      <c r="AC1085" s="619" t="s">
        <v>537</v>
      </c>
      <c r="AD1085" s="620" t="s">
        <v>538</v>
      </c>
      <c r="AE1085" s="621" t="s">
        <v>652</v>
      </c>
      <c r="AF1085" s="619" t="s">
        <v>537</v>
      </c>
      <c r="AG1085" s="620" t="s">
        <v>538</v>
      </c>
      <c r="AH1085" s="621" t="s">
        <v>652</v>
      </c>
      <c r="AI1085" s="619" t="s">
        <v>537</v>
      </c>
      <c r="AJ1085" s="620" t="s">
        <v>538</v>
      </c>
      <c r="AK1085" s="621" t="s">
        <v>652</v>
      </c>
      <c r="AL1085" s="619" t="s">
        <v>537</v>
      </c>
      <c r="AM1085" s="620" t="s">
        <v>538</v>
      </c>
      <c r="AN1085" s="621" t="s">
        <v>652</v>
      </c>
      <c r="AO1085" s="619" t="s">
        <v>537</v>
      </c>
      <c r="AP1085" s="620" t="s">
        <v>538</v>
      </c>
      <c r="AQ1085" s="621" t="s">
        <v>652</v>
      </c>
    </row>
    <row r="1086" spans="1:43" hidden="1" x14ac:dyDescent="0.3">
      <c r="A1086" s="638"/>
      <c r="H1086" s="607" t="s">
        <v>566</v>
      </c>
      <c r="I1086" s="623">
        <v>1</v>
      </c>
      <c r="J1086" s="623">
        <v>6</v>
      </c>
      <c r="K1086" s="607" t="s">
        <v>566</v>
      </c>
      <c r="L1086" s="623">
        <v>2</v>
      </c>
      <c r="M1086" s="623">
        <v>6</v>
      </c>
      <c r="N1086" s="607" t="s">
        <v>566</v>
      </c>
      <c r="O1086" s="623">
        <v>3</v>
      </c>
      <c r="P1086" s="623">
        <v>6</v>
      </c>
      <c r="Q1086" s="607" t="s">
        <v>566</v>
      </c>
      <c r="R1086" s="623">
        <v>4</v>
      </c>
      <c r="S1086" s="623">
        <v>6</v>
      </c>
      <c r="T1086" s="607" t="s">
        <v>566</v>
      </c>
      <c r="U1086" s="623">
        <v>5</v>
      </c>
      <c r="V1086" s="623">
        <v>6</v>
      </c>
      <c r="W1086" s="607" t="s">
        <v>566</v>
      </c>
      <c r="X1086" s="623">
        <v>6</v>
      </c>
      <c r="Y1086" s="623">
        <v>6</v>
      </c>
      <c r="Z1086" s="607" t="s">
        <v>566</v>
      </c>
      <c r="AA1086" s="623">
        <v>7</v>
      </c>
      <c r="AB1086" s="623">
        <v>6</v>
      </c>
      <c r="AC1086" s="607" t="s">
        <v>566</v>
      </c>
      <c r="AD1086" s="623">
        <v>8</v>
      </c>
      <c r="AE1086" s="623">
        <v>6</v>
      </c>
      <c r="AF1086" s="607" t="s">
        <v>566</v>
      </c>
      <c r="AG1086" s="623">
        <v>9</v>
      </c>
      <c r="AH1086" s="623">
        <v>6</v>
      </c>
      <c r="AI1086" s="607" t="s">
        <v>566</v>
      </c>
      <c r="AJ1086" s="623">
        <v>10</v>
      </c>
      <c r="AK1086" s="623">
        <v>6</v>
      </c>
      <c r="AL1086" s="607" t="s">
        <v>566</v>
      </c>
      <c r="AM1086" s="623">
        <v>11</v>
      </c>
      <c r="AN1086" s="623">
        <v>6</v>
      </c>
      <c r="AO1086" s="607" t="s">
        <v>566</v>
      </c>
      <c r="AP1086" s="623">
        <v>12</v>
      </c>
      <c r="AQ1086" s="623">
        <v>6</v>
      </c>
    </row>
    <row r="1087" spans="1:43" hidden="1" x14ac:dyDescent="0.3">
      <c r="A1087" s="638"/>
      <c r="H1087" s="607" t="s">
        <v>537</v>
      </c>
      <c r="I1087" s="623" t="s">
        <v>538</v>
      </c>
      <c r="J1087" s="626" t="s">
        <v>652</v>
      </c>
      <c r="K1087" s="607" t="s">
        <v>537</v>
      </c>
      <c r="L1087" s="623" t="s">
        <v>538</v>
      </c>
      <c r="M1087" s="626" t="s">
        <v>652</v>
      </c>
      <c r="N1087" s="607" t="s">
        <v>537</v>
      </c>
      <c r="O1087" s="623" t="s">
        <v>538</v>
      </c>
      <c r="P1087" s="626" t="s">
        <v>652</v>
      </c>
      <c r="Q1087" s="607" t="s">
        <v>537</v>
      </c>
      <c r="R1087" s="623" t="s">
        <v>538</v>
      </c>
      <c r="S1087" s="626" t="s">
        <v>652</v>
      </c>
      <c r="T1087" s="607" t="s">
        <v>537</v>
      </c>
      <c r="U1087" s="623" t="s">
        <v>538</v>
      </c>
      <c r="V1087" s="626" t="s">
        <v>652</v>
      </c>
      <c r="W1087" s="607" t="s">
        <v>537</v>
      </c>
      <c r="X1087" s="623" t="s">
        <v>538</v>
      </c>
      <c r="Y1087" s="626" t="s">
        <v>652</v>
      </c>
      <c r="Z1087" s="607" t="s">
        <v>537</v>
      </c>
      <c r="AA1087" s="623" t="s">
        <v>538</v>
      </c>
      <c r="AB1087" s="626" t="s">
        <v>652</v>
      </c>
      <c r="AC1087" s="607" t="s">
        <v>537</v>
      </c>
      <c r="AD1087" s="623" t="s">
        <v>538</v>
      </c>
      <c r="AE1087" s="626" t="s">
        <v>652</v>
      </c>
      <c r="AF1087" s="607" t="s">
        <v>537</v>
      </c>
      <c r="AG1087" s="623" t="s">
        <v>538</v>
      </c>
      <c r="AH1087" s="626" t="s">
        <v>652</v>
      </c>
      <c r="AI1087" s="607" t="s">
        <v>537</v>
      </c>
      <c r="AJ1087" s="623" t="s">
        <v>538</v>
      </c>
      <c r="AK1087" s="626" t="s">
        <v>652</v>
      </c>
      <c r="AL1087" s="607" t="s">
        <v>537</v>
      </c>
      <c r="AM1087" s="623" t="s">
        <v>538</v>
      </c>
      <c r="AN1087" s="626" t="s">
        <v>652</v>
      </c>
      <c r="AO1087" s="607" t="s">
        <v>537</v>
      </c>
      <c r="AP1087" s="623" t="s">
        <v>538</v>
      </c>
      <c r="AQ1087" s="626" t="s">
        <v>652</v>
      </c>
    </row>
    <row r="1088" spans="1:43" hidden="1" x14ac:dyDescent="0.3">
      <c r="A1088" s="638"/>
      <c r="H1088" s="607" t="s">
        <v>567</v>
      </c>
      <c r="I1088" s="623">
        <v>1</v>
      </c>
      <c r="J1088" s="623">
        <v>6</v>
      </c>
      <c r="K1088" s="607" t="s">
        <v>567</v>
      </c>
      <c r="L1088" s="623">
        <v>2</v>
      </c>
      <c r="M1088" s="623">
        <v>6</v>
      </c>
      <c r="N1088" s="607" t="s">
        <v>567</v>
      </c>
      <c r="O1088" s="623">
        <v>3</v>
      </c>
      <c r="P1088" s="623">
        <v>6</v>
      </c>
      <c r="Q1088" s="607" t="s">
        <v>567</v>
      </c>
      <c r="R1088" s="623">
        <v>4</v>
      </c>
      <c r="S1088" s="623">
        <v>6</v>
      </c>
      <c r="T1088" s="607" t="s">
        <v>567</v>
      </c>
      <c r="U1088" s="623">
        <v>5</v>
      </c>
      <c r="V1088" s="623">
        <v>6</v>
      </c>
      <c r="W1088" s="607" t="s">
        <v>567</v>
      </c>
      <c r="X1088" s="623">
        <v>6</v>
      </c>
      <c r="Y1088" s="623">
        <v>6</v>
      </c>
      <c r="Z1088" s="607" t="s">
        <v>567</v>
      </c>
      <c r="AA1088" s="623">
        <v>7</v>
      </c>
      <c r="AB1088" s="623">
        <v>6</v>
      </c>
      <c r="AC1088" s="607" t="s">
        <v>567</v>
      </c>
      <c r="AD1088" s="623">
        <v>8</v>
      </c>
      <c r="AE1088" s="623">
        <v>6</v>
      </c>
      <c r="AF1088" s="607" t="s">
        <v>567</v>
      </c>
      <c r="AG1088" s="623">
        <v>9</v>
      </c>
      <c r="AH1088" s="623">
        <v>6</v>
      </c>
      <c r="AI1088" s="607" t="s">
        <v>567</v>
      </c>
      <c r="AJ1088" s="623">
        <v>10</v>
      </c>
      <c r="AK1088" s="623">
        <v>6</v>
      </c>
      <c r="AL1088" s="607" t="s">
        <v>567</v>
      </c>
      <c r="AM1088" s="623">
        <v>11</v>
      </c>
      <c r="AN1088" s="623">
        <v>6</v>
      </c>
      <c r="AO1088" s="607" t="s">
        <v>567</v>
      </c>
      <c r="AP1088" s="623">
        <v>12</v>
      </c>
      <c r="AQ1088" s="623">
        <v>6</v>
      </c>
    </row>
    <row r="1089" spans="1:43" hidden="1" x14ac:dyDescent="0.3">
      <c r="A1089" s="638"/>
      <c r="H1089" s="607" t="s">
        <v>537</v>
      </c>
      <c r="I1089" s="623" t="s">
        <v>538</v>
      </c>
      <c r="J1089" s="626" t="s">
        <v>652</v>
      </c>
      <c r="K1089" s="607" t="s">
        <v>537</v>
      </c>
      <c r="L1089" s="623" t="s">
        <v>538</v>
      </c>
      <c r="M1089" s="626" t="s">
        <v>652</v>
      </c>
      <c r="N1089" s="607" t="s">
        <v>537</v>
      </c>
      <c r="O1089" s="623" t="s">
        <v>538</v>
      </c>
      <c r="P1089" s="626" t="s">
        <v>652</v>
      </c>
      <c r="Q1089" s="607" t="s">
        <v>537</v>
      </c>
      <c r="R1089" s="623" t="s">
        <v>538</v>
      </c>
      <c r="S1089" s="626" t="s">
        <v>652</v>
      </c>
      <c r="T1089" s="607" t="s">
        <v>537</v>
      </c>
      <c r="U1089" s="623" t="s">
        <v>538</v>
      </c>
      <c r="V1089" s="626" t="s">
        <v>652</v>
      </c>
      <c r="W1089" s="607" t="s">
        <v>537</v>
      </c>
      <c r="X1089" s="623" t="s">
        <v>538</v>
      </c>
      <c r="Y1089" s="626" t="s">
        <v>652</v>
      </c>
      <c r="Z1089" s="607" t="s">
        <v>537</v>
      </c>
      <c r="AA1089" s="623" t="s">
        <v>538</v>
      </c>
      <c r="AB1089" s="626" t="s">
        <v>652</v>
      </c>
      <c r="AC1089" s="607" t="s">
        <v>537</v>
      </c>
      <c r="AD1089" s="623" t="s">
        <v>538</v>
      </c>
      <c r="AE1089" s="626" t="s">
        <v>652</v>
      </c>
      <c r="AF1089" s="607" t="s">
        <v>537</v>
      </c>
      <c r="AG1089" s="623" t="s">
        <v>538</v>
      </c>
      <c r="AH1089" s="626" t="s">
        <v>652</v>
      </c>
      <c r="AI1089" s="607" t="s">
        <v>537</v>
      </c>
      <c r="AJ1089" s="623" t="s">
        <v>538</v>
      </c>
      <c r="AK1089" s="626" t="s">
        <v>652</v>
      </c>
      <c r="AL1089" s="607" t="s">
        <v>537</v>
      </c>
      <c r="AM1089" s="623" t="s">
        <v>538</v>
      </c>
      <c r="AN1089" s="626" t="s">
        <v>652</v>
      </c>
      <c r="AO1089" s="607" t="s">
        <v>537</v>
      </c>
      <c r="AP1089" s="623" t="s">
        <v>538</v>
      </c>
      <c r="AQ1089" s="626" t="s">
        <v>652</v>
      </c>
    </row>
    <row r="1090" spans="1:43" hidden="1" x14ac:dyDescent="0.3">
      <c r="A1090" s="638"/>
      <c r="H1090" s="607" t="s">
        <v>568</v>
      </c>
      <c r="I1090" s="623">
        <v>1</v>
      </c>
      <c r="J1090" s="623">
        <v>6</v>
      </c>
      <c r="K1090" s="607" t="s">
        <v>568</v>
      </c>
      <c r="L1090" s="623">
        <v>2</v>
      </c>
      <c r="M1090" s="623">
        <v>6</v>
      </c>
      <c r="N1090" s="607" t="s">
        <v>568</v>
      </c>
      <c r="O1090" s="623">
        <v>3</v>
      </c>
      <c r="P1090" s="623">
        <v>6</v>
      </c>
      <c r="Q1090" s="607" t="s">
        <v>568</v>
      </c>
      <c r="R1090" s="623">
        <v>4</v>
      </c>
      <c r="S1090" s="623">
        <v>6</v>
      </c>
      <c r="T1090" s="607" t="s">
        <v>568</v>
      </c>
      <c r="U1090" s="623">
        <v>5</v>
      </c>
      <c r="V1090" s="623">
        <v>6</v>
      </c>
      <c r="W1090" s="607" t="s">
        <v>568</v>
      </c>
      <c r="X1090" s="623">
        <v>6</v>
      </c>
      <c r="Y1090" s="623">
        <v>6</v>
      </c>
      <c r="Z1090" s="607" t="s">
        <v>568</v>
      </c>
      <c r="AA1090" s="623">
        <v>7</v>
      </c>
      <c r="AB1090" s="623">
        <v>6</v>
      </c>
      <c r="AC1090" s="607" t="s">
        <v>568</v>
      </c>
      <c r="AD1090" s="623">
        <v>8</v>
      </c>
      <c r="AE1090" s="623">
        <v>6</v>
      </c>
      <c r="AF1090" s="607" t="s">
        <v>568</v>
      </c>
      <c r="AG1090" s="623">
        <v>9</v>
      </c>
      <c r="AH1090" s="623">
        <v>6</v>
      </c>
      <c r="AI1090" s="607" t="s">
        <v>568</v>
      </c>
      <c r="AJ1090" s="623">
        <v>10</v>
      </c>
      <c r="AK1090" s="623">
        <v>6</v>
      </c>
      <c r="AL1090" s="607" t="s">
        <v>568</v>
      </c>
      <c r="AM1090" s="623">
        <v>11</v>
      </c>
      <c r="AN1090" s="623">
        <v>6</v>
      </c>
      <c r="AO1090" s="607" t="s">
        <v>568</v>
      </c>
      <c r="AP1090" s="623">
        <v>12</v>
      </c>
      <c r="AQ1090" s="623">
        <v>6</v>
      </c>
    </row>
    <row r="1091" spans="1:43" hidden="1" x14ac:dyDescent="0.3">
      <c r="A1091" s="638"/>
      <c r="H1091" s="607" t="s">
        <v>537</v>
      </c>
      <c r="I1091" s="623" t="s">
        <v>538</v>
      </c>
      <c r="J1091" s="626" t="s">
        <v>652</v>
      </c>
      <c r="K1091" s="607" t="s">
        <v>537</v>
      </c>
      <c r="L1091" s="623" t="s">
        <v>538</v>
      </c>
      <c r="M1091" s="626" t="s">
        <v>652</v>
      </c>
      <c r="N1091" s="607" t="s">
        <v>537</v>
      </c>
      <c r="O1091" s="623" t="s">
        <v>538</v>
      </c>
      <c r="P1091" s="626" t="s">
        <v>652</v>
      </c>
      <c r="Q1091" s="607" t="s">
        <v>537</v>
      </c>
      <c r="R1091" s="623" t="s">
        <v>538</v>
      </c>
      <c r="S1091" s="626" t="s">
        <v>652</v>
      </c>
      <c r="T1091" s="607" t="s">
        <v>537</v>
      </c>
      <c r="U1091" s="623" t="s">
        <v>538</v>
      </c>
      <c r="V1091" s="626" t="s">
        <v>652</v>
      </c>
      <c r="W1091" s="607" t="s">
        <v>537</v>
      </c>
      <c r="X1091" s="623" t="s">
        <v>538</v>
      </c>
      <c r="Y1091" s="626" t="s">
        <v>652</v>
      </c>
      <c r="Z1091" s="607" t="s">
        <v>537</v>
      </c>
      <c r="AA1091" s="623" t="s">
        <v>538</v>
      </c>
      <c r="AB1091" s="626" t="s">
        <v>652</v>
      </c>
      <c r="AC1091" s="607" t="s">
        <v>537</v>
      </c>
      <c r="AD1091" s="623" t="s">
        <v>538</v>
      </c>
      <c r="AE1091" s="626" t="s">
        <v>652</v>
      </c>
      <c r="AF1091" s="607" t="s">
        <v>537</v>
      </c>
      <c r="AG1091" s="623" t="s">
        <v>538</v>
      </c>
      <c r="AH1091" s="626" t="s">
        <v>652</v>
      </c>
      <c r="AI1091" s="607" t="s">
        <v>537</v>
      </c>
      <c r="AJ1091" s="623" t="s">
        <v>538</v>
      </c>
      <c r="AK1091" s="626" t="s">
        <v>652</v>
      </c>
      <c r="AL1091" s="607" t="s">
        <v>537</v>
      </c>
      <c r="AM1091" s="623" t="s">
        <v>538</v>
      </c>
      <c r="AN1091" s="626" t="s">
        <v>652</v>
      </c>
      <c r="AO1091" s="607" t="s">
        <v>537</v>
      </c>
      <c r="AP1091" s="623" t="s">
        <v>538</v>
      </c>
      <c r="AQ1091" s="626" t="s">
        <v>652</v>
      </c>
    </row>
    <row r="1092" spans="1:43" hidden="1" x14ac:dyDescent="0.3">
      <c r="A1092" s="638"/>
      <c r="H1092" s="607" t="s">
        <v>569</v>
      </c>
      <c r="I1092" s="623">
        <v>1</v>
      </c>
      <c r="J1092" s="623">
        <v>6</v>
      </c>
      <c r="K1092" s="607" t="s">
        <v>569</v>
      </c>
      <c r="L1092" s="623">
        <v>2</v>
      </c>
      <c r="M1092" s="623">
        <v>6</v>
      </c>
      <c r="N1092" s="607" t="s">
        <v>569</v>
      </c>
      <c r="O1092" s="623">
        <v>3</v>
      </c>
      <c r="P1092" s="623">
        <v>6</v>
      </c>
      <c r="Q1092" s="607" t="s">
        <v>569</v>
      </c>
      <c r="R1092" s="623">
        <v>4</v>
      </c>
      <c r="S1092" s="623">
        <v>6</v>
      </c>
      <c r="T1092" s="607" t="s">
        <v>569</v>
      </c>
      <c r="U1092" s="623">
        <v>5</v>
      </c>
      <c r="V1092" s="623">
        <v>6</v>
      </c>
      <c r="W1092" s="607" t="s">
        <v>569</v>
      </c>
      <c r="X1092" s="623">
        <v>6</v>
      </c>
      <c r="Y1092" s="623">
        <v>6</v>
      </c>
      <c r="Z1092" s="607" t="s">
        <v>569</v>
      </c>
      <c r="AA1092" s="623">
        <v>7</v>
      </c>
      <c r="AB1092" s="623">
        <v>6</v>
      </c>
      <c r="AC1092" s="607" t="s">
        <v>569</v>
      </c>
      <c r="AD1092" s="623">
        <v>8</v>
      </c>
      <c r="AE1092" s="623">
        <v>6</v>
      </c>
      <c r="AF1092" s="607" t="s">
        <v>569</v>
      </c>
      <c r="AG1092" s="623">
        <v>9</v>
      </c>
      <c r="AH1092" s="623">
        <v>6</v>
      </c>
      <c r="AI1092" s="607" t="s">
        <v>569</v>
      </c>
      <c r="AJ1092" s="623">
        <v>10</v>
      </c>
      <c r="AK1092" s="623">
        <v>6</v>
      </c>
      <c r="AL1092" s="607" t="s">
        <v>569</v>
      </c>
      <c r="AM1092" s="623">
        <v>11</v>
      </c>
      <c r="AN1092" s="623">
        <v>6</v>
      </c>
      <c r="AO1092" s="607" t="s">
        <v>569</v>
      </c>
      <c r="AP1092" s="623">
        <v>12</v>
      </c>
      <c r="AQ1092" s="623">
        <v>6</v>
      </c>
    </row>
    <row r="1093" spans="1:43" hidden="1" x14ac:dyDescent="0.3">
      <c r="A1093" s="638"/>
      <c r="H1093" s="607" t="s">
        <v>537</v>
      </c>
      <c r="I1093" s="623" t="s">
        <v>538</v>
      </c>
      <c r="J1093" s="626" t="s">
        <v>652</v>
      </c>
      <c r="K1093" s="607" t="s">
        <v>537</v>
      </c>
      <c r="L1093" s="623" t="s">
        <v>538</v>
      </c>
      <c r="M1093" s="626" t="s">
        <v>652</v>
      </c>
      <c r="N1093" s="607" t="s">
        <v>537</v>
      </c>
      <c r="O1093" s="623" t="s">
        <v>538</v>
      </c>
      <c r="P1093" s="626" t="s">
        <v>652</v>
      </c>
      <c r="Q1093" s="607" t="s">
        <v>537</v>
      </c>
      <c r="R1093" s="623" t="s">
        <v>538</v>
      </c>
      <c r="S1093" s="626" t="s">
        <v>652</v>
      </c>
      <c r="T1093" s="607" t="s">
        <v>537</v>
      </c>
      <c r="U1093" s="623" t="s">
        <v>538</v>
      </c>
      <c r="V1093" s="626" t="s">
        <v>652</v>
      </c>
      <c r="W1093" s="607" t="s">
        <v>537</v>
      </c>
      <c r="X1093" s="623" t="s">
        <v>538</v>
      </c>
      <c r="Y1093" s="626" t="s">
        <v>652</v>
      </c>
      <c r="Z1093" s="607" t="s">
        <v>537</v>
      </c>
      <c r="AA1093" s="623" t="s">
        <v>538</v>
      </c>
      <c r="AB1093" s="626" t="s">
        <v>652</v>
      </c>
      <c r="AC1093" s="607" t="s">
        <v>537</v>
      </c>
      <c r="AD1093" s="623" t="s">
        <v>538</v>
      </c>
      <c r="AE1093" s="626" t="s">
        <v>652</v>
      </c>
      <c r="AF1093" s="607" t="s">
        <v>537</v>
      </c>
      <c r="AG1093" s="623" t="s">
        <v>538</v>
      </c>
      <c r="AH1093" s="626" t="s">
        <v>652</v>
      </c>
      <c r="AI1093" s="607" t="s">
        <v>537</v>
      </c>
      <c r="AJ1093" s="623" t="s">
        <v>538</v>
      </c>
      <c r="AK1093" s="626" t="s">
        <v>652</v>
      </c>
      <c r="AL1093" s="607" t="s">
        <v>537</v>
      </c>
      <c r="AM1093" s="623" t="s">
        <v>538</v>
      </c>
      <c r="AN1093" s="626" t="s">
        <v>652</v>
      </c>
      <c r="AO1093" s="607" t="s">
        <v>537</v>
      </c>
      <c r="AP1093" s="623" t="s">
        <v>538</v>
      </c>
      <c r="AQ1093" s="626" t="s">
        <v>652</v>
      </c>
    </row>
    <row r="1094" spans="1:43" hidden="1" x14ac:dyDescent="0.3">
      <c r="A1094" s="638"/>
      <c r="H1094" s="607" t="s">
        <v>570</v>
      </c>
      <c r="I1094" s="623">
        <v>1</v>
      </c>
      <c r="J1094" s="623">
        <v>6</v>
      </c>
      <c r="K1094" s="607" t="s">
        <v>570</v>
      </c>
      <c r="L1094" s="623">
        <v>2</v>
      </c>
      <c r="M1094" s="623">
        <v>6</v>
      </c>
      <c r="N1094" s="607" t="s">
        <v>570</v>
      </c>
      <c r="O1094" s="623">
        <v>3</v>
      </c>
      <c r="P1094" s="623">
        <v>6</v>
      </c>
      <c r="Q1094" s="607" t="s">
        <v>570</v>
      </c>
      <c r="R1094" s="623">
        <v>4</v>
      </c>
      <c r="S1094" s="623">
        <v>6</v>
      </c>
      <c r="T1094" s="607" t="s">
        <v>570</v>
      </c>
      <c r="U1094" s="623">
        <v>5</v>
      </c>
      <c r="V1094" s="623">
        <v>6</v>
      </c>
      <c r="W1094" s="607" t="s">
        <v>570</v>
      </c>
      <c r="X1094" s="623">
        <v>6</v>
      </c>
      <c r="Y1094" s="623">
        <v>6</v>
      </c>
      <c r="Z1094" s="607" t="s">
        <v>570</v>
      </c>
      <c r="AA1094" s="623">
        <v>7</v>
      </c>
      <c r="AB1094" s="623">
        <v>6</v>
      </c>
      <c r="AC1094" s="607" t="s">
        <v>570</v>
      </c>
      <c r="AD1094" s="623">
        <v>8</v>
      </c>
      <c r="AE1094" s="623">
        <v>6</v>
      </c>
      <c r="AF1094" s="607" t="s">
        <v>570</v>
      </c>
      <c r="AG1094" s="623">
        <v>9</v>
      </c>
      <c r="AH1094" s="623">
        <v>6</v>
      </c>
      <c r="AI1094" s="607" t="s">
        <v>570</v>
      </c>
      <c r="AJ1094" s="623">
        <v>10</v>
      </c>
      <c r="AK1094" s="623">
        <v>6</v>
      </c>
      <c r="AL1094" s="607" t="s">
        <v>570</v>
      </c>
      <c r="AM1094" s="623">
        <v>11</v>
      </c>
      <c r="AN1094" s="623">
        <v>6</v>
      </c>
      <c r="AO1094" s="607" t="s">
        <v>570</v>
      </c>
      <c r="AP1094" s="623">
        <v>12</v>
      </c>
      <c r="AQ1094" s="623">
        <v>6</v>
      </c>
    </row>
    <row r="1095" spans="1:43" hidden="1" x14ac:dyDescent="0.3">
      <c r="A1095" s="638"/>
      <c r="H1095" s="607" t="s">
        <v>537</v>
      </c>
      <c r="I1095" s="623" t="s">
        <v>538</v>
      </c>
      <c r="J1095" s="626" t="s">
        <v>652</v>
      </c>
      <c r="K1095" s="607" t="s">
        <v>537</v>
      </c>
      <c r="L1095" s="623" t="s">
        <v>538</v>
      </c>
      <c r="M1095" s="626" t="s">
        <v>652</v>
      </c>
      <c r="N1095" s="607" t="s">
        <v>537</v>
      </c>
      <c r="O1095" s="623" t="s">
        <v>538</v>
      </c>
      <c r="P1095" s="626" t="s">
        <v>652</v>
      </c>
      <c r="Q1095" s="607" t="s">
        <v>537</v>
      </c>
      <c r="R1095" s="623" t="s">
        <v>538</v>
      </c>
      <c r="S1095" s="626" t="s">
        <v>652</v>
      </c>
      <c r="T1095" s="607" t="s">
        <v>537</v>
      </c>
      <c r="U1095" s="623" t="s">
        <v>538</v>
      </c>
      <c r="V1095" s="626" t="s">
        <v>652</v>
      </c>
      <c r="W1095" s="607" t="s">
        <v>537</v>
      </c>
      <c r="X1095" s="623" t="s">
        <v>538</v>
      </c>
      <c r="Y1095" s="626" t="s">
        <v>652</v>
      </c>
      <c r="Z1095" s="607" t="s">
        <v>537</v>
      </c>
      <c r="AA1095" s="623" t="s">
        <v>538</v>
      </c>
      <c r="AB1095" s="626" t="s">
        <v>652</v>
      </c>
      <c r="AC1095" s="607" t="s">
        <v>537</v>
      </c>
      <c r="AD1095" s="623" t="s">
        <v>538</v>
      </c>
      <c r="AE1095" s="626" t="s">
        <v>652</v>
      </c>
      <c r="AF1095" s="607" t="s">
        <v>537</v>
      </c>
      <c r="AG1095" s="623" t="s">
        <v>538</v>
      </c>
      <c r="AH1095" s="626" t="s">
        <v>652</v>
      </c>
      <c r="AI1095" s="607" t="s">
        <v>537</v>
      </c>
      <c r="AJ1095" s="623" t="s">
        <v>538</v>
      </c>
      <c r="AK1095" s="626" t="s">
        <v>652</v>
      </c>
      <c r="AL1095" s="607" t="s">
        <v>537</v>
      </c>
      <c r="AM1095" s="623" t="s">
        <v>538</v>
      </c>
      <c r="AN1095" s="626" t="s">
        <v>652</v>
      </c>
      <c r="AO1095" s="607" t="s">
        <v>537</v>
      </c>
      <c r="AP1095" s="623" t="s">
        <v>538</v>
      </c>
      <c r="AQ1095" s="626" t="s">
        <v>652</v>
      </c>
    </row>
    <row r="1096" spans="1:43" hidden="1" x14ac:dyDescent="0.3">
      <c r="A1096" s="638"/>
      <c r="H1096" s="607" t="s">
        <v>571</v>
      </c>
      <c r="I1096" s="623">
        <v>1</v>
      </c>
      <c r="J1096" s="623">
        <v>6</v>
      </c>
      <c r="K1096" s="607" t="s">
        <v>571</v>
      </c>
      <c r="L1096" s="623">
        <v>2</v>
      </c>
      <c r="M1096" s="623">
        <v>6</v>
      </c>
      <c r="N1096" s="607" t="s">
        <v>571</v>
      </c>
      <c r="O1096" s="623">
        <v>3</v>
      </c>
      <c r="P1096" s="623">
        <v>6</v>
      </c>
      <c r="Q1096" s="607" t="s">
        <v>571</v>
      </c>
      <c r="R1096" s="623">
        <v>4</v>
      </c>
      <c r="S1096" s="623">
        <v>6</v>
      </c>
      <c r="T1096" s="607" t="s">
        <v>571</v>
      </c>
      <c r="U1096" s="623">
        <v>5</v>
      </c>
      <c r="V1096" s="623">
        <v>6</v>
      </c>
      <c r="W1096" s="607" t="s">
        <v>571</v>
      </c>
      <c r="X1096" s="623">
        <v>6</v>
      </c>
      <c r="Y1096" s="623">
        <v>6</v>
      </c>
      <c r="Z1096" s="607" t="s">
        <v>571</v>
      </c>
      <c r="AA1096" s="623">
        <v>7</v>
      </c>
      <c r="AB1096" s="623">
        <v>6</v>
      </c>
      <c r="AC1096" s="607" t="s">
        <v>571</v>
      </c>
      <c r="AD1096" s="623">
        <v>8</v>
      </c>
      <c r="AE1096" s="623">
        <v>6</v>
      </c>
      <c r="AF1096" s="607" t="s">
        <v>571</v>
      </c>
      <c r="AG1096" s="623">
        <v>9</v>
      </c>
      <c r="AH1096" s="623">
        <v>6</v>
      </c>
      <c r="AI1096" s="607" t="s">
        <v>571</v>
      </c>
      <c r="AJ1096" s="623">
        <v>10</v>
      </c>
      <c r="AK1096" s="623">
        <v>6</v>
      </c>
      <c r="AL1096" s="607" t="s">
        <v>571</v>
      </c>
      <c r="AM1096" s="623">
        <v>11</v>
      </c>
      <c r="AN1096" s="623">
        <v>6</v>
      </c>
      <c r="AO1096" s="607" t="s">
        <v>571</v>
      </c>
      <c r="AP1096" s="623">
        <v>12</v>
      </c>
      <c r="AQ1096" s="623">
        <v>6</v>
      </c>
    </row>
    <row r="1097" spans="1:43" hidden="1" x14ac:dyDescent="0.3">
      <c r="A1097" s="638"/>
      <c r="H1097" s="607" t="s">
        <v>537</v>
      </c>
      <c r="I1097" s="623" t="s">
        <v>538</v>
      </c>
      <c r="J1097" s="626" t="s">
        <v>652</v>
      </c>
      <c r="K1097" s="607" t="s">
        <v>537</v>
      </c>
      <c r="L1097" s="623" t="s">
        <v>538</v>
      </c>
      <c r="M1097" s="626" t="s">
        <v>652</v>
      </c>
      <c r="N1097" s="607" t="s">
        <v>537</v>
      </c>
      <c r="O1097" s="623" t="s">
        <v>538</v>
      </c>
      <c r="P1097" s="626" t="s">
        <v>652</v>
      </c>
      <c r="Q1097" s="607" t="s">
        <v>537</v>
      </c>
      <c r="R1097" s="623" t="s">
        <v>538</v>
      </c>
      <c r="S1097" s="626" t="s">
        <v>652</v>
      </c>
      <c r="T1097" s="607" t="s">
        <v>537</v>
      </c>
      <c r="U1097" s="623" t="s">
        <v>538</v>
      </c>
      <c r="V1097" s="626" t="s">
        <v>652</v>
      </c>
      <c r="W1097" s="607" t="s">
        <v>537</v>
      </c>
      <c r="X1097" s="623" t="s">
        <v>538</v>
      </c>
      <c r="Y1097" s="626" t="s">
        <v>652</v>
      </c>
      <c r="Z1097" s="607" t="s">
        <v>537</v>
      </c>
      <c r="AA1097" s="623" t="s">
        <v>538</v>
      </c>
      <c r="AB1097" s="626" t="s">
        <v>652</v>
      </c>
      <c r="AC1097" s="607" t="s">
        <v>537</v>
      </c>
      <c r="AD1097" s="623" t="s">
        <v>538</v>
      </c>
      <c r="AE1097" s="626" t="s">
        <v>652</v>
      </c>
      <c r="AF1097" s="607" t="s">
        <v>537</v>
      </c>
      <c r="AG1097" s="623" t="s">
        <v>538</v>
      </c>
      <c r="AH1097" s="626" t="s">
        <v>652</v>
      </c>
      <c r="AI1097" s="607" t="s">
        <v>537</v>
      </c>
      <c r="AJ1097" s="623" t="s">
        <v>538</v>
      </c>
      <c r="AK1097" s="626" t="s">
        <v>652</v>
      </c>
      <c r="AL1097" s="607" t="s">
        <v>537</v>
      </c>
      <c r="AM1097" s="623" t="s">
        <v>538</v>
      </c>
      <c r="AN1097" s="626" t="s">
        <v>652</v>
      </c>
      <c r="AO1097" s="607" t="s">
        <v>537</v>
      </c>
      <c r="AP1097" s="623" t="s">
        <v>538</v>
      </c>
      <c r="AQ1097" s="626" t="s">
        <v>652</v>
      </c>
    </row>
    <row r="1098" spans="1:43" hidden="1" x14ac:dyDescent="0.3">
      <c r="A1098" s="638"/>
      <c r="H1098" s="607" t="s">
        <v>572</v>
      </c>
      <c r="I1098" s="623">
        <v>1</v>
      </c>
      <c r="J1098" s="623">
        <v>6</v>
      </c>
      <c r="K1098" s="607" t="s">
        <v>572</v>
      </c>
      <c r="L1098" s="623">
        <v>2</v>
      </c>
      <c r="M1098" s="623">
        <v>6</v>
      </c>
      <c r="N1098" s="607" t="s">
        <v>572</v>
      </c>
      <c r="O1098" s="623">
        <v>3</v>
      </c>
      <c r="P1098" s="623">
        <v>6</v>
      </c>
      <c r="Q1098" s="607" t="s">
        <v>572</v>
      </c>
      <c r="R1098" s="623">
        <v>4</v>
      </c>
      <c r="S1098" s="623">
        <v>6</v>
      </c>
      <c r="T1098" s="607" t="s">
        <v>572</v>
      </c>
      <c r="U1098" s="623">
        <v>5</v>
      </c>
      <c r="V1098" s="623">
        <v>6</v>
      </c>
      <c r="W1098" s="607" t="s">
        <v>572</v>
      </c>
      <c r="X1098" s="623">
        <v>6</v>
      </c>
      <c r="Y1098" s="623">
        <v>6</v>
      </c>
      <c r="Z1098" s="607" t="s">
        <v>572</v>
      </c>
      <c r="AA1098" s="623">
        <v>7</v>
      </c>
      <c r="AB1098" s="623">
        <v>6</v>
      </c>
      <c r="AC1098" s="607" t="s">
        <v>572</v>
      </c>
      <c r="AD1098" s="623">
        <v>8</v>
      </c>
      <c r="AE1098" s="623">
        <v>6</v>
      </c>
      <c r="AF1098" s="607" t="s">
        <v>572</v>
      </c>
      <c r="AG1098" s="623">
        <v>9</v>
      </c>
      <c r="AH1098" s="623">
        <v>6</v>
      </c>
      <c r="AI1098" s="607" t="s">
        <v>572</v>
      </c>
      <c r="AJ1098" s="623">
        <v>10</v>
      </c>
      <c r="AK1098" s="623">
        <v>6</v>
      </c>
      <c r="AL1098" s="607" t="s">
        <v>572</v>
      </c>
      <c r="AM1098" s="623">
        <v>11</v>
      </c>
      <c r="AN1098" s="623">
        <v>6</v>
      </c>
      <c r="AO1098" s="607" t="s">
        <v>572</v>
      </c>
      <c r="AP1098" s="623">
        <v>12</v>
      </c>
      <c r="AQ1098" s="623">
        <v>6</v>
      </c>
    </row>
    <row r="1099" spans="1:43" hidden="1" x14ac:dyDescent="0.3">
      <c r="A1099" s="638"/>
      <c r="H1099" s="607" t="s">
        <v>537</v>
      </c>
      <c r="I1099" s="623" t="s">
        <v>538</v>
      </c>
      <c r="J1099" s="626" t="s">
        <v>652</v>
      </c>
      <c r="K1099" s="607" t="s">
        <v>537</v>
      </c>
      <c r="L1099" s="623" t="s">
        <v>538</v>
      </c>
      <c r="M1099" s="626" t="s">
        <v>652</v>
      </c>
      <c r="N1099" s="607" t="s">
        <v>537</v>
      </c>
      <c r="O1099" s="623" t="s">
        <v>538</v>
      </c>
      <c r="P1099" s="626" t="s">
        <v>652</v>
      </c>
      <c r="Q1099" s="607" t="s">
        <v>537</v>
      </c>
      <c r="R1099" s="623" t="s">
        <v>538</v>
      </c>
      <c r="S1099" s="626" t="s">
        <v>652</v>
      </c>
      <c r="T1099" s="607" t="s">
        <v>537</v>
      </c>
      <c r="U1099" s="623" t="s">
        <v>538</v>
      </c>
      <c r="V1099" s="626" t="s">
        <v>652</v>
      </c>
      <c r="W1099" s="607" t="s">
        <v>537</v>
      </c>
      <c r="X1099" s="623" t="s">
        <v>538</v>
      </c>
      <c r="Y1099" s="626" t="s">
        <v>652</v>
      </c>
      <c r="Z1099" s="607" t="s">
        <v>537</v>
      </c>
      <c r="AA1099" s="623" t="s">
        <v>538</v>
      </c>
      <c r="AB1099" s="626" t="s">
        <v>652</v>
      </c>
      <c r="AC1099" s="607" t="s">
        <v>537</v>
      </c>
      <c r="AD1099" s="623" t="s">
        <v>538</v>
      </c>
      <c r="AE1099" s="626" t="s">
        <v>652</v>
      </c>
      <c r="AF1099" s="607" t="s">
        <v>537</v>
      </c>
      <c r="AG1099" s="623" t="s">
        <v>538</v>
      </c>
      <c r="AH1099" s="626" t="s">
        <v>652</v>
      </c>
      <c r="AI1099" s="607" t="s">
        <v>537</v>
      </c>
      <c r="AJ1099" s="623" t="s">
        <v>538</v>
      </c>
      <c r="AK1099" s="626" t="s">
        <v>652</v>
      </c>
      <c r="AL1099" s="607" t="s">
        <v>537</v>
      </c>
      <c r="AM1099" s="623" t="s">
        <v>538</v>
      </c>
      <c r="AN1099" s="626" t="s">
        <v>652</v>
      </c>
      <c r="AO1099" s="607" t="s">
        <v>537</v>
      </c>
      <c r="AP1099" s="623" t="s">
        <v>538</v>
      </c>
      <c r="AQ1099" s="626" t="s">
        <v>652</v>
      </c>
    </row>
    <row r="1100" spans="1:43" hidden="1" x14ac:dyDescent="0.3">
      <c r="A1100" s="638"/>
      <c r="H1100" s="607" t="s">
        <v>573</v>
      </c>
      <c r="I1100" s="623">
        <v>1</v>
      </c>
      <c r="J1100" s="623">
        <v>6</v>
      </c>
      <c r="K1100" s="607" t="s">
        <v>573</v>
      </c>
      <c r="L1100" s="623">
        <v>2</v>
      </c>
      <c r="M1100" s="623">
        <v>6</v>
      </c>
      <c r="N1100" s="607" t="s">
        <v>573</v>
      </c>
      <c r="O1100" s="623">
        <v>3</v>
      </c>
      <c r="P1100" s="623">
        <v>6</v>
      </c>
      <c r="Q1100" s="607" t="s">
        <v>573</v>
      </c>
      <c r="R1100" s="623">
        <v>4</v>
      </c>
      <c r="S1100" s="623">
        <v>6</v>
      </c>
      <c r="T1100" s="607" t="s">
        <v>573</v>
      </c>
      <c r="U1100" s="623">
        <v>5</v>
      </c>
      <c r="V1100" s="623">
        <v>6</v>
      </c>
      <c r="W1100" s="607" t="s">
        <v>573</v>
      </c>
      <c r="X1100" s="623">
        <v>6</v>
      </c>
      <c r="Y1100" s="623">
        <v>6</v>
      </c>
      <c r="Z1100" s="607" t="s">
        <v>573</v>
      </c>
      <c r="AA1100" s="623">
        <v>7</v>
      </c>
      <c r="AB1100" s="623">
        <v>6</v>
      </c>
      <c r="AC1100" s="607" t="s">
        <v>573</v>
      </c>
      <c r="AD1100" s="623">
        <v>8</v>
      </c>
      <c r="AE1100" s="623">
        <v>6</v>
      </c>
      <c r="AF1100" s="607" t="s">
        <v>573</v>
      </c>
      <c r="AG1100" s="623">
        <v>9</v>
      </c>
      <c r="AH1100" s="623">
        <v>6</v>
      </c>
      <c r="AI1100" s="607" t="s">
        <v>573</v>
      </c>
      <c r="AJ1100" s="623">
        <v>10</v>
      </c>
      <c r="AK1100" s="623">
        <v>6</v>
      </c>
      <c r="AL1100" s="607" t="s">
        <v>573</v>
      </c>
      <c r="AM1100" s="623">
        <v>11</v>
      </c>
      <c r="AN1100" s="623">
        <v>6</v>
      </c>
      <c r="AO1100" s="607" t="s">
        <v>573</v>
      </c>
      <c r="AP1100" s="623">
        <v>12</v>
      </c>
      <c r="AQ1100" s="623">
        <v>6</v>
      </c>
    </row>
    <row r="1101" spans="1:43" hidden="1" x14ac:dyDescent="0.3">
      <c r="A1101" s="638"/>
      <c r="H1101" s="607" t="s">
        <v>537</v>
      </c>
      <c r="I1101" s="623" t="s">
        <v>538</v>
      </c>
      <c r="J1101" s="626" t="s">
        <v>652</v>
      </c>
      <c r="K1101" s="607" t="s">
        <v>537</v>
      </c>
      <c r="L1101" s="623" t="s">
        <v>538</v>
      </c>
      <c r="M1101" s="626" t="s">
        <v>652</v>
      </c>
      <c r="N1101" s="607" t="s">
        <v>537</v>
      </c>
      <c r="O1101" s="623" t="s">
        <v>538</v>
      </c>
      <c r="P1101" s="626" t="s">
        <v>652</v>
      </c>
      <c r="Q1101" s="607" t="s">
        <v>537</v>
      </c>
      <c r="R1101" s="623" t="s">
        <v>538</v>
      </c>
      <c r="S1101" s="626" t="s">
        <v>652</v>
      </c>
      <c r="T1101" s="607" t="s">
        <v>537</v>
      </c>
      <c r="U1101" s="623" t="s">
        <v>538</v>
      </c>
      <c r="V1101" s="626" t="s">
        <v>652</v>
      </c>
      <c r="W1101" s="607" t="s">
        <v>537</v>
      </c>
      <c r="X1101" s="623" t="s">
        <v>538</v>
      </c>
      <c r="Y1101" s="626" t="s">
        <v>652</v>
      </c>
      <c r="Z1101" s="607" t="s">
        <v>537</v>
      </c>
      <c r="AA1101" s="623" t="s">
        <v>538</v>
      </c>
      <c r="AB1101" s="626" t="s">
        <v>652</v>
      </c>
      <c r="AC1101" s="607" t="s">
        <v>537</v>
      </c>
      <c r="AD1101" s="623" t="s">
        <v>538</v>
      </c>
      <c r="AE1101" s="626" t="s">
        <v>652</v>
      </c>
      <c r="AF1101" s="607" t="s">
        <v>537</v>
      </c>
      <c r="AG1101" s="623" t="s">
        <v>538</v>
      </c>
      <c r="AH1101" s="626" t="s">
        <v>652</v>
      </c>
      <c r="AI1101" s="607" t="s">
        <v>537</v>
      </c>
      <c r="AJ1101" s="623" t="s">
        <v>538</v>
      </c>
      <c r="AK1101" s="626" t="s">
        <v>652</v>
      </c>
      <c r="AL1101" s="607" t="s">
        <v>537</v>
      </c>
      <c r="AM1101" s="623" t="s">
        <v>538</v>
      </c>
      <c r="AN1101" s="626" t="s">
        <v>652</v>
      </c>
      <c r="AO1101" s="607" t="s">
        <v>537</v>
      </c>
      <c r="AP1101" s="623" t="s">
        <v>538</v>
      </c>
      <c r="AQ1101" s="626" t="s">
        <v>652</v>
      </c>
    </row>
    <row r="1102" spans="1:43" hidden="1" x14ac:dyDescent="0.3">
      <c r="A1102" s="638"/>
      <c r="H1102" s="607" t="s">
        <v>574</v>
      </c>
      <c r="I1102" s="623">
        <v>1</v>
      </c>
      <c r="J1102" s="623">
        <v>6</v>
      </c>
      <c r="K1102" s="607" t="s">
        <v>574</v>
      </c>
      <c r="L1102" s="623">
        <v>2</v>
      </c>
      <c r="M1102" s="623">
        <v>6</v>
      </c>
      <c r="N1102" s="607" t="s">
        <v>574</v>
      </c>
      <c r="O1102" s="623">
        <v>3</v>
      </c>
      <c r="P1102" s="623">
        <v>6</v>
      </c>
      <c r="Q1102" s="607" t="s">
        <v>574</v>
      </c>
      <c r="R1102" s="623">
        <v>4</v>
      </c>
      <c r="S1102" s="623">
        <v>6</v>
      </c>
      <c r="T1102" s="607" t="s">
        <v>574</v>
      </c>
      <c r="U1102" s="623">
        <v>5</v>
      </c>
      <c r="V1102" s="623">
        <v>6</v>
      </c>
      <c r="W1102" s="607" t="s">
        <v>574</v>
      </c>
      <c r="X1102" s="623">
        <v>6</v>
      </c>
      <c r="Y1102" s="623">
        <v>6</v>
      </c>
      <c r="Z1102" s="607" t="s">
        <v>574</v>
      </c>
      <c r="AA1102" s="623">
        <v>7</v>
      </c>
      <c r="AB1102" s="623">
        <v>6</v>
      </c>
      <c r="AC1102" s="607" t="s">
        <v>574</v>
      </c>
      <c r="AD1102" s="623">
        <v>8</v>
      </c>
      <c r="AE1102" s="623">
        <v>6</v>
      </c>
      <c r="AF1102" s="607" t="s">
        <v>574</v>
      </c>
      <c r="AG1102" s="623">
        <v>9</v>
      </c>
      <c r="AH1102" s="623">
        <v>6</v>
      </c>
      <c r="AI1102" s="607" t="s">
        <v>574</v>
      </c>
      <c r="AJ1102" s="623">
        <v>10</v>
      </c>
      <c r="AK1102" s="623">
        <v>6</v>
      </c>
      <c r="AL1102" s="607" t="s">
        <v>574</v>
      </c>
      <c r="AM1102" s="623">
        <v>11</v>
      </c>
      <c r="AN1102" s="623">
        <v>6</v>
      </c>
      <c r="AO1102" s="607" t="s">
        <v>574</v>
      </c>
      <c r="AP1102" s="623">
        <v>12</v>
      </c>
      <c r="AQ1102" s="623">
        <v>6</v>
      </c>
    </row>
    <row r="1103" spans="1:43" hidden="1" x14ac:dyDescent="0.3">
      <c r="A1103" s="638"/>
      <c r="H1103" s="607" t="s">
        <v>537</v>
      </c>
      <c r="I1103" s="623" t="s">
        <v>538</v>
      </c>
      <c r="J1103" s="626" t="s">
        <v>652</v>
      </c>
      <c r="K1103" s="607" t="s">
        <v>537</v>
      </c>
      <c r="L1103" s="623" t="s">
        <v>538</v>
      </c>
      <c r="M1103" s="626" t="s">
        <v>652</v>
      </c>
      <c r="N1103" s="607" t="s">
        <v>537</v>
      </c>
      <c r="O1103" s="623" t="s">
        <v>538</v>
      </c>
      <c r="P1103" s="626" t="s">
        <v>652</v>
      </c>
      <c r="Q1103" s="607" t="s">
        <v>537</v>
      </c>
      <c r="R1103" s="623" t="s">
        <v>538</v>
      </c>
      <c r="S1103" s="626" t="s">
        <v>652</v>
      </c>
      <c r="T1103" s="607" t="s">
        <v>537</v>
      </c>
      <c r="U1103" s="623" t="s">
        <v>538</v>
      </c>
      <c r="V1103" s="626" t="s">
        <v>652</v>
      </c>
      <c r="W1103" s="607" t="s">
        <v>537</v>
      </c>
      <c r="X1103" s="623" t="s">
        <v>538</v>
      </c>
      <c r="Y1103" s="626" t="s">
        <v>652</v>
      </c>
      <c r="Z1103" s="607" t="s">
        <v>537</v>
      </c>
      <c r="AA1103" s="623" t="s">
        <v>538</v>
      </c>
      <c r="AB1103" s="626" t="s">
        <v>652</v>
      </c>
      <c r="AC1103" s="607" t="s">
        <v>537</v>
      </c>
      <c r="AD1103" s="623" t="s">
        <v>538</v>
      </c>
      <c r="AE1103" s="626" t="s">
        <v>652</v>
      </c>
      <c r="AF1103" s="607" t="s">
        <v>537</v>
      </c>
      <c r="AG1103" s="623" t="s">
        <v>538</v>
      </c>
      <c r="AH1103" s="626" t="s">
        <v>652</v>
      </c>
      <c r="AI1103" s="607" t="s">
        <v>537</v>
      </c>
      <c r="AJ1103" s="623" t="s">
        <v>538</v>
      </c>
      <c r="AK1103" s="626" t="s">
        <v>652</v>
      </c>
      <c r="AL1103" s="607" t="s">
        <v>537</v>
      </c>
      <c r="AM1103" s="623" t="s">
        <v>538</v>
      </c>
      <c r="AN1103" s="626" t="s">
        <v>652</v>
      </c>
      <c r="AO1103" s="607" t="s">
        <v>537</v>
      </c>
      <c r="AP1103" s="623" t="s">
        <v>538</v>
      </c>
      <c r="AQ1103" s="626" t="s">
        <v>652</v>
      </c>
    </row>
    <row r="1104" spans="1:43" hidden="1" x14ac:dyDescent="0.3">
      <c r="A1104" s="638"/>
      <c r="H1104" s="607" t="s">
        <v>575</v>
      </c>
      <c r="I1104" s="623">
        <v>1</v>
      </c>
      <c r="J1104" s="623">
        <v>6</v>
      </c>
      <c r="K1104" s="607" t="s">
        <v>575</v>
      </c>
      <c r="L1104" s="623">
        <v>2</v>
      </c>
      <c r="M1104" s="623">
        <v>6</v>
      </c>
      <c r="N1104" s="607" t="s">
        <v>575</v>
      </c>
      <c r="O1104" s="623">
        <v>3</v>
      </c>
      <c r="P1104" s="623">
        <v>6</v>
      </c>
      <c r="Q1104" s="607" t="s">
        <v>575</v>
      </c>
      <c r="R1104" s="623">
        <v>4</v>
      </c>
      <c r="S1104" s="623">
        <v>6</v>
      </c>
      <c r="T1104" s="607" t="s">
        <v>575</v>
      </c>
      <c r="U1104" s="623">
        <v>5</v>
      </c>
      <c r="V1104" s="623">
        <v>6</v>
      </c>
      <c r="W1104" s="607" t="s">
        <v>575</v>
      </c>
      <c r="X1104" s="623">
        <v>6</v>
      </c>
      <c r="Y1104" s="623">
        <v>6</v>
      </c>
      <c r="Z1104" s="607" t="s">
        <v>575</v>
      </c>
      <c r="AA1104" s="623">
        <v>7</v>
      </c>
      <c r="AB1104" s="623">
        <v>6</v>
      </c>
      <c r="AC1104" s="607" t="s">
        <v>575</v>
      </c>
      <c r="AD1104" s="623">
        <v>8</v>
      </c>
      <c r="AE1104" s="623">
        <v>6</v>
      </c>
      <c r="AF1104" s="607" t="s">
        <v>575</v>
      </c>
      <c r="AG1104" s="623">
        <v>9</v>
      </c>
      <c r="AH1104" s="623">
        <v>6</v>
      </c>
      <c r="AI1104" s="607" t="s">
        <v>575</v>
      </c>
      <c r="AJ1104" s="623">
        <v>10</v>
      </c>
      <c r="AK1104" s="623">
        <v>6</v>
      </c>
      <c r="AL1104" s="607" t="s">
        <v>575</v>
      </c>
      <c r="AM1104" s="623">
        <v>11</v>
      </c>
      <c r="AN1104" s="623">
        <v>6</v>
      </c>
      <c r="AO1104" s="607" t="s">
        <v>575</v>
      </c>
      <c r="AP1104" s="623">
        <v>12</v>
      </c>
      <c r="AQ1104" s="623">
        <v>6</v>
      </c>
    </row>
    <row r="1105" spans="1:43" hidden="1" x14ac:dyDescent="0.3">
      <c r="A1105" s="638"/>
      <c r="H1105" s="607" t="s">
        <v>537</v>
      </c>
      <c r="I1105" s="623" t="s">
        <v>538</v>
      </c>
      <c r="J1105" s="626" t="s">
        <v>652</v>
      </c>
      <c r="K1105" s="607" t="s">
        <v>537</v>
      </c>
      <c r="L1105" s="623" t="s">
        <v>538</v>
      </c>
      <c r="M1105" s="626" t="s">
        <v>652</v>
      </c>
      <c r="N1105" s="607" t="s">
        <v>537</v>
      </c>
      <c r="O1105" s="623" t="s">
        <v>538</v>
      </c>
      <c r="P1105" s="626" t="s">
        <v>652</v>
      </c>
      <c r="Q1105" s="607" t="s">
        <v>537</v>
      </c>
      <c r="R1105" s="623" t="s">
        <v>538</v>
      </c>
      <c r="S1105" s="626" t="s">
        <v>652</v>
      </c>
      <c r="T1105" s="607" t="s">
        <v>537</v>
      </c>
      <c r="U1105" s="623" t="s">
        <v>538</v>
      </c>
      <c r="V1105" s="626" t="s">
        <v>652</v>
      </c>
      <c r="W1105" s="607" t="s">
        <v>537</v>
      </c>
      <c r="X1105" s="623" t="s">
        <v>538</v>
      </c>
      <c r="Y1105" s="626" t="s">
        <v>652</v>
      </c>
      <c r="Z1105" s="607" t="s">
        <v>537</v>
      </c>
      <c r="AA1105" s="623" t="s">
        <v>538</v>
      </c>
      <c r="AB1105" s="626" t="s">
        <v>652</v>
      </c>
      <c r="AC1105" s="607" t="s">
        <v>537</v>
      </c>
      <c r="AD1105" s="623" t="s">
        <v>538</v>
      </c>
      <c r="AE1105" s="626" t="s">
        <v>652</v>
      </c>
      <c r="AF1105" s="607" t="s">
        <v>537</v>
      </c>
      <c r="AG1105" s="623" t="s">
        <v>538</v>
      </c>
      <c r="AH1105" s="626" t="s">
        <v>652</v>
      </c>
      <c r="AI1105" s="607" t="s">
        <v>537</v>
      </c>
      <c r="AJ1105" s="623" t="s">
        <v>538</v>
      </c>
      <c r="AK1105" s="626" t="s">
        <v>652</v>
      </c>
      <c r="AL1105" s="607" t="s">
        <v>537</v>
      </c>
      <c r="AM1105" s="623" t="s">
        <v>538</v>
      </c>
      <c r="AN1105" s="626" t="s">
        <v>652</v>
      </c>
      <c r="AO1105" s="607" t="s">
        <v>537</v>
      </c>
      <c r="AP1105" s="623" t="s">
        <v>538</v>
      </c>
      <c r="AQ1105" s="626" t="s">
        <v>652</v>
      </c>
    </row>
    <row r="1106" spans="1:43" hidden="1" x14ac:dyDescent="0.3">
      <c r="A1106" s="638"/>
      <c r="H1106" s="607" t="s">
        <v>576</v>
      </c>
      <c r="I1106" s="623">
        <v>1</v>
      </c>
      <c r="J1106" s="623">
        <v>6</v>
      </c>
      <c r="K1106" s="607" t="s">
        <v>576</v>
      </c>
      <c r="L1106" s="623">
        <v>2</v>
      </c>
      <c r="M1106" s="623">
        <v>6</v>
      </c>
      <c r="N1106" s="607" t="s">
        <v>576</v>
      </c>
      <c r="O1106" s="623">
        <v>3</v>
      </c>
      <c r="P1106" s="623">
        <v>6</v>
      </c>
      <c r="Q1106" s="607" t="s">
        <v>576</v>
      </c>
      <c r="R1106" s="623">
        <v>4</v>
      </c>
      <c r="S1106" s="623">
        <v>6</v>
      </c>
      <c r="T1106" s="607" t="s">
        <v>576</v>
      </c>
      <c r="U1106" s="623">
        <v>5</v>
      </c>
      <c r="V1106" s="623">
        <v>6</v>
      </c>
      <c r="W1106" s="607" t="s">
        <v>576</v>
      </c>
      <c r="X1106" s="623">
        <v>6</v>
      </c>
      <c r="Y1106" s="623">
        <v>6</v>
      </c>
      <c r="Z1106" s="607" t="s">
        <v>576</v>
      </c>
      <c r="AA1106" s="623">
        <v>7</v>
      </c>
      <c r="AB1106" s="623">
        <v>6</v>
      </c>
      <c r="AC1106" s="607" t="s">
        <v>576</v>
      </c>
      <c r="AD1106" s="623">
        <v>8</v>
      </c>
      <c r="AE1106" s="623">
        <v>6</v>
      </c>
      <c r="AF1106" s="607" t="s">
        <v>576</v>
      </c>
      <c r="AG1106" s="623">
        <v>9</v>
      </c>
      <c r="AH1106" s="623">
        <v>6</v>
      </c>
      <c r="AI1106" s="607" t="s">
        <v>576</v>
      </c>
      <c r="AJ1106" s="623">
        <v>10</v>
      </c>
      <c r="AK1106" s="623">
        <v>6</v>
      </c>
      <c r="AL1106" s="607" t="s">
        <v>576</v>
      </c>
      <c r="AM1106" s="623">
        <v>11</v>
      </c>
      <c r="AN1106" s="623">
        <v>6</v>
      </c>
      <c r="AO1106" s="607" t="s">
        <v>576</v>
      </c>
      <c r="AP1106" s="623">
        <v>12</v>
      </c>
      <c r="AQ1106" s="623">
        <v>6</v>
      </c>
    </row>
    <row r="1107" spans="1:43" hidden="1" x14ac:dyDescent="0.3">
      <c r="A1107" s="638"/>
      <c r="H1107" s="607" t="s">
        <v>537</v>
      </c>
      <c r="I1107" s="623" t="s">
        <v>538</v>
      </c>
      <c r="J1107" s="626" t="s">
        <v>652</v>
      </c>
      <c r="K1107" s="607" t="s">
        <v>537</v>
      </c>
      <c r="L1107" s="623" t="s">
        <v>538</v>
      </c>
      <c r="M1107" s="626" t="s">
        <v>652</v>
      </c>
      <c r="N1107" s="607" t="s">
        <v>537</v>
      </c>
      <c r="O1107" s="623" t="s">
        <v>538</v>
      </c>
      <c r="P1107" s="626" t="s">
        <v>652</v>
      </c>
      <c r="Q1107" s="607" t="s">
        <v>537</v>
      </c>
      <c r="R1107" s="623" t="s">
        <v>538</v>
      </c>
      <c r="S1107" s="626" t="s">
        <v>652</v>
      </c>
      <c r="T1107" s="607" t="s">
        <v>537</v>
      </c>
      <c r="U1107" s="623" t="s">
        <v>538</v>
      </c>
      <c r="V1107" s="626" t="s">
        <v>652</v>
      </c>
      <c r="W1107" s="607" t="s">
        <v>537</v>
      </c>
      <c r="X1107" s="623" t="s">
        <v>538</v>
      </c>
      <c r="Y1107" s="626" t="s">
        <v>652</v>
      </c>
      <c r="Z1107" s="607" t="s">
        <v>537</v>
      </c>
      <c r="AA1107" s="623" t="s">
        <v>538</v>
      </c>
      <c r="AB1107" s="626" t="s">
        <v>652</v>
      </c>
      <c r="AC1107" s="607" t="s">
        <v>537</v>
      </c>
      <c r="AD1107" s="623" t="s">
        <v>538</v>
      </c>
      <c r="AE1107" s="626" t="s">
        <v>652</v>
      </c>
      <c r="AF1107" s="607" t="s">
        <v>537</v>
      </c>
      <c r="AG1107" s="623" t="s">
        <v>538</v>
      </c>
      <c r="AH1107" s="626" t="s">
        <v>652</v>
      </c>
      <c r="AI1107" s="607" t="s">
        <v>537</v>
      </c>
      <c r="AJ1107" s="623" t="s">
        <v>538</v>
      </c>
      <c r="AK1107" s="626" t="s">
        <v>652</v>
      </c>
      <c r="AL1107" s="607" t="s">
        <v>537</v>
      </c>
      <c r="AM1107" s="623" t="s">
        <v>538</v>
      </c>
      <c r="AN1107" s="626" t="s">
        <v>652</v>
      </c>
      <c r="AO1107" s="607" t="s">
        <v>537</v>
      </c>
      <c r="AP1107" s="623" t="s">
        <v>538</v>
      </c>
      <c r="AQ1107" s="626" t="s">
        <v>652</v>
      </c>
    </row>
    <row r="1108" spans="1:43" hidden="1" x14ac:dyDescent="0.3">
      <c r="A1108" s="638"/>
      <c r="H1108" s="607" t="s">
        <v>577</v>
      </c>
      <c r="I1108" s="623">
        <v>1</v>
      </c>
      <c r="J1108" s="623">
        <v>6</v>
      </c>
      <c r="K1108" s="607" t="s">
        <v>577</v>
      </c>
      <c r="L1108" s="623">
        <v>2</v>
      </c>
      <c r="M1108" s="623">
        <v>6</v>
      </c>
      <c r="N1108" s="607" t="s">
        <v>577</v>
      </c>
      <c r="O1108" s="623">
        <v>3</v>
      </c>
      <c r="P1108" s="623">
        <v>6</v>
      </c>
      <c r="Q1108" s="607" t="s">
        <v>577</v>
      </c>
      <c r="R1108" s="623">
        <v>4</v>
      </c>
      <c r="S1108" s="623">
        <v>6</v>
      </c>
      <c r="T1108" s="607" t="s">
        <v>577</v>
      </c>
      <c r="U1108" s="623">
        <v>5</v>
      </c>
      <c r="V1108" s="623">
        <v>6</v>
      </c>
      <c r="W1108" s="607" t="s">
        <v>577</v>
      </c>
      <c r="X1108" s="623">
        <v>6</v>
      </c>
      <c r="Y1108" s="623">
        <v>6</v>
      </c>
      <c r="Z1108" s="607" t="s">
        <v>577</v>
      </c>
      <c r="AA1108" s="623">
        <v>7</v>
      </c>
      <c r="AB1108" s="623">
        <v>6</v>
      </c>
      <c r="AC1108" s="607" t="s">
        <v>577</v>
      </c>
      <c r="AD1108" s="623">
        <v>8</v>
      </c>
      <c r="AE1108" s="623">
        <v>6</v>
      </c>
      <c r="AF1108" s="607" t="s">
        <v>577</v>
      </c>
      <c r="AG1108" s="623">
        <v>9</v>
      </c>
      <c r="AH1108" s="623">
        <v>6</v>
      </c>
      <c r="AI1108" s="607" t="s">
        <v>577</v>
      </c>
      <c r="AJ1108" s="623">
        <v>10</v>
      </c>
      <c r="AK1108" s="623">
        <v>6</v>
      </c>
      <c r="AL1108" s="607" t="s">
        <v>577</v>
      </c>
      <c r="AM1108" s="623">
        <v>11</v>
      </c>
      <c r="AN1108" s="623">
        <v>6</v>
      </c>
      <c r="AO1108" s="607" t="s">
        <v>577</v>
      </c>
      <c r="AP1108" s="623">
        <v>12</v>
      </c>
      <c r="AQ1108" s="623">
        <v>6</v>
      </c>
    </row>
    <row r="1109" spans="1:43" hidden="1" x14ac:dyDescent="0.3">
      <c r="A1109" s="638"/>
      <c r="H1109" s="607" t="s">
        <v>537</v>
      </c>
      <c r="I1109" s="623" t="s">
        <v>538</v>
      </c>
      <c r="J1109" s="626" t="s">
        <v>652</v>
      </c>
      <c r="K1109" s="607" t="s">
        <v>537</v>
      </c>
      <c r="L1109" s="623" t="s">
        <v>538</v>
      </c>
      <c r="M1109" s="626" t="s">
        <v>652</v>
      </c>
      <c r="N1109" s="607" t="s">
        <v>537</v>
      </c>
      <c r="O1109" s="623" t="s">
        <v>538</v>
      </c>
      <c r="P1109" s="626" t="s">
        <v>652</v>
      </c>
      <c r="Q1109" s="607" t="s">
        <v>537</v>
      </c>
      <c r="R1109" s="623" t="s">
        <v>538</v>
      </c>
      <c r="S1109" s="626" t="s">
        <v>652</v>
      </c>
      <c r="T1109" s="607" t="s">
        <v>537</v>
      </c>
      <c r="U1109" s="623" t="s">
        <v>538</v>
      </c>
      <c r="V1109" s="626" t="s">
        <v>652</v>
      </c>
      <c r="W1109" s="607" t="s">
        <v>537</v>
      </c>
      <c r="X1109" s="623" t="s">
        <v>538</v>
      </c>
      <c r="Y1109" s="626" t="s">
        <v>652</v>
      </c>
      <c r="Z1109" s="607" t="s">
        <v>537</v>
      </c>
      <c r="AA1109" s="623" t="s">
        <v>538</v>
      </c>
      <c r="AB1109" s="626" t="s">
        <v>652</v>
      </c>
      <c r="AC1109" s="607" t="s">
        <v>537</v>
      </c>
      <c r="AD1109" s="623" t="s">
        <v>538</v>
      </c>
      <c r="AE1109" s="626" t="s">
        <v>652</v>
      </c>
      <c r="AF1109" s="607" t="s">
        <v>537</v>
      </c>
      <c r="AG1109" s="623" t="s">
        <v>538</v>
      </c>
      <c r="AH1109" s="626" t="s">
        <v>652</v>
      </c>
      <c r="AI1109" s="607" t="s">
        <v>537</v>
      </c>
      <c r="AJ1109" s="623" t="s">
        <v>538</v>
      </c>
      <c r="AK1109" s="626" t="s">
        <v>652</v>
      </c>
      <c r="AL1109" s="607" t="s">
        <v>537</v>
      </c>
      <c r="AM1109" s="623" t="s">
        <v>538</v>
      </c>
      <c r="AN1109" s="626" t="s">
        <v>652</v>
      </c>
      <c r="AO1109" s="607" t="s">
        <v>537</v>
      </c>
      <c r="AP1109" s="623" t="s">
        <v>538</v>
      </c>
      <c r="AQ1109" s="626" t="s">
        <v>652</v>
      </c>
    </row>
    <row r="1110" spans="1:43" hidden="1" x14ac:dyDescent="0.3">
      <c r="A1110" s="638"/>
      <c r="H1110" s="607" t="s">
        <v>578</v>
      </c>
      <c r="I1110" s="623">
        <v>1</v>
      </c>
      <c r="J1110" s="623">
        <v>6</v>
      </c>
      <c r="K1110" s="607" t="s">
        <v>578</v>
      </c>
      <c r="L1110" s="623">
        <v>2</v>
      </c>
      <c r="M1110" s="623">
        <v>6</v>
      </c>
      <c r="N1110" s="607" t="s">
        <v>578</v>
      </c>
      <c r="O1110" s="623">
        <v>3</v>
      </c>
      <c r="P1110" s="623">
        <v>6</v>
      </c>
      <c r="Q1110" s="607" t="s">
        <v>578</v>
      </c>
      <c r="R1110" s="623">
        <v>4</v>
      </c>
      <c r="S1110" s="623">
        <v>6</v>
      </c>
      <c r="T1110" s="607" t="s">
        <v>578</v>
      </c>
      <c r="U1110" s="623">
        <v>5</v>
      </c>
      <c r="V1110" s="623">
        <v>6</v>
      </c>
      <c r="W1110" s="607" t="s">
        <v>578</v>
      </c>
      <c r="X1110" s="623">
        <v>6</v>
      </c>
      <c r="Y1110" s="623">
        <v>6</v>
      </c>
      <c r="Z1110" s="607" t="s">
        <v>578</v>
      </c>
      <c r="AA1110" s="623">
        <v>7</v>
      </c>
      <c r="AB1110" s="623">
        <v>6</v>
      </c>
      <c r="AC1110" s="607" t="s">
        <v>578</v>
      </c>
      <c r="AD1110" s="623">
        <v>8</v>
      </c>
      <c r="AE1110" s="623">
        <v>6</v>
      </c>
      <c r="AF1110" s="607" t="s">
        <v>578</v>
      </c>
      <c r="AG1110" s="623">
        <v>9</v>
      </c>
      <c r="AH1110" s="623">
        <v>6</v>
      </c>
      <c r="AI1110" s="607" t="s">
        <v>578</v>
      </c>
      <c r="AJ1110" s="623">
        <v>10</v>
      </c>
      <c r="AK1110" s="623">
        <v>6</v>
      </c>
      <c r="AL1110" s="607" t="s">
        <v>578</v>
      </c>
      <c r="AM1110" s="623">
        <v>11</v>
      </c>
      <c r="AN1110" s="623">
        <v>6</v>
      </c>
      <c r="AO1110" s="607" t="s">
        <v>578</v>
      </c>
      <c r="AP1110" s="623">
        <v>12</v>
      </c>
      <c r="AQ1110" s="623">
        <v>6</v>
      </c>
    </row>
    <row r="1111" spans="1:43" hidden="1" x14ac:dyDescent="0.3">
      <c r="A1111" s="638"/>
      <c r="H1111" s="607" t="s">
        <v>537</v>
      </c>
      <c r="I1111" s="623" t="s">
        <v>538</v>
      </c>
      <c r="J1111" s="626" t="s">
        <v>652</v>
      </c>
      <c r="K1111" s="607" t="s">
        <v>537</v>
      </c>
      <c r="L1111" s="623" t="s">
        <v>538</v>
      </c>
      <c r="M1111" s="626" t="s">
        <v>652</v>
      </c>
      <c r="N1111" s="607" t="s">
        <v>537</v>
      </c>
      <c r="O1111" s="623" t="s">
        <v>538</v>
      </c>
      <c r="P1111" s="626" t="s">
        <v>652</v>
      </c>
      <c r="Q1111" s="607" t="s">
        <v>537</v>
      </c>
      <c r="R1111" s="623" t="s">
        <v>538</v>
      </c>
      <c r="S1111" s="626" t="s">
        <v>652</v>
      </c>
      <c r="T1111" s="607" t="s">
        <v>537</v>
      </c>
      <c r="U1111" s="623" t="s">
        <v>538</v>
      </c>
      <c r="V1111" s="626" t="s">
        <v>652</v>
      </c>
      <c r="W1111" s="607" t="s">
        <v>537</v>
      </c>
      <c r="X1111" s="623" t="s">
        <v>538</v>
      </c>
      <c r="Y1111" s="626" t="s">
        <v>652</v>
      </c>
      <c r="Z1111" s="607" t="s">
        <v>537</v>
      </c>
      <c r="AA1111" s="623" t="s">
        <v>538</v>
      </c>
      <c r="AB1111" s="626" t="s">
        <v>652</v>
      </c>
      <c r="AC1111" s="607" t="s">
        <v>537</v>
      </c>
      <c r="AD1111" s="623" t="s">
        <v>538</v>
      </c>
      <c r="AE1111" s="626" t="s">
        <v>652</v>
      </c>
      <c r="AF1111" s="607" t="s">
        <v>537</v>
      </c>
      <c r="AG1111" s="623" t="s">
        <v>538</v>
      </c>
      <c r="AH1111" s="626" t="s">
        <v>652</v>
      </c>
      <c r="AI1111" s="607" t="s">
        <v>537</v>
      </c>
      <c r="AJ1111" s="623" t="s">
        <v>538</v>
      </c>
      <c r="AK1111" s="626" t="s">
        <v>652</v>
      </c>
      <c r="AL1111" s="607" t="s">
        <v>537</v>
      </c>
      <c r="AM1111" s="623" t="s">
        <v>538</v>
      </c>
      <c r="AN1111" s="626" t="s">
        <v>652</v>
      </c>
      <c r="AO1111" s="607" t="s">
        <v>537</v>
      </c>
      <c r="AP1111" s="623" t="s">
        <v>538</v>
      </c>
      <c r="AQ1111" s="626" t="s">
        <v>652</v>
      </c>
    </row>
    <row r="1112" spans="1:43" hidden="1" x14ac:dyDescent="0.3">
      <c r="A1112" s="638"/>
      <c r="H1112" s="607" t="s">
        <v>579</v>
      </c>
      <c r="I1112" s="623">
        <v>1</v>
      </c>
      <c r="J1112" s="623">
        <v>6</v>
      </c>
      <c r="K1112" s="607" t="s">
        <v>579</v>
      </c>
      <c r="L1112" s="623">
        <v>2</v>
      </c>
      <c r="M1112" s="623">
        <v>6</v>
      </c>
      <c r="N1112" s="607" t="s">
        <v>579</v>
      </c>
      <c r="O1112" s="623">
        <v>3</v>
      </c>
      <c r="P1112" s="623">
        <v>6</v>
      </c>
      <c r="Q1112" s="607" t="s">
        <v>579</v>
      </c>
      <c r="R1112" s="623">
        <v>4</v>
      </c>
      <c r="S1112" s="623">
        <v>6</v>
      </c>
      <c r="T1112" s="607" t="s">
        <v>579</v>
      </c>
      <c r="U1112" s="623">
        <v>5</v>
      </c>
      <c r="V1112" s="623">
        <v>6</v>
      </c>
      <c r="W1112" s="607" t="s">
        <v>579</v>
      </c>
      <c r="X1112" s="623">
        <v>6</v>
      </c>
      <c r="Y1112" s="623">
        <v>6</v>
      </c>
      <c r="Z1112" s="607" t="s">
        <v>579</v>
      </c>
      <c r="AA1112" s="623">
        <v>7</v>
      </c>
      <c r="AB1112" s="623">
        <v>6</v>
      </c>
      <c r="AC1112" s="607" t="s">
        <v>579</v>
      </c>
      <c r="AD1112" s="623">
        <v>8</v>
      </c>
      <c r="AE1112" s="623">
        <v>6</v>
      </c>
      <c r="AF1112" s="607" t="s">
        <v>579</v>
      </c>
      <c r="AG1112" s="623">
        <v>9</v>
      </c>
      <c r="AH1112" s="623">
        <v>6</v>
      </c>
      <c r="AI1112" s="607" t="s">
        <v>579</v>
      </c>
      <c r="AJ1112" s="623">
        <v>10</v>
      </c>
      <c r="AK1112" s="623">
        <v>6</v>
      </c>
      <c r="AL1112" s="607" t="s">
        <v>579</v>
      </c>
      <c r="AM1112" s="623">
        <v>11</v>
      </c>
      <c r="AN1112" s="623">
        <v>6</v>
      </c>
      <c r="AO1112" s="607" t="s">
        <v>579</v>
      </c>
      <c r="AP1112" s="623">
        <v>12</v>
      </c>
      <c r="AQ1112" s="623">
        <v>6</v>
      </c>
    </row>
    <row r="1113" spans="1:43" hidden="1" x14ac:dyDescent="0.3">
      <c r="A1113" s="638"/>
      <c r="H1113" s="607" t="s">
        <v>537</v>
      </c>
      <c r="I1113" s="623" t="s">
        <v>538</v>
      </c>
      <c r="J1113" s="626" t="s">
        <v>652</v>
      </c>
      <c r="K1113" s="607" t="s">
        <v>537</v>
      </c>
      <c r="L1113" s="623" t="s">
        <v>538</v>
      </c>
      <c r="M1113" s="626" t="s">
        <v>652</v>
      </c>
      <c r="N1113" s="607" t="s">
        <v>537</v>
      </c>
      <c r="O1113" s="623" t="s">
        <v>538</v>
      </c>
      <c r="P1113" s="626" t="s">
        <v>652</v>
      </c>
      <c r="Q1113" s="607" t="s">
        <v>537</v>
      </c>
      <c r="R1113" s="623" t="s">
        <v>538</v>
      </c>
      <c r="S1113" s="626" t="s">
        <v>652</v>
      </c>
      <c r="T1113" s="607" t="s">
        <v>537</v>
      </c>
      <c r="U1113" s="623" t="s">
        <v>538</v>
      </c>
      <c r="V1113" s="626" t="s">
        <v>652</v>
      </c>
      <c r="W1113" s="607" t="s">
        <v>537</v>
      </c>
      <c r="X1113" s="623" t="s">
        <v>538</v>
      </c>
      <c r="Y1113" s="626" t="s">
        <v>652</v>
      </c>
      <c r="Z1113" s="607" t="s">
        <v>537</v>
      </c>
      <c r="AA1113" s="623" t="s">
        <v>538</v>
      </c>
      <c r="AB1113" s="626" t="s">
        <v>652</v>
      </c>
      <c r="AC1113" s="607" t="s">
        <v>537</v>
      </c>
      <c r="AD1113" s="623" t="s">
        <v>538</v>
      </c>
      <c r="AE1113" s="626" t="s">
        <v>652</v>
      </c>
      <c r="AF1113" s="607" t="s">
        <v>537</v>
      </c>
      <c r="AG1113" s="623" t="s">
        <v>538</v>
      </c>
      <c r="AH1113" s="626" t="s">
        <v>652</v>
      </c>
      <c r="AI1113" s="607" t="s">
        <v>537</v>
      </c>
      <c r="AJ1113" s="623" t="s">
        <v>538</v>
      </c>
      <c r="AK1113" s="626" t="s">
        <v>652</v>
      </c>
      <c r="AL1113" s="607" t="s">
        <v>537</v>
      </c>
      <c r="AM1113" s="623" t="s">
        <v>538</v>
      </c>
      <c r="AN1113" s="626" t="s">
        <v>652</v>
      </c>
      <c r="AO1113" s="607" t="s">
        <v>537</v>
      </c>
      <c r="AP1113" s="623" t="s">
        <v>538</v>
      </c>
      <c r="AQ1113" s="626" t="s">
        <v>652</v>
      </c>
    </row>
    <row r="1114" spans="1:43" ht="15" hidden="1" thickBot="1" x14ac:dyDescent="0.35">
      <c r="A1114" s="638"/>
      <c r="H1114" s="615" t="s">
        <v>580</v>
      </c>
      <c r="I1114" s="629">
        <v>1</v>
      </c>
      <c r="J1114" s="629">
        <v>6</v>
      </c>
      <c r="K1114" s="615" t="s">
        <v>580</v>
      </c>
      <c r="L1114" s="629">
        <v>2</v>
      </c>
      <c r="M1114" s="629">
        <v>6</v>
      </c>
      <c r="N1114" s="615" t="s">
        <v>580</v>
      </c>
      <c r="O1114" s="629">
        <v>3</v>
      </c>
      <c r="P1114" s="629">
        <v>6</v>
      </c>
      <c r="Q1114" s="615" t="s">
        <v>580</v>
      </c>
      <c r="R1114" s="629">
        <v>4</v>
      </c>
      <c r="S1114" s="629">
        <v>6</v>
      </c>
      <c r="T1114" s="615" t="s">
        <v>580</v>
      </c>
      <c r="U1114" s="629">
        <v>5</v>
      </c>
      <c r="V1114" s="629">
        <v>6</v>
      </c>
      <c r="W1114" s="615" t="s">
        <v>580</v>
      </c>
      <c r="X1114" s="629">
        <v>6</v>
      </c>
      <c r="Y1114" s="629">
        <v>6</v>
      </c>
      <c r="Z1114" s="615" t="s">
        <v>580</v>
      </c>
      <c r="AA1114" s="629">
        <v>7</v>
      </c>
      <c r="AB1114" s="629">
        <v>6</v>
      </c>
      <c r="AC1114" s="615" t="s">
        <v>580</v>
      </c>
      <c r="AD1114" s="629">
        <v>8</v>
      </c>
      <c r="AE1114" s="629">
        <v>6</v>
      </c>
      <c r="AF1114" s="615" t="s">
        <v>580</v>
      </c>
      <c r="AG1114" s="629">
        <v>9</v>
      </c>
      <c r="AH1114" s="629">
        <v>6</v>
      </c>
      <c r="AI1114" s="615" t="s">
        <v>580</v>
      </c>
      <c r="AJ1114" s="629">
        <v>10</v>
      </c>
      <c r="AK1114" s="629">
        <v>6</v>
      </c>
      <c r="AL1114" s="615" t="s">
        <v>580</v>
      </c>
      <c r="AM1114" s="629">
        <v>11</v>
      </c>
      <c r="AN1114" s="629">
        <v>6</v>
      </c>
      <c r="AO1114" s="615" t="s">
        <v>580</v>
      </c>
      <c r="AP1114" s="629">
        <v>12</v>
      </c>
      <c r="AQ1114" s="629">
        <v>6</v>
      </c>
    </row>
    <row r="1115" spans="1:43" hidden="1" x14ac:dyDescent="0.3">
      <c r="A1115" s="638"/>
      <c r="H1115" s="596" t="s">
        <v>537</v>
      </c>
      <c r="I1115" s="620" t="s">
        <v>538</v>
      </c>
      <c r="J1115" s="621" t="s">
        <v>652</v>
      </c>
      <c r="K1115" s="596" t="s">
        <v>537</v>
      </c>
      <c r="L1115" s="620" t="s">
        <v>538</v>
      </c>
      <c r="M1115" s="621" t="s">
        <v>652</v>
      </c>
      <c r="N1115" s="596" t="s">
        <v>537</v>
      </c>
      <c r="O1115" s="620" t="s">
        <v>538</v>
      </c>
      <c r="P1115" s="621" t="s">
        <v>652</v>
      </c>
      <c r="Q1115" s="596" t="s">
        <v>537</v>
      </c>
      <c r="R1115" s="620" t="s">
        <v>538</v>
      </c>
      <c r="S1115" s="621" t="s">
        <v>652</v>
      </c>
      <c r="T1115" s="596" t="s">
        <v>537</v>
      </c>
      <c r="U1115" s="620" t="s">
        <v>538</v>
      </c>
      <c r="V1115" s="621" t="s">
        <v>652</v>
      </c>
      <c r="W1115" s="596" t="s">
        <v>537</v>
      </c>
      <c r="X1115" s="620" t="s">
        <v>538</v>
      </c>
      <c r="Y1115" s="621" t="s">
        <v>652</v>
      </c>
      <c r="Z1115" s="596" t="s">
        <v>537</v>
      </c>
      <c r="AA1115" s="620" t="s">
        <v>538</v>
      </c>
      <c r="AB1115" s="621" t="s">
        <v>652</v>
      </c>
      <c r="AC1115" s="596" t="s">
        <v>537</v>
      </c>
      <c r="AD1115" s="620" t="s">
        <v>538</v>
      </c>
      <c r="AE1115" s="621" t="s">
        <v>652</v>
      </c>
      <c r="AF1115" s="596" t="s">
        <v>537</v>
      </c>
      <c r="AG1115" s="620" t="s">
        <v>538</v>
      </c>
      <c r="AH1115" s="621" t="s">
        <v>652</v>
      </c>
      <c r="AI1115" s="596" t="s">
        <v>537</v>
      </c>
      <c r="AJ1115" s="620" t="s">
        <v>538</v>
      </c>
      <c r="AK1115" s="621" t="s">
        <v>652</v>
      </c>
      <c r="AL1115" s="596" t="s">
        <v>537</v>
      </c>
      <c r="AM1115" s="620" t="s">
        <v>538</v>
      </c>
      <c r="AN1115" s="621" t="s">
        <v>652</v>
      </c>
      <c r="AO1115" s="596" t="s">
        <v>537</v>
      </c>
      <c r="AP1115" s="620" t="s">
        <v>538</v>
      </c>
      <c r="AQ1115" s="621" t="s">
        <v>652</v>
      </c>
    </row>
    <row r="1116" spans="1:43" hidden="1" x14ac:dyDescent="0.3">
      <c r="A1116" s="638"/>
      <c r="H1116" s="602" t="s">
        <v>581</v>
      </c>
      <c r="I1116" s="623">
        <v>1</v>
      </c>
      <c r="J1116" s="623">
        <v>6</v>
      </c>
      <c r="K1116" s="602" t="s">
        <v>581</v>
      </c>
      <c r="L1116" s="623">
        <v>2</v>
      </c>
      <c r="M1116" s="623">
        <v>6</v>
      </c>
      <c r="N1116" s="602" t="s">
        <v>581</v>
      </c>
      <c r="O1116" s="623">
        <v>3</v>
      </c>
      <c r="P1116" s="623">
        <v>6</v>
      </c>
      <c r="Q1116" s="602" t="s">
        <v>581</v>
      </c>
      <c r="R1116" s="623">
        <v>4</v>
      </c>
      <c r="S1116" s="623">
        <v>6</v>
      </c>
      <c r="T1116" s="602" t="s">
        <v>581</v>
      </c>
      <c r="U1116" s="623">
        <v>5</v>
      </c>
      <c r="V1116" s="623">
        <v>6</v>
      </c>
      <c r="W1116" s="602" t="s">
        <v>581</v>
      </c>
      <c r="X1116" s="623">
        <v>6</v>
      </c>
      <c r="Y1116" s="623">
        <v>6</v>
      </c>
      <c r="Z1116" s="602" t="s">
        <v>581</v>
      </c>
      <c r="AA1116" s="623">
        <v>7</v>
      </c>
      <c r="AB1116" s="623">
        <v>6</v>
      </c>
      <c r="AC1116" s="602" t="s">
        <v>581</v>
      </c>
      <c r="AD1116" s="623">
        <v>8</v>
      </c>
      <c r="AE1116" s="623">
        <v>6</v>
      </c>
      <c r="AF1116" s="602" t="s">
        <v>581</v>
      </c>
      <c r="AG1116" s="623">
        <v>9</v>
      </c>
      <c r="AH1116" s="623">
        <v>6</v>
      </c>
      <c r="AI1116" s="602" t="s">
        <v>581</v>
      </c>
      <c r="AJ1116" s="623">
        <v>10</v>
      </c>
      <c r="AK1116" s="623">
        <v>6</v>
      </c>
      <c r="AL1116" s="602" t="s">
        <v>581</v>
      </c>
      <c r="AM1116" s="623">
        <v>11</v>
      </c>
      <c r="AN1116" s="623">
        <v>6</v>
      </c>
      <c r="AO1116" s="602" t="s">
        <v>581</v>
      </c>
      <c r="AP1116" s="623">
        <v>12</v>
      </c>
      <c r="AQ1116" s="623">
        <v>6</v>
      </c>
    </row>
    <row r="1117" spans="1:43" hidden="1" x14ac:dyDescent="0.3">
      <c r="A1117" s="638"/>
      <c r="H1117" s="602" t="s">
        <v>537</v>
      </c>
      <c r="I1117" s="623" t="s">
        <v>538</v>
      </c>
      <c r="J1117" s="626" t="s">
        <v>652</v>
      </c>
      <c r="K1117" s="602" t="s">
        <v>537</v>
      </c>
      <c r="L1117" s="623" t="s">
        <v>538</v>
      </c>
      <c r="M1117" s="626" t="s">
        <v>652</v>
      </c>
      <c r="N1117" s="602" t="s">
        <v>537</v>
      </c>
      <c r="O1117" s="623" t="s">
        <v>538</v>
      </c>
      <c r="P1117" s="626" t="s">
        <v>652</v>
      </c>
      <c r="Q1117" s="602" t="s">
        <v>537</v>
      </c>
      <c r="R1117" s="623" t="s">
        <v>538</v>
      </c>
      <c r="S1117" s="626" t="s">
        <v>652</v>
      </c>
      <c r="T1117" s="602" t="s">
        <v>537</v>
      </c>
      <c r="U1117" s="623" t="s">
        <v>538</v>
      </c>
      <c r="V1117" s="626" t="s">
        <v>652</v>
      </c>
      <c r="W1117" s="602" t="s">
        <v>537</v>
      </c>
      <c r="X1117" s="623" t="s">
        <v>538</v>
      </c>
      <c r="Y1117" s="626" t="s">
        <v>652</v>
      </c>
      <c r="Z1117" s="602" t="s">
        <v>537</v>
      </c>
      <c r="AA1117" s="623" t="s">
        <v>538</v>
      </c>
      <c r="AB1117" s="626" t="s">
        <v>652</v>
      </c>
      <c r="AC1117" s="602" t="s">
        <v>537</v>
      </c>
      <c r="AD1117" s="623" t="s">
        <v>538</v>
      </c>
      <c r="AE1117" s="626" t="s">
        <v>652</v>
      </c>
      <c r="AF1117" s="602" t="s">
        <v>537</v>
      </c>
      <c r="AG1117" s="623" t="s">
        <v>538</v>
      </c>
      <c r="AH1117" s="626" t="s">
        <v>652</v>
      </c>
      <c r="AI1117" s="602" t="s">
        <v>537</v>
      </c>
      <c r="AJ1117" s="623" t="s">
        <v>538</v>
      </c>
      <c r="AK1117" s="626" t="s">
        <v>652</v>
      </c>
      <c r="AL1117" s="602" t="s">
        <v>537</v>
      </c>
      <c r="AM1117" s="623" t="s">
        <v>538</v>
      </c>
      <c r="AN1117" s="626" t="s">
        <v>652</v>
      </c>
      <c r="AO1117" s="602" t="s">
        <v>537</v>
      </c>
      <c r="AP1117" s="623" t="s">
        <v>538</v>
      </c>
      <c r="AQ1117" s="626" t="s">
        <v>652</v>
      </c>
    </row>
    <row r="1118" spans="1:43" hidden="1" x14ac:dyDescent="0.3">
      <c r="A1118" s="638"/>
      <c r="H1118" s="602" t="s">
        <v>582</v>
      </c>
      <c r="I1118" s="623">
        <v>1</v>
      </c>
      <c r="J1118" s="623">
        <v>6</v>
      </c>
      <c r="K1118" s="602" t="s">
        <v>582</v>
      </c>
      <c r="L1118" s="623">
        <v>2</v>
      </c>
      <c r="M1118" s="623">
        <v>6</v>
      </c>
      <c r="N1118" s="602" t="s">
        <v>582</v>
      </c>
      <c r="O1118" s="623">
        <v>3</v>
      </c>
      <c r="P1118" s="623">
        <v>6</v>
      </c>
      <c r="Q1118" s="602" t="s">
        <v>582</v>
      </c>
      <c r="R1118" s="623">
        <v>4</v>
      </c>
      <c r="S1118" s="623">
        <v>6</v>
      </c>
      <c r="T1118" s="602" t="s">
        <v>582</v>
      </c>
      <c r="U1118" s="623">
        <v>5</v>
      </c>
      <c r="V1118" s="623">
        <v>6</v>
      </c>
      <c r="W1118" s="602" t="s">
        <v>582</v>
      </c>
      <c r="X1118" s="623">
        <v>6</v>
      </c>
      <c r="Y1118" s="623">
        <v>6</v>
      </c>
      <c r="Z1118" s="602" t="s">
        <v>582</v>
      </c>
      <c r="AA1118" s="623">
        <v>7</v>
      </c>
      <c r="AB1118" s="623">
        <v>6</v>
      </c>
      <c r="AC1118" s="602" t="s">
        <v>582</v>
      </c>
      <c r="AD1118" s="623">
        <v>8</v>
      </c>
      <c r="AE1118" s="623">
        <v>6</v>
      </c>
      <c r="AF1118" s="602" t="s">
        <v>582</v>
      </c>
      <c r="AG1118" s="623">
        <v>9</v>
      </c>
      <c r="AH1118" s="623">
        <v>6</v>
      </c>
      <c r="AI1118" s="602" t="s">
        <v>582</v>
      </c>
      <c r="AJ1118" s="623">
        <v>10</v>
      </c>
      <c r="AK1118" s="623">
        <v>6</v>
      </c>
      <c r="AL1118" s="602" t="s">
        <v>582</v>
      </c>
      <c r="AM1118" s="623">
        <v>11</v>
      </c>
      <c r="AN1118" s="623">
        <v>6</v>
      </c>
      <c r="AO1118" s="602" t="s">
        <v>582</v>
      </c>
      <c r="AP1118" s="623">
        <v>12</v>
      </c>
      <c r="AQ1118" s="623">
        <v>6</v>
      </c>
    </row>
    <row r="1119" spans="1:43" hidden="1" x14ac:dyDescent="0.3">
      <c r="A1119" s="638"/>
      <c r="H1119" s="602" t="s">
        <v>537</v>
      </c>
      <c r="I1119" s="623" t="s">
        <v>538</v>
      </c>
      <c r="J1119" s="626" t="s">
        <v>652</v>
      </c>
      <c r="K1119" s="602" t="s">
        <v>537</v>
      </c>
      <c r="L1119" s="623" t="s">
        <v>538</v>
      </c>
      <c r="M1119" s="626" t="s">
        <v>652</v>
      </c>
      <c r="N1119" s="602" t="s">
        <v>537</v>
      </c>
      <c r="O1119" s="623" t="s">
        <v>538</v>
      </c>
      <c r="P1119" s="626" t="s">
        <v>652</v>
      </c>
      <c r="Q1119" s="602" t="s">
        <v>537</v>
      </c>
      <c r="R1119" s="623" t="s">
        <v>538</v>
      </c>
      <c r="S1119" s="626" t="s">
        <v>652</v>
      </c>
      <c r="T1119" s="602" t="s">
        <v>537</v>
      </c>
      <c r="U1119" s="623" t="s">
        <v>538</v>
      </c>
      <c r="V1119" s="626" t="s">
        <v>652</v>
      </c>
      <c r="W1119" s="602" t="s">
        <v>537</v>
      </c>
      <c r="X1119" s="623" t="s">
        <v>538</v>
      </c>
      <c r="Y1119" s="626" t="s">
        <v>652</v>
      </c>
      <c r="Z1119" s="602" t="s">
        <v>537</v>
      </c>
      <c r="AA1119" s="623" t="s">
        <v>538</v>
      </c>
      <c r="AB1119" s="626" t="s">
        <v>652</v>
      </c>
      <c r="AC1119" s="602" t="s">
        <v>537</v>
      </c>
      <c r="AD1119" s="623" t="s">
        <v>538</v>
      </c>
      <c r="AE1119" s="626" t="s">
        <v>652</v>
      </c>
      <c r="AF1119" s="602" t="s">
        <v>537</v>
      </c>
      <c r="AG1119" s="623" t="s">
        <v>538</v>
      </c>
      <c r="AH1119" s="626" t="s">
        <v>652</v>
      </c>
      <c r="AI1119" s="602" t="s">
        <v>537</v>
      </c>
      <c r="AJ1119" s="623" t="s">
        <v>538</v>
      </c>
      <c r="AK1119" s="626" t="s">
        <v>652</v>
      </c>
      <c r="AL1119" s="602" t="s">
        <v>537</v>
      </c>
      <c r="AM1119" s="623" t="s">
        <v>538</v>
      </c>
      <c r="AN1119" s="626" t="s">
        <v>652</v>
      </c>
      <c r="AO1119" s="602" t="s">
        <v>537</v>
      </c>
      <c r="AP1119" s="623" t="s">
        <v>538</v>
      </c>
      <c r="AQ1119" s="626" t="s">
        <v>652</v>
      </c>
    </row>
    <row r="1120" spans="1:43" hidden="1" x14ac:dyDescent="0.3">
      <c r="A1120" s="638"/>
      <c r="H1120" s="602" t="s">
        <v>583</v>
      </c>
      <c r="I1120" s="623">
        <v>1</v>
      </c>
      <c r="J1120" s="623">
        <v>6</v>
      </c>
      <c r="K1120" s="602" t="s">
        <v>583</v>
      </c>
      <c r="L1120" s="623">
        <v>2</v>
      </c>
      <c r="M1120" s="623">
        <v>6</v>
      </c>
      <c r="N1120" s="602" t="s">
        <v>583</v>
      </c>
      <c r="O1120" s="623">
        <v>3</v>
      </c>
      <c r="P1120" s="623">
        <v>6</v>
      </c>
      <c r="Q1120" s="602" t="s">
        <v>583</v>
      </c>
      <c r="R1120" s="623">
        <v>4</v>
      </c>
      <c r="S1120" s="623">
        <v>6</v>
      </c>
      <c r="T1120" s="602" t="s">
        <v>583</v>
      </c>
      <c r="U1120" s="623">
        <v>5</v>
      </c>
      <c r="V1120" s="623">
        <v>6</v>
      </c>
      <c r="W1120" s="602" t="s">
        <v>583</v>
      </c>
      <c r="X1120" s="623">
        <v>6</v>
      </c>
      <c r="Y1120" s="623">
        <v>6</v>
      </c>
      <c r="Z1120" s="602" t="s">
        <v>583</v>
      </c>
      <c r="AA1120" s="623">
        <v>7</v>
      </c>
      <c r="AB1120" s="623">
        <v>6</v>
      </c>
      <c r="AC1120" s="602" t="s">
        <v>583</v>
      </c>
      <c r="AD1120" s="623">
        <v>8</v>
      </c>
      <c r="AE1120" s="623">
        <v>6</v>
      </c>
      <c r="AF1120" s="602" t="s">
        <v>583</v>
      </c>
      <c r="AG1120" s="623">
        <v>9</v>
      </c>
      <c r="AH1120" s="623">
        <v>6</v>
      </c>
      <c r="AI1120" s="602" t="s">
        <v>583</v>
      </c>
      <c r="AJ1120" s="623">
        <v>10</v>
      </c>
      <c r="AK1120" s="623">
        <v>6</v>
      </c>
      <c r="AL1120" s="602" t="s">
        <v>583</v>
      </c>
      <c r="AM1120" s="623">
        <v>11</v>
      </c>
      <c r="AN1120" s="623">
        <v>6</v>
      </c>
      <c r="AO1120" s="602" t="s">
        <v>583</v>
      </c>
      <c r="AP1120" s="623">
        <v>12</v>
      </c>
      <c r="AQ1120" s="623">
        <v>6</v>
      </c>
    </row>
    <row r="1121" spans="1:43" hidden="1" x14ac:dyDescent="0.3">
      <c r="A1121" s="638"/>
      <c r="H1121" s="602" t="s">
        <v>537</v>
      </c>
      <c r="I1121" s="623" t="s">
        <v>538</v>
      </c>
      <c r="J1121" s="626" t="s">
        <v>652</v>
      </c>
      <c r="K1121" s="602" t="s">
        <v>537</v>
      </c>
      <c r="L1121" s="623" t="s">
        <v>538</v>
      </c>
      <c r="M1121" s="626" t="s">
        <v>652</v>
      </c>
      <c r="N1121" s="602" t="s">
        <v>537</v>
      </c>
      <c r="O1121" s="623" t="s">
        <v>538</v>
      </c>
      <c r="P1121" s="626" t="s">
        <v>652</v>
      </c>
      <c r="Q1121" s="602" t="s">
        <v>537</v>
      </c>
      <c r="R1121" s="623" t="s">
        <v>538</v>
      </c>
      <c r="S1121" s="626" t="s">
        <v>652</v>
      </c>
      <c r="T1121" s="602" t="s">
        <v>537</v>
      </c>
      <c r="U1121" s="623" t="s">
        <v>538</v>
      </c>
      <c r="V1121" s="626" t="s">
        <v>652</v>
      </c>
      <c r="W1121" s="602" t="s">
        <v>537</v>
      </c>
      <c r="X1121" s="623" t="s">
        <v>538</v>
      </c>
      <c r="Y1121" s="626" t="s">
        <v>652</v>
      </c>
      <c r="Z1121" s="602" t="s">
        <v>537</v>
      </c>
      <c r="AA1121" s="623" t="s">
        <v>538</v>
      </c>
      <c r="AB1121" s="626" t="s">
        <v>652</v>
      </c>
      <c r="AC1121" s="602" t="s">
        <v>537</v>
      </c>
      <c r="AD1121" s="623" t="s">
        <v>538</v>
      </c>
      <c r="AE1121" s="626" t="s">
        <v>652</v>
      </c>
      <c r="AF1121" s="602" t="s">
        <v>537</v>
      </c>
      <c r="AG1121" s="623" t="s">
        <v>538</v>
      </c>
      <c r="AH1121" s="626" t="s">
        <v>652</v>
      </c>
      <c r="AI1121" s="602" t="s">
        <v>537</v>
      </c>
      <c r="AJ1121" s="623" t="s">
        <v>538</v>
      </c>
      <c r="AK1121" s="626" t="s">
        <v>652</v>
      </c>
      <c r="AL1121" s="602" t="s">
        <v>537</v>
      </c>
      <c r="AM1121" s="623" t="s">
        <v>538</v>
      </c>
      <c r="AN1121" s="626" t="s">
        <v>652</v>
      </c>
      <c r="AO1121" s="602" t="s">
        <v>537</v>
      </c>
      <c r="AP1121" s="623" t="s">
        <v>538</v>
      </c>
      <c r="AQ1121" s="626" t="s">
        <v>652</v>
      </c>
    </row>
    <row r="1122" spans="1:43" hidden="1" x14ac:dyDescent="0.3">
      <c r="A1122" s="638"/>
      <c r="H1122" s="602" t="s">
        <v>585</v>
      </c>
      <c r="I1122" s="623">
        <v>1</v>
      </c>
      <c r="J1122" s="623">
        <v>6</v>
      </c>
      <c r="K1122" s="602" t="s">
        <v>585</v>
      </c>
      <c r="L1122" s="623">
        <v>2</v>
      </c>
      <c r="M1122" s="623">
        <v>6</v>
      </c>
      <c r="N1122" s="602" t="s">
        <v>585</v>
      </c>
      <c r="O1122" s="623">
        <v>3</v>
      </c>
      <c r="P1122" s="623">
        <v>6</v>
      </c>
      <c r="Q1122" s="602" t="s">
        <v>585</v>
      </c>
      <c r="R1122" s="623">
        <v>4</v>
      </c>
      <c r="S1122" s="623">
        <v>6</v>
      </c>
      <c r="T1122" s="602" t="s">
        <v>585</v>
      </c>
      <c r="U1122" s="623">
        <v>5</v>
      </c>
      <c r="V1122" s="623">
        <v>6</v>
      </c>
      <c r="W1122" s="602" t="s">
        <v>585</v>
      </c>
      <c r="X1122" s="623">
        <v>6</v>
      </c>
      <c r="Y1122" s="623">
        <v>6</v>
      </c>
      <c r="Z1122" s="602" t="s">
        <v>585</v>
      </c>
      <c r="AA1122" s="623">
        <v>7</v>
      </c>
      <c r="AB1122" s="623">
        <v>6</v>
      </c>
      <c r="AC1122" s="602" t="s">
        <v>585</v>
      </c>
      <c r="AD1122" s="623">
        <v>8</v>
      </c>
      <c r="AE1122" s="623">
        <v>6</v>
      </c>
      <c r="AF1122" s="602" t="s">
        <v>585</v>
      </c>
      <c r="AG1122" s="623">
        <v>9</v>
      </c>
      <c r="AH1122" s="623">
        <v>6</v>
      </c>
      <c r="AI1122" s="602" t="s">
        <v>585</v>
      </c>
      <c r="AJ1122" s="623">
        <v>10</v>
      </c>
      <c r="AK1122" s="623">
        <v>6</v>
      </c>
      <c r="AL1122" s="602" t="s">
        <v>585</v>
      </c>
      <c r="AM1122" s="623">
        <v>11</v>
      </c>
      <c r="AN1122" s="623">
        <v>6</v>
      </c>
      <c r="AO1122" s="602" t="s">
        <v>585</v>
      </c>
      <c r="AP1122" s="623">
        <v>12</v>
      </c>
      <c r="AQ1122" s="623">
        <v>6</v>
      </c>
    </row>
    <row r="1123" spans="1:43" hidden="1" x14ac:dyDescent="0.3">
      <c r="A1123" s="638"/>
      <c r="H1123" s="602" t="s">
        <v>537</v>
      </c>
      <c r="I1123" s="623" t="s">
        <v>538</v>
      </c>
      <c r="J1123" s="626" t="s">
        <v>652</v>
      </c>
      <c r="K1123" s="602" t="s">
        <v>537</v>
      </c>
      <c r="L1123" s="623" t="s">
        <v>538</v>
      </c>
      <c r="M1123" s="626" t="s">
        <v>652</v>
      </c>
      <c r="N1123" s="602" t="s">
        <v>537</v>
      </c>
      <c r="O1123" s="623" t="s">
        <v>538</v>
      </c>
      <c r="P1123" s="626" t="s">
        <v>652</v>
      </c>
      <c r="Q1123" s="602" t="s">
        <v>537</v>
      </c>
      <c r="R1123" s="623" t="s">
        <v>538</v>
      </c>
      <c r="S1123" s="626" t="s">
        <v>652</v>
      </c>
      <c r="T1123" s="602" t="s">
        <v>537</v>
      </c>
      <c r="U1123" s="623" t="s">
        <v>538</v>
      </c>
      <c r="V1123" s="626" t="s">
        <v>652</v>
      </c>
      <c r="W1123" s="602" t="s">
        <v>537</v>
      </c>
      <c r="X1123" s="623" t="s">
        <v>538</v>
      </c>
      <c r="Y1123" s="626" t="s">
        <v>652</v>
      </c>
      <c r="Z1123" s="602" t="s">
        <v>537</v>
      </c>
      <c r="AA1123" s="623" t="s">
        <v>538</v>
      </c>
      <c r="AB1123" s="626" t="s">
        <v>652</v>
      </c>
      <c r="AC1123" s="602" t="s">
        <v>537</v>
      </c>
      <c r="AD1123" s="623" t="s">
        <v>538</v>
      </c>
      <c r="AE1123" s="626" t="s">
        <v>652</v>
      </c>
      <c r="AF1123" s="602" t="s">
        <v>537</v>
      </c>
      <c r="AG1123" s="623" t="s">
        <v>538</v>
      </c>
      <c r="AH1123" s="626" t="s">
        <v>652</v>
      </c>
      <c r="AI1123" s="602" t="s">
        <v>537</v>
      </c>
      <c r="AJ1123" s="623" t="s">
        <v>538</v>
      </c>
      <c r="AK1123" s="626" t="s">
        <v>652</v>
      </c>
      <c r="AL1123" s="602" t="s">
        <v>537</v>
      </c>
      <c r="AM1123" s="623" t="s">
        <v>538</v>
      </c>
      <c r="AN1123" s="626" t="s">
        <v>652</v>
      </c>
      <c r="AO1123" s="602" t="s">
        <v>537</v>
      </c>
      <c r="AP1123" s="623" t="s">
        <v>538</v>
      </c>
      <c r="AQ1123" s="626" t="s">
        <v>652</v>
      </c>
    </row>
    <row r="1124" spans="1:43" hidden="1" x14ac:dyDescent="0.3">
      <c r="A1124" s="638"/>
      <c r="H1124" s="602" t="s">
        <v>586</v>
      </c>
      <c r="I1124" s="623">
        <v>1</v>
      </c>
      <c r="J1124" s="623">
        <v>6</v>
      </c>
      <c r="K1124" s="602" t="s">
        <v>586</v>
      </c>
      <c r="L1124" s="623">
        <v>2</v>
      </c>
      <c r="M1124" s="623">
        <v>6</v>
      </c>
      <c r="N1124" s="602" t="s">
        <v>586</v>
      </c>
      <c r="O1124" s="623">
        <v>3</v>
      </c>
      <c r="P1124" s="623">
        <v>6</v>
      </c>
      <c r="Q1124" s="602" t="s">
        <v>586</v>
      </c>
      <c r="R1124" s="623">
        <v>4</v>
      </c>
      <c r="S1124" s="623">
        <v>6</v>
      </c>
      <c r="T1124" s="602" t="s">
        <v>586</v>
      </c>
      <c r="U1124" s="623">
        <v>5</v>
      </c>
      <c r="V1124" s="623">
        <v>6</v>
      </c>
      <c r="W1124" s="602" t="s">
        <v>586</v>
      </c>
      <c r="X1124" s="623">
        <v>6</v>
      </c>
      <c r="Y1124" s="623">
        <v>6</v>
      </c>
      <c r="Z1124" s="602" t="s">
        <v>586</v>
      </c>
      <c r="AA1124" s="623">
        <v>7</v>
      </c>
      <c r="AB1124" s="623">
        <v>6</v>
      </c>
      <c r="AC1124" s="602" t="s">
        <v>586</v>
      </c>
      <c r="AD1124" s="623">
        <v>8</v>
      </c>
      <c r="AE1124" s="623">
        <v>6</v>
      </c>
      <c r="AF1124" s="602" t="s">
        <v>586</v>
      </c>
      <c r="AG1124" s="623">
        <v>9</v>
      </c>
      <c r="AH1124" s="623">
        <v>6</v>
      </c>
      <c r="AI1124" s="602" t="s">
        <v>586</v>
      </c>
      <c r="AJ1124" s="623">
        <v>10</v>
      </c>
      <c r="AK1124" s="623">
        <v>6</v>
      </c>
      <c r="AL1124" s="602" t="s">
        <v>586</v>
      </c>
      <c r="AM1124" s="623">
        <v>11</v>
      </c>
      <c r="AN1124" s="623">
        <v>6</v>
      </c>
      <c r="AO1124" s="602" t="s">
        <v>586</v>
      </c>
      <c r="AP1124" s="623">
        <v>12</v>
      </c>
      <c r="AQ1124" s="623">
        <v>6</v>
      </c>
    </row>
    <row r="1125" spans="1:43" hidden="1" x14ac:dyDescent="0.3">
      <c r="A1125" s="638"/>
      <c r="H1125" s="602" t="s">
        <v>537</v>
      </c>
      <c r="I1125" s="623" t="s">
        <v>538</v>
      </c>
      <c r="J1125" s="626" t="s">
        <v>652</v>
      </c>
      <c r="K1125" s="602" t="s">
        <v>537</v>
      </c>
      <c r="L1125" s="623" t="s">
        <v>538</v>
      </c>
      <c r="M1125" s="626" t="s">
        <v>652</v>
      </c>
      <c r="N1125" s="602" t="s">
        <v>537</v>
      </c>
      <c r="O1125" s="623" t="s">
        <v>538</v>
      </c>
      <c r="P1125" s="626" t="s">
        <v>652</v>
      </c>
      <c r="Q1125" s="602" t="s">
        <v>537</v>
      </c>
      <c r="R1125" s="623" t="s">
        <v>538</v>
      </c>
      <c r="S1125" s="626" t="s">
        <v>652</v>
      </c>
      <c r="T1125" s="602" t="s">
        <v>537</v>
      </c>
      <c r="U1125" s="623" t="s">
        <v>538</v>
      </c>
      <c r="V1125" s="626" t="s">
        <v>652</v>
      </c>
      <c r="W1125" s="602" t="s">
        <v>537</v>
      </c>
      <c r="X1125" s="623" t="s">
        <v>538</v>
      </c>
      <c r="Y1125" s="626" t="s">
        <v>652</v>
      </c>
      <c r="Z1125" s="602" t="s">
        <v>537</v>
      </c>
      <c r="AA1125" s="623" t="s">
        <v>538</v>
      </c>
      <c r="AB1125" s="626" t="s">
        <v>652</v>
      </c>
      <c r="AC1125" s="602" t="s">
        <v>537</v>
      </c>
      <c r="AD1125" s="623" t="s">
        <v>538</v>
      </c>
      <c r="AE1125" s="626" t="s">
        <v>652</v>
      </c>
      <c r="AF1125" s="602" t="s">
        <v>537</v>
      </c>
      <c r="AG1125" s="623" t="s">
        <v>538</v>
      </c>
      <c r="AH1125" s="626" t="s">
        <v>652</v>
      </c>
      <c r="AI1125" s="602" t="s">
        <v>537</v>
      </c>
      <c r="AJ1125" s="623" t="s">
        <v>538</v>
      </c>
      <c r="AK1125" s="626" t="s">
        <v>652</v>
      </c>
      <c r="AL1125" s="602" t="s">
        <v>537</v>
      </c>
      <c r="AM1125" s="623" t="s">
        <v>538</v>
      </c>
      <c r="AN1125" s="626" t="s">
        <v>652</v>
      </c>
      <c r="AO1125" s="602" t="s">
        <v>537</v>
      </c>
      <c r="AP1125" s="623" t="s">
        <v>538</v>
      </c>
      <c r="AQ1125" s="626" t="s">
        <v>652</v>
      </c>
    </row>
    <row r="1126" spans="1:43" hidden="1" x14ac:dyDescent="0.3">
      <c r="A1126" s="638"/>
      <c r="H1126" s="602" t="s">
        <v>587</v>
      </c>
      <c r="I1126" s="623">
        <v>1</v>
      </c>
      <c r="J1126" s="623">
        <v>6</v>
      </c>
      <c r="K1126" s="602" t="s">
        <v>587</v>
      </c>
      <c r="L1126" s="623">
        <v>2</v>
      </c>
      <c r="M1126" s="623">
        <v>6</v>
      </c>
      <c r="N1126" s="602" t="s">
        <v>587</v>
      </c>
      <c r="O1126" s="623">
        <v>3</v>
      </c>
      <c r="P1126" s="623">
        <v>6</v>
      </c>
      <c r="Q1126" s="602" t="s">
        <v>587</v>
      </c>
      <c r="R1126" s="623">
        <v>4</v>
      </c>
      <c r="S1126" s="623">
        <v>6</v>
      </c>
      <c r="T1126" s="602" t="s">
        <v>587</v>
      </c>
      <c r="U1126" s="623">
        <v>5</v>
      </c>
      <c r="V1126" s="623">
        <v>6</v>
      </c>
      <c r="W1126" s="602" t="s">
        <v>587</v>
      </c>
      <c r="X1126" s="623">
        <v>6</v>
      </c>
      <c r="Y1126" s="623">
        <v>6</v>
      </c>
      <c r="Z1126" s="602" t="s">
        <v>587</v>
      </c>
      <c r="AA1126" s="623">
        <v>7</v>
      </c>
      <c r="AB1126" s="623">
        <v>6</v>
      </c>
      <c r="AC1126" s="602" t="s">
        <v>587</v>
      </c>
      <c r="AD1126" s="623">
        <v>8</v>
      </c>
      <c r="AE1126" s="623">
        <v>6</v>
      </c>
      <c r="AF1126" s="602" t="s">
        <v>587</v>
      </c>
      <c r="AG1126" s="623">
        <v>9</v>
      </c>
      <c r="AH1126" s="623">
        <v>6</v>
      </c>
      <c r="AI1126" s="602" t="s">
        <v>587</v>
      </c>
      <c r="AJ1126" s="623">
        <v>10</v>
      </c>
      <c r="AK1126" s="623">
        <v>6</v>
      </c>
      <c r="AL1126" s="602" t="s">
        <v>587</v>
      </c>
      <c r="AM1126" s="623">
        <v>11</v>
      </c>
      <c r="AN1126" s="623">
        <v>6</v>
      </c>
      <c r="AO1126" s="602" t="s">
        <v>587</v>
      </c>
      <c r="AP1126" s="623">
        <v>12</v>
      </c>
      <c r="AQ1126" s="623">
        <v>6</v>
      </c>
    </row>
    <row r="1127" spans="1:43" hidden="1" x14ac:dyDescent="0.3">
      <c r="A1127" s="638"/>
      <c r="H1127" s="602" t="s">
        <v>537</v>
      </c>
      <c r="I1127" s="623" t="s">
        <v>538</v>
      </c>
      <c r="J1127" s="626" t="s">
        <v>652</v>
      </c>
      <c r="K1127" s="602" t="s">
        <v>537</v>
      </c>
      <c r="L1127" s="623" t="s">
        <v>538</v>
      </c>
      <c r="M1127" s="626" t="s">
        <v>652</v>
      </c>
      <c r="N1127" s="602" t="s">
        <v>537</v>
      </c>
      <c r="O1127" s="623" t="s">
        <v>538</v>
      </c>
      <c r="P1127" s="626" t="s">
        <v>652</v>
      </c>
      <c r="Q1127" s="602" t="s">
        <v>537</v>
      </c>
      <c r="R1127" s="623" t="s">
        <v>538</v>
      </c>
      <c r="S1127" s="626" t="s">
        <v>652</v>
      </c>
      <c r="T1127" s="602" t="s">
        <v>537</v>
      </c>
      <c r="U1127" s="623" t="s">
        <v>538</v>
      </c>
      <c r="V1127" s="626" t="s">
        <v>652</v>
      </c>
      <c r="W1127" s="602" t="s">
        <v>537</v>
      </c>
      <c r="X1127" s="623" t="s">
        <v>538</v>
      </c>
      <c r="Y1127" s="626" t="s">
        <v>652</v>
      </c>
      <c r="Z1127" s="602" t="s">
        <v>537</v>
      </c>
      <c r="AA1127" s="623" t="s">
        <v>538</v>
      </c>
      <c r="AB1127" s="626" t="s">
        <v>652</v>
      </c>
      <c r="AC1127" s="602" t="s">
        <v>537</v>
      </c>
      <c r="AD1127" s="623" t="s">
        <v>538</v>
      </c>
      <c r="AE1127" s="626" t="s">
        <v>652</v>
      </c>
      <c r="AF1127" s="602" t="s">
        <v>537</v>
      </c>
      <c r="AG1127" s="623" t="s">
        <v>538</v>
      </c>
      <c r="AH1127" s="626" t="s">
        <v>652</v>
      </c>
      <c r="AI1127" s="602" t="s">
        <v>537</v>
      </c>
      <c r="AJ1127" s="623" t="s">
        <v>538</v>
      </c>
      <c r="AK1127" s="626" t="s">
        <v>652</v>
      </c>
      <c r="AL1127" s="602" t="s">
        <v>537</v>
      </c>
      <c r="AM1127" s="623" t="s">
        <v>538</v>
      </c>
      <c r="AN1127" s="626" t="s">
        <v>652</v>
      </c>
      <c r="AO1127" s="602" t="s">
        <v>537</v>
      </c>
      <c r="AP1127" s="623" t="s">
        <v>538</v>
      </c>
      <c r="AQ1127" s="626" t="s">
        <v>652</v>
      </c>
    </row>
    <row r="1128" spans="1:43" hidden="1" x14ac:dyDescent="0.3">
      <c r="A1128" s="638"/>
      <c r="H1128" s="602" t="s">
        <v>588</v>
      </c>
      <c r="I1128" s="623">
        <v>1</v>
      </c>
      <c r="J1128" s="623">
        <v>6</v>
      </c>
      <c r="K1128" s="602" t="s">
        <v>588</v>
      </c>
      <c r="L1128" s="623">
        <v>2</v>
      </c>
      <c r="M1128" s="623">
        <v>6</v>
      </c>
      <c r="N1128" s="602" t="s">
        <v>588</v>
      </c>
      <c r="O1128" s="623">
        <v>3</v>
      </c>
      <c r="P1128" s="623">
        <v>6</v>
      </c>
      <c r="Q1128" s="602" t="s">
        <v>588</v>
      </c>
      <c r="R1128" s="623">
        <v>4</v>
      </c>
      <c r="S1128" s="623">
        <v>6</v>
      </c>
      <c r="T1128" s="602" t="s">
        <v>588</v>
      </c>
      <c r="U1128" s="623">
        <v>5</v>
      </c>
      <c r="V1128" s="623">
        <v>6</v>
      </c>
      <c r="W1128" s="602" t="s">
        <v>588</v>
      </c>
      <c r="X1128" s="623">
        <v>6</v>
      </c>
      <c r="Y1128" s="623">
        <v>6</v>
      </c>
      <c r="Z1128" s="602" t="s">
        <v>588</v>
      </c>
      <c r="AA1128" s="623">
        <v>7</v>
      </c>
      <c r="AB1128" s="623">
        <v>6</v>
      </c>
      <c r="AC1128" s="602" t="s">
        <v>588</v>
      </c>
      <c r="AD1128" s="623">
        <v>8</v>
      </c>
      <c r="AE1128" s="623">
        <v>6</v>
      </c>
      <c r="AF1128" s="602" t="s">
        <v>588</v>
      </c>
      <c r="AG1128" s="623">
        <v>9</v>
      </c>
      <c r="AH1128" s="623">
        <v>6</v>
      </c>
      <c r="AI1128" s="602" t="s">
        <v>588</v>
      </c>
      <c r="AJ1128" s="623">
        <v>10</v>
      </c>
      <c r="AK1128" s="623">
        <v>6</v>
      </c>
      <c r="AL1128" s="602" t="s">
        <v>588</v>
      </c>
      <c r="AM1128" s="623">
        <v>11</v>
      </c>
      <c r="AN1128" s="623">
        <v>6</v>
      </c>
      <c r="AO1128" s="602" t="s">
        <v>588</v>
      </c>
      <c r="AP1128" s="623">
        <v>12</v>
      </c>
      <c r="AQ1128" s="623">
        <v>6</v>
      </c>
    </row>
    <row r="1129" spans="1:43" hidden="1" x14ac:dyDescent="0.3">
      <c r="A1129" s="638"/>
      <c r="H1129" s="602" t="s">
        <v>537</v>
      </c>
      <c r="I1129" s="623" t="s">
        <v>538</v>
      </c>
      <c r="J1129" s="626" t="s">
        <v>652</v>
      </c>
      <c r="K1129" s="602" t="s">
        <v>537</v>
      </c>
      <c r="L1129" s="623" t="s">
        <v>538</v>
      </c>
      <c r="M1129" s="626" t="s">
        <v>652</v>
      </c>
      <c r="N1129" s="602" t="s">
        <v>537</v>
      </c>
      <c r="O1129" s="623" t="s">
        <v>538</v>
      </c>
      <c r="P1129" s="626" t="s">
        <v>652</v>
      </c>
      <c r="Q1129" s="602" t="s">
        <v>537</v>
      </c>
      <c r="R1129" s="623" t="s">
        <v>538</v>
      </c>
      <c r="S1129" s="626" t="s">
        <v>652</v>
      </c>
      <c r="T1129" s="602" t="s">
        <v>537</v>
      </c>
      <c r="U1129" s="623" t="s">
        <v>538</v>
      </c>
      <c r="V1129" s="626" t="s">
        <v>652</v>
      </c>
      <c r="W1129" s="602" t="s">
        <v>537</v>
      </c>
      <c r="X1129" s="623" t="s">
        <v>538</v>
      </c>
      <c r="Y1129" s="626" t="s">
        <v>652</v>
      </c>
      <c r="Z1129" s="602" t="s">
        <v>537</v>
      </c>
      <c r="AA1129" s="623" t="s">
        <v>538</v>
      </c>
      <c r="AB1129" s="626" t="s">
        <v>652</v>
      </c>
      <c r="AC1129" s="602" t="s">
        <v>537</v>
      </c>
      <c r="AD1129" s="623" t="s">
        <v>538</v>
      </c>
      <c r="AE1129" s="626" t="s">
        <v>652</v>
      </c>
      <c r="AF1129" s="602" t="s">
        <v>537</v>
      </c>
      <c r="AG1129" s="623" t="s">
        <v>538</v>
      </c>
      <c r="AH1129" s="626" t="s">
        <v>652</v>
      </c>
      <c r="AI1129" s="602" t="s">
        <v>537</v>
      </c>
      <c r="AJ1129" s="623" t="s">
        <v>538</v>
      </c>
      <c r="AK1129" s="626" t="s">
        <v>652</v>
      </c>
      <c r="AL1129" s="602" t="s">
        <v>537</v>
      </c>
      <c r="AM1129" s="623" t="s">
        <v>538</v>
      </c>
      <c r="AN1129" s="626" t="s">
        <v>652</v>
      </c>
      <c r="AO1129" s="602" t="s">
        <v>537</v>
      </c>
      <c r="AP1129" s="623" t="s">
        <v>538</v>
      </c>
      <c r="AQ1129" s="626" t="s">
        <v>652</v>
      </c>
    </row>
    <row r="1130" spans="1:43" hidden="1" x14ac:dyDescent="0.3">
      <c r="A1130" s="638"/>
      <c r="H1130" s="602" t="s">
        <v>589</v>
      </c>
      <c r="I1130" s="623">
        <v>1</v>
      </c>
      <c r="J1130" s="623">
        <v>6</v>
      </c>
      <c r="K1130" s="602" t="s">
        <v>589</v>
      </c>
      <c r="L1130" s="623">
        <v>2</v>
      </c>
      <c r="M1130" s="623">
        <v>6</v>
      </c>
      <c r="N1130" s="602" t="s">
        <v>589</v>
      </c>
      <c r="O1130" s="623">
        <v>3</v>
      </c>
      <c r="P1130" s="623">
        <v>6</v>
      </c>
      <c r="Q1130" s="602" t="s">
        <v>589</v>
      </c>
      <c r="R1130" s="623">
        <v>4</v>
      </c>
      <c r="S1130" s="623">
        <v>6</v>
      </c>
      <c r="T1130" s="602" t="s">
        <v>589</v>
      </c>
      <c r="U1130" s="623">
        <v>5</v>
      </c>
      <c r="V1130" s="623">
        <v>6</v>
      </c>
      <c r="W1130" s="602" t="s">
        <v>589</v>
      </c>
      <c r="X1130" s="623">
        <v>6</v>
      </c>
      <c r="Y1130" s="623">
        <v>6</v>
      </c>
      <c r="Z1130" s="602" t="s">
        <v>589</v>
      </c>
      <c r="AA1130" s="623">
        <v>7</v>
      </c>
      <c r="AB1130" s="623">
        <v>6</v>
      </c>
      <c r="AC1130" s="602" t="s">
        <v>589</v>
      </c>
      <c r="AD1130" s="623">
        <v>8</v>
      </c>
      <c r="AE1130" s="623">
        <v>6</v>
      </c>
      <c r="AF1130" s="602" t="s">
        <v>589</v>
      </c>
      <c r="AG1130" s="623">
        <v>9</v>
      </c>
      <c r="AH1130" s="623">
        <v>6</v>
      </c>
      <c r="AI1130" s="602" t="s">
        <v>589</v>
      </c>
      <c r="AJ1130" s="623">
        <v>10</v>
      </c>
      <c r="AK1130" s="623">
        <v>6</v>
      </c>
      <c r="AL1130" s="602" t="s">
        <v>589</v>
      </c>
      <c r="AM1130" s="623">
        <v>11</v>
      </c>
      <c r="AN1130" s="623">
        <v>6</v>
      </c>
      <c r="AO1130" s="602" t="s">
        <v>589</v>
      </c>
      <c r="AP1130" s="623">
        <v>12</v>
      </c>
      <c r="AQ1130" s="623">
        <v>6</v>
      </c>
    </row>
    <row r="1131" spans="1:43" hidden="1" x14ac:dyDescent="0.3">
      <c r="A1131" s="638"/>
      <c r="H1131" s="607" t="s">
        <v>537</v>
      </c>
      <c r="I1131" s="623" t="s">
        <v>538</v>
      </c>
      <c r="J1131" s="626" t="s">
        <v>652</v>
      </c>
      <c r="K1131" s="607" t="s">
        <v>537</v>
      </c>
      <c r="L1131" s="623" t="s">
        <v>538</v>
      </c>
      <c r="M1131" s="626" t="s">
        <v>652</v>
      </c>
      <c r="N1131" s="607" t="s">
        <v>537</v>
      </c>
      <c r="O1131" s="623" t="s">
        <v>538</v>
      </c>
      <c r="P1131" s="626" t="s">
        <v>652</v>
      </c>
      <c r="Q1131" s="607" t="s">
        <v>537</v>
      </c>
      <c r="R1131" s="623" t="s">
        <v>538</v>
      </c>
      <c r="S1131" s="626" t="s">
        <v>652</v>
      </c>
      <c r="T1131" s="607" t="s">
        <v>537</v>
      </c>
      <c r="U1131" s="623" t="s">
        <v>538</v>
      </c>
      <c r="V1131" s="626" t="s">
        <v>652</v>
      </c>
      <c r="W1131" s="607" t="s">
        <v>537</v>
      </c>
      <c r="X1131" s="623" t="s">
        <v>538</v>
      </c>
      <c r="Y1131" s="626" t="s">
        <v>652</v>
      </c>
      <c r="Z1131" s="607" t="s">
        <v>537</v>
      </c>
      <c r="AA1131" s="623" t="s">
        <v>538</v>
      </c>
      <c r="AB1131" s="626" t="s">
        <v>652</v>
      </c>
      <c r="AC1131" s="607" t="s">
        <v>537</v>
      </c>
      <c r="AD1131" s="623" t="s">
        <v>538</v>
      </c>
      <c r="AE1131" s="626" t="s">
        <v>652</v>
      </c>
      <c r="AF1131" s="607" t="s">
        <v>537</v>
      </c>
      <c r="AG1131" s="623" t="s">
        <v>538</v>
      </c>
      <c r="AH1131" s="626" t="s">
        <v>652</v>
      </c>
      <c r="AI1131" s="607" t="s">
        <v>537</v>
      </c>
      <c r="AJ1131" s="623" t="s">
        <v>538</v>
      </c>
      <c r="AK1131" s="626" t="s">
        <v>652</v>
      </c>
      <c r="AL1131" s="607" t="s">
        <v>537</v>
      </c>
      <c r="AM1131" s="623" t="s">
        <v>538</v>
      </c>
      <c r="AN1131" s="626" t="s">
        <v>652</v>
      </c>
      <c r="AO1131" s="607" t="s">
        <v>537</v>
      </c>
      <c r="AP1131" s="623" t="s">
        <v>538</v>
      </c>
      <c r="AQ1131" s="626" t="s">
        <v>652</v>
      </c>
    </row>
    <row r="1132" spans="1:43" hidden="1" x14ac:dyDescent="0.3">
      <c r="A1132" s="638"/>
      <c r="H1132" s="607" t="s">
        <v>592</v>
      </c>
      <c r="I1132" s="623">
        <v>1</v>
      </c>
      <c r="J1132" s="623">
        <v>6</v>
      </c>
      <c r="K1132" s="607" t="s">
        <v>592</v>
      </c>
      <c r="L1132" s="623">
        <v>2</v>
      </c>
      <c r="M1132" s="623">
        <v>6</v>
      </c>
      <c r="N1132" s="607" t="s">
        <v>592</v>
      </c>
      <c r="O1132" s="623">
        <v>3</v>
      </c>
      <c r="P1132" s="623">
        <v>6</v>
      </c>
      <c r="Q1132" s="607" t="s">
        <v>592</v>
      </c>
      <c r="R1132" s="623">
        <v>4</v>
      </c>
      <c r="S1132" s="623">
        <v>6</v>
      </c>
      <c r="T1132" s="607" t="s">
        <v>592</v>
      </c>
      <c r="U1132" s="623">
        <v>5</v>
      </c>
      <c r="V1132" s="623">
        <v>6</v>
      </c>
      <c r="W1132" s="607" t="s">
        <v>592</v>
      </c>
      <c r="X1132" s="623">
        <v>6</v>
      </c>
      <c r="Y1132" s="623">
        <v>6</v>
      </c>
      <c r="Z1132" s="607" t="s">
        <v>592</v>
      </c>
      <c r="AA1132" s="623">
        <v>7</v>
      </c>
      <c r="AB1132" s="623">
        <v>6</v>
      </c>
      <c r="AC1132" s="607" t="s">
        <v>592</v>
      </c>
      <c r="AD1132" s="623">
        <v>8</v>
      </c>
      <c r="AE1132" s="623">
        <v>6</v>
      </c>
      <c r="AF1132" s="607" t="s">
        <v>592</v>
      </c>
      <c r="AG1132" s="623">
        <v>9</v>
      </c>
      <c r="AH1132" s="623">
        <v>6</v>
      </c>
      <c r="AI1132" s="607" t="s">
        <v>592</v>
      </c>
      <c r="AJ1132" s="623">
        <v>10</v>
      </c>
      <c r="AK1132" s="623">
        <v>6</v>
      </c>
      <c r="AL1132" s="607" t="s">
        <v>592</v>
      </c>
      <c r="AM1132" s="623">
        <v>11</v>
      </c>
      <c r="AN1132" s="623">
        <v>6</v>
      </c>
      <c r="AO1132" s="607" t="s">
        <v>592</v>
      </c>
      <c r="AP1132" s="623">
        <v>12</v>
      </c>
      <c r="AQ1132" s="623">
        <v>6</v>
      </c>
    </row>
    <row r="1133" spans="1:43" hidden="1" x14ac:dyDescent="0.3">
      <c r="A1133" s="638"/>
      <c r="H1133" s="602" t="s">
        <v>537</v>
      </c>
      <c r="I1133" s="623" t="s">
        <v>538</v>
      </c>
      <c r="J1133" s="626" t="s">
        <v>652</v>
      </c>
      <c r="K1133" s="602" t="s">
        <v>537</v>
      </c>
      <c r="L1133" s="623" t="s">
        <v>538</v>
      </c>
      <c r="M1133" s="626" t="s">
        <v>652</v>
      </c>
      <c r="N1133" s="602" t="s">
        <v>537</v>
      </c>
      <c r="O1133" s="623" t="s">
        <v>538</v>
      </c>
      <c r="P1133" s="626" t="s">
        <v>652</v>
      </c>
      <c r="Q1133" s="602" t="s">
        <v>537</v>
      </c>
      <c r="R1133" s="623" t="s">
        <v>538</v>
      </c>
      <c r="S1133" s="626" t="s">
        <v>652</v>
      </c>
      <c r="T1133" s="602" t="s">
        <v>537</v>
      </c>
      <c r="U1133" s="623" t="s">
        <v>538</v>
      </c>
      <c r="V1133" s="626" t="s">
        <v>652</v>
      </c>
      <c r="W1133" s="602" t="s">
        <v>537</v>
      </c>
      <c r="X1133" s="623" t="s">
        <v>538</v>
      </c>
      <c r="Y1133" s="626" t="s">
        <v>652</v>
      </c>
      <c r="Z1133" s="602" t="s">
        <v>537</v>
      </c>
      <c r="AA1133" s="623" t="s">
        <v>538</v>
      </c>
      <c r="AB1133" s="626" t="s">
        <v>652</v>
      </c>
      <c r="AC1133" s="602" t="s">
        <v>537</v>
      </c>
      <c r="AD1133" s="623" t="s">
        <v>538</v>
      </c>
      <c r="AE1133" s="626" t="s">
        <v>652</v>
      </c>
      <c r="AF1133" s="602" t="s">
        <v>537</v>
      </c>
      <c r="AG1133" s="623" t="s">
        <v>538</v>
      </c>
      <c r="AH1133" s="626" t="s">
        <v>652</v>
      </c>
      <c r="AI1133" s="602" t="s">
        <v>537</v>
      </c>
      <c r="AJ1133" s="623" t="s">
        <v>538</v>
      </c>
      <c r="AK1133" s="626" t="s">
        <v>652</v>
      </c>
      <c r="AL1133" s="602" t="s">
        <v>537</v>
      </c>
      <c r="AM1133" s="623" t="s">
        <v>538</v>
      </c>
      <c r="AN1133" s="626" t="s">
        <v>652</v>
      </c>
      <c r="AO1133" s="602" t="s">
        <v>537</v>
      </c>
      <c r="AP1133" s="623" t="s">
        <v>538</v>
      </c>
      <c r="AQ1133" s="626" t="s">
        <v>652</v>
      </c>
    </row>
    <row r="1134" spans="1:43" hidden="1" x14ac:dyDescent="0.3">
      <c r="A1134" s="638"/>
      <c r="H1134" s="602" t="s">
        <v>593</v>
      </c>
      <c r="I1134" s="623">
        <v>1</v>
      </c>
      <c r="J1134" s="623">
        <v>6</v>
      </c>
      <c r="K1134" s="602" t="s">
        <v>593</v>
      </c>
      <c r="L1134" s="623">
        <v>2</v>
      </c>
      <c r="M1134" s="623">
        <v>6</v>
      </c>
      <c r="N1134" s="602" t="s">
        <v>593</v>
      </c>
      <c r="O1134" s="623">
        <v>3</v>
      </c>
      <c r="P1134" s="623">
        <v>6</v>
      </c>
      <c r="Q1134" s="602" t="s">
        <v>593</v>
      </c>
      <c r="R1134" s="623">
        <v>4</v>
      </c>
      <c r="S1134" s="623">
        <v>6</v>
      </c>
      <c r="T1134" s="602" t="s">
        <v>593</v>
      </c>
      <c r="U1134" s="623">
        <v>5</v>
      </c>
      <c r="V1134" s="623">
        <v>6</v>
      </c>
      <c r="W1134" s="602" t="s">
        <v>593</v>
      </c>
      <c r="X1134" s="623">
        <v>6</v>
      </c>
      <c r="Y1134" s="623">
        <v>6</v>
      </c>
      <c r="Z1134" s="602" t="s">
        <v>593</v>
      </c>
      <c r="AA1134" s="623">
        <v>7</v>
      </c>
      <c r="AB1134" s="623">
        <v>6</v>
      </c>
      <c r="AC1134" s="602" t="s">
        <v>593</v>
      </c>
      <c r="AD1134" s="623">
        <v>8</v>
      </c>
      <c r="AE1134" s="623">
        <v>6</v>
      </c>
      <c r="AF1134" s="602" t="s">
        <v>593</v>
      </c>
      <c r="AG1134" s="623">
        <v>9</v>
      </c>
      <c r="AH1134" s="623">
        <v>6</v>
      </c>
      <c r="AI1134" s="602" t="s">
        <v>593</v>
      </c>
      <c r="AJ1134" s="623">
        <v>10</v>
      </c>
      <c r="AK1134" s="623">
        <v>6</v>
      </c>
      <c r="AL1134" s="602" t="s">
        <v>593</v>
      </c>
      <c r="AM1134" s="623">
        <v>11</v>
      </c>
      <c r="AN1134" s="623">
        <v>6</v>
      </c>
      <c r="AO1134" s="602" t="s">
        <v>593</v>
      </c>
      <c r="AP1134" s="623">
        <v>12</v>
      </c>
      <c r="AQ1134" s="623">
        <v>6</v>
      </c>
    </row>
    <row r="1135" spans="1:43" hidden="1" x14ac:dyDescent="0.3">
      <c r="A1135" s="638"/>
      <c r="H1135" s="602" t="s">
        <v>537</v>
      </c>
      <c r="I1135" s="623" t="s">
        <v>538</v>
      </c>
      <c r="J1135" s="626" t="s">
        <v>652</v>
      </c>
      <c r="K1135" s="602" t="s">
        <v>537</v>
      </c>
      <c r="L1135" s="623" t="s">
        <v>538</v>
      </c>
      <c r="M1135" s="626" t="s">
        <v>652</v>
      </c>
      <c r="N1135" s="602" t="s">
        <v>537</v>
      </c>
      <c r="O1135" s="623" t="s">
        <v>538</v>
      </c>
      <c r="P1135" s="626" t="s">
        <v>652</v>
      </c>
      <c r="Q1135" s="602" t="s">
        <v>537</v>
      </c>
      <c r="R1135" s="623" t="s">
        <v>538</v>
      </c>
      <c r="S1135" s="626" t="s">
        <v>652</v>
      </c>
      <c r="T1135" s="602" t="s">
        <v>537</v>
      </c>
      <c r="U1135" s="623" t="s">
        <v>538</v>
      </c>
      <c r="V1135" s="626" t="s">
        <v>652</v>
      </c>
      <c r="W1135" s="602" t="s">
        <v>537</v>
      </c>
      <c r="X1135" s="623" t="s">
        <v>538</v>
      </c>
      <c r="Y1135" s="626" t="s">
        <v>652</v>
      </c>
      <c r="Z1135" s="602" t="s">
        <v>537</v>
      </c>
      <c r="AA1135" s="623" t="s">
        <v>538</v>
      </c>
      <c r="AB1135" s="626" t="s">
        <v>652</v>
      </c>
      <c r="AC1135" s="602" t="s">
        <v>537</v>
      </c>
      <c r="AD1135" s="623" t="s">
        <v>538</v>
      </c>
      <c r="AE1135" s="626" t="s">
        <v>652</v>
      </c>
      <c r="AF1135" s="602" t="s">
        <v>537</v>
      </c>
      <c r="AG1135" s="623" t="s">
        <v>538</v>
      </c>
      <c r="AH1135" s="626" t="s">
        <v>652</v>
      </c>
      <c r="AI1135" s="602" t="s">
        <v>537</v>
      </c>
      <c r="AJ1135" s="623" t="s">
        <v>538</v>
      </c>
      <c r="AK1135" s="626" t="s">
        <v>652</v>
      </c>
      <c r="AL1135" s="602" t="s">
        <v>537</v>
      </c>
      <c r="AM1135" s="623" t="s">
        <v>538</v>
      </c>
      <c r="AN1135" s="626" t="s">
        <v>652</v>
      </c>
      <c r="AO1135" s="602" t="s">
        <v>537</v>
      </c>
      <c r="AP1135" s="623" t="s">
        <v>538</v>
      </c>
      <c r="AQ1135" s="626" t="s">
        <v>652</v>
      </c>
    </row>
    <row r="1136" spans="1:43" hidden="1" x14ac:dyDescent="0.3">
      <c r="A1136" s="638"/>
      <c r="H1136" s="602" t="s">
        <v>594</v>
      </c>
      <c r="I1136" s="623">
        <v>1</v>
      </c>
      <c r="J1136" s="623">
        <v>6</v>
      </c>
      <c r="K1136" s="602" t="s">
        <v>594</v>
      </c>
      <c r="L1136" s="623">
        <v>2</v>
      </c>
      <c r="M1136" s="623">
        <v>6</v>
      </c>
      <c r="N1136" s="602" t="s">
        <v>594</v>
      </c>
      <c r="O1136" s="623">
        <v>3</v>
      </c>
      <c r="P1136" s="623">
        <v>6</v>
      </c>
      <c r="Q1136" s="602" t="s">
        <v>594</v>
      </c>
      <c r="R1136" s="623">
        <v>4</v>
      </c>
      <c r="S1136" s="623">
        <v>6</v>
      </c>
      <c r="T1136" s="602" t="s">
        <v>594</v>
      </c>
      <c r="U1136" s="623">
        <v>5</v>
      </c>
      <c r="V1136" s="623">
        <v>6</v>
      </c>
      <c r="W1136" s="602" t="s">
        <v>594</v>
      </c>
      <c r="X1136" s="623">
        <v>6</v>
      </c>
      <c r="Y1136" s="623">
        <v>6</v>
      </c>
      <c r="Z1136" s="602" t="s">
        <v>594</v>
      </c>
      <c r="AA1136" s="623">
        <v>7</v>
      </c>
      <c r="AB1136" s="623">
        <v>6</v>
      </c>
      <c r="AC1136" s="602" t="s">
        <v>594</v>
      </c>
      <c r="AD1136" s="623">
        <v>8</v>
      </c>
      <c r="AE1136" s="623">
        <v>6</v>
      </c>
      <c r="AF1136" s="602" t="s">
        <v>594</v>
      </c>
      <c r="AG1136" s="623">
        <v>9</v>
      </c>
      <c r="AH1136" s="623">
        <v>6</v>
      </c>
      <c r="AI1136" s="602" t="s">
        <v>594</v>
      </c>
      <c r="AJ1136" s="623">
        <v>10</v>
      </c>
      <c r="AK1136" s="623">
        <v>6</v>
      </c>
      <c r="AL1136" s="602" t="s">
        <v>594</v>
      </c>
      <c r="AM1136" s="623">
        <v>11</v>
      </c>
      <c r="AN1136" s="623">
        <v>6</v>
      </c>
      <c r="AO1136" s="602" t="s">
        <v>594</v>
      </c>
      <c r="AP1136" s="623">
        <v>12</v>
      </c>
      <c r="AQ1136" s="623">
        <v>6</v>
      </c>
    </row>
    <row r="1137" spans="1:43" hidden="1" x14ac:dyDescent="0.3">
      <c r="A1137" s="638"/>
      <c r="H1137" s="602" t="s">
        <v>537</v>
      </c>
      <c r="I1137" s="623" t="s">
        <v>538</v>
      </c>
      <c r="J1137" s="626" t="s">
        <v>652</v>
      </c>
      <c r="K1137" s="602" t="s">
        <v>537</v>
      </c>
      <c r="L1137" s="623" t="s">
        <v>538</v>
      </c>
      <c r="M1137" s="626" t="s">
        <v>652</v>
      </c>
      <c r="N1137" s="602" t="s">
        <v>537</v>
      </c>
      <c r="O1137" s="623" t="s">
        <v>538</v>
      </c>
      <c r="P1137" s="626" t="s">
        <v>652</v>
      </c>
      <c r="Q1137" s="602" t="s">
        <v>537</v>
      </c>
      <c r="R1137" s="623" t="s">
        <v>538</v>
      </c>
      <c r="S1137" s="626" t="s">
        <v>652</v>
      </c>
      <c r="T1137" s="602" t="s">
        <v>537</v>
      </c>
      <c r="U1137" s="623" t="s">
        <v>538</v>
      </c>
      <c r="V1137" s="626" t="s">
        <v>652</v>
      </c>
      <c r="W1137" s="602" t="s">
        <v>537</v>
      </c>
      <c r="X1137" s="623" t="s">
        <v>538</v>
      </c>
      <c r="Y1137" s="626" t="s">
        <v>652</v>
      </c>
      <c r="Z1137" s="602" t="s">
        <v>537</v>
      </c>
      <c r="AA1137" s="623" t="s">
        <v>538</v>
      </c>
      <c r="AB1137" s="626" t="s">
        <v>652</v>
      </c>
      <c r="AC1137" s="602" t="s">
        <v>537</v>
      </c>
      <c r="AD1137" s="623" t="s">
        <v>538</v>
      </c>
      <c r="AE1137" s="626" t="s">
        <v>652</v>
      </c>
      <c r="AF1137" s="602" t="s">
        <v>537</v>
      </c>
      <c r="AG1137" s="623" t="s">
        <v>538</v>
      </c>
      <c r="AH1137" s="626" t="s">
        <v>652</v>
      </c>
      <c r="AI1137" s="602" t="s">
        <v>537</v>
      </c>
      <c r="AJ1137" s="623" t="s">
        <v>538</v>
      </c>
      <c r="AK1137" s="626" t="s">
        <v>652</v>
      </c>
      <c r="AL1137" s="602" t="s">
        <v>537</v>
      </c>
      <c r="AM1137" s="623" t="s">
        <v>538</v>
      </c>
      <c r="AN1137" s="626" t="s">
        <v>652</v>
      </c>
      <c r="AO1137" s="602" t="s">
        <v>537</v>
      </c>
      <c r="AP1137" s="623" t="s">
        <v>538</v>
      </c>
      <c r="AQ1137" s="626" t="s">
        <v>652</v>
      </c>
    </row>
    <row r="1138" spans="1:43" hidden="1" x14ac:dyDescent="0.3">
      <c r="A1138" s="638"/>
      <c r="H1138" s="602" t="s">
        <v>595</v>
      </c>
      <c r="I1138" s="623">
        <v>1</v>
      </c>
      <c r="J1138" s="623">
        <v>6</v>
      </c>
      <c r="K1138" s="602" t="s">
        <v>595</v>
      </c>
      <c r="L1138" s="623">
        <v>2</v>
      </c>
      <c r="M1138" s="623">
        <v>6</v>
      </c>
      <c r="N1138" s="602" t="s">
        <v>595</v>
      </c>
      <c r="O1138" s="623">
        <v>3</v>
      </c>
      <c r="P1138" s="623">
        <v>6</v>
      </c>
      <c r="Q1138" s="602" t="s">
        <v>595</v>
      </c>
      <c r="R1138" s="623">
        <v>4</v>
      </c>
      <c r="S1138" s="623">
        <v>6</v>
      </c>
      <c r="T1138" s="602" t="s">
        <v>595</v>
      </c>
      <c r="U1138" s="623">
        <v>5</v>
      </c>
      <c r="V1138" s="623">
        <v>6</v>
      </c>
      <c r="W1138" s="602" t="s">
        <v>595</v>
      </c>
      <c r="X1138" s="623">
        <v>6</v>
      </c>
      <c r="Y1138" s="623">
        <v>6</v>
      </c>
      <c r="Z1138" s="602" t="s">
        <v>595</v>
      </c>
      <c r="AA1138" s="623">
        <v>7</v>
      </c>
      <c r="AB1138" s="623">
        <v>6</v>
      </c>
      <c r="AC1138" s="602" t="s">
        <v>595</v>
      </c>
      <c r="AD1138" s="623">
        <v>8</v>
      </c>
      <c r="AE1138" s="623">
        <v>6</v>
      </c>
      <c r="AF1138" s="602" t="s">
        <v>595</v>
      </c>
      <c r="AG1138" s="623">
        <v>9</v>
      </c>
      <c r="AH1138" s="623">
        <v>6</v>
      </c>
      <c r="AI1138" s="602" t="s">
        <v>595</v>
      </c>
      <c r="AJ1138" s="623">
        <v>10</v>
      </c>
      <c r="AK1138" s="623">
        <v>6</v>
      </c>
      <c r="AL1138" s="602" t="s">
        <v>595</v>
      </c>
      <c r="AM1138" s="623">
        <v>11</v>
      </c>
      <c r="AN1138" s="623">
        <v>6</v>
      </c>
      <c r="AO1138" s="602" t="s">
        <v>595</v>
      </c>
      <c r="AP1138" s="623">
        <v>12</v>
      </c>
      <c r="AQ1138" s="623">
        <v>6</v>
      </c>
    </row>
    <row r="1139" spans="1:43" hidden="1" x14ac:dyDescent="0.3">
      <c r="A1139" s="638"/>
      <c r="H1139" s="607" t="s">
        <v>537</v>
      </c>
      <c r="I1139" s="623" t="s">
        <v>538</v>
      </c>
      <c r="J1139" s="626" t="s">
        <v>652</v>
      </c>
      <c r="K1139" s="607" t="s">
        <v>537</v>
      </c>
      <c r="L1139" s="623" t="s">
        <v>538</v>
      </c>
      <c r="M1139" s="626" t="s">
        <v>652</v>
      </c>
      <c r="N1139" s="607" t="s">
        <v>537</v>
      </c>
      <c r="O1139" s="623" t="s">
        <v>538</v>
      </c>
      <c r="P1139" s="626" t="s">
        <v>652</v>
      </c>
      <c r="Q1139" s="607" t="s">
        <v>537</v>
      </c>
      <c r="R1139" s="623" t="s">
        <v>538</v>
      </c>
      <c r="S1139" s="626" t="s">
        <v>652</v>
      </c>
      <c r="T1139" s="607" t="s">
        <v>537</v>
      </c>
      <c r="U1139" s="623" t="s">
        <v>538</v>
      </c>
      <c r="V1139" s="626" t="s">
        <v>652</v>
      </c>
      <c r="W1139" s="607" t="s">
        <v>537</v>
      </c>
      <c r="X1139" s="623" t="s">
        <v>538</v>
      </c>
      <c r="Y1139" s="626" t="s">
        <v>652</v>
      </c>
      <c r="Z1139" s="607" t="s">
        <v>537</v>
      </c>
      <c r="AA1139" s="623" t="s">
        <v>538</v>
      </c>
      <c r="AB1139" s="626" t="s">
        <v>652</v>
      </c>
      <c r="AC1139" s="607" t="s">
        <v>537</v>
      </c>
      <c r="AD1139" s="623" t="s">
        <v>538</v>
      </c>
      <c r="AE1139" s="626" t="s">
        <v>652</v>
      </c>
      <c r="AF1139" s="607" t="s">
        <v>537</v>
      </c>
      <c r="AG1139" s="623" t="s">
        <v>538</v>
      </c>
      <c r="AH1139" s="626" t="s">
        <v>652</v>
      </c>
      <c r="AI1139" s="607" t="s">
        <v>537</v>
      </c>
      <c r="AJ1139" s="623" t="s">
        <v>538</v>
      </c>
      <c r="AK1139" s="626" t="s">
        <v>652</v>
      </c>
      <c r="AL1139" s="607" t="s">
        <v>537</v>
      </c>
      <c r="AM1139" s="623" t="s">
        <v>538</v>
      </c>
      <c r="AN1139" s="626" t="s">
        <v>652</v>
      </c>
      <c r="AO1139" s="607" t="s">
        <v>537</v>
      </c>
      <c r="AP1139" s="623" t="s">
        <v>538</v>
      </c>
      <c r="AQ1139" s="626" t="s">
        <v>652</v>
      </c>
    </row>
    <row r="1140" spans="1:43" hidden="1" x14ac:dyDescent="0.3">
      <c r="A1140" s="638"/>
      <c r="H1140" s="607" t="s">
        <v>596</v>
      </c>
      <c r="I1140" s="623">
        <v>1</v>
      </c>
      <c r="J1140" s="623">
        <v>6</v>
      </c>
      <c r="K1140" s="607" t="s">
        <v>596</v>
      </c>
      <c r="L1140" s="623">
        <v>2</v>
      </c>
      <c r="M1140" s="623">
        <v>6</v>
      </c>
      <c r="N1140" s="607" t="s">
        <v>596</v>
      </c>
      <c r="O1140" s="623">
        <v>3</v>
      </c>
      <c r="P1140" s="623">
        <v>6</v>
      </c>
      <c r="Q1140" s="607" t="s">
        <v>596</v>
      </c>
      <c r="R1140" s="623">
        <v>4</v>
      </c>
      <c r="S1140" s="623">
        <v>6</v>
      </c>
      <c r="T1140" s="607" t="s">
        <v>596</v>
      </c>
      <c r="U1140" s="623">
        <v>5</v>
      </c>
      <c r="V1140" s="623">
        <v>6</v>
      </c>
      <c r="W1140" s="607" t="s">
        <v>596</v>
      </c>
      <c r="X1140" s="623">
        <v>6</v>
      </c>
      <c r="Y1140" s="623">
        <v>6</v>
      </c>
      <c r="Z1140" s="607" t="s">
        <v>596</v>
      </c>
      <c r="AA1140" s="623">
        <v>7</v>
      </c>
      <c r="AB1140" s="623">
        <v>6</v>
      </c>
      <c r="AC1140" s="607" t="s">
        <v>596</v>
      </c>
      <c r="AD1140" s="623">
        <v>8</v>
      </c>
      <c r="AE1140" s="623">
        <v>6</v>
      </c>
      <c r="AF1140" s="607" t="s">
        <v>596</v>
      </c>
      <c r="AG1140" s="623">
        <v>9</v>
      </c>
      <c r="AH1140" s="623">
        <v>6</v>
      </c>
      <c r="AI1140" s="607" t="s">
        <v>596</v>
      </c>
      <c r="AJ1140" s="623">
        <v>10</v>
      </c>
      <c r="AK1140" s="623">
        <v>6</v>
      </c>
      <c r="AL1140" s="607" t="s">
        <v>596</v>
      </c>
      <c r="AM1140" s="623">
        <v>11</v>
      </c>
      <c r="AN1140" s="623">
        <v>6</v>
      </c>
      <c r="AO1140" s="607" t="s">
        <v>596</v>
      </c>
      <c r="AP1140" s="623">
        <v>12</v>
      </c>
      <c r="AQ1140" s="623">
        <v>6</v>
      </c>
    </row>
    <row r="1141" spans="1:43" hidden="1" x14ac:dyDescent="0.3">
      <c r="A1141" s="638"/>
      <c r="H1141" s="607" t="s">
        <v>537</v>
      </c>
      <c r="I1141" s="623" t="s">
        <v>538</v>
      </c>
      <c r="J1141" s="626" t="s">
        <v>652</v>
      </c>
      <c r="K1141" s="607" t="s">
        <v>537</v>
      </c>
      <c r="L1141" s="623" t="s">
        <v>538</v>
      </c>
      <c r="M1141" s="626" t="s">
        <v>652</v>
      </c>
      <c r="N1141" s="607" t="s">
        <v>537</v>
      </c>
      <c r="O1141" s="623" t="s">
        <v>538</v>
      </c>
      <c r="P1141" s="626" t="s">
        <v>652</v>
      </c>
      <c r="Q1141" s="607" t="s">
        <v>537</v>
      </c>
      <c r="R1141" s="623" t="s">
        <v>538</v>
      </c>
      <c r="S1141" s="626" t="s">
        <v>652</v>
      </c>
      <c r="T1141" s="607" t="s">
        <v>537</v>
      </c>
      <c r="U1141" s="623" t="s">
        <v>538</v>
      </c>
      <c r="V1141" s="626" t="s">
        <v>652</v>
      </c>
      <c r="W1141" s="607" t="s">
        <v>537</v>
      </c>
      <c r="X1141" s="623" t="s">
        <v>538</v>
      </c>
      <c r="Y1141" s="626" t="s">
        <v>652</v>
      </c>
      <c r="Z1141" s="607" t="s">
        <v>537</v>
      </c>
      <c r="AA1141" s="623" t="s">
        <v>538</v>
      </c>
      <c r="AB1141" s="626" t="s">
        <v>652</v>
      </c>
      <c r="AC1141" s="607" t="s">
        <v>537</v>
      </c>
      <c r="AD1141" s="623" t="s">
        <v>538</v>
      </c>
      <c r="AE1141" s="626" t="s">
        <v>652</v>
      </c>
      <c r="AF1141" s="607" t="s">
        <v>537</v>
      </c>
      <c r="AG1141" s="623" t="s">
        <v>538</v>
      </c>
      <c r="AH1141" s="626" t="s">
        <v>652</v>
      </c>
      <c r="AI1141" s="607" t="s">
        <v>537</v>
      </c>
      <c r="AJ1141" s="623" t="s">
        <v>538</v>
      </c>
      <c r="AK1141" s="626" t="s">
        <v>652</v>
      </c>
      <c r="AL1141" s="607" t="s">
        <v>537</v>
      </c>
      <c r="AM1141" s="623" t="s">
        <v>538</v>
      </c>
      <c r="AN1141" s="626" t="s">
        <v>652</v>
      </c>
      <c r="AO1141" s="607" t="s">
        <v>537</v>
      </c>
      <c r="AP1141" s="623" t="s">
        <v>538</v>
      </c>
      <c r="AQ1141" s="626" t="s">
        <v>652</v>
      </c>
    </row>
    <row r="1142" spans="1:43" ht="15" hidden="1" thickBot="1" x14ac:dyDescent="0.35">
      <c r="A1142" s="638"/>
      <c r="H1142" s="615" t="s">
        <v>597</v>
      </c>
      <c r="I1142" s="629">
        <v>1</v>
      </c>
      <c r="J1142" s="629">
        <v>6</v>
      </c>
      <c r="K1142" s="615" t="s">
        <v>597</v>
      </c>
      <c r="L1142" s="629">
        <v>2</v>
      </c>
      <c r="M1142" s="629">
        <v>6</v>
      </c>
      <c r="N1142" s="615" t="s">
        <v>597</v>
      </c>
      <c r="O1142" s="629">
        <v>3</v>
      </c>
      <c r="P1142" s="629">
        <v>6</v>
      </c>
      <c r="Q1142" s="615" t="s">
        <v>597</v>
      </c>
      <c r="R1142" s="629">
        <v>4</v>
      </c>
      <c r="S1142" s="629">
        <v>6</v>
      </c>
      <c r="T1142" s="615" t="s">
        <v>597</v>
      </c>
      <c r="U1142" s="629">
        <v>5</v>
      </c>
      <c r="V1142" s="629">
        <v>6</v>
      </c>
      <c r="W1142" s="615" t="s">
        <v>597</v>
      </c>
      <c r="X1142" s="629">
        <v>6</v>
      </c>
      <c r="Y1142" s="629">
        <v>6</v>
      </c>
      <c r="Z1142" s="615" t="s">
        <v>597</v>
      </c>
      <c r="AA1142" s="629">
        <v>7</v>
      </c>
      <c r="AB1142" s="629">
        <v>6</v>
      </c>
      <c r="AC1142" s="615" t="s">
        <v>597</v>
      </c>
      <c r="AD1142" s="629">
        <v>8</v>
      </c>
      <c r="AE1142" s="629">
        <v>6</v>
      </c>
      <c r="AF1142" s="615" t="s">
        <v>597</v>
      </c>
      <c r="AG1142" s="629">
        <v>9</v>
      </c>
      <c r="AH1142" s="629">
        <v>6</v>
      </c>
      <c r="AI1142" s="615" t="s">
        <v>597</v>
      </c>
      <c r="AJ1142" s="629">
        <v>10</v>
      </c>
      <c r="AK1142" s="629">
        <v>6</v>
      </c>
      <c r="AL1142" s="615" t="s">
        <v>597</v>
      </c>
      <c r="AM1142" s="629">
        <v>11</v>
      </c>
      <c r="AN1142" s="629">
        <v>6</v>
      </c>
      <c r="AO1142" s="615" t="s">
        <v>597</v>
      </c>
      <c r="AP1142" s="629">
        <v>12</v>
      </c>
      <c r="AQ1142" s="629">
        <v>6</v>
      </c>
    </row>
    <row r="1143" spans="1:43" hidden="1" x14ac:dyDescent="0.3">
      <c r="A1143" s="638"/>
      <c r="H1143" s="619" t="s">
        <v>537</v>
      </c>
      <c r="I1143" s="620" t="s">
        <v>538</v>
      </c>
      <c r="J1143" s="621" t="s">
        <v>652</v>
      </c>
      <c r="K1143" s="619" t="s">
        <v>537</v>
      </c>
      <c r="L1143" s="620" t="s">
        <v>538</v>
      </c>
      <c r="M1143" s="621" t="s">
        <v>652</v>
      </c>
      <c r="N1143" s="619" t="s">
        <v>537</v>
      </c>
      <c r="O1143" s="620" t="s">
        <v>538</v>
      </c>
      <c r="P1143" s="621" t="s">
        <v>652</v>
      </c>
      <c r="Q1143" s="619" t="s">
        <v>537</v>
      </c>
      <c r="R1143" s="620" t="s">
        <v>538</v>
      </c>
      <c r="S1143" s="621" t="s">
        <v>652</v>
      </c>
      <c r="T1143" s="619" t="s">
        <v>537</v>
      </c>
      <c r="U1143" s="620" t="s">
        <v>538</v>
      </c>
      <c r="V1143" s="621" t="s">
        <v>652</v>
      </c>
      <c r="W1143" s="619" t="s">
        <v>537</v>
      </c>
      <c r="X1143" s="620" t="s">
        <v>538</v>
      </c>
      <c r="Y1143" s="621" t="s">
        <v>652</v>
      </c>
      <c r="Z1143" s="619" t="s">
        <v>537</v>
      </c>
      <c r="AA1143" s="620" t="s">
        <v>538</v>
      </c>
      <c r="AB1143" s="621" t="s">
        <v>652</v>
      </c>
      <c r="AC1143" s="619" t="s">
        <v>537</v>
      </c>
      <c r="AD1143" s="620" t="s">
        <v>538</v>
      </c>
      <c r="AE1143" s="621" t="s">
        <v>652</v>
      </c>
      <c r="AF1143" s="619" t="s">
        <v>537</v>
      </c>
      <c r="AG1143" s="620" t="s">
        <v>538</v>
      </c>
      <c r="AH1143" s="621" t="s">
        <v>652</v>
      </c>
      <c r="AI1143" s="619" t="s">
        <v>537</v>
      </c>
      <c r="AJ1143" s="620" t="s">
        <v>538</v>
      </c>
      <c r="AK1143" s="621" t="s">
        <v>652</v>
      </c>
      <c r="AL1143" s="619" t="s">
        <v>537</v>
      </c>
      <c r="AM1143" s="620" t="s">
        <v>538</v>
      </c>
      <c r="AN1143" s="621" t="s">
        <v>652</v>
      </c>
      <c r="AO1143" s="619" t="s">
        <v>537</v>
      </c>
      <c r="AP1143" s="620" t="s">
        <v>538</v>
      </c>
      <c r="AQ1143" s="621" t="s">
        <v>652</v>
      </c>
    </row>
    <row r="1144" spans="1:43" ht="15" hidden="1" thickBot="1" x14ac:dyDescent="0.35">
      <c r="A1144" s="638"/>
      <c r="H1144" s="615" t="s">
        <v>598</v>
      </c>
      <c r="I1144" s="629">
        <v>1</v>
      </c>
      <c r="J1144" s="629">
        <v>6</v>
      </c>
      <c r="K1144" s="615" t="s">
        <v>598</v>
      </c>
      <c r="L1144" s="629">
        <v>2</v>
      </c>
      <c r="M1144" s="629">
        <v>6</v>
      </c>
      <c r="N1144" s="615" t="s">
        <v>598</v>
      </c>
      <c r="O1144" s="629">
        <v>3</v>
      </c>
      <c r="P1144" s="629">
        <v>6</v>
      </c>
      <c r="Q1144" s="615" t="s">
        <v>598</v>
      </c>
      <c r="R1144" s="629">
        <v>4</v>
      </c>
      <c r="S1144" s="629">
        <v>6</v>
      </c>
      <c r="T1144" s="615" t="s">
        <v>598</v>
      </c>
      <c r="U1144" s="629">
        <v>5</v>
      </c>
      <c r="V1144" s="629">
        <v>6</v>
      </c>
      <c r="W1144" s="615" t="s">
        <v>598</v>
      </c>
      <c r="X1144" s="629">
        <v>6</v>
      </c>
      <c r="Y1144" s="629">
        <v>6</v>
      </c>
      <c r="Z1144" s="615" t="s">
        <v>598</v>
      </c>
      <c r="AA1144" s="629">
        <v>7</v>
      </c>
      <c r="AB1144" s="629">
        <v>6</v>
      </c>
      <c r="AC1144" s="615" t="s">
        <v>598</v>
      </c>
      <c r="AD1144" s="629">
        <v>8</v>
      </c>
      <c r="AE1144" s="629">
        <v>6</v>
      </c>
      <c r="AF1144" s="615" t="s">
        <v>598</v>
      </c>
      <c r="AG1144" s="629">
        <v>9</v>
      </c>
      <c r="AH1144" s="629">
        <v>6</v>
      </c>
      <c r="AI1144" s="615" t="s">
        <v>598</v>
      </c>
      <c r="AJ1144" s="629">
        <v>10</v>
      </c>
      <c r="AK1144" s="629">
        <v>6</v>
      </c>
      <c r="AL1144" s="615" t="s">
        <v>598</v>
      </c>
      <c r="AM1144" s="629">
        <v>11</v>
      </c>
      <c r="AN1144" s="629">
        <v>6</v>
      </c>
      <c r="AO1144" s="615" t="s">
        <v>598</v>
      </c>
      <c r="AP1144" s="629">
        <v>12</v>
      </c>
      <c r="AQ1144" s="629">
        <v>6</v>
      </c>
    </row>
    <row r="1145" spans="1:43" hidden="1" x14ac:dyDescent="0.3">
      <c r="A1145" s="638"/>
      <c r="H1145" s="596" t="s">
        <v>537</v>
      </c>
      <c r="I1145" s="620" t="s">
        <v>538</v>
      </c>
      <c r="J1145" s="621" t="s">
        <v>652</v>
      </c>
      <c r="K1145" s="596" t="s">
        <v>537</v>
      </c>
      <c r="L1145" s="620" t="s">
        <v>538</v>
      </c>
      <c r="M1145" s="621" t="s">
        <v>652</v>
      </c>
      <c r="N1145" s="596" t="s">
        <v>537</v>
      </c>
      <c r="O1145" s="620" t="s">
        <v>538</v>
      </c>
      <c r="P1145" s="621" t="s">
        <v>652</v>
      </c>
      <c r="Q1145" s="596" t="s">
        <v>537</v>
      </c>
      <c r="R1145" s="620" t="s">
        <v>538</v>
      </c>
      <c r="S1145" s="621" t="s">
        <v>652</v>
      </c>
      <c r="T1145" s="596" t="s">
        <v>537</v>
      </c>
      <c r="U1145" s="620" t="s">
        <v>538</v>
      </c>
      <c r="V1145" s="621" t="s">
        <v>652</v>
      </c>
      <c r="W1145" s="596" t="s">
        <v>537</v>
      </c>
      <c r="X1145" s="620" t="s">
        <v>538</v>
      </c>
      <c r="Y1145" s="621" t="s">
        <v>652</v>
      </c>
      <c r="Z1145" s="596" t="s">
        <v>537</v>
      </c>
      <c r="AA1145" s="620" t="s">
        <v>538</v>
      </c>
      <c r="AB1145" s="621" t="s">
        <v>652</v>
      </c>
      <c r="AC1145" s="596" t="s">
        <v>537</v>
      </c>
      <c r="AD1145" s="620" t="s">
        <v>538</v>
      </c>
      <c r="AE1145" s="621" t="s">
        <v>652</v>
      </c>
      <c r="AF1145" s="596" t="s">
        <v>537</v>
      </c>
      <c r="AG1145" s="620" t="s">
        <v>538</v>
      </c>
      <c r="AH1145" s="621" t="s">
        <v>652</v>
      </c>
      <c r="AI1145" s="596" t="s">
        <v>537</v>
      </c>
      <c r="AJ1145" s="620" t="s">
        <v>538</v>
      </c>
      <c r="AK1145" s="621" t="s">
        <v>652</v>
      </c>
      <c r="AL1145" s="596" t="s">
        <v>537</v>
      </c>
      <c r="AM1145" s="620" t="s">
        <v>538</v>
      </c>
      <c r="AN1145" s="621" t="s">
        <v>652</v>
      </c>
      <c r="AO1145" s="596" t="s">
        <v>537</v>
      </c>
      <c r="AP1145" s="620" t="s">
        <v>538</v>
      </c>
      <c r="AQ1145" s="621" t="s">
        <v>652</v>
      </c>
    </row>
    <row r="1146" spans="1:43" ht="15" hidden="1" thickBot="1" x14ac:dyDescent="0.35">
      <c r="A1146" s="638"/>
      <c r="H1146" s="618" t="s">
        <v>599</v>
      </c>
      <c r="I1146" s="629">
        <v>1</v>
      </c>
      <c r="J1146" s="629">
        <v>6</v>
      </c>
      <c r="K1146" s="618" t="s">
        <v>599</v>
      </c>
      <c r="L1146" s="629">
        <v>2</v>
      </c>
      <c r="M1146" s="629">
        <v>6</v>
      </c>
      <c r="N1146" s="618" t="s">
        <v>599</v>
      </c>
      <c r="O1146" s="629">
        <v>3</v>
      </c>
      <c r="P1146" s="629">
        <v>6</v>
      </c>
      <c r="Q1146" s="618" t="s">
        <v>599</v>
      </c>
      <c r="R1146" s="629">
        <v>4</v>
      </c>
      <c r="S1146" s="629">
        <v>6</v>
      </c>
      <c r="T1146" s="618" t="s">
        <v>599</v>
      </c>
      <c r="U1146" s="629">
        <v>5</v>
      </c>
      <c r="V1146" s="629">
        <v>6</v>
      </c>
      <c r="W1146" s="618" t="s">
        <v>599</v>
      </c>
      <c r="X1146" s="629">
        <v>6</v>
      </c>
      <c r="Y1146" s="629">
        <v>6</v>
      </c>
      <c r="Z1146" s="618" t="s">
        <v>599</v>
      </c>
      <c r="AA1146" s="629">
        <v>7</v>
      </c>
      <c r="AB1146" s="629">
        <v>6</v>
      </c>
      <c r="AC1146" s="618" t="s">
        <v>599</v>
      </c>
      <c r="AD1146" s="629">
        <v>8</v>
      </c>
      <c r="AE1146" s="629">
        <v>6</v>
      </c>
      <c r="AF1146" s="618" t="s">
        <v>599</v>
      </c>
      <c r="AG1146" s="629">
        <v>9</v>
      </c>
      <c r="AH1146" s="629">
        <v>6</v>
      </c>
      <c r="AI1146" s="618" t="s">
        <v>599</v>
      </c>
      <c r="AJ1146" s="629">
        <v>10</v>
      </c>
      <c r="AK1146" s="629">
        <v>6</v>
      </c>
      <c r="AL1146" s="618" t="s">
        <v>599</v>
      </c>
      <c r="AM1146" s="629">
        <v>11</v>
      </c>
      <c r="AN1146" s="629">
        <v>6</v>
      </c>
      <c r="AO1146" s="618" t="s">
        <v>599</v>
      </c>
      <c r="AP1146" s="629">
        <v>12</v>
      </c>
      <c r="AQ1146" s="629">
        <v>6</v>
      </c>
    </row>
    <row r="1147" spans="1:43" hidden="1" x14ac:dyDescent="0.3">
      <c r="A1147" s="638"/>
      <c r="H1147" s="596" t="s">
        <v>537</v>
      </c>
      <c r="I1147" s="620" t="s">
        <v>538</v>
      </c>
      <c r="J1147" s="621" t="s">
        <v>652</v>
      </c>
      <c r="K1147" s="596" t="s">
        <v>537</v>
      </c>
      <c r="L1147" s="620" t="s">
        <v>538</v>
      </c>
      <c r="M1147" s="621" t="s">
        <v>652</v>
      </c>
      <c r="N1147" s="596" t="s">
        <v>537</v>
      </c>
      <c r="O1147" s="620" t="s">
        <v>538</v>
      </c>
      <c r="P1147" s="621" t="s">
        <v>652</v>
      </c>
      <c r="Q1147" s="596" t="s">
        <v>537</v>
      </c>
      <c r="R1147" s="620" t="s">
        <v>538</v>
      </c>
      <c r="S1147" s="621" t="s">
        <v>652</v>
      </c>
      <c r="T1147" s="596" t="s">
        <v>537</v>
      </c>
      <c r="U1147" s="620" t="s">
        <v>538</v>
      </c>
      <c r="V1147" s="621" t="s">
        <v>652</v>
      </c>
      <c r="W1147" s="596" t="s">
        <v>537</v>
      </c>
      <c r="X1147" s="620" t="s">
        <v>538</v>
      </c>
      <c r="Y1147" s="621" t="s">
        <v>652</v>
      </c>
      <c r="Z1147" s="596" t="s">
        <v>537</v>
      </c>
      <c r="AA1147" s="620" t="s">
        <v>538</v>
      </c>
      <c r="AB1147" s="621" t="s">
        <v>652</v>
      </c>
      <c r="AC1147" s="596" t="s">
        <v>537</v>
      </c>
      <c r="AD1147" s="620" t="s">
        <v>538</v>
      </c>
      <c r="AE1147" s="621" t="s">
        <v>652</v>
      </c>
      <c r="AF1147" s="596" t="s">
        <v>537</v>
      </c>
      <c r="AG1147" s="620" t="s">
        <v>538</v>
      </c>
      <c r="AH1147" s="621" t="s">
        <v>652</v>
      </c>
      <c r="AI1147" s="596" t="s">
        <v>537</v>
      </c>
      <c r="AJ1147" s="620" t="s">
        <v>538</v>
      </c>
      <c r="AK1147" s="621" t="s">
        <v>652</v>
      </c>
      <c r="AL1147" s="596" t="s">
        <v>537</v>
      </c>
      <c r="AM1147" s="620" t="s">
        <v>538</v>
      </c>
      <c r="AN1147" s="621" t="s">
        <v>652</v>
      </c>
      <c r="AO1147" s="596" t="s">
        <v>537</v>
      </c>
      <c r="AP1147" s="620" t="s">
        <v>538</v>
      </c>
      <c r="AQ1147" s="621" t="s">
        <v>652</v>
      </c>
    </row>
    <row r="1148" spans="1:43" hidden="1" x14ac:dyDescent="0.3">
      <c r="A1148" s="638"/>
      <c r="H1148" s="602" t="s">
        <v>603</v>
      </c>
      <c r="I1148" s="623">
        <v>1</v>
      </c>
      <c r="J1148" s="623">
        <v>6</v>
      </c>
      <c r="K1148" s="602" t="s">
        <v>603</v>
      </c>
      <c r="L1148" s="623">
        <v>2</v>
      </c>
      <c r="M1148" s="623">
        <v>6</v>
      </c>
      <c r="N1148" s="602" t="s">
        <v>603</v>
      </c>
      <c r="O1148" s="623">
        <v>3</v>
      </c>
      <c r="P1148" s="623">
        <v>6</v>
      </c>
      <c r="Q1148" s="602" t="s">
        <v>603</v>
      </c>
      <c r="R1148" s="623">
        <v>4</v>
      </c>
      <c r="S1148" s="623">
        <v>6</v>
      </c>
      <c r="T1148" s="602" t="s">
        <v>603</v>
      </c>
      <c r="U1148" s="623">
        <v>5</v>
      </c>
      <c r="V1148" s="623">
        <v>6</v>
      </c>
      <c r="W1148" s="602" t="s">
        <v>603</v>
      </c>
      <c r="X1148" s="623">
        <v>6</v>
      </c>
      <c r="Y1148" s="623">
        <v>6</v>
      </c>
      <c r="Z1148" s="602" t="s">
        <v>603</v>
      </c>
      <c r="AA1148" s="623">
        <v>7</v>
      </c>
      <c r="AB1148" s="623">
        <v>6</v>
      </c>
      <c r="AC1148" s="602" t="s">
        <v>603</v>
      </c>
      <c r="AD1148" s="623">
        <v>8</v>
      </c>
      <c r="AE1148" s="623">
        <v>6</v>
      </c>
      <c r="AF1148" s="602" t="s">
        <v>603</v>
      </c>
      <c r="AG1148" s="623">
        <v>9</v>
      </c>
      <c r="AH1148" s="623">
        <v>6</v>
      </c>
      <c r="AI1148" s="602" t="s">
        <v>603</v>
      </c>
      <c r="AJ1148" s="623">
        <v>10</v>
      </c>
      <c r="AK1148" s="623">
        <v>6</v>
      </c>
      <c r="AL1148" s="602" t="s">
        <v>603</v>
      </c>
      <c r="AM1148" s="623">
        <v>11</v>
      </c>
      <c r="AN1148" s="623">
        <v>6</v>
      </c>
      <c r="AO1148" s="602" t="s">
        <v>603</v>
      </c>
      <c r="AP1148" s="623">
        <v>12</v>
      </c>
      <c r="AQ1148" s="623">
        <v>6</v>
      </c>
    </row>
    <row r="1149" spans="1:43" hidden="1" x14ac:dyDescent="0.3">
      <c r="A1149" s="638"/>
      <c r="H1149" s="602" t="s">
        <v>537</v>
      </c>
      <c r="I1149" s="623" t="s">
        <v>538</v>
      </c>
      <c r="J1149" s="626" t="s">
        <v>652</v>
      </c>
      <c r="K1149" s="602" t="s">
        <v>537</v>
      </c>
      <c r="L1149" s="623" t="s">
        <v>538</v>
      </c>
      <c r="M1149" s="626" t="s">
        <v>652</v>
      </c>
      <c r="N1149" s="602" t="s">
        <v>537</v>
      </c>
      <c r="O1149" s="623" t="s">
        <v>538</v>
      </c>
      <c r="P1149" s="626" t="s">
        <v>652</v>
      </c>
      <c r="Q1149" s="602" t="s">
        <v>537</v>
      </c>
      <c r="R1149" s="623" t="s">
        <v>538</v>
      </c>
      <c r="S1149" s="626" t="s">
        <v>652</v>
      </c>
      <c r="T1149" s="602" t="s">
        <v>537</v>
      </c>
      <c r="U1149" s="623" t="s">
        <v>538</v>
      </c>
      <c r="V1149" s="626" t="s">
        <v>652</v>
      </c>
      <c r="W1149" s="602" t="s">
        <v>537</v>
      </c>
      <c r="X1149" s="623" t="s">
        <v>538</v>
      </c>
      <c r="Y1149" s="626" t="s">
        <v>652</v>
      </c>
      <c r="Z1149" s="602" t="s">
        <v>537</v>
      </c>
      <c r="AA1149" s="623" t="s">
        <v>538</v>
      </c>
      <c r="AB1149" s="626" t="s">
        <v>652</v>
      </c>
      <c r="AC1149" s="602" t="s">
        <v>537</v>
      </c>
      <c r="AD1149" s="623" t="s">
        <v>538</v>
      </c>
      <c r="AE1149" s="626" t="s">
        <v>652</v>
      </c>
      <c r="AF1149" s="602" t="s">
        <v>537</v>
      </c>
      <c r="AG1149" s="623" t="s">
        <v>538</v>
      </c>
      <c r="AH1149" s="626" t="s">
        <v>652</v>
      </c>
      <c r="AI1149" s="602" t="s">
        <v>537</v>
      </c>
      <c r="AJ1149" s="623" t="s">
        <v>538</v>
      </c>
      <c r="AK1149" s="626" t="s">
        <v>652</v>
      </c>
      <c r="AL1149" s="602" t="s">
        <v>537</v>
      </c>
      <c r="AM1149" s="623" t="s">
        <v>538</v>
      </c>
      <c r="AN1149" s="626" t="s">
        <v>652</v>
      </c>
      <c r="AO1149" s="602" t="s">
        <v>537</v>
      </c>
      <c r="AP1149" s="623" t="s">
        <v>538</v>
      </c>
      <c r="AQ1149" s="626" t="s">
        <v>652</v>
      </c>
    </row>
    <row r="1150" spans="1:43" hidden="1" x14ac:dyDescent="0.3">
      <c r="A1150" s="638"/>
      <c r="H1150" s="602" t="s">
        <v>604</v>
      </c>
      <c r="I1150" s="623">
        <v>1</v>
      </c>
      <c r="J1150" s="623">
        <v>6</v>
      </c>
      <c r="K1150" s="602" t="s">
        <v>604</v>
      </c>
      <c r="L1150" s="623">
        <v>2</v>
      </c>
      <c r="M1150" s="623">
        <v>6</v>
      </c>
      <c r="N1150" s="602" t="s">
        <v>604</v>
      </c>
      <c r="O1150" s="623">
        <v>3</v>
      </c>
      <c r="P1150" s="623">
        <v>6</v>
      </c>
      <c r="Q1150" s="602" t="s">
        <v>604</v>
      </c>
      <c r="R1150" s="623">
        <v>4</v>
      </c>
      <c r="S1150" s="623">
        <v>6</v>
      </c>
      <c r="T1150" s="602" t="s">
        <v>604</v>
      </c>
      <c r="U1150" s="623">
        <v>5</v>
      </c>
      <c r="V1150" s="623">
        <v>6</v>
      </c>
      <c r="W1150" s="602" t="s">
        <v>604</v>
      </c>
      <c r="X1150" s="623">
        <v>6</v>
      </c>
      <c r="Y1150" s="623">
        <v>6</v>
      </c>
      <c r="Z1150" s="602" t="s">
        <v>604</v>
      </c>
      <c r="AA1150" s="623">
        <v>7</v>
      </c>
      <c r="AB1150" s="623">
        <v>6</v>
      </c>
      <c r="AC1150" s="602" t="s">
        <v>604</v>
      </c>
      <c r="AD1150" s="623">
        <v>8</v>
      </c>
      <c r="AE1150" s="623">
        <v>6</v>
      </c>
      <c r="AF1150" s="602" t="s">
        <v>604</v>
      </c>
      <c r="AG1150" s="623">
        <v>9</v>
      </c>
      <c r="AH1150" s="623">
        <v>6</v>
      </c>
      <c r="AI1150" s="602" t="s">
        <v>604</v>
      </c>
      <c r="AJ1150" s="623">
        <v>10</v>
      </c>
      <c r="AK1150" s="623">
        <v>6</v>
      </c>
      <c r="AL1150" s="602" t="s">
        <v>604</v>
      </c>
      <c r="AM1150" s="623">
        <v>11</v>
      </c>
      <c r="AN1150" s="623">
        <v>6</v>
      </c>
      <c r="AO1150" s="602" t="s">
        <v>604</v>
      </c>
      <c r="AP1150" s="623">
        <v>12</v>
      </c>
      <c r="AQ1150" s="623">
        <v>6</v>
      </c>
    </row>
    <row r="1151" spans="1:43" hidden="1" x14ac:dyDescent="0.3">
      <c r="A1151" s="638"/>
      <c r="H1151" s="607" t="s">
        <v>537</v>
      </c>
      <c r="I1151" s="623" t="s">
        <v>538</v>
      </c>
      <c r="J1151" s="626" t="s">
        <v>652</v>
      </c>
      <c r="K1151" s="607" t="s">
        <v>537</v>
      </c>
      <c r="L1151" s="623" t="s">
        <v>538</v>
      </c>
      <c r="M1151" s="626" t="s">
        <v>652</v>
      </c>
      <c r="N1151" s="607" t="s">
        <v>537</v>
      </c>
      <c r="O1151" s="623" t="s">
        <v>538</v>
      </c>
      <c r="P1151" s="626" t="s">
        <v>652</v>
      </c>
      <c r="Q1151" s="607" t="s">
        <v>537</v>
      </c>
      <c r="R1151" s="623" t="s">
        <v>538</v>
      </c>
      <c r="S1151" s="626" t="s">
        <v>652</v>
      </c>
      <c r="T1151" s="607" t="s">
        <v>537</v>
      </c>
      <c r="U1151" s="623" t="s">
        <v>538</v>
      </c>
      <c r="V1151" s="626" t="s">
        <v>652</v>
      </c>
      <c r="W1151" s="607" t="s">
        <v>537</v>
      </c>
      <c r="X1151" s="623" t="s">
        <v>538</v>
      </c>
      <c r="Y1151" s="626" t="s">
        <v>652</v>
      </c>
      <c r="Z1151" s="607" t="s">
        <v>537</v>
      </c>
      <c r="AA1151" s="623" t="s">
        <v>538</v>
      </c>
      <c r="AB1151" s="626" t="s">
        <v>652</v>
      </c>
      <c r="AC1151" s="607" t="s">
        <v>537</v>
      </c>
      <c r="AD1151" s="623" t="s">
        <v>538</v>
      </c>
      <c r="AE1151" s="626" t="s">
        <v>652</v>
      </c>
      <c r="AF1151" s="607" t="s">
        <v>537</v>
      </c>
      <c r="AG1151" s="623" t="s">
        <v>538</v>
      </c>
      <c r="AH1151" s="626" t="s">
        <v>652</v>
      </c>
      <c r="AI1151" s="607" t="s">
        <v>537</v>
      </c>
      <c r="AJ1151" s="623" t="s">
        <v>538</v>
      </c>
      <c r="AK1151" s="626" t="s">
        <v>652</v>
      </c>
      <c r="AL1151" s="607" t="s">
        <v>537</v>
      </c>
      <c r="AM1151" s="623" t="s">
        <v>538</v>
      </c>
      <c r="AN1151" s="626" t="s">
        <v>652</v>
      </c>
      <c r="AO1151" s="607" t="s">
        <v>537</v>
      </c>
      <c r="AP1151" s="623" t="s">
        <v>538</v>
      </c>
      <c r="AQ1151" s="626" t="s">
        <v>652</v>
      </c>
    </row>
    <row r="1152" spans="1:43" hidden="1" x14ac:dyDescent="0.3">
      <c r="A1152" s="638"/>
      <c r="H1152" s="607" t="s">
        <v>605</v>
      </c>
      <c r="I1152" s="623">
        <v>1</v>
      </c>
      <c r="J1152" s="623">
        <v>6</v>
      </c>
      <c r="K1152" s="607" t="s">
        <v>605</v>
      </c>
      <c r="L1152" s="623">
        <v>2</v>
      </c>
      <c r="M1152" s="623">
        <v>6</v>
      </c>
      <c r="N1152" s="607" t="s">
        <v>605</v>
      </c>
      <c r="O1152" s="623">
        <v>3</v>
      </c>
      <c r="P1152" s="623">
        <v>6</v>
      </c>
      <c r="Q1152" s="607" t="s">
        <v>605</v>
      </c>
      <c r="R1152" s="623">
        <v>4</v>
      </c>
      <c r="S1152" s="623">
        <v>6</v>
      </c>
      <c r="T1152" s="607" t="s">
        <v>605</v>
      </c>
      <c r="U1152" s="623">
        <v>5</v>
      </c>
      <c r="V1152" s="623">
        <v>6</v>
      </c>
      <c r="W1152" s="607" t="s">
        <v>605</v>
      </c>
      <c r="X1152" s="623">
        <v>6</v>
      </c>
      <c r="Y1152" s="623">
        <v>6</v>
      </c>
      <c r="Z1152" s="607" t="s">
        <v>605</v>
      </c>
      <c r="AA1152" s="623">
        <v>7</v>
      </c>
      <c r="AB1152" s="623">
        <v>6</v>
      </c>
      <c r="AC1152" s="607" t="s">
        <v>605</v>
      </c>
      <c r="AD1152" s="623">
        <v>8</v>
      </c>
      <c r="AE1152" s="623">
        <v>6</v>
      </c>
      <c r="AF1152" s="607" t="s">
        <v>605</v>
      </c>
      <c r="AG1152" s="623">
        <v>9</v>
      </c>
      <c r="AH1152" s="623">
        <v>6</v>
      </c>
      <c r="AI1152" s="607" t="s">
        <v>605</v>
      </c>
      <c r="AJ1152" s="623">
        <v>10</v>
      </c>
      <c r="AK1152" s="623">
        <v>6</v>
      </c>
      <c r="AL1152" s="607" t="s">
        <v>605</v>
      </c>
      <c r="AM1152" s="623">
        <v>11</v>
      </c>
      <c r="AN1152" s="623">
        <v>6</v>
      </c>
      <c r="AO1152" s="607" t="s">
        <v>605</v>
      </c>
      <c r="AP1152" s="623">
        <v>12</v>
      </c>
      <c r="AQ1152" s="623">
        <v>6</v>
      </c>
    </row>
    <row r="1153" spans="1:43" hidden="1" x14ac:dyDescent="0.3">
      <c r="A1153" s="638"/>
      <c r="H1153" s="607" t="s">
        <v>537</v>
      </c>
      <c r="I1153" s="623" t="s">
        <v>538</v>
      </c>
      <c r="J1153" s="626" t="s">
        <v>652</v>
      </c>
      <c r="K1153" s="607" t="s">
        <v>537</v>
      </c>
      <c r="L1153" s="623" t="s">
        <v>538</v>
      </c>
      <c r="M1153" s="626" t="s">
        <v>652</v>
      </c>
      <c r="N1153" s="607" t="s">
        <v>537</v>
      </c>
      <c r="O1153" s="623" t="s">
        <v>538</v>
      </c>
      <c r="P1153" s="626" t="s">
        <v>652</v>
      </c>
      <c r="Q1153" s="607" t="s">
        <v>537</v>
      </c>
      <c r="R1153" s="623" t="s">
        <v>538</v>
      </c>
      <c r="S1153" s="626" t="s">
        <v>652</v>
      </c>
      <c r="T1153" s="607" t="s">
        <v>537</v>
      </c>
      <c r="U1153" s="623" t="s">
        <v>538</v>
      </c>
      <c r="V1153" s="626" t="s">
        <v>652</v>
      </c>
      <c r="W1153" s="607" t="s">
        <v>537</v>
      </c>
      <c r="X1153" s="623" t="s">
        <v>538</v>
      </c>
      <c r="Y1153" s="626" t="s">
        <v>652</v>
      </c>
      <c r="Z1153" s="607" t="s">
        <v>537</v>
      </c>
      <c r="AA1153" s="623" t="s">
        <v>538</v>
      </c>
      <c r="AB1153" s="626" t="s">
        <v>652</v>
      </c>
      <c r="AC1153" s="607" t="s">
        <v>537</v>
      </c>
      <c r="AD1153" s="623" t="s">
        <v>538</v>
      </c>
      <c r="AE1153" s="626" t="s">
        <v>652</v>
      </c>
      <c r="AF1153" s="607" t="s">
        <v>537</v>
      </c>
      <c r="AG1153" s="623" t="s">
        <v>538</v>
      </c>
      <c r="AH1153" s="626" t="s">
        <v>652</v>
      </c>
      <c r="AI1153" s="607" t="s">
        <v>537</v>
      </c>
      <c r="AJ1153" s="623" t="s">
        <v>538</v>
      </c>
      <c r="AK1153" s="626" t="s">
        <v>652</v>
      </c>
      <c r="AL1153" s="607" t="s">
        <v>537</v>
      </c>
      <c r="AM1153" s="623" t="s">
        <v>538</v>
      </c>
      <c r="AN1153" s="626" t="s">
        <v>652</v>
      </c>
      <c r="AO1153" s="607" t="s">
        <v>537</v>
      </c>
      <c r="AP1153" s="623" t="s">
        <v>538</v>
      </c>
      <c r="AQ1153" s="626" t="s">
        <v>652</v>
      </c>
    </row>
    <row r="1154" spans="1:43" hidden="1" x14ac:dyDescent="0.3">
      <c r="A1154" s="638"/>
      <c r="H1154" s="607" t="s">
        <v>606</v>
      </c>
      <c r="I1154" s="623">
        <v>1</v>
      </c>
      <c r="J1154" s="623">
        <v>6</v>
      </c>
      <c r="K1154" s="607" t="s">
        <v>606</v>
      </c>
      <c r="L1154" s="623">
        <v>2</v>
      </c>
      <c r="M1154" s="623">
        <v>6</v>
      </c>
      <c r="N1154" s="607" t="s">
        <v>606</v>
      </c>
      <c r="O1154" s="623">
        <v>3</v>
      </c>
      <c r="P1154" s="623">
        <v>6</v>
      </c>
      <c r="Q1154" s="607" t="s">
        <v>606</v>
      </c>
      <c r="R1154" s="623">
        <v>4</v>
      </c>
      <c r="S1154" s="623">
        <v>6</v>
      </c>
      <c r="T1154" s="607" t="s">
        <v>606</v>
      </c>
      <c r="U1154" s="623">
        <v>5</v>
      </c>
      <c r="V1154" s="623">
        <v>6</v>
      </c>
      <c r="W1154" s="607" t="s">
        <v>606</v>
      </c>
      <c r="X1154" s="623">
        <v>6</v>
      </c>
      <c r="Y1154" s="623">
        <v>6</v>
      </c>
      <c r="Z1154" s="607" t="s">
        <v>606</v>
      </c>
      <c r="AA1154" s="623">
        <v>7</v>
      </c>
      <c r="AB1154" s="623">
        <v>6</v>
      </c>
      <c r="AC1154" s="607" t="s">
        <v>606</v>
      </c>
      <c r="AD1154" s="623">
        <v>8</v>
      </c>
      <c r="AE1154" s="623">
        <v>6</v>
      </c>
      <c r="AF1154" s="607" t="s">
        <v>606</v>
      </c>
      <c r="AG1154" s="623">
        <v>9</v>
      </c>
      <c r="AH1154" s="623">
        <v>6</v>
      </c>
      <c r="AI1154" s="607" t="s">
        <v>606</v>
      </c>
      <c r="AJ1154" s="623">
        <v>10</v>
      </c>
      <c r="AK1154" s="623">
        <v>6</v>
      </c>
      <c r="AL1154" s="607" t="s">
        <v>606</v>
      </c>
      <c r="AM1154" s="623">
        <v>11</v>
      </c>
      <c r="AN1154" s="623">
        <v>6</v>
      </c>
      <c r="AO1154" s="607" t="s">
        <v>606</v>
      </c>
      <c r="AP1154" s="623">
        <v>12</v>
      </c>
      <c r="AQ1154" s="623">
        <v>6</v>
      </c>
    </row>
    <row r="1155" spans="1:43" hidden="1" x14ac:dyDescent="0.3">
      <c r="A1155" s="638"/>
      <c r="H1155" s="602" t="s">
        <v>537</v>
      </c>
      <c r="I1155" s="623" t="s">
        <v>538</v>
      </c>
      <c r="J1155" s="626" t="s">
        <v>652</v>
      </c>
      <c r="K1155" s="602" t="s">
        <v>537</v>
      </c>
      <c r="L1155" s="623" t="s">
        <v>538</v>
      </c>
      <c r="M1155" s="626" t="s">
        <v>652</v>
      </c>
      <c r="N1155" s="602" t="s">
        <v>537</v>
      </c>
      <c r="O1155" s="623" t="s">
        <v>538</v>
      </c>
      <c r="P1155" s="626" t="s">
        <v>652</v>
      </c>
      <c r="Q1155" s="602" t="s">
        <v>537</v>
      </c>
      <c r="R1155" s="623" t="s">
        <v>538</v>
      </c>
      <c r="S1155" s="626" t="s">
        <v>652</v>
      </c>
      <c r="T1155" s="602" t="s">
        <v>537</v>
      </c>
      <c r="U1155" s="623" t="s">
        <v>538</v>
      </c>
      <c r="V1155" s="626" t="s">
        <v>652</v>
      </c>
      <c r="W1155" s="602" t="s">
        <v>537</v>
      </c>
      <c r="X1155" s="623" t="s">
        <v>538</v>
      </c>
      <c r="Y1155" s="626" t="s">
        <v>652</v>
      </c>
      <c r="Z1155" s="602" t="s">
        <v>537</v>
      </c>
      <c r="AA1155" s="623" t="s">
        <v>538</v>
      </c>
      <c r="AB1155" s="626" t="s">
        <v>652</v>
      </c>
      <c r="AC1155" s="602" t="s">
        <v>537</v>
      </c>
      <c r="AD1155" s="623" t="s">
        <v>538</v>
      </c>
      <c r="AE1155" s="626" t="s">
        <v>652</v>
      </c>
      <c r="AF1155" s="602" t="s">
        <v>537</v>
      </c>
      <c r="AG1155" s="623" t="s">
        <v>538</v>
      </c>
      <c r="AH1155" s="626" t="s">
        <v>652</v>
      </c>
      <c r="AI1155" s="602" t="s">
        <v>537</v>
      </c>
      <c r="AJ1155" s="623" t="s">
        <v>538</v>
      </c>
      <c r="AK1155" s="626" t="s">
        <v>652</v>
      </c>
      <c r="AL1155" s="602" t="s">
        <v>537</v>
      </c>
      <c r="AM1155" s="623" t="s">
        <v>538</v>
      </c>
      <c r="AN1155" s="626" t="s">
        <v>652</v>
      </c>
      <c r="AO1155" s="602" t="s">
        <v>537</v>
      </c>
      <c r="AP1155" s="623" t="s">
        <v>538</v>
      </c>
      <c r="AQ1155" s="626" t="s">
        <v>652</v>
      </c>
    </row>
    <row r="1156" spans="1:43" hidden="1" x14ac:dyDescent="0.3">
      <c r="A1156" s="638"/>
      <c r="H1156" s="602" t="s">
        <v>607</v>
      </c>
      <c r="I1156" s="623">
        <v>1</v>
      </c>
      <c r="J1156" s="623">
        <v>6</v>
      </c>
      <c r="K1156" s="602" t="s">
        <v>607</v>
      </c>
      <c r="L1156" s="623">
        <v>2</v>
      </c>
      <c r="M1156" s="623">
        <v>6</v>
      </c>
      <c r="N1156" s="602" t="s">
        <v>607</v>
      </c>
      <c r="O1156" s="623">
        <v>3</v>
      </c>
      <c r="P1156" s="623">
        <v>6</v>
      </c>
      <c r="Q1156" s="602" t="s">
        <v>607</v>
      </c>
      <c r="R1156" s="623">
        <v>4</v>
      </c>
      <c r="S1156" s="623">
        <v>6</v>
      </c>
      <c r="T1156" s="602" t="s">
        <v>607</v>
      </c>
      <c r="U1156" s="623">
        <v>5</v>
      </c>
      <c r="V1156" s="623">
        <v>6</v>
      </c>
      <c r="W1156" s="602" t="s">
        <v>607</v>
      </c>
      <c r="X1156" s="623">
        <v>6</v>
      </c>
      <c r="Y1156" s="623">
        <v>6</v>
      </c>
      <c r="Z1156" s="602" t="s">
        <v>607</v>
      </c>
      <c r="AA1156" s="623">
        <v>7</v>
      </c>
      <c r="AB1156" s="623">
        <v>6</v>
      </c>
      <c r="AC1156" s="602" t="s">
        <v>607</v>
      </c>
      <c r="AD1156" s="623">
        <v>8</v>
      </c>
      <c r="AE1156" s="623">
        <v>6</v>
      </c>
      <c r="AF1156" s="602" t="s">
        <v>607</v>
      </c>
      <c r="AG1156" s="623">
        <v>9</v>
      </c>
      <c r="AH1156" s="623">
        <v>6</v>
      </c>
      <c r="AI1156" s="602" t="s">
        <v>607</v>
      </c>
      <c r="AJ1156" s="623">
        <v>10</v>
      </c>
      <c r="AK1156" s="623">
        <v>6</v>
      </c>
      <c r="AL1156" s="602" t="s">
        <v>607</v>
      </c>
      <c r="AM1156" s="623">
        <v>11</v>
      </c>
      <c r="AN1156" s="623">
        <v>6</v>
      </c>
      <c r="AO1156" s="602" t="s">
        <v>607</v>
      </c>
      <c r="AP1156" s="623">
        <v>12</v>
      </c>
      <c r="AQ1156" s="623">
        <v>6</v>
      </c>
    </row>
    <row r="1157" spans="1:43" hidden="1" x14ac:dyDescent="0.3">
      <c r="A1157" s="638"/>
      <c r="H1157" s="607" t="s">
        <v>537</v>
      </c>
      <c r="I1157" s="623" t="s">
        <v>538</v>
      </c>
      <c r="J1157" s="626" t="s">
        <v>652</v>
      </c>
      <c r="K1157" s="607" t="s">
        <v>537</v>
      </c>
      <c r="L1157" s="623" t="s">
        <v>538</v>
      </c>
      <c r="M1157" s="626" t="s">
        <v>652</v>
      </c>
      <c r="N1157" s="607" t="s">
        <v>537</v>
      </c>
      <c r="O1157" s="623" t="s">
        <v>538</v>
      </c>
      <c r="P1157" s="626" t="s">
        <v>652</v>
      </c>
      <c r="Q1157" s="607" t="s">
        <v>537</v>
      </c>
      <c r="R1157" s="623" t="s">
        <v>538</v>
      </c>
      <c r="S1157" s="626" t="s">
        <v>652</v>
      </c>
      <c r="T1157" s="607" t="s">
        <v>537</v>
      </c>
      <c r="U1157" s="623" t="s">
        <v>538</v>
      </c>
      <c r="V1157" s="626" t="s">
        <v>652</v>
      </c>
      <c r="W1157" s="607" t="s">
        <v>537</v>
      </c>
      <c r="X1157" s="623" t="s">
        <v>538</v>
      </c>
      <c r="Y1157" s="626" t="s">
        <v>652</v>
      </c>
      <c r="Z1157" s="607" t="s">
        <v>537</v>
      </c>
      <c r="AA1157" s="623" t="s">
        <v>538</v>
      </c>
      <c r="AB1157" s="626" t="s">
        <v>652</v>
      </c>
      <c r="AC1157" s="607" t="s">
        <v>537</v>
      </c>
      <c r="AD1157" s="623" t="s">
        <v>538</v>
      </c>
      <c r="AE1157" s="626" t="s">
        <v>652</v>
      </c>
      <c r="AF1157" s="607" t="s">
        <v>537</v>
      </c>
      <c r="AG1157" s="623" t="s">
        <v>538</v>
      </c>
      <c r="AH1157" s="626" t="s">
        <v>652</v>
      </c>
      <c r="AI1157" s="607" t="s">
        <v>537</v>
      </c>
      <c r="AJ1157" s="623" t="s">
        <v>538</v>
      </c>
      <c r="AK1157" s="626" t="s">
        <v>652</v>
      </c>
      <c r="AL1157" s="607" t="s">
        <v>537</v>
      </c>
      <c r="AM1157" s="623" t="s">
        <v>538</v>
      </c>
      <c r="AN1157" s="626" t="s">
        <v>652</v>
      </c>
      <c r="AO1157" s="607" t="s">
        <v>537</v>
      </c>
      <c r="AP1157" s="623" t="s">
        <v>538</v>
      </c>
      <c r="AQ1157" s="626" t="s">
        <v>652</v>
      </c>
    </row>
    <row r="1158" spans="1:43" hidden="1" x14ac:dyDescent="0.3">
      <c r="A1158" s="638"/>
      <c r="H1158" s="607" t="s">
        <v>608</v>
      </c>
      <c r="I1158" s="623">
        <v>1</v>
      </c>
      <c r="J1158" s="623">
        <v>6</v>
      </c>
      <c r="K1158" s="607" t="s">
        <v>608</v>
      </c>
      <c r="L1158" s="623">
        <v>2</v>
      </c>
      <c r="M1158" s="623">
        <v>6</v>
      </c>
      <c r="N1158" s="607" t="s">
        <v>608</v>
      </c>
      <c r="O1158" s="623">
        <v>3</v>
      </c>
      <c r="P1158" s="623">
        <v>6</v>
      </c>
      <c r="Q1158" s="607" t="s">
        <v>608</v>
      </c>
      <c r="R1158" s="623">
        <v>4</v>
      </c>
      <c r="S1158" s="623">
        <v>6</v>
      </c>
      <c r="T1158" s="607" t="s">
        <v>608</v>
      </c>
      <c r="U1158" s="623">
        <v>5</v>
      </c>
      <c r="V1158" s="623">
        <v>6</v>
      </c>
      <c r="W1158" s="607" t="s">
        <v>608</v>
      </c>
      <c r="X1158" s="623">
        <v>6</v>
      </c>
      <c r="Y1158" s="623">
        <v>6</v>
      </c>
      <c r="Z1158" s="607" t="s">
        <v>608</v>
      </c>
      <c r="AA1158" s="623">
        <v>7</v>
      </c>
      <c r="AB1158" s="623">
        <v>6</v>
      </c>
      <c r="AC1158" s="607" t="s">
        <v>608</v>
      </c>
      <c r="AD1158" s="623">
        <v>8</v>
      </c>
      <c r="AE1158" s="623">
        <v>6</v>
      </c>
      <c r="AF1158" s="607" t="s">
        <v>608</v>
      </c>
      <c r="AG1158" s="623">
        <v>9</v>
      </c>
      <c r="AH1158" s="623">
        <v>6</v>
      </c>
      <c r="AI1158" s="607" t="s">
        <v>608</v>
      </c>
      <c r="AJ1158" s="623">
        <v>10</v>
      </c>
      <c r="AK1158" s="623">
        <v>6</v>
      </c>
      <c r="AL1158" s="607" t="s">
        <v>608</v>
      </c>
      <c r="AM1158" s="623">
        <v>11</v>
      </c>
      <c r="AN1158" s="623">
        <v>6</v>
      </c>
      <c r="AO1158" s="607" t="s">
        <v>608</v>
      </c>
      <c r="AP1158" s="623">
        <v>12</v>
      </c>
      <c r="AQ1158" s="623">
        <v>6</v>
      </c>
    </row>
    <row r="1159" spans="1:43" hidden="1" x14ac:dyDescent="0.3">
      <c r="A1159" s="638"/>
      <c r="H1159" s="607" t="s">
        <v>537</v>
      </c>
      <c r="I1159" s="623" t="s">
        <v>538</v>
      </c>
      <c r="J1159" s="626" t="s">
        <v>652</v>
      </c>
      <c r="K1159" s="607" t="s">
        <v>537</v>
      </c>
      <c r="L1159" s="623" t="s">
        <v>538</v>
      </c>
      <c r="M1159" s="626" t="s">
        <v>652</v>
      </c>
      <c r="N1159" s="607" t="s">
        <v>537</v>
      </c>
      <c r="O1159" s="623" t="s">
        <v>538</v>
      </c>
      <c r="P1159" s="626" t="s">
        <v>652</v>
      </c>
      <c r="Q1159" s="607" t="s">
        <v>537</v>
      </c>
      <c r="R1159" s="623" t="s">
        <v>538</v>
      </c>
      <c r="S1159" s="626" t="s">
        <v>652</v>
      </c>
      <c r="T1159" s="607" t="s">
        <v>537</v>
      </c>
      <c r="U1159" s="623" t="s">
        <v>538</v>
      </c>
      <c r="V1159" s="626" t="s">
        <v>652</v>
      </c>
      <c r="W1159" s="607" t="s">
        <v>537</v>
      </c>
      <c r="X1159" s="623" t="s">
        <v>538</v>
      </c>
      <c r="Y1159" s="626" t="s">
        <v>652</v>
      </c>
      <c r="Z1159" s="607" t="s">
        <v>537</v>
      </c>
      <c r="AA1159" s="623" t="s">
        <v>538</v>
      </c>
      <c r="AB1159" s="626" t="s">
        <v>652</v>
      </c>
      <c r="AC1159" s="607" t="s">
        <v>537</v>
      </c>
      <c r="AD1159" s="623" t="s">
        <v>538</v>
      </c>
      <c r="AE1159" s="626" t="s">
        <v>652</v>
      </c>
      <c r="AF1159" s="607" t="s">
        <v>537</v>
      </c>
      <c r="AG1159" s="623" t="s">
        <v>538</v>
      </c>
      <c r="AH1159" s="626" t="s">
        <v>652</v>
      </c>
      <c r="AI1159" s="607" t="s">
        <v>537</v>
      </c>
      <c r="AJ1159" s="623" t="s">
        <v>538</v>
      </c>
      <c r="AK1159" s="626" t="s">
        <v>652</v>
      </c>
      <c r="AL1159" s="607" t="s">
        <v>537</v>
      </c>
      <c r="AM1159" s="623" t="s">
        <v>538</v>
      </c>
      <c r="AN1159" s="626" t="s">
        <v>652</v>
      </c>
      <c r="AO1159" s="607" t="s">
        <v>537</v>
      </c>
      <c r="AP1159" s="623" t="s">
        <v>538</v>
      </c>
      <c r="AQ1159" s="626" t="s">
        <v>652</v>
      </c>
    </row>
    <row r="1160" spans="1:43" hidden="1" x14ac:dyDescent="0.3">
      <c r="A1160" s="638"/>
      <c r="H1160" s="607" t="s">
        <v>609</v>
      </c>
      <c r="I1160" s="623">
        <v>1</v>
      </c>
      <c r="J1160" s="623">
        <v>6</v>
      </c>
      <c r="K1160" s="607" t="s">
        <v>609</v>
      </c>
      <c r="L1160" s="623">
        <v>2</v>
      </c>
      <c r="M1160" s="623">
        <v>6</v>
      </c>
      <c r="N1160" s="607" t="s">
        <v>609</v>
      </c>
      <c r="O1160" s="623">
        <v>3</v>
      </c>
      <c r="P1160" s="623">
        <v>6</v>
      </c>
      <c r="Q1160" s="607" t="s">
        <v>609</v>
      </c>
      <c r="R1160" s="623">
        <v>4</v>
      </c>
      <c r="S1160" s="623">
        <v>6</v>
      </c>
      <c r="T1160" s="607" t="s">
        <v>609</v>
      </c>
      <c r="U1160" s="623">
        <v>5</v>
      </c>
      <c r="V1160" s="623">
        <v>6</v>
      </c>
      <c r="W1160" s="607" t="s">
        <v>609</v>
      </c>
      <c r="X1160" s="623">
        <v>6</v>
      </c>
      <c r="Y1160" s="623">
        <v>6</v>
      </c>
      <c r="Z1160" s="607" t="s">
        <v>609</v>
      </c>
      <c r="AA1160" s="623">
        <v>7</v>
      </c>
      <c r="AB1160" s="623">
        <v>6</v>
      </c>
      <c r="AC1160" s="607" t="s">
        <v>609</v>
      </c>
      <c r="AD1160" s="623">
        <v>8</v>
      </c>
      <c r="AE1160" s="623">
        <v>6</v>
      </c>
      <c r="AF1160" s="607" t="s">
        <v>609</v>
      </c>
      <c r="AG1160" s="623">
        <v>9</v>
      </c>
      <c r="AH1160" s="623">
        <v>6</v>
      </c>
      <c r="AI1160" s="607" t="s">
        <v>609</v>
      </c>
      <c r="AJ1160" s="623">
        <v>10</v>
      </c>
      <c r="AK1160" s="623">
        <v>6</v>
      </c>
      <c r="AL1160" s="607" t="s">
        <v>609</v>
      </c>
      <c r="AM1160" s="623">
        <v>11</v>
      </c>
      <c r="AN1160" s="623">
        <v>6</v>
      </c>
      <c r="AO1160" s="607" t="s">
        <v>609</v>
      </c>
      <c r="AP1160" s="623">
        <v>12</v>
      </c>
      <c r="AQ1160" s="623">
        <v>6</v>
      </c>
    </row>
    <row r="1161" spans="1:43" hidden="1" x14ac:dyDescent="0.3">
      <c r="A1161" s="638"/>
      <c r="H1161" s="607" t="s">
        <v>537</v>
      </c>
      <c r="I1161" s="623" t="s">
        <v>538</v>
      </c>
      <c r="J1161" s="626" t="s">
        <v>652</v>
      </c>
      <c r="K1161" s="607" t="s">
        <v>537</v>
      </c>
      <c r="L1161" s="623" t="s">
        <v>538</v>
      </c>
      <c r="M1161" s="626" t="s">
        <v>652</v>
      </c>
      <c r="N1161" s="607" t="s">
        <v>537</v>
      </c>
      <c r="O1161" s="623" t="s">
        <v>538</v>
      </c>
      <c r="P1161" s="626" t="s">
        <v>652</v>
      </c>
      <c r="Q1161" s="607" t="s">
        <v>537</v>
      </c>
      <c r="R1161" s="623" t="s">
        <v>538</v>
      </c>
      <c r="S1161" s="626" t="s">
        <v>652</v>
      </c>
      <c r="T1161" s="607" t="s">
        <v>537</v>
      </c>
      <c r="U1161" s="623" t="s">
        <v>538</v>
      </c>
      <c r="V1161" s="626" t="s">
        <v>652</v>
      </c>
      <c r="W1161" s="607" t="s">
        <v>537</v>
      </c>
      <c r="X1161" s="623" t="s">
        <v>538</v>
      </c>
      <c r="Y1161" s="626" t="s">
        <v>652</v>
      </c>
      <c r="Z1161" s="607" t="s">
        <v>537</v>
      </c>
      <c r="AA1161" s="623" t="s">
        <v>538</v>
      </c>
      <c r="AB1161" s="626" t="s">
        <v>652</v>
      </c>
      <c r="AC1161" s="607" t="s">
        <v>537</v>
      </c>
      <c r="AD1161" s="623" t="s">
        <v>538</v>
      </c>
      <c r="AE1161" s="626" t="s">
        <v>652</v>
      </c>
      <c r="AF1161" s="607" t="s">
        <v>537</v>
      </c>
      <c r="AG1161" s="623" t="s">
        <v>538</v>
      </c>
      <c r="AH1161" s="626" t="s">
        <v>652</v>
      </c>
      <c r="AI1161" s="607" t="s">
        <v>537</v>
      </c>
      <c r="AJ1161" s="623" t="s">
        <v>538</v>
      </c>
      <c r="AK1161" s="626" t="s">
        <v>652</v>
      </c>
      <c r="AL1161" s="607" t="s">
        <v>537</v>
      </c>
      <c r="AM1161" s="623" t="s">
        <v>538</v>
      </c>
      <c r="AN1161" s="626" t="s">
        <v>652</v>
      </c>
      <c r="AO1161" s="607" t="s">
        <v>537</v>
      </c>
      <c r="AP1161" s="623" t="s">
        <v>538</v>
      </c>
      <c r="AQ1161" s="626" t="s">
        <v>652</v>
      </c>
    </row>
    <row r="1162" spans="1:43" ht="15" hidden="1" thickBot="1" x14ac:dyDescent="0.35">
      <c r="A1162" s="638"/>
      <c r="H1162" s="615" t="s">
        <v>610</v>
      </c>
      <c r="I1162" s="629">
        <v>1</v>
      </c>
      <c r="J1162" s="629">
        <v>6</v>
      </c>
      <c r="K1162" s="615" t="s">
        <v>610</v>
      </c>
      <c r="L1162" s="629">
        <v>2</v>
      </c>
      <c r="M1162" s="629">
        <v>6</v>
      </c>
      <c r="N1162" s="615" t="s">
        <v>610</v>
      </c>
      <c r="O1162" s="629">
        <v>3</v>
      </c>
      <c r="P1162" s="629">
        <v>6</v>
      </c>
      <c r="Q1162" s="615" t="s">
        <v>610</v>
      </c>
      <c r="R1162" s="629">
        <v>4</v>
      </c>
      <c r="S1162" s="629">
        <v>6</v>
      </c>
      <c r="T1162" s="615" t="s">
        <v>610</v>
      </c>
      <c r="U1162" s="629">
        <v>5</v>
      </c>
      <c r="V1162" s="629">
        <v>6</v>
      </c>
      <c r="W1162" s="615" t="s">
        <v>610</v>
      </c>
      <c r="X1162" s="629">
        <v>6</v>
      </c>
      <c r="Y1162" s="629">
        <v>6</v>
      </c>
      <c r="Z1162" s="615" t="s">
        <v>610</v>
      </c>
      <c r="AA1162" s="629">
        <v>7</v>
      </c>
      <c r="AB1162" s="629">
        <v>6</v>
      </c>
      <c r="AC1162" s="615" t="s">
        <v>610</v>
      </c>
      <c r="AD1162" s="629">
        <v>8</v>
      </c>
      <c r="AE1162" s="629">
        <v>6</v>
      </c>
      <c r="AF1162" s="615" t="s">
        <v>610</v>
      </c>
      <c r="AG1162" s="629">
        <v>9</v>
      </c>
      <c r="AH1162" s="629">
        <v>6</v>
      </c>
      <c r="AI1162" s="615" t="s">
        <v>610</v>
      </c>
      <c r="AJ1162" s="629">
        <v>10</v>
      </c>
      <c r="AK1162" s="629">
        <v>6</v>
      </c>
      <c r="AL1162" s="615" t="s">
        <v>610</v>
      </c>
      <c r="AM1162" s="629">
        <v>11</v>
      </c>
      <c r="AN1162" s="629">
        <v>6</v>
      </c>
      <c r="AO1162" s="615" t="s">
        <v>610</v>
      </c>
      <c r="AP1162" s="629">
        <v>12</v>
      </c>
      <c r="AQ1162" s="629">
        <v>6</v>
      </c>
    </row>
    <row r="1163" spans="1:43" hidden="1" x14ac:dyDescent="0.3">
      <c r="A1163" s="638"/>
      <c r="H1163" s="619" t="s">
        <v>537</v>
      </c>
      <c r="I1163" s="620" t="s">
        <v>538</v>
      </c>
      <c r="J1163" s="621" t="s">
        <v>652</v>
      </c>
      <c r="K1163" s="619" t="s">
        <v>537</v>
      </c>
      <c r="L1163" s="620" t="s">
        <v>538</v>
      </c>
      <c r="M1163" s="621" t="s">
        <v>652</v>
      </c>
      <c r="N1163" s="619" t="s">
        <v>537</v>
      </c>
      <c r="O1163" s="620" t="s">
        <v>538</v>
      </c>
      <c r="P1163" s="621" t="s">
        <v>652</v>
      </c>
      <c r="Q1163" s="619" t="s">
        <v>537</v>
      </c>
      <c r="R1163" s="620" t="s">
        <v>538</v>
      </c>
      <c r="S1163" s="621" t="s">
        <v>652</v>
      </c>
      <c r="T1163" s="619" t="s">
        <v>537</v>
      </c>
      <c r="U1163" s="620" t="s">
        <v>538</v>
      </c>
      <c r="V1163" s="621" t="s">
        <v>652</v>
      </c>
      <c r="W1163" s="619" t="s">
        <v>537</v>
      </c>
      <c r="X1163" s="620" t="s">
        <v>538</v>
      </c>
      <c r="Y1163" s="621" t="s">
        <v>652</v>
      </c>
      <c r="Z1163" s="619" t="s">
        <v>537</v>
      </c>
      <c r="AA1163" s="620" t="s">
        <v>538</v>
      </c>
      <c r="AB1163" s="621" t="s">
        <v>652</v>
      </c>
      <c r="AC1163" s="619" t="s">
        <v>537</v>
      </c>
      <c r="AD1163" s="620" t="s">
        <v>538</v>
      </c>
      <c r="AE1163" s="621" t="s">
        <v>652</v>
      </c>
      <c r="AF1163" s="619" t="s">
        <v>537</v>
      </c>
      <c r="AG1163" s="620" t="s">
        <v>538</v>
      </c>
      <c r="AH1163" s="621" t="s">
        <v>652</v>
      </c>
      <c r="AI1163" s="619" t="s">
        <v>537</v>
      </c>
      <c r="AJ1163" s="620" t="s">
        <v>538</v>
      </c>
      <c r="AK1163" s="621" t="s">
        <v>652</v>
      </c>
      <c r="AL1163" s="619" t="s">
        <v>537</v>
      </c>
      <c r="AM1163" s="620" t="s">
        <v>538</v>
      </c>
      <c r="AN1163" s="621" t="s">
        <v>652</v>
      </c>
      <c r="AO1163" s="619" t="s">
        <v>537</v>
      </c>
      <c r="AP1163" s="620" t="s">
        <v>538</v>
      </c>
      <c r="AQ1163" s="621" t="s">
        <v>652</v>
      </c>
    </row>
    <row r="1164" spans="1:43" hidden="1" x14ac:dyDescent="0.3">
      <c r="A1164" s="638"/>
      <c r="H1164" s="607" t="s">
        <v>611</v>
      </c>
      <c r="I1164" s="623">
        <v>1</v>
      </c>
      <c r="J1164" s="623">
        <v>6</v>
      </c>
      <c r="K1164" s="607" t="s">
        <v>611</v>
      </c>
      <c r="L1164" s="623">
        <v>2</v>
      </c>
      <c r="M1164" s="623">
        <v>6</v>
      </c>
      <c r="N1164" s="607" t="s">
        <v>611</v>
      </c>
      <c r="O1164" s="623">
        <v>3</v>
      </c>
      <c r="P1164" s="623">
        <v>6</v>
      </c>
      <c r="Q1164" s="607" t="s">
        <v>611</v>
      </c>
      <c r="R1164" s="623">
        <v>4</v>
      </c>
      <c r="S1164" s="623">
        <v>6</v>
      </c>
      <c r="T1164" s="607" t="s">
        <v>611</v>
      </c>
      <c r="U1164" s="623">
        <v>5</v>
      </c>
      <c r="V1164" s="623">
        <v>6</v>
      </c>
      <c r="W1164" s="607" t="s">
        <v>611</v>
      </c>
      <c r="X1164" s="623">
        <v>6</v>
      </c>
      <c r="Y1164" s="623">
        <v>6</v>
      </c>
      <c r="Z1164" s="607" t="s">
        <v>611</v>
      </c>
      <c r="AA1164" s="623">
        <v>7</v>
      </c>
      <c r="AB1164" s="623">
        <v>6</v>
      </c>
      <c r="AC1164" s="607" t="s">
        <v>611</v>
      </c>
      <c r="AD1164" s="623">
        <v>8</v>
      </c>
      <c r="AE1164" s="623">
        <v>6</v>
      </c>
      <c r="AF1164" s="607" t="s">
        <v>611</v>
      </c>
      <c r="AG1164" s="623">
        <v>9</v>
      </c>
      <c r="AH1164" s="623">
        <v>6</v>
      </c>
      <c r="AI1164" s="607" t="s">
        <v>611</v>
      </c>
      <c r="AJ1164" s="623">
        <v>10</v>
      </c>
      <c r="AK1164" s="623">
        <v>6</v>
      </c>
      <c r="AL1164" s="607" t="s">
        <v>611</v>
      </c>
      <c r="AM1164" s="623">
        <v>11</v>
      </c>
      <c r="AN1164" s="623">
        <v>6</v>
      </c>
      <c r="AO1164" s="607" t="s">
        <v>611</v>
      </c>
      <c r="AP1164" s="623">
        <v>12</v>
      </c>
      <c r="AQ1164" s="623">
        <v>6</v>
      </c>
    </row>
    <row r="1165" spans="1:43" hidden="1" x14ac:dyDescent="0.3">
      <c r="A1165" s="638"/>
      <c r="H1165" s="602" t="s">
        <v>537</v>
      </c>
      <c r="I1165" s="623" t="s">
        <v>538</v>
      </c>
      <c r="J1165" s="626" t="s">
        <v>652</v>
      </c>
      <c r="K1165" s="602" t="s">
        <v>537</v>
      </c>
      <c r="L1165" s="623" t="s">
        <v>538</v>
      </c>
      <c r="M1165" s="626" t="s">
        <v>652</v>
      </c>
      <c r="N1165" s="602" t="s">
        <v>537</v>
      </c>
      <c r="O1165" s="623" t="s">
        <v>538</v>
      </c>
      <c r="P1165" s="626" t="s">
        <v>652</v>
      </c>
      <c r="Q1165" s="602" t="s">
        <v>537</v>
      </c>
      <c r="R1165" s="623" t="s">
        <v>538</v>
      </c>
      <c r="S1165" s="626" t="s">
        <v>652</v>
      </c>
      <c r="T1165" s="602" t="s">
        <v>537</v>
      </c>
      <c r="U1165" s="623" t="s">
        <v>538</v>
      </c>
      <c r="V1165" s="626" t="s">
        <v>652</v>
      </c>
      <c r="W1165" s="602" t="s">
        <v>537</v>
      </c>
      <c r="X1165" s="623" t="s">
        <v>538</v>
      </c>
      <c r="Y1165" s="626" t="s">
        <v>652</v>
      </c>
      <c r="Z1165" s="602" t="s">
        <v>537</v>
      </c>
      <c r="AA1165" s="623" t="s">
        <v>538</v>
      </c>
      <c r="AB1165" s="626" t="s">
        <v>652</v>
      </c>
      <c r="AC1165" s="602" t="s">
        <v>537</v>
      </c>
      <c r="AD1165" s="623" t="s">
        <v>538</v>
      </c>
      <c r="AE1165" s="626" t="s">
        <v>652</v>
      </c>
      <c r="AF1165" s="602" t="s">
        <v>537</v>
      </c>
      <c r="AG1165" s="623" t="s">
        <v>538</v>
      </c>
      <c r="AH1165" s="626" t="s">
        <v>652</v>
      </c>
      <c r="AI1165" s="602" t="s">
        <v>537</v>
      </c>
      <c r="AJ1165" s="623" t="s">
        <v>538</v>
      </c>
      <c r="AK1165" s="626" t="s">
        <v>652</v>
      </c>
      <c r="AL1165" s="602" t="s">
        <v>537</v>
      </c>
      <c r="AM1165" s="623" t="s">
        <v>538</v>
      </c>
      <c r="AN1165" s="626" t="s">
        <v>652</v>
      </c>
      <c r="AO1165" s="602" t="s">
        <v>537</v>
      </c>
      <c r="AP1165" s="623" t="s">
        <v>538</v>
      </c>
      <c r="AQ1165" s="626" t="s">
        <v>652</v>
      </c>
    </row>
    <row r="1166" spans="1:43" hidden="1" x14ac:dyDescent="0.3">
      <c r="A1166" s="638"/>
      <c r="H1166" s="602" t="s">
        <v>612</v>
      </c>
      <c r="I1166" s="623">
        <v>1</v>
      </c>
      <c r="J1166" s="623">
        <v>6</v>
      </c>
      <c r="K1166" s="602" t="s">
        <v>612</v>
      </c>
      <c r="L1166" s="623">
        <v>2</v>
      </c>
      <c r="M1166" s="623">
        <v>6</v>
      </c>
      <c r="N1166" s="602" t="s">
        <v>612</v>
      </c>
      <c r="O1166" s="623">
        <v>3</v>
      </c>
      <c r="P1166" s="623">
        <v>6</v>
      </c>
      <c r="Q1166" s="602" t="s">
        <v>612</v>
      </c>
      <c r="R1166" s="623">
        <v>4</v>
      </c>
      <c r="S1166" s="623">
        <v>6</v>
      </c>
      <c r="T1166" s="602" t="s">
        <v>612</v>
      </c>
      <c r="U1166" s="623">
        <v>5</v>
      </c>
      <c r="V1166" s="623">
        <v>6</v>
      </c>
      <c r="W1166" s="602" t="s">
        <v>612</v>
      </c>
      <c r="X1166" s="623">
        <v>6</v>
      </c>
      <c r="Y1166" s="623">
        <v>6</v>
      </c>
      <c r="Z1166" s="602" t="s">
        <v>612</v>
      </c>
      <c r="AA1166" s="623">
        <v>7</v>
      </c>
      <c r="AB1166" s="623">
        <v>6</v>
      </c>
      <c r="AC1166" s="602" t="s">
        <v>612</v>
      </c>
      <c r="AD1166" s="623">
        <v>8</v>
      </c>
      <c r="AE1166" s="623">
        <v>6</v>
      </c>
      <c r="AF1166" s="602" t="s">
        <v>612</v>
      </c>
      <c r="AG1166" s="623">
        <v>9</v>
      </c>
      <c r="AH1166" s="623">
        <v>6</v>
      </c>
      <c r="AI1166" s="602" t="s">
        <v>612</v>
      </c>
      <c r="AJ1166" s="623">
        <v>10</v>
      </c>
      <c r="AK1166" s="623">
        <v>6</v>
      </c>
      <c r="AL1166" s="602" t="s">
        <v>612</v>
      </c>
      <c r="AM1166" s="623">
        <v>11</v>
      </c>
      <c r="AN1166" s="623">
        <v>6</v>
      </c>
      <c r="AO1166" s="602" t="s">
        <v>612</v>
      </c>
      <c r="AP1166" s="623">
        <v>12</v>
      </c>
      <c r="AQ1166" s="623">
        <v>6</v>
      </c>
    </row>
    <row r="1167" spans="1:43" hidden="1" x14ac:dyDescent="0.3">
      <c r="A1167" s="638"/>
      <c r="H1167" s="607" t="s">
        <v>537</v>
      </c>
      <c r="I1167" s="623" t="s">
        <v>538</v>
      </c>
      <c r="J1167" s="626" t="s">
        <v>652</v>
      </c>
      <c r="K1167" s="607" t="s">
        <v>537</v>
      </c>
      <c r="L1167" s="623" t="s">
        <v>538</v>
      </c>
      <c r="M1167" s="626" t="s">
        <v>652</v>
      </c>
      <c r="N1167" s="607" t="s">
        <v>537</v>
      </c>
      <c r="O1167" s="623" t="s">
        <v>538</v>
      </c>
      <c r="P1167" s="626" t="s">
        <v>652</v>
      </c>
      <c r="Q1167" s="607" t="s">
        <v>537</v>
      </c>
      <c r="R1167" s="623" t="s">
        <v>538</v>
      </c>
      <c r="S1167" s="626" t="s">
        <v>652</v>
      </c>
      <c r="T1167" s="607" t="s">
        <v>537</v>
      </c>
      <c r="U1167" s="623" t="s">
        <v>538</v>
      </c>
      <c r="V1167" s="626" t="s">
        <v>652</v>
      </c>
      <c r="W1167" s="607" t="s">
        <v>537</v>
      </c>
      <c r="X1167" s="623" t="s">
        <v>538</v>
      </c>
      <c r="Y1167" s="626" t="s">
        <v>652</v>
      </c>
      <c r="Z1167" s="607" t="s">
        <v>537</v>
      </c>
      <c r="AA1167" s="623" t="s">
        <v>538</v>
      </c>
      <c r="AB1167" s="626" t="s">
        <v>652</v>
      </c>
      <c r="AC1167" s="607" t="s">
        <v>537</v>
      </c>
      <c r="AD1167" s="623" t="s">
        <v>538</v>
      </c>
      <c r="AE1167" s="626" t="s">
        <v>652</v>
      </c>
      <c r="AF1167" s="607" t="s">
        <v>537</v>
      </c>
      <c r="AG1167" s="623" t="s">
        <v>538</v>
      </c>
      <c r="AH1167" s="626" t="s">
        <v>652</v>
      </c>
      <c r="AI1167" s="607" t="s">
        <v>537</v>
      </c>
      <c r="AJ1167" s="623" t="s">
        <v>538</v>
      </c>
      <c r="AK1167" s="626" t="s">
        <v>652</v>
      </c>
      <c r="AL1167" s="607" t="s">
        <v>537</v>
      </c>
      <c r="AM1167" s="623" t="s">
        <v>538</v>
      </c>
      <c r="AN1167" s="626" t="s">
        <v>652</v>
      </c>
      <c r="AO1167" s="607" t="s">
        <v>537</v>
      </c>
      <c r="AP1167" s="623" t="s">
        <v>538</v>
      </c>
      <c r="AQ1167" s="626" t="s">
        <v>652</v>
      </c>
    </row>
    <row r="1168" spans="1:43" hidden="1" x14ac:dyDescent="0.3">
      <c r="A1168" s="638"/>
      <c r="H1168" s="607" t="s">
        <v>613</v>
      </c>
      <c r="I1168" s="623">
        <v>1</v>
      </c>
      <c r="J1168" s="623">
        <v>6</v>
      </c>
      <c r="K1168" s="607" t="s">
        <v>613</v>
      </c>
      <c r="L1168" s="623">
        <v>2</v>
      </c>
      <c r="M1168" s="623">
        <v>6</v>
      </c>
      <c r="N1168" s="607" t="s">
        <v>613</v>
      </c>
      <c r="O1168" s="623">
        <v>3</v>
      </c>
      <c r="P1168" s="623">
        <v>6</v>
      </c>
      <c r="Q1168" s="607" t="s">
        <v>613</v>
      </c>
      <c r="R1168" s="623">
        <v>4</v>
      </c>
      <c r="S1168" s="623">
        <v>6</v>
      </c>
      <c r="T1168" s="607" t="s">
        <v>613</v>
      </c>
      <c r="U1168" s="623">
        <v>5</v>
      </c>
      <c r="V1168" s="623">
        <v>6</v>
      </c>
      <c r="W1168" s="607" t="s">
        <v>613</v>
      </c>
      <c r="X1168" s="623">
        <v>6</v>
      </c>
      <c r="Y1168" s="623">
        <v>6</v>
      </c>
      <c r="Z1168" s="607" t="s">
        <v>613</v>
      </c>
      <c r="AA1168" s="623">
        <v>7</v>
      </c>
      <c r="AB1168" s="623">
        <v>6</v>
      </c>
      <c r="AC1168" s="607" t="s">
        <v>613</v>
      </c>
      <c r="AD1168" s="623">
        <v>8</v>
      </c>
      <c r="AE1168" s="623">
        <v>6</v>
      </c>
      <c r="AF1168" s="607" t="s">
        <v>613</v>
      </c>
      <c r="AG1168" s="623">
        <v>9</v>
      </c>
      <c r="AH1168" s="623">
        <v>6</v>
      </c>
      <c r="AI1168" s="607" t="s">
        <v>613</v>
      </c>
      <c r="AJ1168" s="623">
        <v>10</v>
      </c>
      <c r="AK1168" s="623">
        <v>6</v>
      </c>
      <c r="AL1168" s="607" t="s">
        <v>613</v>
      </c>
      <c r="AM1168" s="623">
        <v>11</v>
      </c>
      <c r="AN1168" s="623">
        <v>6</v>
      </c>
      <c r="AO1168" s="607" t="s">
        <v>613</v>
      </c>
      <c r="AP1168" s="623">
        <v>12</v>
      </c>
      <c r="AQ1168" s="623">
        <v>6</v>
      </c>
    </row>
    <row r="1169" spans="1:43" hidden="1" x14ac:dyDescent="0.3">
      <c r="A1169" s="638"/>
      <c r="H1169" s="607" t="s">
        <v>537</v>
      </c>
      <c r="I1169" s="623" t="s">
        <v>538</v>
      </c>
      <c r="J1169" s="626" t="s">
        <v>652</v>
      </c>
      <c r="K1169" s="607" t="s">
        <v>537</v>
      </c>
      <c r="L1169" s="623" t="s">
        <v>538</v>
      </c>
      <c r="M1169" s="626" t="s">
        <v>652</v>
      </c>
      <c r="N1169" s="607" t="s">
        <v>537</v>
      </c>
      <c r="O1169" s="623" t="s">
        <v>538</v>
      </c>
      <c r="P1169" s="626" t="s">
        <v>652</v>
      </c>
      <c r="Q1169" s="607" t="s">
        <v>537</v>
      </c>
      <c r="R1169" s="623" t="s">
        <v>538</v>
      </c>
      <c r="S1169" s="626" t="s">
        <v>652</v>
      </c>
      <c r="T1169" s="607" t="s">
        <v>537</v>
      </c>
      <c r="U1169" s="623" t="s">
        <v>538</v>
      </c>
      <c r="V1169" s="626" t="s">
        <v>652</v>
      </c>
      <c r="W1169" s="607" t="s">
        <v>537</v>
      </c>
      <c r="X1169" s="623" t="s">
        <v>538</v>
      </c>
      <c r="Y1169" s="626" t="s">
        <v>652</v>
      </c>
      <c r="Z1169" s="607" t="s">
        <v>537</v>
      </c>
      <c r="AA1169" s="623" t="s">
        <v>538</v>
      </c>
      <c r="AB1169" s="626" t="s">
        <v>652</v>
      </c>
      <c r="AC1169" s="607" t="s">
        <v>537</v>
      </c>
      <c r="AD1169" s="623" t="s">
        <v>538</v>
      </c>
      <c r="AE1169" s="626" t="s">
        <v>652</v>
      </c>
      <c r="AF1169" s="607" t="s">
        <v>537</v>
      </c>
      <c r="AG1169" s="623" t="s">
        <v>538</v>
      </c>
      <c r="AH1169" s="626" t="s">
        <v>652</v>
      </c>
      <c r="AI1169" s="607" t="s">
        <v>537</v>
      </c>
      <c r="AJ1169" s="623" t="s">
        <v>538</v>
      </c>
      <c r="AK1169" s="626" t="s">
        <v>652</v>
      </c>
      <c r="AL1169" s="607" t="s">
        <v>537</v>
      </c>
      <c r="AM1169" s="623" t="s">
        <v>538</v>
      </c>
      <c r="AN1169" s="626" t="s">
        <v>652</v>
      </c>
      <c r="AO1169" s="607" t="s">
        <v>537</v>
      </c>
      <c r="AP1169" s="623" t="s">
        <v>538</v>
      </c>
      <c r="AQ1169" s="626" t="s">
        <v>652</v>
      </c>
    </row>
    <row r="1170" spans="1:43" hidden="1" x14ac:dyDescent="0.3">
      <c r="A1170" s="638"/>
      <c r="H1170" s="607" t="s">
        <v>614</v>
      </c>
      <c r="I1170" s="623">
        <v>1</v>
      </c>
      <c r="J1170" s="623">
        <v>6</v>
      </c>
      <c r="K1170" s="607" t="s">
        <v>614</v>
      </c>
      <c r="L1170" s="623">
        <v>2</v>
      </c>
      <c r="M1170" s="623">
        <v>6</v>
      </c>
      <c r="N1170" s="607" t="s">
        <v>614</v>
      </c>
      <c r="O1170" s="623">
        <v>3</v>
      </c>
      <c r="P1170" s="623">
        <v>6</v>
      </c>
      <c r="Q1170" s="607" t="s">
        <v>614</v>
      </c>
      <c r="R1170" s="623">
        <v>4</v>
      </c>
      <c r="S1170" s="623">
        <v>6</v>
      </c>
      <c r="T1170" s="607" t="s">
        <v>614</v>
      </c>
      <c r="U1170" s="623">
        <v>5</v>
      </c>
      <c r="V1170" s="623">
        <v>6</v>
      </c>
      <c r="W1170" s="607" t="s">
        <v>614</v>
      </c>
      <c r="X1170" s="623">
        <v>6</v>
      </c>
      <c r="Y1170" s="623">
        <v>6</v>
      </c>
      <c r="Z1170" s="607" t="s">
        <v>614</v>
      </c>
      <c r="AA1170" s="623">
        <v>7</v>
      </c>
      <c r="AB1170" s="623">
        <v>6</v>
      </c>
      <c r="AC1170" s="607" t="s">
        <v>614</v>
      </c>
      <c r="AD1170" s="623">
        <v>8</v>
      </c>
      <c r="AE1170" s="623">
        <v>6</v>
      </c>
      <c r="AF1170" s="607" t="s">
        <v>614</v>
      </c>
      <c r="AG1170" s="623">
        <v>9</v>
      </c>
      <c r="AH1170" s="623">
        <v>6</v>
      </c>
      <c r="AI1170" s="607" t="s">
        <v>614</v>
      </c>
      <c r="AJ1170" s="623">
        <v>10</v>
      </c>
      <c r="AK1170" s="623">
        <v>6</v>
      </c>
      <c r="AL1170" s="607" t="s">
        <v>614</v>
      </c>
      <c r="AM1170" s="623">
        <v>11</v>
      </c>
      <c r="AN1170" s="623">
        <v>6</v>
      </c>
      <c r="AO1170" s="607" t="s">
        <v>614</v>
      </c>
      <c r="AP1170" s="623">
        <v>12</v>
      </c>
      <c r="AQ1170" s="623">
        <v>6</v>
      </c>
    </row>
    <row r="1171" spans="1:43" hidden="1" x14ac:dyDescent="0.3">
      <c r="A1171" s="638"/>
      <c r="H1171" s="607" t="s">
        <v>537</v>
      </c>
      <c r="I1171" s="623" t="s">
        <v>538</v>
      </c>
      <c r="J1171" s="626" t="s">
        <v>652</v>
      </c>
      <c r="K1171" s="607" t="s">
        <v>537</v>
      </c>
      <c r="L1171" s="623" t="s">
        <v>538</v>
      </c>
      <c r="M1171" s="626" t="s">
        <v>652</v>
      </c>
      <c r="N1171" s="607" t="s">
        <v>537</v>
      </c>
      <c r="O1171" s="623" t="s">
        <v>538</v>
      </c>
      <c r="P1171" s="626" t="s">
        <v>652</v>
      </c>
      <c r="Q1171" s="607" t="s">
        <v>537</v>
      </c>
      <c r="R1171" s="623" t="s">
        <v>538</v>
      </c>
      <c r="S1171" s="626" t="s">
        <v>652</v>
      </c>
      <c r="T1171" s="607" t="s">
        <v>537</v>
      </c>
      <c r="U1171" s="623" t="s">
        <v>538</v>
      </c>
      <c r="V1171" s="626" t="s">
        <v>652</v>
      </c>
      <c r="W1171" s="607" t="s">
        <v>537</v>
      </c>
      <c r="X1171" s="623" t="s">
        <v>538</v>
      </c>
      <c r="Y1171" s="626" t="s">
        <v>652</v>
      </c>
      <c r="Z1171" s="607" t="s">
        <v>537</v>
      </c>
      <c r="AA1171" s="623" t="s">
        <v>538</v>
      </c>
      <c r="AB1171" s="626" t="s">
        <v>652</v>
      </c>
      <c r="AC1171" s="607" t="s">
        <v>537</v>
      </c>
      <c r="AD1171" s="623" t="s">
        <v>538</v>
      </c>
      <c r="AE1171" s="626" t="s">
        <v>652</v>
      </c>
      <c r="AF1171" s="607" t="s">
        <v>537</v>
      </c>
      <c r="AG1171" s="623" t="s">
        <v>538</v>
      </c>
      <c r="AH1171" s="626" t="s">
        <v>652</v>
      </c>
      <c r="AI1171" s="607" t="s">
        <v>537</v>
      </c>
      <c r="AJ1171" s="623" t="s">
        <v>538</v>
      </c>
      <c r="AK1171" s="626" t="s">
        <v>652</v>
      </c>
      <c r="AL1171" s="607" t="s">
        <v>537</v>
      </c>
      <c r="AM1171" s="623" t="s">
        <v>538</v>
      </c>
      <c r="AN1171" s="626" t="s">
        <v>652</v>
      </c>
      <c r="AO1171" s="607" t="s">
        <v>537</v>
      </c>
      <c r="AP1171" s="623" t="s">
        <v>538</v>
      </c>
      <c r="AQ1171" s="626" t="s">
        <v>652</v>
      </c>
    </row>
    <row r="1172" spans="1:43" hidden="1" x14ac:dyDescent="0.3">
      <c r="A1172" s="638"/>
      <c r="H1172" s="607" t="s">
        <v>615</v>
      </c>
      <c r="I1172" s="623">
        <v>1</v>
      </c>
      <c r="J1172" s="623">
        <v>6</v>
      </c>
      <c r="K1172" s="607" t="s">
        <v>615</v>
      </c>
      <c r="L1172" s="623">
        <v>2</v>
      </c>
      <c r="M1172" s="623">
        <v>6</v>
      </c>
      <c r="N1172" s="607" t="s">
        <v>615</v>
      </c>
      <c r="O1172" s="623">
        <v>3</v>
      </c>
      <c r="P1172" s="623">
        <v>6</v>
      </c>
      <c r="Q1172" s="607" t="s">
        <v>615</v>
      </c>
      <c r="R1172" s="623">
        <v>4</v>
      </c>
      <c r="S1172" s="623">
        <v>6</v>
      </c>
      <c r="T1172" s="607" t="s">
        <v>615</v>
      </c>
      <c r="U1172" s="623">
        <v>5</v>
      </c>
      <c r="V1172" s="623">
        <v>6</v>
      </c>
      <c r="W1172" s="607" t="s">
        <v>615</v>
      </c>
      <c r="X1172" s="623">
        <v>6</v>
      </c>
      <c r="Y1172" s="623">
        <v>6</v>
      </c>
      <c r="Z1172" s="607" t="s">
        <v>615</v>
      </c>
      <c r="AA1172" s="623">
        <v>7</v>
      </c>
      <c r="AB1172" s="623">
        <v>6</v>
      </c>
      <c r="AC1172" s="607" t="s">
        <v>615</v>
      </c>
      <c r="AD1172" s="623">
        <v>8</v>
      </c>
      <c r="AE1172" s="623">
        <v>6</v>
      </c>
      <c r="AF1172" s="607" t="s">
        <v>615</v>
      </c>
      <c r="AG1172" s="623">
        <v>9</v>
      </c>
      <c r="AH1172" s="623">
        <v>6</v>
      </c>
      <c r="AI1172" s="607" t="s">
        <v>615</v>
      </c>
      <c r="AJ1172" s="623">
        <v>10</v>
      </c>
      <c r="AK1172" s="623">
        <v>6</v>
      </c>
      <c r="AL1172" s="607" t="s">
        <v>615</v>
      </c>
      <c r="AM1172" s="623">
        <v>11</v>
      </c>
      <c r="AN1172" s="623">
        <v>6</v>
      </c>
      <c r="AO1172" s="607" t="s">
        <v>615</v>
      </c>
      <c r="AP1172" s="623">
        <v>12</v>
      </c>
      <c r="AQ1172" s="623">
        <v>6</v>
      </c>
    </row>
    <row r="1173" spans="1:43" hidden="1" x14ac:dyDescent="0.3">
      <c r="A1173" s="638"/>
      <c r="H1173" s="607" t="s">
        <v>537</v>
      </c>
      <c r="I1173" s="623" t="s">
        <v>538</v>
      </c>
      <c r="J1173" s="626" t="s">
        <v>652</v>
      </c>
      <c r="K1173" s="607" t="s">
        <v>537</v>
      </c>
      <c r="L1173" s="623" t="s">
        <v>538</v>
      </c>
      <c r="M1173" s="626" t="s">
        <v>652</v>
      </c>
      <c r="N1173" s="607" t="s">
        <v>537</v>
      </c>
      <c r="O1173" s="623" t="s">
        <v>538</v>
      </c>
      <c r="P1173" s="626" t="s">
        <v>652</v>
      </c>
      <c r="Q1173" s="607" t="s">
        <v>537</v>
      </c>
      <c r="R1173" s="623" t="s">
        <v>538</v>
      </c>
      <c r="S1173" s="626" t="s">
        <v>652</v>
      </c>
      <c r="T1173" s="607" t="s">
        <v>537</v>
      </c>
      <c r="U1173" s="623" t="s">
        <v>538</v>
      </c>
      <c r="V1173" s="626" t="s">
        <v>652</v>
      </c>
      <c r="W1173" s="607" t="s">
        <v>537</v>
      </c>
      <c r="X1173" s="623" t="s">
        <v>538</v>
      </c>
      <c r="Y1173" s="626" t="s">
        <v>652</v>
      </c>
      <c r="Z1173" s="607" t="s">
        <v>537</v>
      </c>
      <c r="AA1173" s="623" t="s">
        <v>538</v>
      </c>
      <c r="AB1173" s="626" t="s">
        <v>652</v>
      </c>
      <c r="AC1173" s="607" t="s">
        <v>537</v>
      </c>
      <c r="AD1173" s="623" t="s">
        <v>538</v>
      </c>
      <c r="AE1173" s="626" t="s">
        <v>652</v>
      </c>
      <c r="AF1173" s="607" t="s">
        <v>537</v>
      </c>
      <c r="AG1173" s="623" t="s">
        <v>538</v>
      </c>
      <c r="AH1173" s="626" t="s">
        <v>652</v>
      </c>
      <c r="AI1173" s="607" t="s">
        <v>537</v>
      </c>
      <c r="AJ1173" s="623" t="s">
        <v>538</v>
      </c>
      <c r="AK1173" s="626" t="s">
        <v>652</v>
      </c>
      <c r="AL1173" s="607" t="s">
        <v>537</v>
      </c>
      <c r="AM1173" s="623" t="s">
        <v>538</v>
      </c>
      <c r="AN1173" s="626" t="s">
        <v>652</v>
      </c>
      <c r="AO1173" s="607" t="s">
        <v>537</v>
      </c>
      <c r="AP1173" s="623" t="s">
        <v>538</v>
      </c>
      <c r="AQ1173" s="626" t="s">
        <v>652</v>
      </c>
    </row>
    <row r="1174" spans="1:43" hidden="1" x14ac:dyDescent="0.3">
      <c r="A1174" s="638"/>
      <c r="H1174" s="607" t="s">
        <v>616</v>
      </c>
      <c r="I1174" s="623">
        <v>1</v>
      </c>
      <c r="J1174" s="623">
        <v>6</v>
      </c>
      <c r="K1174" s="607" t="s">
        <v>616</v>
      </c>
      <c r="L1174" s="623">
        <v>2</v>
      </c>
      <c r="M1174" s="623">
        <v>6</v>
      </c>
      <c r="N1174" s="607" t="s">
        <v>616</v>
      </c>
      <c r="O1174" s="623">
        <v>3</v>
      </c>
      <c r="P1174" s="623">
        <v>6</v>
      </c>
      <c r="Q1174" s="607" t="s">
        <v>616</v>
      </c>
      <c r="R1174" s="623">
        <v>4</v>
      </c>
      <c r="S1174" s="623">
        <v>6</v>
      </c>
      <c r="T1174" s="607" t="s">
        <v>616</v>
      </c>
      <c r="U1174" s="623">
        <v>5</v>
      </c>
      <c r="V1174" s="623">
        <v>6</v>
      </c>
      <c r="W1174" s="607" t="s">
        <v>616</v>
      </c>
      <c r="X1174" s="623">
        <v>6</v>
      </c>
      <c r="Y1174" s="623">
        <v>6</v>
      </c>
      <c r="Z1174" s="607" t="s">
        <v>616</v>
      </c>
      <c r="AA1174" s="623">
        <v>7</v>
      </c>
      <c r="AB1174" s="623">
        <v>6</v>
      </c>
      <c r="AC1174" s="607" t="s">
        <v>616</v>
      </c>
      <c r="AD1174" s="623">
        <v>8</v>
      </c>
      <c r="AE1174" s="623">
        <v>6</v>
      </c>
      <c r="AF1174" s="607" t="s">
        <v>616</v>
      </c>
      <c r="AG1174" s="623">
        <v>9</v>
      </c>
      <c r="AH1174" s="623">
        <v>6</v>
      </c>
      <c r="AI1174" s="607" t="s">
        <v>616</v>
      </c>
      <c r="AJ1174" s="623">
        <v>10</v>
      </c>
      <c r="AK1174" s="623">
        <v>6</v>
      </c>
      <c r="AL1174" s="607" t="s">
        <v>616</v>
      </c>
      <c r="AM1174" s="623">
        <v>11</v>
      </c>
      <c r="AN1174" s="623">
        <v>6</v>
      </c>
      <c r="AO1174" s="607" t="s">
        <v>616</v>
      </c>
      <c r="AP1174" s="623">
        <v>12</v>
      </c>
      <c r="AQ1174" s="623">
        <v>6</v>
      </c>
    </row>
    <row r="1175" spans="1:43" hidden="1" x14ac:dyDescent="0.3">
      <c r="A1175" s="638"/>
      <c r="H1175" s="602" t="s">
        <v>537</v>
      </c>
      <c r="I1175" s="623" t="s">
        <v>538</v>
      </c>
      <c r="J1175" s="626" t="s">
        <v>652</v>
      </c>
      <c r="K1175" s="602" t="s">
        <v>537</v>
      </c>
      <c r="L1175" s="623" t="s">
        <v>538</v>
      </c>
      <c r="M1175" s="626" t="s">
        <v>652</v>
      </c>
      <c r="N1175" s="602" t="s">
        <v>537</v>
      </c>
      <c r="O1175" s="623" t="s">
        <v>538</v>
      </c>
      <c r="P1175" s="626" t="s">
        <v>652</v>
      </c>
      <c r="Q1175" s="602" t="s">
        <v>537</v>
      </c>
      <c r="R1175" s="623" t="s">
        <v>538</v>
      </c>
      <c r="S1175" s="626" t="s">
        <v>652</v>
      </c>
      <c r="T1175" s="602" t="s">
        <v>537</v>
      </c>
      <c r="U1175" s="623" t="s">
        <v>538</v>
      </c>
      <c r="V1175" s="626" t="s">
        <v>652</v>
      </c>
      <c r="W1175" s="602" t="s">
        <v>537</v>
      </c>
      <c r="X1175" s="623" t="s">
        <v>538</v>
      </c>
      <c r="Y1175" s="626" t="s">
        <v>652</v>
      </c>
      <c r="Z1175" s="602" t="s">
        <v>537</v>
      </c>
      <c r="AA1175" s="623" t="s">
        <v>538</v>
      </c>
      <c r="AB1175" s="626" t="s">
        <v>652</v>
      </c>
      <c r="AC1175" s="602" t="s">
        <v>537</v>
      </c>
      <c r="AD1175" s="623" t="s">
        <v>538</v>
      </c>
      <c r="AE1175" s="626" t="s">
        <v>652</v>
      </c>
      <c r="AF1175" s="602" t="s">
        <v>537</v>
      </c>
      <c r="AG1175" s="623" t="s">
        <v>538</v>
      </c>
      <c r="AH1175" s="626" t="s">
        <v>652</v>
      </c>
      <c r="AI1175" s="602" t="s">
        <v>537</v>
      </c>
      <c r="AJ1175" s="623" t="s">
        <v>538</v>
      </c>
      <c r="AK1175" s="626" t="s">
        <v>652</v>
      </c>
      <c r="AL1175" s="602" t="s">
        <v>537</v>
      </c>
      <c r="AM1175" s="623" t="s">
        <v>538</v>
      </c>
      <c r="AN1175" s="626" t="s">
        <v>652</v>
      </c>
      <c r="AO1175" s="602" t="s">
        <v>537</v>
      </c>
      <c r="AP1175" s="623" t="s">
        <v>538</v>
      </c>
      <c r="AQ1175" s="626" t="s">
        <v>652</v>
      </c>
    </row>
    <row r="1176" spans="1:43" hidden="1" x14ac:dyDescent="0.3">
      <c r="A1176" s="638"/>
      <c r="H1176" s="602" t="s">
        <v>617</v>
      </c>
      <c r="I1176" s="623">
        <v>1</v>
      </c>
      <c r="J1176" s="623">
        <v>6</v>
      </c>
      <c r="K1176" s="602" t="s">
        <v>617</v>
      </c>
      <c r="L1176" s="623">
        <v>2</v>
      </c>
      <c r="M1176" s="623">
        <v>6</v>
      </c>
      <c r="N1176" s="602" t="s">
        <v>617</v>
      </c>
      <c r="O1176" s="623">
        <v>3</v>
      </c>
      <c r="P1176" s="623">
        <v>6</v>
      </c>
      <c r="Q1176" s="602" t="s">
        <v>617</v>
      </c>
      <c r="R1176" s="623">
        <v>4</v>
      </c>
      <c r="S1176" s="623">
        <v>6</v>
      </c>
      <c r="T1176" s="602" t="s">
        <v>617</v>
      </c>
      <c r="U1176" s="623">
        <v>5</v>
      </c>
      <c r="V1176" s="623">
        <v>6</v>
      </c>
      <c r="W1176" s="602" t="s">
        <v>617</v>
      </c>
      <c r="X1176" s="623">
        <v>6</v>
      </c>
      <c r="Y1176" s="623">
        <v>6</v>
      </c>
      <c r="Z1176" s="602" t="s">
        <v>617</v>
      </c>
      <c r="AA1176" s="623">
        <v>7</v>
      </c>
      <c r="AB1176" s="623">
        <v>6</v>
      </c>
      <c r="AC1176" s="602" t="s">
        <v>617</v>
      </c>
      <c r="AD1176" s="623">
        <v>8</v>
      </c>
      <c r="AE1176" s="623">
        <v>6</v>
      </c>
      <c r="AF1176" s="602" t="s">
        <v>617</v>
      </c>
      <c r="AG1176" s="623">
        <v>9</v>
      </c>
      <c r="AH1176" s="623">
        <v>6</v>
      </c>
      <c r="AI1176" s="602" t="s">
        <v>617</v>
      </c>
      <c r="AJ1176" s="623">
        <v>10</v>
      </c>
      <c r="AK1176" s="623">
        <v>6</v>
      </c>
      <c r="AL1176" s="602" t="s">
        <v>617</v>
      </c>
      <c r="AM1176" s="623">
        <v>11</v>
      </c>
      <c r="AN1176" s="623">
        <v>6</v>
      </c>
      <c r="AO1176" s="602" t="s">
        <v>617</v>
      </c>
      <c r="AP1176" s="623">
        <v>12</v>
      </c>
      <c r="AQ1176" s="623">
        <v>6</v>
      </c>
    </row>
    <row r="1177" spans="1:43" hidden="1" x14ac:dyDescent="0.3">
      <c r="A1177" s="638"/>
      <c r="H1177" s="602" t="s">
        <v>537</v>
      </c>
      <c r="I1177" s="623" t="s">
        <v>538</v>
      </c>
      <c r="J1177" s="626" t="s">
        <v>652</v>
      </c>
      <c r="K1177" s="602" t="s">
        <v>537</v>
      </c>
      <c r="L1177" s="623" t="s">
        <v>538</v>
      </c>
      <c r="M1177" s="626" t="s">
        <v>652</v>
      </c>
      <c r="N1177" s="602" t="s">
        <v>537</v>
      </c>
      <c r="O1177" s="623" t="s">
        <v>538</v>
      </c>
      <c r="P1177" s="626" t="s">
        <v>652</v>
      </c>
      <c r="Q1177" s="602" t="s">
        <v>537</v>
      </c>
      <c r="R1177" s="623" t="s">
        <v>538</v>
      </c>
      <c r="S1177" s="626" t="s">
        <v>652</v>
      </c>
      <c r="T1177" s="602" t="s">
        <v>537</v>
      </c>
      <c r="U1177" s="623" t="s">
        <v>538</v>
      </c>
      <c r="V1177" s="626" t="s">
        <v>652</v>
      </c>
      <c r="W1177" s="602" t="s">
        <v>537</v>
      </c>
      <c r="X1177" s="623" t="s">
        <v>538</v>
      </c>
      <c r="Y1177" s="626" t="s">
        <v>652</v>
      </c>
      <c r="Z1177" s="602" t="s">
        <v>537</v>
      </c>
      <c r="AA1177" s="623" t="s">
        <v>538</v>
      </c>
      <c r="AB1177" s="626" t="s">
        <v>652</v>
      </c>
      <c r="AC1177" s="602" t="s">
        <v>537</v>
      </c>
      <c r="AD1177" s="623" t="s">
        <v>538</v>
      </c>
      <c r="AE1177" s="626" t="s">
        <v>652</v>
      </c>
      <c r="AF1177" s="602" t="s">
        <v>537</v>
      </c>
      <c r="AG1177" s="623" t="s">
        <v>538</v>
      </c>
      <c r="AH1177" s="626" t="s">
        <v>652</v>
      </c>
      <c r="AI1177" s="602" t="s">
        <v>537</v>
      </c>
      <c r="AJ1177" s="623" t="s">
        <v>538</v>
      </c>
      <c r="AK1177" s="626" t="s">
        <v>652</v>
      </c>
      <c r="AL1177" s="602" t="s">
        <v>537</v>
      </c>
      <c r="AM1177" s="623" t="s">
        <v>538</v>
      </c>
      <c r="AN1177" s="626" t="s">
        <v>652</v>
      </c>
      <c r="AO1177" s="602" t="s">
        <v>537</v>
      </c>
      <c r="AP1177" s="623" t="s">
        <v>538</v>
      </c>
      <c r="AQ1177" s="626" t="s">
        <v>652</v>
      </c>
    </row>
    <row r="1178" spans="1:43" hidden="1" x14ac:dyDescent="0.3">
      <c r="A1178" s="638"/>
      <c r="H1178" s="602" t="s">
        <v>618</v>
      </c>
      <c r="I1178" s="623">
        <v>1</v>
      </c>
      <c r="J1178" s="623">
        <v>6</v>
      </c>
      <c r="K1178" s="602" t="s">
        <v>618</v>
      </c>
      <c r="L1178" s="623">
        <v>2</v>
      </c>
      <c r="M1178" s="623">
        <v>6</v>
      </c>
      <c r="N1178" s="602" t="s">
        <v>618</v>
      </c>
      <c r="O1178" s="623">
        <v>3</v>
      </c>
      <c r="P1178" s="623">
        <v>6</v>
      </c>
      <c r="Q1178" s="602" t="s">
        <v>618</v>
      </c>
      <c r="R1178" s="623">
        <v>4</v>
      </c>
      <c r="S1178" s="623">
        <v>6</v>
      </c>
      <c r="T1178" s="602" t="s">
        <v>618</v>
      </c>
      <c r="U1178" s="623">
        <v>5</v>
      </c>
      <c r="V1178" s="623">
        <v>6</v>
      </c>
      <c r="W1178" s="602" t="s">
        <v>618</v>
      </c>
      <c r="X1178" s="623">
        <v>6</v>
      </c>
      <c r="Y1178" s="623">
        <v>6</v>
      </c>
      <c r="Z1178" s="602" t="s">
        <v>618</v>
      </c>
      <c r="AA1178" s="623">
        <v>7</v>
      </c>
      <c r="AB1178" s="623">
        <v>6</v>
      </c>
      <c r="AC1178" s="602" t="s">
        <v>618</v>
      </c>
      <c r="AD1178" s="623">
        <v>8</v>
      </c>
      <c r="AE1178" s="623">
        <v>6</v>
      </c>
      <c r="AF1178" s="602" t="s">
        <v>618</v>
      </c>
      <c r="AG1178" s="623">
        <v>9</v>
      </c>
      <c r="AH1178" s="623">
        <v>6</v>
      </c>
      <c r="AI1178" s="602" t="s">
        <v>618</v>
      </c>
      <c r="AJ1178" s="623">
        <v>10</v>
      </c>
      <c r="AK1178" s="623">
        <v>6</v>
      </c>
      <c r="AL1178" s="602" t="s">
        <v>618</v>
      </c>
      <c r="AM1178" s="623">
        <v>11</v>
      </c>
      <c r="AN1178" s="623">
        <v>6</v>
      </c>
      <c r="AO1178" s="602" t="s">
        <v>618</v>
      </c>
      <c r="AP1178" s="623">
        <v>12</v>
      </c>
      <c r="AQ1178" s="623">
        <v>6</v>
      </c>
    </row>
    <row r="1179" spans="1:43" hidden="1" x14ac:dyDescent="0.3">
      <c r="A1179" s="638"/>
      <c r="H1179" s="602" t="s">
        <v>537</v>
      </c>
      <c r="I1179" s="623" t="s">
        <v>538</v>
      </c>
      <c r="J1179" s="626" t="s">
        <v>652</v>
      </c>
      <c r="K1179" s="602" t="s">
        <v>537</v>
      </c>
      <c r="L1179" s="623" t="s">
        <v>538</v>
      </c>
      <c r="M1179" s="626" t="s">
        <v>652</v>
      </c>
      <c r="N1179" s="602" t="s">
        <v>537</v>
      </c>
      <c r="O1179" s="623" t="s">
        <v>538</v>
      </c>
      <c r="P1179" s="626" t="s">
        <v>652</v>
      </c>
      <c r="Q1179" s="602" t="s">
        <v>537</v>
      </c>
      <c r="R1179" s="623" t="s">
        <v>538</v>
      </c>
      <c r="S1179" s="626" t="s">
        <v>652</v>
      </c>
      <c r="T1179" s="602" t="s">
        <v>537</v>
      </c>
      <c r="U1179" s="623" t="s">
        <v>538</v>
      </c>
      <c r="V1179" s="626" t="s">
        <v>652</v>
      </c>
      <c r="W1179" s="602" t="s">
        <v>537</v>
      </c>
      <c r="X1179" s="623" t="s">
        <v>538</v>
      </c>
      <c r="Y1179" s="626" t="s">
        <v>652</v>
      </c>
      <c r="Z1179" s="602" t="s">
        <v>537</v>
      </c>
      <c r="AA1179" s="623" t="s">
        <v>538</v>
      </c>
      <c r="AB1179" s="626" t="s">
        <v>652</v>
      </c>
      <c r="AC1179" s="602" t="s">
        <v>537</v>
      </c>
      <c r="AD1179" s="623" t="s">
        <v>538</v>
      </c>
      <c r="AE1179" s="626" t="s">
        <v>652</v>
      </c>
      <c r="AF1179" s="602" t="s">
        <v>537</v>
      </c>
      <c r="AG1179" s="623" t="s">
        <v>538</v>
      </c>
      <c r="AH1179" s="626" t="s">
        <v>652</v>
      </c>
      <c r="AI1179" s="602" t="s">
        <v>537</v>
      </c>
      <c r="AJ1179" s="623" t="s">
        <v>538</v>
      </c>
      <c r="AK1179" s="626" t="s">
        <v>652</v>
      </c>
      <c r="AL1179" s="602" t="s">
        <v>537</v>
      </c>
      <c r="AM1179" s="623" t="s">
        <v>538</v>
      </c>
      <c r="AN1179" s="626" t="s">
        <v>652</v>
      </c>
      <c r="AO1179" s="602" t="s">
        <v>537</v>
      </c>
      <c r="AP1179" s="623" t="s">
        <v>538</v>
      </c>
      <c r="AQ1179" s="626" t="s">
        <v>652</v>
      </c>
    </row>
    <row r="1180" spans="1:43" hidden="1" x14ac:dyDescent="0.3">
      <c r="A1180" s="638"/>
      <c r="H1180" s="602" t="s">
        <v>619</v>
      </c>
      <c r="I1180" s="623">
        <v>1</v>
      </c>
      <c r="J1180" s="623">
        <v>6</v>
      </c>
      <c r="K1180" s="602" t="s">
        <v>619</v>
      </c>
      <c r="L1180" s="623">
        <v>2</v>
      </c>
      <c r="M1180" s="623">
        <v>6</v>
      </c>
      <c r="N1180" s="602" t="s">
        <v>619</v>
      </c>
      <c r="O1180" s="623">
        <v>3</v>
      </c>
      <c r="P1180" s="623">
        <v>6</v>
      </c>
      <c r="Q1180" s="602" t="s">
        <v>619</v>
      </c>
      <c r="R1180" s="623">
        <v>4</v>
      </c>
      <c r="S1180" s="623">
        <v>6</v>
      </c>
      <c r="T1180" s="602" t="s">
        <v>619</v>
      </c>
      <c r="U1180" s="623">
        <v>5</v>
      </c>
      <c r="V1180" s="623">
        <v>6</v>
      </c>
      <c r="W1180" s="602" t="s">
        <v>619</v>
      </c>
      <c r="X1180" s="623">
        <v>6</v>
      </c>
      <c r="Y1180" s="623">
        <v>6</v>
      </c>
      <c r="Z1180" s="602" t="s">
        <v>619</v>
      </c>
      <c r="AA1180" s="623">
        <v>7</v>
      </c>
      <c r="AB1180" s="623">
        <v>6</v>
      </c>
      <c r="AC1180" s="602" t="s">
        <v>619</v>
      </c>
      <c r="AD1180" s="623">
        <v>8</v>
      </c>
      <c r="AE1180" s="623">
        <v>6</v>
      </c>
      <c r="AF1180" s="602" t="s">
        <v>619</v>
      </c>
      <c r="AG1180" s="623">
        <v>9</v>
      </c>
      <c r="AH1180" s="623">
        <v>6</v>
      </c>
      <c r="AI1180" s="602" t="s">
        <v>619</v>
      </c>
      <c r="AJ1180" s="623">
        <v>10</v>
      </c>
      <c r="AK1180" s="623">
        <v>6</v>
      </c>
      <c r="AL1180" s="602" t="s">
        <v>619</v>
      </c>
      <c r="AM1180" s="623">
        <v>11</v>
      </c>
      <c r="AN1180" s="623">
        <v>6</v>
      </c>
      <c r="AO1180" s="602" t="s">
        <v>619</v>
      </c>
      <c r="AP1180" s="623">
        <v>12</v>
      </c>
      <c r="AQ1180" s="623">
        <v>6</v>
      </c>
    </row>
    <row r="1181" spans="1:43" hidden="1" x14ac:dyDescent="0.3">
      <c r="A1181" s="638"/>
      <c r="H1181" s="607" t="s">
        <v>537</v>
      </c>
      <c r="I1181" s="623" t="s">
        <v>538</v>
      </c>
      <c r="J1181" s="626" t="s">
        <v>652</v>
      </c>
      <c r="K1181" s="607" t="s">
        <v>537</v>
      </c>
      <c r="L1181" s="623" t="s">
        <v>538</v>
      </c>
      <c r="M1181" s="626" t="s">
        <v>652</v>
      </c>
      <c r="N1181" s="607" t="s">
        <v>537</v>
      </c>
      <c r="O1181" s="623" t="s">
        <v>538</v>
      </c>
      <c r="P1181" s="626" t="s">
        <v>652</v>
      </c>
      <c r="Q1181" s="607" t="s">
        <v>537</v>
      </c>
      <c r="R1181" s="623" t="s">
        <v>538</v>
      </c>
      <c r="S1181" s="626" t="s">
        <v>652</v>
      </c>
      <c r="T1181" s="607" t="s">
        <v>537</v>
      </c>
      <c r="U1181" s="623" t="s">
        <v>538</v>
      </c>
      <c r="V1181" s="626" t="s">
        <v>652</v>
      </c>
      <c r="W1181" s="607" t="s">
        <v>537</v>
      </c>
      <c r="X1181" s="623" t="s">
        <v>538</v>
      </c>
      <c r="Y1181" s="626" t="s">
        <v>652</v>
      </c>
      <c r="Z1181" s="607" t="s">
        <v>537</v>
      </c>
      <c r="AA1181" s="623" t="s">
        <v>538</v>
      </c>
      <c r="AB1181" s="626" t="s">
        <v>652</v>
      </c>
      <c r="AC1181" s="607" t="s">
        <v>537</v>
      </c>
      <c r="AD1181" s="623" t="s">
        <v>538</v>
      </c>
      <c r="AE1181" s="626" t="s">
        <v>652</v>
      </c>
      <c r="AF1181" s="607" t="s">
        <v>537</v>
      </c>
      <c r="AG1181" s="623" t="s">
        <v>538</v>
      </c>
      <c r="AH1181" s="626" t="s">
        <v>652</v>
      </c>
      <c r="AI1181" s="607" t="s">
        <v>537</v>
      </c>
      <c r="AJ1181" s="623" t="s">
        <v>538</v>
      </c>
      <c r="AK1181" s="626" t="s">
        <v>652</v>
      </c>
      <c r="AL1181" s="607" t="s">
        <v>537</v>
      </c>
      <c r="AM1181" s="623" t="s">
        <v>538</v>
      </c>
      <c r="AN1181" s="626" t="s">
        <v>652</v>
      </c>
      <c r="AO1181" s="607" t="s">
        <v>537</v>
      </c>
      <c r="AP1181" s="623" t="s">
        <v>538</v>
      </c>
      <c r="AQ1181" s="626" t="s">
        <v>652</v>
      </c>
    </row>
    <row r="1182" spans="1:43" hidden="1" x14ac:dyDescent="0.3">
      <c r="A1182" s="638"/>
      <c r="H1182" s="607" t="s">
        <v>620</v>
      </c>
      <c r="I1182" s="623">
        <v>1</v>
      </c>
      <c r="J1182" s="623">
        <v>6</v>
      </c>
      <c r="K1182" s="607" t="s">
        <v>620</v>
      </c>
      <c r="L1182" s="623">
        <v>2</v>
      </c>
      <c r="M1182" s="623">
        <v>6</v>
      </c>
      <c r="N1182" s="607" t="s">
        <v>620</v>
      </c>
      <c r="O1182" s="623">
        <v>3</v>
      </c>
      <c r="P1182" s="623">
        <v>6</v>
      </c>
      <c r="Q1182" s="607" t="s">
        <v>620</v>
      </c>
      <c r="R1182" s="623">
        <v>4</v>
      </c>
      <c r="S1182" s="623">
        <v>6</v>
      </c>
      <c r="T1182" s="607" t="s">
        <v>620</v>
      </c>
      <c r="U1182" s="623">
        <v>5</v>
      </c>
      <c r="V1182" s="623">
        <v>6</v>
      </c>
      <c r="W1182" s="607" t="s">
        <v>620</v>
      </c>
      <c r="X1182" s="623">
        <v>6</v>
      </c>
      <c r="Y1182" s="623">
        <v>6</v>
      </c>
      <c r="Z1182" s="607" t="s">
        <v>620</v>
      </c>
      <c r="AA1182" s="623">
        <v>7</v>
      </c>
      <c r="AB1182" s="623">
        <v>6</v>
      </c>
      <c r="AC1182" s="607" t="s">
        <v>620</v>
      </c>
      <c r="AD1182" s="623">
        <v>8</v>
      </c>
      <c r="AE1182" s="623">
        <v>6</v>
      </c>
      <c r="AF1182" s="607" t="s">
        <v>620</v>
      </c>
      <c r="AG1182" s="623">
        <v>9</v>
      </c>
      <c r="AH1182" s="623">
        <v>6</v>
      </c>
      <c r="AI1182" s="607" t="s">
        <v>620</v>
      </c>
      <c r="AJ1182" s="623">
        <v>10</v>
      </c>
      <c r="AK1182" s="623">
        <v>6</v>
      </c>
      <c r="AL1182" s="607" t="s">
        <v>620</v>
      </c>
      <c r="AM1182" s="623">
        <v>11</v>
      </c>
      <c r="AN1182" s="623">
        <v>6</v>
      </c>
      <c r="AO1182" s="607" t="s">
        <v>620</v>
      </c>
      <c r="AP1182" s="623">
        <v>12</v>
      </c>
      <c r="AQ1182" s="623">
        <v>6</v>
      </c>
    </row>
    <row r="1183" spans="1:43" hidden="1" x14ac:dyDescent="0.3">
      <c r="A1183" s="638"/>
      <c r="H1183" s="607" t="s">
        <v>537</v>
      </c>
      <c r="I1183" s="623" t="s">
        <v>538</v>
      </c>
      <c r="J1183" s="626" t="s">
        <v>652</v>
      </c>
      <c r="K1183" s="607" t="s">
        <v>537</v>
      </c>
      <c r="L1183" s="623" t="s">
        <v>538</v>
      </c>
      <c r="M1183" s="626" t="s">
        <v>652</v>
      </c>
      <c r="N1183" s="607" t="s">
        <v>537</v>
      </c>
      <c r="O1183" s="623" t="s">
        <v>538</v>
      </c>
      <c r="P1183" s="626" t="s">
        <v>652</v>
      </c>
      <c r="Q1183" s="607" t="s">
        <v>537</v>
      </c>
      <c r="R1183" s="623" t="s">
        <v>538</v>
      </c>
      <c r="S1183" s="626" t="s">
        <v>652</v>
      </c>
      <c r="T1183" s="607" t="s">
        <v>537</v>
      </c>
      <c r="U1183" s="623" t="s">
        <v>538</v>
      </c>
      <c r="V1183" s="626" t="s">
        <v>652</v>
      </c>
      <c r="W1183" s="607" t="s">
        <v>537</v>
      </c>
      <c r="X1183" s="623" t="s">
        <v>538</v>
      </c>
      <c r="Y1183" s="626" t="s">
        <v>652</v>
      </c>
      <c r="Z1183" s="607" t="s">
        <v>537</v>
      </c>
      <c r="AA1183" s="623" t="s">
        <v>538</v>
      </c>
      <c r="AB1183" s="626" t="s">
        <v>652</v>
      </c>
      <c r="AC1183" s="607" t="s">
        <v>537</v>
      </c>
      <c r="AD1183" s="623" t="s">
        <v>538</v>
      </c>
      <c r="AE1183" s="626" t="s">
        <v>652</v>
      </c>
      <c r="AF1183" s="607" t="s">
        <v>537</v>
      </c>
      <c r="AG1183" s="623" t="s">
        <v>538</v>
      </c>
      <c r="AH1183" s="626" t="s">
        <v>652</v>
      </c>
      <c r="AI1183" s="607" t="s">
        <v>537</v>
      </c>
      <c r="AJ1183" s="623" t="s">
        <v>538</v>
      </c>
      <c r="AK1183" s="626" t="s">
        <v>652</v>
      </c>
      <c r="AL1183" s="607" t="s">
        <v>537</v>
      </c>
      <c r="AM1183" s="623" t="s">
        <v>538</v>
      </c>
      <c r="AN1183" s="626" t="s">
        <v>652</v>
      </c>
      <c r="AO1183" s="607" t="s">
        <v>537</v>
      </c>
      <c r="AP1183" s="623" t="s">
        <v>538</v>
      </c>
      <c r="AQ1183" s="626" t="s">
        <v>652</v>
      </c>
    </row>
    <row r="1184" spans="1:43" hidden="1" x14ac:dyDescent="0.3">
      <c r="A1184" s="638"/>
      <c r="H1184" s="607" t="s">
        <v>621</v>
      </c>
      <c r="I1184" s="623">
        <v>1</v>
      </c>
      <c r="J1184" s="623">
        <v>6</v>
      </c>
      <c r="K1184" s="607" t="s">
        <v>621</v>
      </c>
      <c r="L1184" s="623">
        <v>2</v>
      </c>
      <c r="M1184" s="623">
        <v>6</v>
      </c>
      <c r="N1184" s="607" t="s">
        <v>621</v>
      </c>
      <c r="O1184" s="623">
        <v>3</v>
      </c>
      <c r="P1184" s="623">
        <v>6</v>
      </c>
      <c r="Q1184" s="607" t="s">
        <v>621</v>
      </c>
      <c r="R1184" s="623">
        <v>4</v>
      </c>
      <c r="S1184" s="623">
        <v>6</v>
      </c>
      <c r="T1184" s="607" t="s">
        <v>621</v>
      </c>
      <c r="U1184" s="623">
        <v>5</v>
      </c>
      <c r="V1184" s="623">
        <v>6</v>
      </c>
      <c r="W1184" s="607" t="s">
        <v>621</v>
      </c>
      <c r="X1184" s="623">
        <v>6</v>
      </c>
      <c r="Y1184" s="623">
        <v>6</v>
      </c>
      <c r="Z1184" s="607" t="s">
        <v>621</v>
      </c>
      <c r="AA1184" s="623">
        <v>7</v>
      </c>
      <c r="AB1184" s="623">
        <v>6</v>
      </c>
      <c r="AC1184" s="607" t="s">
        <v>621</v>
      </c>
      <c r="AD1184" s="623">
        <v>8</v>
      </c>
      <c r="AE1184" s="623">
        <v>6</v>
      </c>
      <c r="AF1184" s="607" t="s">
        <v>621</v>
      </c>
      <c r="AG1184" s="623">
        <v>9</v>
      </c>
      <c r="AH1184" s="623">
        <v>6</v>
      </c>
      <c r="AI1184" s="607" t="s">
        <v>621</v>
      </c>
      <c r="AJ1184" s="623">
        <v>10</v>
      </c>
      <c r="AK1184" s="623">
        <v>6</v>
      </c>
      <c r="AL1184" s="607" t="s">
        <v>621</v>
      </c>
      <c r="AM1184" s="623">
        <v>11</v>
      </c>
      <c r="AN1184" s="623">
        <v>6</v>
      </c>
      <c r="AO1184" s="607" t="s">
        <v>621</v>
      </c>
      <c r="AP1184" s="623">
        <v>12</v>
      </c>
      <c r="AQ1184" s="623">
        <v>6</v>
      </c>
    </row>
    <row r="1185" spans="1:43" hidden="1" x14ac:dyDescent="0.3">
      <c r="A1185" s="638"/>
      <c r="H1185" s="607" t="s">
        <v>537</v>
      </c>
      <c r="I1185" s="623" t="s">
        <v>538</v>
      </c>
      <c r="J1185" s="626" t="s">
        <v>652</v>
      </c>
      <c r="K1185" s="607" t="s">
        <v>537</v>
      </c>
      <c r="L1185" s="623" t="s">
        <v>538</v>
      </c>
      <c r="M1185" s="626" t="s">
        <v>652</v>
      </c>
      <c r="N1185" s="607" t="s">
        <v>537</v>
      </c>
      <c r="O1185" s="623" t="s">
        <v>538</v>
      </c>
      <c r="P1185" s="626" t="s">
        <v>652</v>
      </c>
      <c r="Q1185" s="607" t="s">
        <v>537</v>
      </c>
      <c r="R1185" s="623" t="s">
        <v>538</v>
      </c>
      <c r="S1185" s="626" t="s">
        <v>652</v>
      </c>
      <c r="T1185" s="607" t="s">
        <v>537</v>
      </c>
      <c r="U1185" s="623" t="s">
        <v>538</v>
      </c>
      <c r="V1185" s="626" t="s">
        <v>652</v>
      </c>
      <c r="W1185" s="607" t="s">
        <v>537</v>
      </c>
      <c r="X1185" s="623" t="s">
        <v>538</v>
      </c>
      <c r="Y1185" s="626" t="s">
        <v>652</v>
      </c>
      <c r="Z1185" s="607" t="s">
        <v>537</v>
      </c>
      <c r="AA1185" s="623" t="s">
        <v>538</v>
      </c>
      <c r="AB1185" s="626" t="s">
        <v>652</v>
      </c>
      <c r="AC1185" s="607" t="s">
        <v>537</v>
      </c>
      <c r="AD1185" s="623" t="s">
        <v>538</v>
      </c>
      <c r="AE1185" s="626" t="s">
        <v>652</v>
      </c>
      <c r="AF1185" s="607" t="s">
        <v>537</v>
      </c>
      <c r="AG1185" s="623" t="s">
        <v>538</v>
      </c>
      <c r="AH1185" s="626" t="s">
        <v>652</v>
      </c>
      <c r="AI1185" s="607" t="s">
        <v>537</v>
      </c>
      <c r="AJ1185" s="623" t="s">
        <v>538</v>
      </c>
      <c r="AK1185" s="626" t="s">
        <v>652</v>
      </c>
      <c r="AL1185" s="607" t="s">
        <v>537</v>
      </c>
      <c r="AM1185" s="623" t="s">
        <v>538</v>
      </c>
      <c r="AN1185" s="626" t="s">
        <v>652</v>
      </c>
      <c r="AO1185" s="607" t="s">
        <v>537</v>
      </c>
      <c r="AP1185" s="623" t="s">
        <v>538</v>
      </c>
      <c r="AQ1185" s="626" t="s">
        <v>652</v>
      </c>
    </row>
    <row r="1186" spans="1:43" hidden="1" x14ac:dyDescent="0.3">
      <c r="A1186" s="638"/>
      <c r="H1186" s="607" t="s">
        <v>622</v>
      </c>
      <c r="I1186" s="623">
        <v>1</v>
      </c>
      <c r="J1186" s="623">
        <v>6</v>
      </c>
      <c r="K1186" s="607" t="s">
        <v>622</v>
      </c>
      <c r="L1186" s="623">
        <v>2</v>
      </c>
      <c r="M1186" s="623">
        <v>6</v>
      </c>
      <c r="N1186" s="607" t="s">
        <v>622</v>
      </c>
      <c r="O1186" s="623">
        <v>3</v>
      </c>
      <c r="P1186" s="623">
        <v>6</v>
      </c>
      <c r="Q1186" s="607" t="s">
        <v>622</v>
      </c>
      <c r="R1186" s="623">
        <v>4</v>
      </c>
      <c r="S1186" s="623">
        <v>6</v>
      </c>
      <c r="T1186" s="607" t="s">
        <v>622</v>
      </c>
      <c r="U1186" s="623">
        <v>5</v>
      </c>
      <c r="V1186" s="623">
        <v>6</v>
      </c>
      <c r="W1186" s="607" t="s">
        <v>622</v>
      </c>
      <c r="X1186" s="623">
        <v>6</v>
      </c>
      <c r="Y1186" s="623">
        <v>6</v>
      </c>
      <c r="Z1186" s="607" t="s">
        <v>622</v>
      </c>
      <c r="AA1186" s="623">
        <v>7</v>
      </c>
      <c r="AB1186" s="623">
        <v>6</v>
      </c>
      <c r="AC1186" s="607" t="s">
        <v>622</v>
      </c>
      <c r="AD1186" s="623">
        <v>8</v>
      </c>
      <c r="AE1186" s="623">
        <v>6</v>
      </c>
      <c r="AF1186" s="607" t="s">
        <v>622</v>
      </c>
      <c r="AG1186" s="623">
        <v>9</v>
      </c>
      <c r="AH1186" s="623">
        <v>6</v>
      </c>
      <c r="AI1186" s="607" t="s">
        <v>622</v>
      </c>
      <c r="AJ1186" s="623">
        <v>10</v>
      </c>
      <c r="AK1186" s="623">
        <v>6</v>
      </c>
      <c r="AL1186" s="607" t="s">
        <v>622</v>
      </c>
      <c r="AM1186" s="623">
        <v>11</v>
      </c>
      <c r="AN1186" s="623">
        <v>6</v>
      </c>
      <c r="AO1186" s="607" t="s">
        <v>622</v>
      </c>
      <c r="AP1186" s="623">
        <v>12</v>
      </c>
      <c r="AQ1186" s="623">
        <v>6</v>
      </c>
    </row>
    <row r="1187" spans="1:43" hidden="1" x14ac:dyDescent="0.3">
      <c r="A1187" s="638"/>
      <c r="H1187" s="607" t="s">
        <v>537</v>
      </c>
      <c r="I1187" s="623" t="s">
        <v>538</v>
      </c>
      <c r="J1187" s="626" t="s">
        <v>652</v>
      </c>
      <c r="K1187" s="607" t="s">
        <v>537</v>
      </c>
      <c r="L1187" s="623" t="s">
        <v>538</v>
      </c>
      <c r="M1187" s="626" t="s">
        <v>652</v>
      </c>
      <c r="N1187" s="607" t="s">
        <v>537</v>
      </c>
      <c r="O1187" s="623" t="s">
        <v>538</v>
      </c>
      <c r="P1187" s="626" t="s">
        <v>652</v>
      </c>
      <c r="Q1187" s="607" t="s">
        <v>537</v>
      </c>
      <c r="R1187" s="623" t="s">
        <v>538</v>
      </c>
      <c r="S1187" s="626" t="s">
        <v>652</v>
      </c>
      <c r="T1187" s="607" t="s">
        <v>537</v>
      </c>
      <c r="U1187" s="623" t="s">
        <v>538</v>
      </c>
      <c r="V1187" s="626" t="s">
        <v>652</v>
      </c>
      <c r="W1187" s="607" t="s">
        <v>537</v>
      </c>
      <c r="X1187" s="623" t="s">
        <v>538</v>
      </c>
      <c r="Y1187" s="626" t="s">
        <v>652</v>
      </c>
      <c r="Z1187" s="607" t="s">
        <v>537</v>
      </c>
      <c r="AA1187" s="623" t="s">
        <v>538</v>
      </c>
      <c r="AB1187" s="626" t="s">
        <v>652</v>
      </c>
      <c r="AC1187" s="607" t="s">
        <v>537</v>
      </c>
      <c r="AD1187" s="623" t="s">
        <v>538</v>
      </c>
      <c r="AE1187" s="626" t="s">
        <v>652</v>
      </c>
      <c r="AF1187" s="607" t="s">
        <v>537</v>
      </c>
      <c r="AG1187" s="623" t="s">
        <v>538</v>
      </c>
      <c r="AH1187" s="626" t="s">
        <v>652</v>
      </c>
      <c r="AI1187" s="607" t="s">
        <v>537</v>
      </c>
      <c r="AJ1187" s="623" t="s">
        <v>538</v>
      </c>
      <c r="AK1187" s="626" t="s">
        <v>652</v>
      </c>
      <c r="AL1187" s="607" t="s">
        <v>537</v>
      </c>
      <c r="AM1187" s="623" t="s">
        <v>538</v>
      </c>
      <c r="AN1187" s="626" t="s">
        <v>652</v>
      </c>
      <c r="AO1187" s="607" t="s">
        <v>537</v>
      </c>
      <c r="AP1187" s="623" t="s">
        <v>538</v>
      </c>
      <c r="AQ1187" s="626" t="s">
        <v>652</v>
      </c>
    </row>
    <row r="1188" spans="1:43" hidden="1" x14ac:dyDescent="0.3">
      <c r="A1188" s="638"/>
      <c r="H1188" s="607" t="s">
        <v>623</v>
      </c>
      <c r="I1188" s="623">
        <v>1</v>
      </c>
      <c r="J1188" s="623">
        <v>6</v>
      </c>
      <c r="K1188" s="607" t="s">
        <v>623</v>
      </c>
      <c r="L1188" s="623">
        <v>2</v>
      </c>
      <c r="M1188" s="623">
        <v>6</v>
      </c>
      <c r="N1188" s="607" t="s">
        <v>623</v>
      </c>
      <c r="O1188" s="623">
        <v>3</v>
      </c>
      <c r="P1188" s="623">
        <v>6</v>
      </c>
      <c r="Q1188" s="607" t="s">
        <v>623</v>
      </c>
      <c r="R1188" s="623">
        <v>4</v>
      </c>
      <c r="S1188" s="623">
        <v>6</v>
      </c>
      <c r="T1188" s="607" t="s">
        <v>623</v>
      </c>
      <c r="U1188" s="623">
        <v>5</v>
      </c>
      <c r="V1188" s="623">
        <v>6</v>
      </c>
      <c r="W1188" s="607" t="s">
        <v>623</v>
      </c>
      <c r="X1188" s="623">
        <v>6</v>
      </c>
      <c r="Y1188" s="623">
        <v>6</v>
      </c>
      <c r="Z1188" s="607" t="s">
        <v>623</v>
      </c>
      <c r="AA1188" s="623">
        <v>7</v>
      </c>
      <c r="AB1188" s="623">
        <v>6</v>
      </c>
      <c r="AC1188" s="607" t="s">
        <v>623</v>
      </c>
      <c r="AD1188" s="623">
        <v>8</v>
      </c>
      <c r="AE1188" s="623">
        <v>6</v>
      </c>
      <c r="AF1188" s="607" t="s">
        <v>623</v>
      </c>
      <c r="AG1188" s="623">
        <v>9</v>
      </c>
      <c r="AH1188" s="623">
        <v>6</v>
      </c>
      <c r="AI1188" s="607" t="s">
        <v>623</v>
      </c>
      <c r="AJ1188" s="623">
        <v>10</v>
      </c>
      <c r="AK1188" s="623">
        <v>6</v>
      </c>
      <c r="AL1188" s="607" t="s">
        <v>623</v>
      </c>
      <c r="AM1188" s="623">
        <v>11</v>
      </c>
      <c r="AN1188" s="623">
        <v>6</v>
      </c>
      <c r="AO1188" s="607" t="s">
        <v>623</v>
      </c>
      <c r="AP1188" s="623">
        <v>12</v>
      </c>
      <c r="AQ1188" s="623">
        <v>6</v>
      </c>
    </row>
    <row r="1189" spans="1:43" hidden="1" x14ac:dyDescent="0.3">
      <c r="A1189" s="638"/>
      <c r="H1189" s="607" t="s">
        <v>537</v>
      </c>
      <c r="I1189" s="623" t="s">
        <v>538</v>
      </c>
      <c r="J1189" s="626" t="s">
        <v>652</v>
      </c>
      <c r="K1189" s="607" t="s">
        <v>537</v>
      </c>
      <c r="L1189" s="623" t="s">
        <v>538</v>
      </c>
      <c r="M1189" s="626" t="s">
        <v>652</v>
      </c>
      <c r="N1189" s="607" t="s">
        <v>537</v>
      </c>
      <c r="O1189" s="623" t="s">
        <v>538</v>
      </c>
      <c r="P1189" s="626" t="s">
        <v>652</v>
      </c>
      <c r="Q1189" s="607" t="s">
        <v>537</v>
      </c>
      <c r="R1189" s="623" t="s">
        <v>538</v>
      </c>
      <c r="S1189" s="626" t="s">
        <v>652</v>
      </c>
      <c r="T1189" s="607" t="s">
        <v>537</v>
      </c>
      <c r="U1189" s="623" t="s">
        <v>538</v>
      </c>
      <c r="V1189" s="626" t="s">
        <v>652</v>
      </c>
      <c r="W1189" s="607" t="s">
        <v>537</v>
      </c>
      <c r="X1189" s="623" t="s">
        <v>538</v>
      </c>
      <c r="Y1189" s="626" t="s">
        <v>652</v>
      </c>
      <c r="Z1189" s="607" t="s">
        <v>537</v>
      </c>
      <c r="AA1189" s="623" t="s">
        <v>538</v>
      </c>
      <c r="AB1189" s="626" t="s">
        <v>652</v>
      </c>
      <c r="AC1189" s="607" t="s">
        <v>537</v>
      </c>
      <c r="AD1189" s="623" t="s">
        <v>538</v>
      </c>
      <c r="AE1189" s="626" t="s">
        <v>652</v>
      </c>
      <c r="AF1189" s="607" t="s">
        <v>537</v>
      </c>
      <c r="AG1189" s="623" t="s">
        <v>538</v>
      </c>
      <c r="AH1189" s="626" t="s">
        <v>652</v>
      </c>
      <c r="AI1189" s="607" t="s">
        <v>537</v>
      </c>
      <c r="AJ1189" s="623" t="s">
        <v>538</v>
      </c>
      <c r="AK1189" s="626" t="s">
        <v>652</v>
      </c>
      <c r="AL1189" s="607" t="s">
        <v>537</v>
      </c>
      <c r="AM1189" s="623" t="s">
        <v>538</v>
      </c>
      <c r="AN1189" s="626" t="s">
        <v>652</v>
      </c>
      <c r="AO1189" s="607" t="s">
        <v>537</v>
      </c>
      <c r="AP1189" s="623" t="s">
        <v>538</v>
      </c>
      <c r="AQ1189" s="626" t="s">
        <v>652</v>
      </c>
    </row>
    <row r="1190" spans="1:43" ht="15" hidden="1" thickBot="1" x14ac:dyDescent="0.35">
      <c r="A1190" s="638"/>
      <c r="H1190" s="615" t="s">
        <v>624</v>
      </c>
      <c r="I1190" s="629">
        <v>1</v>
      </c>
      <c r="J1190" s="629">
        <v>6</v>
      </c>
      <c r="K1190" s="615" t="s">
        <v>624</v>
      </c>
      <c r="L1190" s="629">
        <v>2</v>
      </c>
      <c r="M1190" s="629">
        <v>6</v>
      </c>
      <c r="N1190" s="615" t="s">
        <v>624</v>
      </c>
      <c r="O1190" s="629">
        <v>3</v>
      </c>
      <c r="P1190" s="629">
        <v>6</v>
      </c>
      <c r="Q1190" s="615" t="s">
        <v>624</v>
      </c>
      <c r="R1190" s="629">
        <v>4</v>
      </c>
      <c r="S1190" s="629">
        <v>6</v>
      </c>
      <c r="T1190" s="615" t="s">
        <v>624</v>
      </c>
      <c r="U1190" s="629">
        <v>5</v>
      </c>
      <c r="V1190" s="629">
        <v>6</v>
      </c>
      <c r="W1190" s="615" t="s">
        <v>624</v>
      </c>
      <c r="X1190" s="629">
        <v>6</v>
      </c>
      <c r="Y1190" s="629">
        <v>6</v>
      </c>
      <c r="Z1190" s="615" t="s">
        <v>624</v>
      </c>
      <c r="AA1190" s="629">
        <v>7</v>
      </c>
      <c r="AB1190" s="629">
        <v>6</v>
      </c>
      <c r="AC1190" s="615" t="s">
        <v>624</v>
      </c>
      <c r="AD1190" s="629">
        <v>8</v>
      </c>
      <c r="AE1190" s="629">
        <v>6</v>
      </c>
      <c r="AF1190" s="615" t="s">
        <v>624</v>
      </c>
      <c r="AG1190" s="629">
        <v>9</v>
      </c>
      <c r="AH1190" s="629">
        <v>6</v>
      </c>
      <c r="AI1190" s="615" t="s">
        <v>624</v>
      </c>
      <c r="AJ1190" s="629">
        <v>10</v>
      </c>
      <c r="AK1190" s="629">
        <v>6</v>
      </c>
      <c r="AL1190" s="615" t="s">
        <v>624</v>
      </c>
      <c r="AM1190" s="629">
        <v>11</v>
      </c>
      <c r="AN1190" s="629">
        <v>6</v>
      </c>
      <c r="AO1190" s="615" t="s">
        <v>624</v>
      </c>
      <c r="AP1190" s="629">
        <v>12</v>
      </c>
      <c r="AQ1190" s="629">
        <v>6</v>
      </c>
    </row>
    <row r="1191" spans="1:43" hidden="1" x14ac:dyDescent="0.3">
      <c r="A1191" s="638"/>
      <c r="H1191" s="596" t="s">
        <v>537</v>
      </c>
      <c r="I1191" s="620" t="s">
        <v>538</v>
      </c>
      <c r="J1191" s="621" t="s">
        <v>652</v>
      </c>
      <c r="K1191" s="596" t="s">
        <v>537</v>
      </c>
      <c r="L1191" s="620" t="s">
        <v>538</v>
      </c>
      <c r="M1191" s="621" t="s">
        <v>652</v>
      </c>
      <c r="N1191" s="596" t="s">
        <v>537</v>
      </c>
      <c r="O1191" s="620" t="s">
        <v>538</v>
      </c>
      <c r="P1191" s="621" t="s">
        <v>652</v>
      </c>
      <c r="Q1191" s="596" t="s">
        <v>537</v>
      </c>
      <c r="R1191" s="620" t="s">
        <v>538</v>
      </c>
      <c r="S1191" s="621" t="s">
        <v>652</v>
      </c>
      <c r="T1191" s="596" t="s">
        <v>537</v>
      </c>
      <c r="U1191" s="620" t="s">
        <v>538</v>
      </c>
      <c r="V1191" s="621" t="s">
        <v>652</v>
      </c>
      <c r="W1191" s="596" t="s">
        <v>537</v>
      </c>
      <c r="X1191" s="620" t="s">
        <v>538</v>
      </c>
      <c r="Y1191" s="621" t="s">
        <v>652</v>
      </c>
      <c r="Z1191" s="596" t="s">
        <v>537</v>
      </c>
      <c r="AA1191" s="620" t="s">
        <v>538</v>
      </c>
      <c r="AB1191" s="621" t="s">
        <v>652</v>
      </c>
      <c r="AC1191" s="596" t="s">
        <v>537</v>
      </c>
      <c r="AD1191" s="620" t="s">
        <v>538</v>
      </c>
      <c r="AE1191" s="621" t="s">
        <v>652</v>
      </c>
      <c r="AF1191" s="596" t="s">
        <v>537</v>
      </c>
      <c r="AG1191" s="620" t="s">
        <v>538</v>
      </c>
      <c r="AH1191" s="621" t="s">
        <v>652</v>
      </c>
      <c r="AI1191" s="596" t="s">
        <v>537</v>
      </c>
      <c r="AJ1191" s="620" t="s">
        <v>538</v>
      </c>
      <c r="AK1191" s="621" t="s">
        <v>652</v>
      </c>
      <c r="AL1191" s="596" t="s">
        <v>537</v>
      </c>
      <c r="AM1191" s="620" t="s">
        <v>538</v>
      </c>
      <c r="AN1191" s="621" t="s">
        <v>652</v>
      </c>
      <c r="AO1191" s="596" t="s">
        <v>537</v>
      </c>
      <c r="AP1191" s="620" t="s">
        <v>538</v>
      </c>
      <c r="AQ1191" s="621" t="s">
        <v>652</v>
      </c>
    </row>
    <row r="1192" spans="1:43" hidden="1" x14ac:dyDescent="0.3">
      <c r="A1192" s="638"/>
      <c r="H1192" s="602" t="s">
        <v>625</v>
      </c>
      <c r="I1192" s="623">
        <v>1</v>
      </c>
      <c r="J1192" s="623">
        <v>6</v>
      </c>
      <c r="K1192" s="602" t="s">
        <v>625</v>
      </c>
      <c r="L1192" s="623">
        <v>2</v>
      </c>
      <c r="M1192" s="623">
        <v>6</v>
      </c>
      <c r="N1192" s="602" t="s">
        <v>625</v>
      </c>
      <c r="O1192" s="623">
        <v>3</v>
      </c>
      <c r="P1192" s="623">
        <v>6</v>
      </c>
      <c r="Q1192" s="602" t="s">
        <v>625</v>
      </c>
      <c r="R1192" s="623">
        <v>4</v>
      </c>
      <c r="S1192" s="623">
        <v>6</v>
      </c>
      <c r="T1192" s="602" t="s">
        <v>625</v>
      </c>
      <c r="U1192" s="623">
        <v>5</v>
      </c>
      <c r="V1192" s="623">
        <v>6</v>
      </c>
      <c r="W1192" s="602" t="s">
        <v>625</v>
      </c>
      <c r="X1192" s="623">
        <v>6</v>
      </c>
      <c r="Y1192" s="623">
        <v>6</v>
      </c>
      <c r="Z1192" s="602" t="s">
        <v>625</v>
      </c>
      <c r="AA1192" s="623">
        <v>7</v>
      </c>
      <c r="AB1192" s="623">
        <v>6</v>
      </c>
      <c r="AC1192" s="602" t="s">
        <v>625</v>
      </c>
      <c r="AD1192" s="623">
        <v>8</v>
      </c>
      <c r="AE1192" s="623">
        <v>6</v>
      </c>
      <c r="AF1192" s="602" t="s">
        <v>625</v>
      </c>
      <c r="AG1192" s="623">
        <v>9</v>
      </c>
      <c r="AH1192" s="623">
        <v>6</v>
      </c>
      <c r="AI1192" s="602" t="s">
        <v>625</v>
      </c>
      <c r="AJ1192" s="623">
        <v>10</v>
      </c>
      <c r="AK1192" s="623">
        <v>6</v>
      </c>
      <c r="AL1192" s="602" t="s">
        <v>625</v>
      </c>
      <c r="AM1192" s="623">
        <v>11</v>
      </c>
      <c r="AN1192" s="623">
        <v>6</v>
      </c>
      <c r="AO1192" s="602" t="s">
        <v>625</v>
      </c>
      <c r="AP1192" s="623">
        <v>12</v>
      </c>
      <c r="AQ1192" s="623">
        <v>6</v>
      </c>
    </row>
    <row r="1193" spans="1:43" hidden="1" x14ac:dyDescent="0.3">
      <c r="A1193" s="638"/>
      <c r="H1193" s="607" t="s">
        <v>537</v>
      </c>
      <c r="I1193" s="623" t="s">
        <v>538</v>
      </c>
      <c r="J1193" s="626" t="s">
        <v>652</v>
      </c>
      <c r="K1193" s="607" t="s">
        <v>537</v>
      </c>
      <c r="L1193" s="623" t="s">
        <v>538</v>
      </c>
      <c r="M1193" s="626" t="s">
        <v>652</v>
      </c>
      <c r="N1193" s="607" t="s">
        <v>537</v>
      </c>
      <c r="O1193" s="623" t="s">
        <v>538</v>
      </c>
      <c r="P1193" s="626" t="s">
        <v>652</v>
      </c>
      <c r="Q1193" s="607" t="s">
        <v>537</v>
      </c>
      <c r="R1193" s="623" t="s">
        <v>538</v>
      </c>
      <c r="S1193" s="626" t="s">
        <v>652</v>
      </c>
      <c r="T1193" s="607" t="s">
        <v>537</v>
      </c>
      <c r="U1193" s="623" t="s">
        <v>538</v>
      </c>
      <c r="V1193" s="626" t="s">
        <v>652</v>
      </c>
      <c r="W1193" s="607" t="s">
        <v>537</v>
      </c>
      <c r="X1193" s="623" t="s">
        <v>538</v>
      </c>
      <c r="Y1193" s="626" t="s">
        <v>652</v>
      </c>
      <c r="Z1193" s="607" t="s">
        <v>537</v>
      </c>
      <c r="AA1193" s="623" t="s">
        <v>538</v>
      </c>
      <c r="AB1193" s="626" t="s">
        <v>652</v>
      </c>
      <c r="AC1193" s="607" t="s">
        <v>537</v>
      </c>
      <c r="AD1193" s="623" t="s">
        <v>538</v>
      </c>
      <c r="AE1193" s="626" t="s">
        <v>652</v>
      </c>
      <c r="AF1193" s="607" t="s">
        <v>537</v>
      </c>
      <c r="AG1193" s="623" t="s">
        <v>538</v>
      </c>
      <c r="AH1193" s="626" t="s">
        <v>652</v>
      </c>
      <c r="AI1193" s="607" t="s">
        <v>537</v>
      </c>
      <c r="AJ1193" s="623" t="s">
        <v>538</v>
      </c>
      <c r="AK1193" s="626" t="s">
        <v>652</v>
      </c>
      <c r="AL1193" s="607" t="s">
        <v>537</v>
      </c>
      <c r="AM1193" s="623" t="s">
        <v>538</v>
      </c>
      <c r="AN1193" s="626" t="s">
        <v>652</v>
      </c>
      <c r="AO1193" s="607" t="s">
        <v>537</v>
      </c>
      <c r="AP1193" s="623" t="s">
        <v>538</v>
      </c>
      <c r="AQ1193" s="626" t="s">
        <v>652</v>
      </c>
    </row>
    <row r="1194" spans="1:43" hidden="1" x14ac:dyDescent="0.3">
      <c r="A1194" s="638"/>
      <c r="H1194" s="607" t="s">
        <v>626</v>
      </c>
      <c r="I1194" s="623">
        <v>1</v>
      </c>
      <c r="J1194" s="623">
        <v>6</v>
      </c>
      <c r="K1194" s="607" t="s">
        <v>626</v>
      </c>
      <c r="L1194" s="623">
        <v>2</v>
      </c>
      <c r="M1194" s="623">
        <v>6</v>
      </c>
      <c r="N1194" s="607" t="s">
        <v>626</v>
      </c>
      <c r="O1194" s="623">
        <v>3</v>
      </c>
      <c r="P1194" s="623">
        <v>6</v>
      </c>
      <c r="Q1194" s="607" t="s">
        <v>626</v>
      </c>
      <c r="R1194" s="623">
        <v>4</v>
      </c>
      <c r="S1194" s="623">
        <v>6</v>
      </c>
      <c r="T1194" s="607" t="s">
        <v>626</v>
      </c>
      <c r="U1194" s="623">
        <v>5</v>
      </c>
      <c r="V1194" s="623">
        <v>6</v>
      </c>
      <c r="W1194" s="607" t="s">
        <v>626</v>
      </c>
      <c r="X1194" s="623">
        <v>6</v>
      </c>
      <c r="Y1194" s="623">
        <v>6</v>
      </c>
      <c r="Z1194" s="607" t="s">
        <v>626</v>
      </c>
      <c r="AA1194" s="623">
        <v>7</v>
      </c>
      <c r="AB1194" s="623">
        <v>6</v>
      </c>
      <c r="AC1194" s="607" t="s">
        <v>626</v>
      </c>
      <c r="AD1194" s="623">
        <v>8</v>
      </c>
      <c r="AE1194" s="623">
        <v>6</v>
      </c>
      <c r="AF1194" s="607" t="s">
        <v>626</v>
      </c>
      <c r="AG1194" s="623">
        <v>9</v>
      </c>
      <c r="AH1194" s="623">
        <v>6</v>
      </c>
      <c r="AI1194" s="607" t="s">
        <v>626</v>
      </c>
      <c r="AJ1194" s="623">
        <v>10</v>
      </c>
      <c r="AK1194" s="623">
        <v>6</v>
      </c>
      <c r="AL1194" s="607" t="s">
        <v>626</v>
      </c>
      <c r="AM1194" s="623">
        <v>11</v>
      </c>
      <c r="AN1194" s="623">
        <v>6</v>
      </c>
      <c r="AO1194" s="607" t="s">
        <v>626</v>
      </c>
      <c r="AP1194" s="623">
        <v>12</v>
      </c>
      <c r="AQ1194" s="623">
        <v>6</v>
      </c>
    </row>
    <row r="1195" spans="1:43" hidden="1" x14ac:dyDescent="0.3">
      <c r="A1195" s="638"/>
      <c r="H1195" s="602" t="s">
        <v>537</v>
      </c>
      <c r="I1195" s="623" t="s">
        <v>538</v>
      </c>
      <c r="J1195" s="626" t="s">
        <v>652</v>
      </c>
      <c r="K1195" s="602" t="s">
        <v>537</v>
      </c>
      <c r="L1195" s="623" t="s">
        <v>538</v>
      </c>
      <c r="M1195" s="626" t="s">
        <v>652</v>
      </c>
      <c r="N1195" s="602" t="s">
        <v>537</v>
      </c>
      <c r="O1195" s="623" t="s">
        <v>538</v>
      </c>
      <c r="P1195" s="626" t="s">
        <v>652</v>
      </c>
      <c r="Q1195" s="602" t="s">
        <v>537</v>
      </c>
      <c r="R1195" s="623" t="s">
        <v>538</v>
      </c>
      <c r="S1195" s="626" t="s">
        <v>652</v>
      </c>
      <c r="T1195" s="602" t="s">
        <v>537</v>
      </c>
      <c r="U1195" s="623" t="s">
        <v>538</v>
      </c>
      <c r="V1195" s="626" t="s">
        <v>652</v>
      </c>
      <c r="W1195" s="602" t="s">
        <v>537</v>
      </c>
      <c r="X1195" s="623" t="s">
        <v>538</v>
      </c>
      <c r="Y1195" s="626" t="s">
        <v>652</v>
      </c>
      <c r="Z1195" s="602" t="s">
        <v>537</v>
      </c>
      <c r="AA1195" s="623" t="s">
        <v>538</v>
      </c>
      <c r="AB1195" s="626" t="s">
        <v>652</v>
      </c>
      <c r="AC1195" s="602" t="s">
        <v>537</v>
      </c>
      <c r="AD1195" s="623" t="s">
        <v>538</v>
      </c>
      <c r="AE1195" s="626" t="s">
        <v>652</v>
      </c>
      <c r="AF1195" s="602" t="s">
        <v>537</v>
      </c>
      <c r="AG1195" s="623" t="s">
        <v>538</v>
      </c>
      <c r="AH1195" s="626" t="s">
        <v>652</v>
      </c>
      <c r="AI1195" s="602" t="s">
        <v>537</v>
      </c>
      <c r="AJ1195" s="623" t="s">
        <v>538</v>
      </c>
      <c r="AK1195" s="626" t="s">
        <v>652</v>
      </c>
      <c r="AL1195" s="602" t="s">
        <v>537</v>
      </c>
      <c r="AM1195" s="623" t="s">
        <v>538</v>
      </c>
      <c r="AN1195" s="626" t="s">
        <v>652</v>
      </c>
      <c r="AO1195" s="602" t="s">
        <v>537</v>
      </c>
      <c r="AP1195" s="623" t="s">
        <v>538</v>
      </c>
      <c r="AQ1195" s="626" t="s">
        <v>652</v>
      </c>
    </row>
    <row r="1196" spans="1:43" ht="15" hidden="1" thickBot="1" x14ac:dyDescent="0.35">
      <c r="A1196" s="638"/>
      <c r="H1196" s="618" t="s">
        <v>627</v>
      </c>
      <c r="I1196" s="629">
        <v>1</v>
      </c>
      <c r="J1196" s="629">
        <v>6</v>
      </c>
      <c r="K1196" s="618" t="s">
        <v>627</v>
      </c>
      <c r="L1196" s="629">
        <v>2</v>
      </c>
      <c r="M1196" s="629">
        <v>6</v>
      </c>
      <c r="N1196" s="618" t="s">
        <v>627</v>
      </c>
      <c r="O1196" s="629">
        <v>3</v>
      </c>
      <c r="P1196" s="629">
        <v>6</v>
      </c>
      <c r="Q1196" s="618" t="s">
        <v>627</v>
      </c>
      <c r="R1196" s="629">
        <v>4</v>
      </c>
      <c r="S1196" s="629">
        <v>6</v>
      </c>
      <c r="T1196" s="618" t="s">
        <v>627</v>
      </c>
      <c r="U1196" s="629">
        <v>5</v>
      </c>
      <c r="V1196" s="629">
        <v>6</v>
      </c>
      <c r="W1196" s="618" t="s">
        <v>627</v>
      </c>
      <c r="X1196" s="629">
        <v>6</v>
      </c>
      <c r="Y1196" s="629">
        <v>6</v>
      </c>
      <c r="Z1196" s="618" t="s">
        <v>627</v>
      </c>
      <c r="AA1196" s="629">
        <v>7</v>
      </c>
      <c r="AB1196" s="629">
        <v>6</v>
      </c>
      <c r="AC1196" s="618" t="s">
        <v>627</v>
      </c>
      <c r="AD1196" s="629">
        <v>8</v>
      </c>
      <c r="AE1196" s="629">
        <v>6</v>
      </c>
      <c r="AF1196" s="618" t="s">
        <v>627</v>
      </c>
      <c r="AG1196" s="629">
        <v>9</v>
      </c>
      <c r="AH1196" s="629">
        <v>6</v>
      </c>
      <c r="AI1196" s="618" t="s">
        <v>627</v>
      </c>
      <c r="AJ1196" s="629">
        <v>10</v>
      </c>
      <c r="AK1196" s="629">
        <v>6</v>
      </c>
      <c r="AL1196" s="618" t="s">
        <v>627</v>
      </c>
      <c r="AM1196" s="629">
        <v>11</v>
      </c>
      <c r="AN1196" s="629">
        <v>6</v>
      </c>
      <c r="AO1196" s="618" t="s">
        <v>627</v>
      </c>
      <c r="AP1196" s="629">
        <v>12</v>
      </c>
      <c r="AQ1196" s="629">
        <v>6</v>
      </c>
    </row>
    <row r="1197" spans="1:43" hidden="1" x14ac:dyDescent="0.3">
      <c r="A1197" s="638"/>
      <c r="H1197" s="596" t="s">
        <v>537</v>
      </c>
      <c r="I1197" s="620" t="s">
        <v>538</v>
      </c>
      <c r="J1197" s="621" t="s">
        <v>652</v>
      </c>
      <c r="K1197" s="596" t="s">
        <v>537</v>
      </c>
      <c r="L1197" s="620" t="s">
        <v>538</v>
      </c>
      <c r="M1197" s="621" t="s">
        <v>652</v>
      </c>
      <c r="N1197" s="596" t="s">
        <v>537</v>
      </c>
      <c r="O1197" s="620" t="s">
        <v>538</v>
      </c>
      <c r="P1197" s="621" t="s">
        <v>652</v>
      </c>
      <c r="Q1197" s="596" t="s">
        <v>537</v>
      </c>
      <c r="R1197" s="620" t="s">
        <v>538</v>
      </c>
      <c r="S1197" s="621" t="s">
        <v>652</v>
      </c>
      <c r="T1197" s="596" t="s">
        <v>537</v>
      </c>
      <c r="U1197" s="620" t="s">
        <v>538</v>
      </c>
      <c r="V1197" s="621" t="s">
        <v>652</v>
      </c>
      <c r="W1197" s="596" t="s">
        <v>537</v>
      </c>
      <c r="X1197" s="620" t="s">
        <v>538</v>
      </c>
      <c r="Y1197" s="621" t="s">
        <v>652</v>
      </c>
      <c r="Z1197" s="596" t="s">
        <v>537</v>
      </c>
      <c r="AA1197" s="620" t="s">
        <v>538</v>
      </c>
      <c r="AB1197" s="621" t="s">
        <v>652</v>
      </c>
      <c r="AC1197" s="596" t="s">
        <v>537</v>
      </c>
      <c r="AD1197" s="620" t="s">
        <v>538</v>
      </c>
      <c r="AE1197" s="621" t="s">
        <v>652</v>
      </c>
      <c r="AF1197" s="596" t="s">
        <v>537</v>
      </c>
      <c r="AG1197" s="620" t="s">
        <v>538</v>
      </c>
      <c r="AH1197" s="621" t="s">
        <v>652</v>
      </c>
      <c r="AI1197" s="596" t="s">
        <v>537</v>
      </c>
      <c r="AJ1197" s="620" t="s">
        <v>538</v>
      </c>
      <c r="AK1197" s="621" t="s">
        <v>652</v>
      </c>
      <c r="AL1197" s="596" t="s">
        <v>537</v>
      </c>
      <c r="AM1197" s="620" t="s">
        <v>538</v>
      </c>
      <c r="AN1197" s="621" t="s">
        <v>652</v>
      </c>
      <c r="AO1197" s="596" t="s">
        <v>537</v>
      </c>
      <c r="AP1197" s="620" t="s">
        <v>538</v>
      </c>
      <c r="AQ1197" s="621" t="s">
        <v>652</v>
      </c>
    </row>
    <row r="1198" spans="1:43" hidden="1" x14ac:dyDescent="0.3">
      <c r="A1198" s="638"/>
      <c r="H1198" s="602" t="s">
        <v>628</v>
      </c>
      <c r="I1198" s="623">
        <v>1</v>
      </c>
      <c r="J1198" s="623">
        <v>6</v>
      </c>
      <c r="K1198" s="602" t="s">
        <v>628</v>
      </c>
      <c r="L1198" s="623">
        <v>2</v>
      </c>
      <c r="M1198" s="623">
        <v>6</v>
      </c>
      <c r="N1198" s="602" t="s">
        <v>628</v>
      </c>
      <c r="O1198" s="623">
        <v>3</v>
      </c>
      <c r="P1198" s="623">
        <v>6</v>
      </c>
      <c r="Q1198" s="602" t="s">
        <v>628</v>
      </c>
      <c r="R1198" s="623">
        <v>4</v>
      </c>
      <c r="S1198" s="623">
        <v>6</v>
      </c>
      <c r="T1198" s="602" t="s">
        <v>628</v>
      </c>
      <c r="U1198" s="623">
        <v>5</v>
      </c>
      <c r="V1198" s="623">
        <v>6</v>
      </c>
      <c r="W1198" s="602" t="s">
        <v>628</v>
      </c>
      <c r="X1198" s="623">
        <v>6</v>
      </c>
      <c r="Y1198" s="623">
        <v>6</v>
      </c>
      <c r="Z1198" s="602" t="s">
        <v>628</v>
      </c>
      <c r="AA1198" s="623">
        <v>7</v>
      </c>
      <c r="AB1198" s="623">
        <v>6</v>
      </c>
      <c r="AC1198" s="602" t="s">
        <v>628</v>
      </c>
      <c r="AD1198" s="623">
        <v>8</v>
      </c>
      <c r="AE1198" s="623">
        <v>6</v>
      </c>
      <c r="AF1198" s="602" t="s">
        <v>628</v>
      </c>
      <c r="AG1198" s="623">
        <v>9</v>
      </c>
      <c r="AH1198" s="623">
        <v>6</v>
      </c>
      <c r="AI1198" s="602" t="s">
        <v>628</v>
      </c>
      <c r="AJ1198" s="623">
        <v>10</v>
      </c>
      <c r="AK1198" s="623">
        <v>6</v>
      </c>
      <c r="AL1198" s="602" t="s">
        <v>628</v>
      </c>
      <c r="AM1198" s="623">
        <v>11</v>
      </c>
      <c r="AN1198" s="623">
        <v>6</v>
      </c>
      <c r="AO1198" s="602" t="s">
        <v>628</v>
      </c>
      <c r="AP1198" s="623">
        <v>12</v>
      </c>
      <c r="AQ1198" s="623">
        <v>6</v>
      </c>
    </row>
    <row r="1199" spans="1:43" hidden="1" x14ac:dyDescent="0.3">
      <c r="A1199" s="638"/>
      <c r="H1199" s="602" t="s">
        <v>537</v>
      </c>
      <c r="I1199" s="623" t="s">
        <v>538</v>
      </c>
      <c r="J1199" s="626" t="s">
        <v>652</v>
      </c>
      <c r="K1199" s="602" t="s">
        <v>537</v>
      </c>
      <c r="L1199" s="623" t="s">
        <v>538</v>
      </c>
      <c r="M1199" s="626" t="s">
        <v>652</v>
      </c>
      <c r="N1199" s="602" t="s">
        <v>537</v>
      </c>
      <c r="O1199" s="623" t="s">
        <v>538</v>
      </c>
      <c r="P1199" s="626" t="s">
        <v>652</v>
      </c>
      <c r="Q1199" s="602" t="s">
        <v>537</v>
      </c>
      <c r="R1199" s="623" t="s">
        <v>538</v>
      </c>
      <c r="S1199" s="626" t="s">
        <v>652</v>
      </c>
      <c r="T1199" s="602" t="s">
        <v>537</v>
      </c>
      <c r="U1199" s="623" t="s">
        <v>538</v>
      </c>
      <c r="V1199" s="626" t="s">
        <v>652</v>
      </c>
      <c r="W1199" s="602" t="s">
        <v>537</v>
      </c>
      <c r="X1199" s="623" t="s">
        <v>538</v>
      </c>
      <c r="Y1199" s="626" t="s">
        <v>652</v>
      </c>
      <c r="Z1199" s="602" t="s">
        <v>537</v>
      </c>
      <c r="AA1199" s="623" t="s">
        <v>538</v>
      </c>
      <c r="AB1199" s="626" t="s">
        <v>652</v>
      </c>
      <c r="AC1199" s="602" t="s">
        <v>537</v>
      </c>
      <c r="AD1199" s="623" t="s">
        <v>538</v>
      </c>
      <c r="AE1199" s="626" t="s">
        <v>652</v>
      </c>
      <c r="AF1199" s="602" t="s">
        <v>537</v>
      </c>
      <c r="AG1199" s="623" t="s">
        <v>538</v>
      </c>
      <c r="AH1199" s="626" t="s">
        <v>652</v>
      </c>
      <c r="AI1199" s="602" t="s">
        <v>537</v>
      </c>
      <c r="AJ1199" s="623" t="s">
        <v>538</v>
      </c>
      <c r="AK1199" s="626" t="s">
        <v>652</v>
      </c>
      <c r="AL1199" s="602" t="s">
        <v>537</v>
      </c>
      <c r="AM1199" s="623" t="s">
        <v>538</v>
      </c>
      <c r="AN1199" s="626" t="s">
        <v>652</v>
      </c>
      <c r="AO1199" s="602" t="s">
        <v>537</v>
      </c>
      <c r="AP1199" s="623" t="s">
        <v>538</v>
      </c>
      <c r="AQ1199" s="626" t="s">
        <v>652</v>
      </c>
    </row>
    <row r="1200" spans="1:43" hidden="1" x14ac:dyDescent="0.3">
      <c r="A1200" s="638"/>
      <c r="H1200" s="602" t="s">
        <v>629</v>
      </c>
      <c r="I1200" s="623">
        <v>1</v>
      </c>
      <c r="J1200" s="623">
        <v>6</v>
      </c>
      <c r="K1200" s="602" t="s">
        <v>629</v>
      </c>
      <c r="L1200" s="623">
        <v>2</v>
      </c>
      <c r="M1200" s="623">
        <v>6</v>
      </c>
      <c r="N1200" s="602" t="s">
        <v>629</v>
      </c>
      <c r="O1200" s="623">
        <v>3</v>
      </c>
      <c r="P1200" s="623">
        <v>6</v>
      </c>
      <c r="Q1200" s="602" t="s">
        <v>629</v>
      </c>
      <c r="R1200" s="623">
        <v>4</v>
      </c>
      <c r="S1200" s="623">
        <v>6</v>
      </c>
      <c r="T1200" s="602" t="s">
        <v>629</v>
      </c>
      <c r="U1200" s="623">
        <v>5</v>
      </c>
      <c r="V1200" s="623">
        <v>6</v>
      </c>
      <c r="W1200" s="602" t="s">
        <v>629</v>
      </c>
      <c r="X1200" s="623">
        <v>6</v>
      </c>
      <c r="Y1200" s="623">
        <v>6</v>
      </c>
      <c r="Z1200" s="602" t="s">
        <v>629</v>
      </c>
      <c r="AA1200" s="623">
        <v>7</v>
      </c>
      <c r="AB1200" s="623">
        <v>6</v>
      </c>
      <c r="AC1200" s="602" t="s">
        <v>629</v>
      </c>
      <c r="AD1200" s="623">
        <v>8</v>
      </c>
      <c r="AE1200" s="623">
        <v>6</v>
      </c>
      <c r="AF1200" s="602" t="s">
        <v>629</v>
      </c>
      <c r="AG1200" s="623">
        <v>9</v>
      </c>
      <c r="AH1200" s="623">
        <v>6</v>
      </c>
      <c r="AI1200" s="602" t="s">
        <v>629</v>
      </c>
      <c r="AJ1200" s="623">
        <v>10</v>
      </c>
      <c r="AK1200" s="623">
        <v>6</v>
      </c>
      <c r="AL1200" s="602" t="s">
        <v>629</v>
      </c>
      <c r="AM1200" s="623">
        <v>11</v>
      </c>
      <c r="AN1200" s="623">
        <v>6</v>
      </c>
      <c r="AO1200" s="602" t="s">
        <v>629</v>
      </c>
      <c r="AP1200" s="623">
        <v>12</v>
      </c>
      <c r="AQ1200" s="623">
        <v>6</v>
      </c>
    </row>
    <row r="1201" spans="1:43" hidden="1" x14ac:dyDescent="0.3">
      <c r="A1201" s="638"/>
      <c r="H1201" s="602" t="s">
        <v>537</v>
      </c>
      <c r="I1201" s="623" t="s">
        <v>538</v>
      </c>
      <c r="J1201" s="626" t="s">
        <v>652</v>
      </c>
      <c r="K1201" s="602" t="s">
        <v>537</v>
      </c>
      <c r="L1201" s="623" t="s">
        <v>538</v>
      </c>
      <c r="M1201" s="626" t="s">
        <v>652</v>
      </c>
      <c r="N1201" s="602" t="s">
        <v>537</v>
      </c>
      <c r="O1201" s="623" t="s">
        <v>538</v>
      </c>
      <c r="P1201" s="626" t="s">
        <v>652</v>
      </c>
      <c r="Q1201" s="602" t="s">
        <v>537</v>
      </c>
      <c r="R1201" s="623" t="s">
        <v>538</v>
      </c>
      <c r="S1201" s="626" t="s">
        <v>652</v>
      </c>
      <c r="T1201" s="602" t="s">
        <v>537</v>
      </c>
      <c r="U1201" s="623" t="s">
        <v>538</v>
      </c>
      <c r="V1201" s="626" t="s">
        <v>652</v>
      </c>
      <c r="W1201" s="602" t="s">
        <v>537</v>
      </c>
      <c r="X1201" s="623" t="s">
        <v>538</v>
      </c>
      <c r="Y1201" s="626" t="s">
        <v>652</v>
      </c>
      <c r="Z1201" s="602" t="s">
        <v>537</v>
      </c>
      <c r="AA1201" s="623" t="s">
        <v>538</v>
      </c>
      <c r="AB1201" s="626" t="s">
        <v>652</v>
      </c>
      <c r="AC1201" s="602" t="s">
        <v>537</v>
      </c>
      <c r="AD1201" s="623" t="s">
        <v>538</v>
      </c>
      <c r="AE1201" s="626" t="s">
        <v>652</v>
      </c>
      <c r="AF1201" s="602" t="s">
        <v>537</v>
      </c>
      <c r="AG1201" s="623" t="s">
        <v>538</v>
      </c>
      <c r="AH1201" s="626" t="s">
        <v>652</v>
      </c>
      <c r="AI1201" s="602" t="s">
        <v>537</v>
      </c>
      <c r="AJ1201" s="623" t="s">
        <v>538</v>
      </c>
      <c r="AK1201" s="626" t="s">
        <v>652</v>
      </c>
      <c r="AL1201" s="602" t="s">
        <v>537</v>
      </c>
      <c r="AM1201" s="623" t="s">
        <v>538</v>
      </c>
      <c r="AN1201" s="626" t="s">
        <v>652</v>
      </c>
      <c r="AO1201" s="602" t="s">
        <v>537</v>
      </c>
      <c r="AP1201" s="623" t="s">
        <v>538</v>
      </c>
      <c r="AQ1201" s="626" t="s">
        <v>652</v>
      </c>
    </row>
    <row r="1202" spans="1:43" hidden="1" x14ac:dyDescent="0.3">
      <c r="A1202" s="638"/>
      <c r="H1202" s="602" t="s">
        <v>630</v>
      </c>
      <c r="I1202" s="623">
        <v>1</v>
      </c>
      <c r="J1202" s="623">
        <v>6</v>
      </c>
      <c r="K1202" s="602" t="s">
        <v>630</v>
      </c>
      <c r="L1202" s="623">
        <v>2</v>
      </c>
      <c r="M1202" s="623">
        <v>6</v>
      </c>
      <c r="N1202" s="602" t="s">
        <v>630</v>
      </c>
      <c r="O1202" s="623">
        <v>3</v>
      </c>
      <c r="P1202" s="623">
        <v>6</v>
      </c>
      <c r="Q1202" s="602" t="s">
        <v>630</v>
      </c>
      <c r="R1202" s="623">
        <v>4</v>
      </c>
      <c r="S1202" s="623">
        <v>6</v>
      </c>
      <c r="T1202" s="602" t="s">
        <v>630</v>
      </c>
      <c r="U1202" s="623">
        <v>5</v>
      </c>
      <c r="V1202" s="623">
        <v>6</v>
      </c>
      <c r="W1202" s="602" t="s">
        <v>630</v>
      </c>
      <c r="X1202" s="623">
        <v>6</v>
      </c>
      <c r="Y1202" s="623">
        <v>6</v>
      </c>
      <c r="Z1202" s="602" t="s">
        <v>630</v>
      </c>
      <c r="AA1202" s="623">
        <v>7</v>
      </c>
      <c r="AB1202" s="623">
        <v>6</v>
      </c>
      <c r="AC1202" s="602" t="s">
        <v>630</v>
      </c>
      <c r="AD1202" s="623">
        <v>8</v>
      </c>
      <c r="AE1202" s="623">
        <v>6</v>
      </c>
      <c r="AF1202" s="602" t="s">
        <v>630</v>
      </c>
      <c r="AG1202" s="623">
        <v>9</v>
      </c>
      <c r="AH1202" s="623">
        <v>6</v>
      </c>
      <c r="AI1202" s="602" t="s">
        <v>630</v>
      </c>
      <c r="AJ1202" s="623">
        <v>10</v>
      </c>
      <c r="AK1202" s="623">
        <v>6</v>
      </c>
      <c r="AL1202" s="602" t="s">
        <v>630</v>
      </c>
      <c r="AM1202" s="623">
        <v>11</v>
      </c>
      <c r="AN1202" s="623">
        <v>6</v>
      </c>
      <c r="AO1202" s="602" t="s">
        <v>630</v>
      </c>
      <c r="AP1202" s="623">
        <v>12</v>
      </c>
      <c r="AQ1202" s="623">
        <v>6</v>
      </c>
    </row>
    <row r="1203" spans="1:43" hidden="1" x14ac:dyDescent="0.3">
      <c r="A1203" s="638"/>
      <c r="H1203" s="602" t="s">
        <v>537</v>
      </c>
      <c r="I1203" s="623" t="s">
        <v>538</v>
      </c>
      <c r="J1203" s="626" t="s">
        <v>652</v>
      </c>
      <c r="K1203" s="602" t="s">
        <v>537</v>
      </c>
      <c r="L1203" s="623" t="s">
        <v>538</v>
      </c>
      <c r="M1203" s="626" t="s">
        <v>652</v>
      </c>
      <c r="N1203" s="602" t="s">
        <v>537</v>
      </c>
      <c r="O1203" s="623" t="s">
        <v>538</v>
      </c>
      <c r="P1203" s="626" t="s">
        <v>652</v>
      </c>
      <c r="Q1203" s="602" t="s">
        <v>537</v>
      </c>
      <c r="R1203" s="623" t="s">
        <v>538</v>
      </c>
      <c r="S1203" s="626" t="s">
        <v>652</v>
      </c>
      <c r="T1203" s="602" t="s">
        <v>537</v>
      </c>
      <c r="U1203" s="623" t="s">
        <v>538</v>
      </c>
      <c r="V1203" s="626" t="s">
        <v>652</v>
      </c>
      <c r="W1203" s="602" t="s">
        <v>537</v>
      </c>
      <c r="X1203" s="623" t="s">
        <v>538</v>
      </c>
      <c r="Y1203" s="626" t="s">
        <v>652</v>
      </c>
      <c r="Z1203" s="602" t="s">
        <v>537</v>
      </c>
      <c r="AA1203" s="623" t="s">
        <v>538</v>
      </c>
      <c r="AB1203" s="626" t="s">
        <v>652</v>
      </c>
      <c r="AC1203" s="602" t="s">
        <v>537</v>
      </c>
      <c r="AD1203" s="623" t="s">
        <v>538</v>
      </c>
      <c r="AE1203" s="626" t="s">
        <v>652</v>
      </c>
      <c r="AF1203" s="602" t="s">
        <v>537</v>
      </c>
      <c r="AG1203" s="623" t="s">
        <v>538</v>
      </c>
      <c r="AH1203" s="626" t="s">
        <v>652</v>
      </c>
      <c r="AI1203" s="602" t="s">
        <v>537</v>
      </c>
      <c r="AJ1203" s="623" t="s">
        <v>538</v>
      </c>
      <c r="AK1203" s="626" t="s">
        <v>652</v>
      </c>
      <c r="AL1203" s="602" t="s">
        <v>537</v>
      </c>
      <c r="AM1203" s="623" t="s">
        <v>538</v>
      </c>
      <c r="AN1203" s="626" t="s">
        <v>652</v>
      </c>
      <c r="AO1203" s="602" t="s">
        <v>537</v>
      </c>
      <c r="AP1203" s="623" t="s">
        <v>538</v>
      </c>
      <c r="AQ1203" s="626" t="s">
        <v>652</v>
      </c>
    </row>
    <row r="1204" spans="1:43" hidden="1" x14ac:dyDescent="0.3">
      <c r="A1204" s="638"/>
      <c r="H1204" s="602" t="s">
        <v>631</v>
      </c>
      <c r="I1204" s="623">
        <v>1</v>
      </c>
      <c r="J1204" s="623">
        <v>6</v>
      </c>
      <c r="K1204" s="602" t="s">
        <v>631</v>
      </c>
      <c r="L1204" s="623">
        <v>2</v>
      </c>
      <c r="M1204" s="623">
        <v>6</v>
      </c>
      <c r="N1204" s="602" t="s">
        <v>631</v>
      </c>
      <c r="O1204" s="623">
        <v>3</v>
      </c>
      <c r="P1204" s="623">
        <v>6</v>
      </c>
      <c r="Q1204" s="602" t="s">
        <v>631</v>
      </c>
      <c r="R1204" s="623">
        <v>4</v>
      </c>
      <c r="S1204" s="623">
        <v>6</v>
      </c>
      <c r="T1204" s="602" t="s">
        <v>631</v>
      </c>
      <c r="U1204" s="623">
        <v>5</v>
      </c>
      <c r="V1204" s="623">
        <v>6</v>
      </c>
      <c r="W1204" s="602" t="s">
        <v>631</v>
      </c>
      <c r="X1204" s="623">
        <v>6</v>
      </c>
      <c r="Y1204" s="623">
        <v>6</v>
      </c>
      <c r="Z1204" s="602" t="s">
        <v>631</v>
      </c>
      <c r="AA1204" s="623">
        <v>7</v>
      </c>
      <c r="AB1204" s="623">
        <v>6</v>
      </c>
      <c r="AC1204" s="602" t="s">
        <v>631</v>
      </c>
      <c r="AD1204" s="623">
        <v>8</v>
      </c>
      <c r="AE1204" s="623">
        <v>6</v>
      </c>
      <c r="AF1204" s="602" t="s">
        <v>631</v>
      </c>
      <c r="AG1204" s="623">
        <v>9</v>
      </c>
      <c r="AH1204" s="623">
        <v>6</v>
      </c>
      <c r="AI1204" s="602" t="s">
        <v>631</v>
      </c>
      <c r="AJ1204" s="623">
        <v>10</v>
      </c>
      <c r="AK1204" s="623">
        <v>6</v>
      </c>
      <c r="AL1204" s="602" t="s">
        <v>631</v>
      </c>
      <c r="AM1204" s="623">
        <v>11</v>
      </c>
      <c r="AN1204" s="623">
        <v>6</v>
      </c>
      <c r="AO1204" s="602" t="s">
        <v>631</v>
      </c>
      <c r="AP1204" s="623">
        <v>12</v>
      </c>
      <c r="AQ1204" s="623">
        <v>6</v>
      </c>
    </row>
    <row r="1205" spans="1:43" hidden="1" x14ac:dyDescent="0.3">
      <c r="A1205" s="638"/>
      <c r="H1205" s="602" t="s">
        <v>537</v>
      </c>
      <c r="I1205" s="623" t="s">
        <v>538</v>
      </c>
      <c r="J1205" s="626" t="s">
        <v>652</v>
      </c>
      <c r="K1205" s="602" t="s">
        <v>537</v>
      </c>
      <c r="L1205" s="623" t="s">
        <v>538</v>
      </c>
      <c r="M1205" s="626" t="s">
        <v>652</v>
      </c>
      <c r="N1205" s="602" t="s">
        <v>537</v>
      </c>
      <c r="O1205" s="623" t="s">
        <v>538</v>
      </c>
      <c r="P1205" s="626" t="s">
        <v>652</v>
      </c>
      <c r="Q1205" s="602" t="s">
        <v>537</v>
      </c>
      <c r="R1205" s="623" t="s">
        <v>538</v>
      </c>
      <c r="S1205" s="626" t="s">
        <v>652</v>
      </c>
      <c r="T1205" s="602" t="s">
        <v>537</v>
      </c>
      <c r="U1205" s="623" t="s">
        <v>538</v>
      </c>
      <c r="V1205" s="626" t="s">
        <v>652</v>
      </c>
      <c r="W1205" s="602" t="s">
        <v>537</v>
      </c>
      <c r="X1205" s="623" t="s">
        <v>538</v>
      </c>
      <c r="Y1205" s="626" t="s">
        <v>652</v>
      </c>
      <c r="Z1205" s="602" t="s">
        <v>537</v>
      </c>
      <c r="AA1205" s="623" t="s">
        <v>538</v>
      </c>
      <c r="AB1205" s="626" t="s">
        <v>652</v>
      </c>
      <c r="AC1205" s="602" t="s">
        <v>537</v>
      </c>
      <c r="AD1205" s="623" t="s">
        <v>538</v>
      </c>
      <c r="AE1205" s="626" t="s">
        <v>652</v>
      </c>
      <c r="AF1205" s="602" t="s">
        <v>537</v>
      </c>
      <c r="AG1205" s="623" t="s">
        <v>538</v>
      </c>
      <c r="AH1205" s="626" t="s">
        <v>652</v>
      </c>
      <c r="AI1205" s="602" t="s">
        <v>537</v>
      </c>
      <c r="AJ1205" s="623" t="s">
        <v>538</v>
      </c>
      <c r="AK1205" s="626" t="s">
        <v>652</v>
      </c>
      <c r="AL1205" s="602" t="s">
        <v>537</v>
      </c>
      <c r="AM1205" s="623" t="s">
        <v>538</v>
      </c>
      <c r="AN1205" s="626" t="s">
        <v>652</v>
      </c>
      <c r="AO1205" s="602" t="s">
        <v>537</v>
      </c>
      <c r="AP1205" s="623" t="s">
        <v>538</v>
      </c>
      <c r="AQ1205" s="626" t="s">
        <v>652</v>
      </c>
    </row>
    <row r="1206" spans="1:43" hidden="1" x14ac:dyDescent="0.3">
      <c r="A1206" s="638"/>
      <c r="H1206" s="602" t="s">
        <v>632</v>
      </c>
      <c r="I1206" s="623">
        <v>1</v>
      </c>
      <c r="J1206" s="623">
        <v>6</v>
      </c>
      <c r="K1206" s="602" t="s">
        <v>632</v>
      </c>
      <c r="L1206" s="623">
        <v>2</v>
      </c>
      <c r="M1206" s="623">
        <v>6</v>
      </c>
      <c r="N1206" s="602" t="s">
        <v>632</v>
      </c>
      <c r="O1206" s="623">
        <v>3</v>
      </c>
      <c r="P1206" s="623">
        <v>6</v>
      </c>
      <c r="Q1206" s="602" t="s">
        <v>632</v>
      </c>
      <c r="R1206" s="623">
        <v>4</v>
      </c>
      <c r="S1206" s="623">
        <v>6</v>
      </c>
      <c r="T1206" s="602" t="s">
        <v>632</v>
      </c>
      <c r="U1206" s="623">
        <v>5</v>
      </c>
      <c r="V1206" s="623">
        <v>6</v>
      </c>
      <c r="W1206" s="602" t="s">
        <v>632</v>
      </c>
      <c r="X1206" s="623">
        <v>6</v>
      </c>
      <c r="Y1206" s="623">
        <v>6</v>
      </c>
      <c r="Z1206" s="602" t="s">
        <v>632</v>
      </c>
      <c r="AA1206" s="623">
        <v>7</v>
      </c>
      <c r="AB1206" s="623">
        <v>6</v>
      </c>
      <c r="AC1206" s="602" t="s">
        <v>632</v>
      </c>
      <c r="AD1206" s="623">
        <v>8</v>
      </c>
      <c r="AE1206" s="623">
        <v>6</v>
      </c>
      <c r="AF1206" s="602" t="s">
        <v>632</v>
      </c>
      <c r="AG1206" s="623">
        <v>9</v>
      </c>
      <c r="AH1206" s="623">
        <v>6</v>
      </c>
      <c r="AI1206" s="602" t="s">
        <v>632</v>
      </c>
      <c r="AJ1206" s="623">
        <v>10</v>
      </c>
      <c r="AK1206" s="623">
        <v>6</v>
      </c>
      <c r="AL1206" s="602" t="s">
        <v>632</v>
      </c>
      <c r="AM1206" s="623">
        <v>11</v>
      </c>
      <c r="AN1206" s="623">
        <v>6</v>
      </c>
      <c r="AO1206" s="602" t="s">
        <v>632</v>
      </c>
      <c r="AP1206" s="623">
        <v>12</v>
      </c>
      <c r="AQ1206" s="623">
        <v>6</v>
      </c>
    </row>
    <row r="1207" spans="1:43" hidden="1" x14ac:dyDescent="0.3">
      <c r="A1207" s="638"/>
      <c r="H1207" s="602" t="s">
        <v>537</v>
      </c>
      <c r="I1207" s="623" t="s">
        <v>538</v>
      </c>
      <c r="J1207" s="626" t="s">
        <v>652</v>
      </c>
      <c r="K1207" s="602" t="s">
        <v>537</v>
      </c>
      <c r="L1207" s="623" t="s">
        <v>538</v>
      </c>
      <c r="M1207" s="626" t="s">
        <v>652</v>
      </c>
      <c r="N1207" s="602" t="s">
        <v>537</v>
      </c>
      <c r="O1207" s="623" t="s">
        <v>538</v>
      </c>
      <c r="P1207" s="626" t="s">
        <v>652</v>
      </c>
      <c r="Q1207" s="602" t="s">
        <v>537</v>
      </c>
      <c r="R1207" s="623" t="s">
        <v>538</v>
      </c>
      <c r="S1207" s="626" t="s">
        <v>652</v>
      </c>
      <c r="T1207" s="602" t="s">
        <v>537</v>
      </c>
      <c r="U1207" s="623" t="s">
        <v>538</v>
      </c>
      <c r="V1207" s="626" t="s">
        <v>652</v>
      </c>
      <c r="W1207" s="602" t="s">
        <v>537</v>
      </c>
      <c r="X1207" s="623" t="s">
        <v>538</v>
      </c>
      <c r="Y1207" s="626" t="s">
        <v>652</v>
      </c>
      <c r="Z1207" s="602" t="s">
        <v>537</v>
      </c>
      <c r="AA1207" s="623" t="s">
        <v>538</v>
      </c>
      <c r="AB1207" s="626" t="s">
        <v>652</v>
      </c>
      <c r="AC1207" s="602" t="s">
        <v>537</v>
      </c>
      <c r="AD1207" s="623" t="s">
        <v>538</v>
      </c>
      <c r="AE1207" s="626" t="s">
        <v>652</v>
      </c>
      <c r="AF1207" s="602" t="s">
        <v>537</v>
      </c>
      <c r="AG1207" s="623" t="s">
        <v>538</v>
      </c>
      <c r="AH1207" s="626" t="s">
        <v>652</v>
      </c>
      <c r="AI1207" s="602" t="s">
        <v>537</v>
      </c>
      <c r="AJ1207" s="623" t="s">
        <v>538</v>
      </c>
      <c r="AK1207" s="626" t="s">
        <v>652</v>
      </c>
      <c r="AL1207" s="602" t="s">
        <v>537</v>
      </c>
      <c r="AM1207" s="623" t="s">
        <v>538</v>
      </c>
      <c r="AN1207" s="626" t="s">
        <v>652</v>
      </c>
      <c r="AO1207" s="602" t="s">
        <v>537</v>
      </c>
      <c r="AP1207" s="623" t="s">
        <v>538</v>
      </c>
      <c r="AQ1207" s="626" t="s">
        <v>652</v>
      </c>
    </row>
    <row r="1208" spans="1:43" hidden="1" x14ac:dyDescent="0.3">
      <c r="A1208" s="638"/>
      <c r="H1208" s="602" t="s">
        <v>633</v>
      </c>
      <c r="I1208" s="623">
        <v>1</v>
      </c>
      <c r="J1208" s="623">
        <v>6</v>
      </c>
      <c r="K1208" s="602" t="s">
        <v>633</v>
      </c>
      <c r="L1208" s="623">
        <v>2</v>
      </c>
      <c r="M1208" s="623">
        <v>6</v>
      </c>
      <c r="N1208" s="602" t="s">
        <v>633</v>
      </c>
      <c r="O1208" s="623">
        <v>3</v>
      </c>
      <c r="P1208" s="623">
        <v>6</v>
      </c>
      <c r="Q1208" s="602" t="s">
        <v>633</v>
      </c>
      <c r="R1208" s="623">
        <v>4</v>
      </c>
      <c r="S1208" s="623">
        <v>6</v>
      </c>
      <c r="T1208" s="602" t="s">
        <v>633</v>
      </c>
      <c r="U1208" s="623">
        <v>5</v>
      </c>
      <c r="V1208" s="623">
        <v>6</v>
      </c>
      <c r="W1208" s="602" t="s">
        <v>633</v>
      </c>
      <c r="X1208" s="623">
        <v>6</v>
      </c>
      <c r="Y1208" s="623">
        <v>6</v>
      </c>
      <c r="Z1208" s="602" t="s">
        <v>633</v>
      </c>
      <c r="AA1208" s="623">
        <v>7</v>
      </c>
      <c r="AB1208" s="623">
        <v>6</v>
      </c>
      <c r="AC1208" s="602" t="s">
        <v>633</v>
      </c>
      <c r="AD1208" s="623">
        <v>8</v>
      </c>
      <c r="AE1208" s="623">
        <v>6</v>
      </c>
      <c r="AF1208" s="602" t="s">
        <v>633</v>
      </c>
      <c r="AG1208" s="623">
        <v>9</v>
      </c>
      <c r="AH1208" s="623">
        <v>6</v>
      </c>
      <c r="AI1208" s="602" t="s">
        <v>633</v>
      </c>
      <c r="AJ1208" s="623">
        <v>10</v>
      </c>
      <c r="AK1208" s="623">
        <v>6</v>
      </c>
      <c r="AL1208" s="602" t="s">
        <v>633</v>
      </c>
      <c r="AM1208" s="623">
        <v>11</v>
      </c>
      <c r="AN1208" s="623">
        <v>6</v>
      </c>
      <c r="AO1208" s="602" t="s">
        <v>633</v>
      </c>
      <c r="AP1208" s="623">
        <v>12</v>
      </c>
      <c r="AQ1208" s="623">
        <v>6</v>
      </c>
    </row>
    <row r="1209" spans="1:43" hidden="1" x14ac:dyDescent="0.3">
      <c r="A1209" s="638"/>
      <c r="H1209" s="607" t="s">
        <v>537</v>
      </c>
      <c r="I1209" s="623" t="s">
        <v>538</v>
      </c>
      <c r="J1209" s="626" t="s">
        <v>652</v>
      </c>
      <c r="K1209" s="607" t="s">
        <v>537</v>
      </c>
      <c r="L1209" s="623" t="s">
        <v>538</v>
      </c>
      <c r="M1209" s="626" t="s">
        <v>652</v>
      </c>
      <c r="N1209" s="607" t="s">
        <v>537</v>
      </c>
      <c r="O1209" s="623" t="s">
        <v>538</v>
      </c>
      <c r="P1209" s="626" t="s">
        <v>652</v>
      </c>
      <c r="Q1209" s="607" t="s">
        <v>537</v>
      </c>
      <c r="R1209" s="623" t="s">
        <v>538</v>
      </c>
      <c r="S1209" s="626" t="s">
        <v>652</v>
      </c>
      <c r="T1209" s="607" t="s">
        <v>537</v>
      </c>
      <c r="U1209" s="623" t="s">
        <v>538</v>
      </c>
      <c r="V1209" s="626" t="s">
        <v>652</v>
      </c>
      <c r="W1209" s="607" t="s">
        <v>537</v>
      </c>
      <c r="X1209" s="623" t="s">
        <v>538</v>
      </c>
      <c r="Y1209" s="626" t="s">
        <v>652</v>
      </c>
      <c r="Z1209" s="607" t="s">
        <v>537</v>
      </c>
      <c r="AA1209" s="623" t="s">
        <v>538</v>
      </c>
      <c r="AB1209" s="626" t="s">
        <v>652</v>
      </c>
      <c r="AC1209" s="607" t="s">
        <v>537</v>
      </c>
      <c r="AD1209" s="623" t="s">
        <v>538</v>
      </c>
      <c r="AE1209" s="626" t="s">
        <v>652</v>
      </c>
      <c r="AF1209" s="607" t="s">
        <v>537</v>
      </c>
      <c r="AG1209" s="623" t="s">
        <v>538</v>
      </c>
      <c r="AH1209" s="626" t="s">
        <v>652</v>
      </c>
      <c r="AI1209" s="607" t="s">
        <v>537</v>
      </c>
      <c r="AJ1209" s="623" t="s">
        <v>538</v>
      </c>
      <c r="AK1209" s="626" t="s">
        <v>652</v>
      </c>
      <c r="AL1209" s="607" t="s">
        <v>537</v>
      </c>
      <c r="AM1209" s="623" t="s">
        <v>538</v>
      </c>
      <c r="AN1209" s="626" t="s">
        <v>652</v>
      </c>
      <c r="AO1209" s="607" t="s">
        <v>537</v>
      </c>
      <c r="AP1209" s="623" t="s">
        <v>538</v>
      </c>
      <c r="AQ1209" s="626" t="s">
        <v>652</v>
      </c>
    </row>
    <row r="1210" spans="1:43" hidden="1" x14ac:dyDescent="0.3">
      <c r="A1210" s="638"/>
      <c r="H1210" s="607" t="s">
        <v>636</v>
      </c>
      <c r="I1210" s="623">
        <v>1</v>
      </c>
      <c r="J1210" s="623">
        <v>6</v>
      </c>
      <c r="K1210" s="607" t="s">
        <v>636</v>
      </c>
      <c r="L1210" s="623">
        <v>2</v>
      </c>
      <c r="M1210" s="623">
        <v>6</v>
      </c>
      <c r="N1210" s="607" t="s">
        <v>636</v>
      </c>
      <c r="O1210" s="623">
        <v>3</v>
      </c>
      <c r="P1210" s="623">
        <v>6</v>
      </c>
      <c r="Q1210" s="607" t="s">
        <v>636</v>
      </c>
      <c r="R1210" s="623">
        <v>4</v>
      </c>
      <c r="S1210" s="623">
        <v>6</v>
      </c>
      <c r="T1210" s="607" t="s">
        <v>636</v>
      </c>
      <c r="U1210" s="623">
        <v>5</v>
      </c>
      <c r="V1210" s="623">
        <v>6</v>
      </c>
      <c r="W1210" s="607" t="s">
        <v>636</v>
      </c>
      <c r="X1210" s="623">
        <v>6</v>
      </c>
      <c r="Y1210" s="623">
        <v>6</v>
      </c>
      <c r="Z1210" s="607" t="s">
        <v>636</v>
      </c>
      <c r="AA1210" s="623">
        <v>7</v>
      </c>
      <c r="AB1210" s="623">
        <v>6</v>
      </c>
      <c r="AC1210" s="607" t="s">
        <v>636</v>
      </c>
      <c r="AD1210" s="623">
        <v>8</v>
      </c>
      <c r="AE1210" s="623">
        <v>6</v>
      </c>
      <c r="AF1210" s="607" t="s">
        <v>636</v>
      </c>
      <c r="AG1210" s="623">
        <v>9</v>
      </c>
      <c r="AH1210" s="623">
        <v>6</v>
      </c>
      <c r="AI1210" s="607" t="s">
        <v>636</v>
      </c>
      <c r="AJ1210" s="623">
        <v>10</v>
      </c>
      <c r="AK1210" s="623">
        <v>6</v>
      </c>
      <c r="AL1210" s="607" t="s">
        <v>636</v>
      </c>
      <c r="AM1210" s="623">
        <v>11</v>
      </c>
      <c r="AN1210" s="623">
        <v>6</v>
      </c>
      <c r="AO1210" s="607" t="s">
        <v>636</v>
      </c>
      <c r="AP1210" s="623">
        <v>12</v>
      </c>
      <c r="AQ1210" s="623">
        <v>6</v>
      </c>
    </row>
    <row r="1211" spans="1:43" hidden="1" x14ac:dyDescent="0.3">
      <c r="A1211" s="638"/>
      <c r="H1211" s="602" t="s">
        <v>537</v>
      </c>
      <c r="I1211" s="623" t="s">
        <v>538</v>
      </c>
      <c r="J1211" s="626" t="s">
        <v>652</v>
      </c>
      <c r="K1211" s="602" t="s">
        <v>537</v>
      </c>
      <c r="L1211" s="623" t="s">
        <v>538</v>
      </c>
      <c r="M1211" s="626" t="s">
        <v>652</v>
      </c>
      <c r="N1211" s="602" t="s">
        <v>537</v>
      </c>
      <c r="O1211" s="623" t="s">
        <v>538</v>
      </c>
      <c r="P1211" s="626" t="s">
        <v>652</v>
      </c>
      <c r="Q1211" s="602" t="s">
        <v>537</v>
      </c>
      <c r="R1211" s="623" t="s">
        <v>538</v>
      </c>
      <c r="S1211" s="626" t="s">
        <v>652</v>
      </c>
      <c r="T1211" s="602" t="s">
        <v>537</v>
      </c>
      <c r="U1211" s="623" t="s">
        <v>538</v>
      </c>
      <c r="V1211" s="626" t="s">
        <v>652</v>
      </c>
      <c r="W1211" s="602" t="s">
        <v>537</v>
      </c>
      <c r="X1211" s="623" t="s">
        <v>538</v>
      </c>
      <c r="Y1211" s="626" t="s">
        <v>652</v>
      </c>
      <c r="Z1211" s="602" t="s">
        <v>537</v>
      </c>
      <c r="AA1211" s="623" t="s">
        <v>538</v>
      </c>
      <c r="AB1211" s="626" t="s">
        <v>652</v>
      </c>
      <c r="AC1211" s="602" t="s">
        <v>537</v>
      </c>
      <c r="AD1211" s="623" t="s">
        <v>538</v>
      </c>
      <c r="AE1211" s="626" t="s">
        <v>652</v>
      </c>
      <c r="AF1211" s="602" t="s">
        <v>537</v>
      </c>
      <c r="AG1211" s="623" t="s">
        <v>538</v>
      </c>
      <c r="AH1211" s="626" t="s">
        <v>652</v>
      </c>
      <c r="AI1211" s="602" t="s">
        <v>537</v>
      </c>
      <c r="AJ1211" s="623" t="s">
        <v>538</v>
      </c>
      <c r="AK1211" s="626" t="s">
        <v>652</v>
      </c>
      <c r="AL1211" s="602" t="s">
        <v>537</v>
      </c>
      <c r="AM1211" s="623" t="s">
        <v>538</v>
      </c>
      <c r="AN1211" s="626" t="s">
        <v>652</v>
      </c>
      <c r="AO1211" s="602" t="s">
        <v>537</v>
      </c>
      <c r="AP1211" s="623" t="s">
        <v>538</v>
      </c>
      <c r="AQ1211" s="626" t="s">
        <v>652</v>
      </c>
    </row>
    <row r="1212" spans="1:43" hidden="1" x14ac:dyDescent="0.3">
      <c r="A1212" s="638"/>
      <c r="H1212" s="602" t="s">
        <v>637</v>
      </c>
      <c r="I1212" s="623">
        <v>1</v>
      </c>
      <c r="J1212" s="623">
        <v>6</v>
      </c>
      <c r="K1212" s="602" t="s">
        <v>637</v>
      </c>
      <c r="L1212" s="623">
        <v>2</v>
      </c>
      <c r="M1212" s="623">
        <v>6</v>
      </c>
      <c r="N1212" s="602" t="s">
        <v>637</v>
      </c>
      <c r="O1212" s="623">
        <v>3</v>
      </c>
      <c r="P1212" s="623">
        <v>6</v>
      </c>
      <c r="Q1212" s="602" t="s">
        <v>637</v>
      </c>
      <c r="R1212" s="623">
        <v>4</v>
      </c>
      <c r="S1212" s="623">
        <v>6</v>
      </c>
      <c r="T1212" s="602" t="s">
        <v>637</v>
      </c>
      <c r="U1212" s="623">
        <v>5</v>
      </c>
      <c r="V1212" s="623">
        <v>6</v>
      </c>
      <c r="W1212" s="602" t="s">
        <v>637</v>
      </c>
      <c r="X1212" s="623">
        <v>6</v>
      </c>
      <c r="Y1212" s="623">
        <v>6</v>
      </c>
      <c r="Z1212" s="602" t="s">
        <v>637</v>
      </c>
      <c r="AA1212" s="623">
        <v>7</v>
      </c>
      <c r="AB1212" s="623">
        <v>6</v>
      </c>
      <c r="AC1212" s="602" t="s">
        <v>637</v>
      </c>
      <c r="AD1212" s="623">
        <v>8</v>
      </c>
      <c r="AE1212" s="623">
        <v>6</v>
      </c>
      <c r="AF1212" s="602" t="s">
        <v>637</v>
      </c>
      <c r="AG1212" s="623">
        <v>9</v>
      </c>
      <c r="AH1212" s="623">
        <v>6</v>
      </c>
      <c r="AI1212" s="602" t="s">
        <v>637</v>
      </c>
      <c r="AJ1212" s="623">
        <v>10</v>
      </c>
      <c r="AK1212" s="623">
        <v>6</v>
      </c>
      <c r="AL1212" s="602" t="s">
        <v>637</v>
      </c>
      <c r="AM1212" s="623">
        <v>11</v>
      </c>
      <c r="AN1212" s="623">
        <v>6</v>
      </c>
      <c r="AO1212" s="602" t="s">
        <v>637</v>
      </c>
      <c r="AP1212" s="623">
        <v>12</v>
      </c>
      <c r="AQ1212" s="623">
        <v>6</v>
      </c>
    </row>
    <row r="1213" spans="1:43" hidden="1" x14ac:dyDescent="0.3">
      <c r="A1213" s="638"/>
      <c r="H1213" s="602" t="s">
        <v>537</v>
      </c>
      <c r="I1213" s="623" t="s">
        <v>538</v>
      </c>
      <c r="J1213" s="626" t="s">
        <v>652</v>
      </c>
      <c r="K1213" s="602" t="s">
        <v>537</v>
      </c>
      <c r="L1213" s="623" t="s">
        <v>538</v>
      </c>
      <c r="M1213" s="626" t="s">
        <v>652</v>
      </c>
      <c r="N1213" s="602" t="s">
        <v>537</v>
      </c>
      <c r="O1213" s="623" t="s">
        <v>538</v>
      </c>
      <c r="P1213" s="626" t="s">
        <v>652</v>
      </c>
      <c r="Q1213" s="602" t="s">
        <v>537</v>
      </c>
      <c r="R1213" s="623" t="s">
        <v>538</v>
      </c>
      <c r="S1213" s="626" t="s">
        <v>652</v>
      </c>
      <c r="T1213" s="602" t="s">
        <v>537</v>
      </c>
      <c r="U1213" s="623" t="s">
        <v>538</v>
      </c>
      <c r="V1213" s="626" t="s">
        <v>652</v>
      </c>
      <c r="W1213" s="602" t="s">
        <v>537</v>
      </c>
      <c r="X1213" s="623" t="s">
        <v>538</v>
      </c>
      <c r="Y1213" s="626" t="s">
        <v>652</v>
      </c>
      <c r="Z1213" s="602" t="s">
        <v>537</v>
      </c>
      <c r="AA1213" s="623" t="s">
        <v>538</v>
      </c>
      <c r="AB1213" s="626" t="s">
        <v>652</v>
      </c>
      <c r="AC1213" s="602" t="s">
        <v>537</v>
      </c>
      <c r="AD1213" s="623" t="s">
        <v>538</v>
      </c>
      <c r="AE1213" s="626" t="s">
        <v>652</v>
      </c>
      <c r="AF1213" s="602" t="s">
        <v>537</v>
      </c>
      <c r="AG1213" s="623" t="s">
        <v>538</v>
      </c>
      <c r="AH1213" s="626" t="s">
        <v>652</v>
      </c>
      <c r="AI1213" s="602" t="s">
        <v>537</v>
      </c>
      <c r="AJ1213" s="623" t="s">
        <v>538</v>
      </c>
      <c r="AK1213" s="626" t="s">
        <v>652</v>
      </c>
      <c r="AL1213" s="602" t="s">
        <v>537</v>
      </c>
      <c r="AM1213" s="623" t="s">
        <v>538</v>
      </c>
      <c r="AN1213" s="626" t="s">
        <v>652</v>
      </c>
      <c r="AO1213" s="602" t="s">
        <v>537</v>
      </c>
      <c r="AP1213" s="623" t="s">
        <v>538</v>
      </c>
      <c r="AQ1213" s="626" t="s">
        <v>652</v>
      </c>
    </row>
    <row r="1214" spans="1:43" hidden="1" x14ac:dyDescent="0.3">
      <c r="A1214" s="638"/>
      <c r="H1214" s="602" t="s">
        <v>638</v>
      </c>
      <c r="I1214" s="623">
        <v>1</v>
      </c>
      <c r="J1214" s="623">
        <v>6</v>
      </c>
      <c r="K1214" s="602" t="s">
        <v>638</v>
      </c>
      <c r="L1214" s="623">
        <v>2</v>
      </c>
      <c r="M1214" s="623">
        <v>6</v>
      </c>
      <c r="N1214" s="602" t="s">
        <v>638</v>
      </c>
      <c r="O1214" s="623">
        <v>3</v>
      </c>
      <c r="P1214" s="623">
        <v>6</v>
      </c>
      <c r="Q1214" s="602" t="s">
        <v>638</v>
      </c>
      <c r="R1214" s="623">
        <v>4</v>
      </c>
      <c r="S1214" s="623">
        <v>6</v>
      </c>
      <c r="T1214" s="602" t="s">
        <v>638</v>
      </c>
      <c r="U1214" s="623">
        <v>5</v>
      </c>
      <c r="V1214" s="623">
        <v>6</v>
      </c>
      <c r="W1214" s="602" t="s">
        <v>638</v>
      </c>
      <c r="X1214" s="623">
        <v>6</v>
      </c>
      <c r="Y1214" s="623">
        <v>6</v>
      </c>
      <c r="Z1214" s="602" t="s">
        <v>638</v>
      </c>
      <c r="AA1214" s="623">
        <v>7</v>
      </c>
      <c r="AB1214" s="623">
        <v>6</v>
      </c>
      <c r="AC1214" s="602" t="s">
        <v>638</v>
      </c>
      <c r="AD1214" s="623">
        <v>8</v>
      </c>
      <c r="AE1214" s="623">
        <v>6</v>
      </c>
      <c r="AF1214" s="602" t="s">
        <v>638</v>
      </c>
      <c r="AG1214" s="623">
        <v>9</v>
      </c>
      <c r="AH1214" s="623">
        <v>6</v>
      </c>
      <c r="AI1214" s="602" t="s">
        <v>638</v>
      </c>
      <c r="AJ1214" s="623">
        <v>10</v>
      </c>
      <c r="AK1214" s="623">
        <v>6</v>
      </c>
      <c r="AL1214" s="602" t="s">
        <v>638</v>
      </c>
      <c r="AM1214" s="623">
        <v>11</v>
      </c>
      <c r="AN1214" s="623">
        <v>6</v>
      </c>
      <c r="AO1214" s="602" t="s">
        <v>638</v>
      </c>
      <c r="AP1214" s="623">
        <v>12</v>
      </c>
      <c r="AQ1214" s="623">
        <v>6</v>
      </c>
    </row>
    <row r="1215" spans="1:43" hidden="1" x14ac:dyDescent="0.3">
      <c r="A1215" s="638"/>
      <c r="H1215" s="602" t="s">
        <v>537</v>
      </c>
      <c r="I1215" s="623" t="s">
        <v>538</v>
      </c>
      <c r="J1215" s="626" t="s">
        <v>652</v>
      </c>
      <c r="K1215" s="602" t="s">
        <v>537</v>
      </c>
      <c r="L1215" s="623" t="s">
        <v>538</v>
      </c>
      <c r="M1215" s="626" t="s">
        <v>652</v>
      </c>
      <c r="N1215" s="602" t="s">
        <v>537</v>
      </c>
      <c r="O1215" s="623" t="s">
        <v>538</v>
      </c>
      <c r="P1215" s="626" t="s">
        <v>652</v>
      </c>
      <c r="Q1215" s="602" t="s">
        <v>537</v>
      </c>
      <c r="R1215" s="623" t="s">
        <v>538</v>
      </c>
      <c r="S1215" s="626" t="s">
        <v>652</v>
      </c>
      <c r="T1215" s="602" t="s">
        <v>537</v>
      </c>
      <c r="U1215" s="623" t="s">
        <v>538</v>
      </c>
      <c r="V1215" s="626" t="s">
        <v>652</v>
      </c>
      <c r="W1215" s="602" t="s">
        <v>537</v>
      </c>
      <c r="X1215" s="623" t="s">
        <v>538</v>
      </c>
      <c r="Y1215" s="626" t="s">
        <v>652</v>
      </c>
      <c r="Z1215" s="602" t="s">
        <v>537</v>
      </c>
      <c r="AA1215" s="623" t="s">
        <v>538</v>
      </c>
      <c r="AB1215" s="626" t="s">
        <v>652</v>
      </c>
      <c r="AC1215" s="602" t="s">
        <v>537</v>
      </c>
      <c r="AD1215" s="623" t="s">
        <v>538</v>
      </c>
      <c r="AE1215" s="626" t="s">
        <v>652</v>
      </c>
      <c r="AF1215" s="602" t="s">
        <v>537</v>
      </c>
      <c r="AG1215" s="623" t="s">
        <v>538</v>
      </c>
      <c r="AH1215" s="626" t="s">
        <v>652</v>
      </c>
      <c r="AI1215" s="602" t="s">
        <v>537</v>
      </c>
      <c r="AJ1215" s="623" t="s">
        <v>538</v>
      </c>
      <c r="AK1215" s="626" t="s">
        <v>652</v>
      </c>
      <c r="AL1215" s="602" t="s">
        <v>537</v>
      </c>
      <c r="AM1215" s="623" t="s">
        <v>538</v>
      </c>
      <c r="AN1215" s="626" t="s">
        <v>652</v>
      </c>
      <c r="AO1215" s="602" t="s">
        <v>537</v>
      </c>
      <c r="AP1215" s="623" t="s">
        <v>538</v>
      </c>
      <c r="AQ1215" s="626" t="s">
        <v>652</v>
      </c>
    </row>
    <row r="1216" spans="1:43" hidden="1" x14ac:dyDescent="0.3">
      <c r="A1216" s="638"/>
      <c r="H1216" s="602" t="s">
        <v>639</v>
      </c>
      <c r="I1216" s="623">
        <v>1</v>
      </c>
      <c r="J1216" s="623">
        <v>6</v>
      </c>
      <c r="K1216" s="602" t="s">
        <v>639</v>
      </c>
      <c r="L1216" s="623">
        <v>2</v>
      </c>
      <c r="M1216" s="623">
        <v>6</v>
      </c>
      <c r="N1216" s="602" t="s">
        <v>639</v>
      </c>
      <c r="O1216" s="623">
        <v>3</v>
      </c>
      <c r="P1216" s="623">
        <v>6</v>
      </c>
      <c r="Q1216" s="602" t="s">
        <v>639</v>
      </c>
      <c r="R1216" s="623">
        <v>4</v>
      </c>
      <c r="S1216" s="623">
        <v>6</v>
      </c>
      <c r="T1216" s="602" t="s">
        <v>639</v>
      </c>
      <c r="U1216" s="623">
        <v>5</v>
      </c>
      <c r="V1216" s="623">
        <v>6</v>
      </c>
      <c r="W1216" s="602" t="s">
        <v>639</v>
      </c>
      <c r="X1216" s="623">
        <v>6</v>
      </c>
      <c r="Y1216" s="623">
        <v>6</v>
      </c>
      <c r="Z1216" s="602" t="s">
        <v>639</v>
      </c>
      <c r="AA1216" s="623">
        <v>7</v>
      </c>
      <c r="AB1216" s="623">
        <v>6</v>
      </c>
      <c r="AC1216" s="602" t="s">
        <v>639</v>
      </c>
      <c r="AD1216" s="623">
        <v>8</v>
      </c>
      <c r="AE1216" s="623">
        <v>6</v>
      </c>
      <c r="AF1216" s="602" t="s">
        <v>639</v>
      </c>
      <c r="AG1216" s="623">
        <v>9</v>
      </c>
      <c r="AH1216" s="623">
        <v>6</v>
      </c>
      <c r="AI1216" s="602" t="s">
        <v>639</v>
      </c>
      <c r="AJ1216" s="623">
        <v>10</v>
      </c>
      <c r="AK1216" s="623">
        <v>6</v>
      </c>
      <c r="AL1216" s="602" t="s">
        <v>639</v>
      </c>
      <c r="AM1216" s="623">
        <v>11</v>
      </c>
      <c r="AN1216" s="623">
        <v>6</v>
      </c>
      <c r="AO1216" s="602" t="s">
        <v>639</v>
      </c>
      <c r="AP1216" s="623">
        <v>12</v>
      </c>
      <c r="AQ1216" s="623">
        <v>6</v>
      </c>
    </row>
    <row r="1217" spans="1:43" hidden="1" x14ac:dyDescent="0.3">
      <c r="A1217" s="638"/>
      <c r="H1217" s="602" t="s">
        <v>537</v>
      </c>
      <c r="I1217" s="623" t="s">
        <v>538</v>
      </c>
      <c r="J1217" s="626" t="s">
        <v>652</v>
      </c>
      <c r="K1217" s="602" t="s">
        <v>537</v>
      </c>
      <c r="L1217" s="623" t="s">
        <v>538</v>
      </c>
      <c r="M1217" s="626" t="s">
        <v>652</v>
      </c>
      <c r="N1217" s="602" t="s">
        <v>537</v>
      </c>
      <c r="O1217" s="623" t="s">
        <v>538</v>
      </c>
      <c r="P1217" s="626" t="s">
        <v>652</v>
      </c>
      <c r="Q1217" s="602" t="s">
        <v>537</v>
      </c>
      <c r="R1217" s="623" t="s">
        <v>538</v>
      </c>
      <c r="S1217" s="626" t="s">
        <v>652</v>
      </c>
      <c r="T1217" s="602" t="s">
        <v>537</v>
      </c>
      <c r="U1217" s="623" t="s">
        <v>538</v>
      </c>
      <c r="V1217" s="626" t="s">
        <v>652</v>
      </c>
      <c r="W1217" s="602" t="s">
        <v>537</v>
      </c>
      <c r="X1217" s="623" t="s">
        <v>538</v>
      </c>
      <c r="Y1217" s="626" t="s">
        <v>652</v>
      </c>
      <c r="Z1217" s="602" t="s">
        <v>537</v>
      </c>
      <c r="AA1217" s="623" t="s">
        <v>538</v>
      </c>
      <c r="AB1217" s="626" t="s">
        <v>652</v>
      </c>
      <c r="AC1217" s="602" t="s">
        <v>537</v>
      </c>
      <c r="AD1217" s="623" t="s">
        <v>538</v>
      </c>
      <c r="AE1217" s="626" t="s">
        <v>652</v>
      </c>
      <c r="AF1217" s="602" t="s">
        <v>537</v>
      </c>
      <c r="AG1217" s="623" t="s">
        <v>538</v>
      </c>
      <c r="AH1217" s="626" t="s">
        <v>652</v>
      </c>
      <c r="AI1217" s="602" t="s">
        <v>537</v>
      </c>
      <c r="AJ1217" s="623" t="s">
        <v>538</v>
      </c>
      <c r="AK1217" s="626" t="s">
        <v>652</v>
      </c>
      <c r="AL1217" s="602" t="s">
        <v>537</v>
      </c>
      <c r="AM1217" s="623" t="s">
        <v>538</v>
      </c>
      <c r="AN1217" s="626" t="s">
        <v>652</v>
      </c>
      <c r="AO1217" s="602" t="s">
        <v>537</v>
      </c>
      <c r="AP1217" s="623" t="s">
        <v>538</v>
      </c>
      <c r="AQ1217" s="626" t="s">
        <v>652</v>
      </c>
    </row>
    <row r="1218" spans="1:43" ht="15" hidden="1" thickBot="1" x14ac:dyDescent="0.35">
      <c r="A1218" s="638"/>
      <c r="H1218" s="618" t="s">
        <v>640</v>
      </c>
      <c r="I1218" s="629">
        <v>1</v>
      </c>
      <c r="J1218" s="629">
        <v>6</v>
      </c>
      <c r="K1218" s="618" t="s">
        <v>640</v>
      </c>
      <c r="L1218" s="629">
        <v>2</v>
      </c>
      <c r="M1218" s="629">
        <v>6</v>
      </c>
      <c r="N1218" s="618" t="s">
        <v>640</v>
      </c>
      <c r="O1218" s="629">
        <v>3</v>
      </c>
      <c r="P1218" s="629">
        <v>6</v>
      </c>
      <c r="Q1218" s="618" t="s">
        <v>640</v>
      </c>
      <c r="R1218" s="629">
        <v>4</v>
      </c>
      <c r="S1218" s="629">
        <v>6</v>
      </c>
      <c r="T1218" s="618" t="s">
        <v>640</v>
      </c>
      <c r="U1218" s="629">
        <v>5</v>
      </c>
      <c r="V1218" s="629">
        <v>6</v>
      </c>
      <c r="W1218" s="618" t="s">
        <v>640</v>
      </c>
      <c r="X1218" s="629">
        <v>6</v>
      </c>
      <c r="Y1218" s="629">
        <v>6</v>
      </c>
      <c r="Z1218" s="618" t="s">
        <v>640</v>
      </c>
      <c r="AA1218" s="629">
        <v>7</v>
      </c>
      <c r="AB1218" s="629">
        <v>6</v>
      </c>
      <c r="AC1218" s="618" t="s">
        <v>640</v>
      </c>
      <c r="AD1218" s="629">
        <v>8</v>
      </c>
      <c r="AE1218" s="629">
        <v>6</v>
      </c>
      <c r="AF1218" s="618" t="s">
        <v>640</v>
      </c>
      <c r="AG1218" s="629">
        <v>9</v>
      </c>
      <c r="AH1218" s="629">
        <v>6</v>
      </c>
      <c r="AI1218" s="618" t="s">
        <v>640</v>
      </c>
      <c r="AJ1218" s="629">
        <v>10</v>
      </c>
      <c r="AK1218" s="629">
        <v>6</v>
      </c>
      <c r="AL1218" s="618" t="s">
        <v>640</v>
      </c>
      <c r="AM1218" s="629">
        <v>11</v>
      </c>
      <c r="AN1218" s="629">
        <v>6</v>
      </c>
      <c r="AO1218" s="618" t="s">
        <v>640</v>
      </c>
      <c r="AP1218" s="629">
        <v>12</v>
      </c>
      <c r="AQ1218" s="629">
        <v>6</v>
      </c>
    </row>
    <row r="1219" spans="1:43" hidden="1" x14ac:dyDescent="0.3">
      <c r="A1219" s="638"/>
      <c r="H1219" s="596" t="s">
        <v>537</v>
      </c>
      <c r="I1219" s="620" t="s">
        <v>538</v>
      </c>
      <c r="J1219" s="621" t="s">
        <v>652</v>
      </c>
      <c r="K1219" s="596" t="s">
        <v>537</v>
      </c>
      <c r="L1219" s="620" t="s">
        <v>538</v>
      </c>
      <c r="M1219" s="621" t="s">
        <v>652</v>
      </c>
      <c r="N1219" s="596" t="s">
        <v>537</v>
      </c>
      <c r="O1219" s="620" t="s">
        <v>538</v>
      </c>
      <c r="P1219" s="621" t="s">
        <v>652</v>
      </c>
      <c r="Q1219" s="596" t="s">
        <v>537</v>
      </c>
      <c r="R1219" s="620" t="s">
        <v>538</v>
      </c>
      <c r="S1219" s="621" t="s">
        <v>652</v>
      </c>
      <c r="T1219" s="596" t="s">
        <v>537</v>
      </c>
      <c r="U1219" s="620" t="s">
        <v>538</v>
      </c>
      <c r="V1219" s="621" t="s">
        <v>652</v>
      </c>
      <c r="W1219" s="596" t="s">
        <v>537</v>
      </c>
      <c r="X1219" s="620" t="s">
        <v>538</v>
      </c>
      <c r="Y1219" s="621" t="s">
        <v>652</v>
      </c>
      <c r="Z1219" s="596" t="s">
        <v>537</v>
      </c>
      <c r="AA1219" s="620" t="s">
        <v>538</v>
      </c>
      <c r="AB1219" s="621" t="s">
        <v>652</v>
      </c>
      <c r="AC1219" s="596" t="s">
        <v>537</v>
      </c>
      <c r="AD1219" s="620" t="s">
        <v>538</v>
      </c>
      <c r="AE1219" s="621" t="s">
        <v>652</v>
      </c>
      <c r="AF1219" s="596" t="s">
        <v>537</v>
      </c>
      <c r="AG1219" s="620" t="s">
        <v>538</v>
      </c>
      <c r="AH1219" s="621" t="s">
        <v>652</v>
      </c>
      <c r="AI1219" s="596" t="s">
        <v>537</v>
      </c>
      <c r="AJ1219" s="620" t="s">
        <v>538</v>
      </c>
      <c r="AK1219" s="621" t="s">
        <v>652</v>
      </c>
      <c r="AL1219" s="596" t="s">
        <v>537</v>
      </c>
      <c r="AM1219" s="620" t="s">
        <v>538</v>
      </c>
      <c r="AN1219" s="621" t="s">
        <v>652</v>
      </c>
      <c r="AO1219" s="596" t="s">
        <v>537</v>
      </c>
      <c r="AP1219" s="620" t="s">
        <v>538</v>
      </c>
      <c r="AQ1219" s="621" t="s">
        <v>652</v>
      </c>
    </row>
    <row r="1220" spans="1:43" hidden="1" x14ac:dyDescent="0.3">
      <c r="A1220" s="638"/>
      <c r="H1220" s="602" t="s">
        <v>641</v>
      </c>
      <c r="I1220" s="623">
        <v>1</v>
      </c>
      <c r="J1220" s="623">
        <v>6</v>
      </c>
      <c r="K1220" s="602" t="s">
        <v>641</v>
      </c>
      <c r="L1220" s="623">
        <v>2</v>
      </c>
      <c r="M1220" s="623">
        <v>6</v>
      </c>
      <c r="N1220" s="602" t="s">
        <v>641</v>
      </c>
      <c r="O1220" s="623">
        <v>3</v>
      </c>
      <c r="P1220" s="623">
        <v>6</v>
      </c>
      <c r="Q1220" s="602" t="s">
        <v>641</v>
      </c>
      <c r="R1220" s="623">
        <v>4</v>
      </c>
      <c r="S1220" s="623">
        <v>6</v>
      </c>
      <c r="T1220" s="602" t="s">
        <v>641</v>
      </c>
      <c r="U1220" s="623">
        <v>5</v>
      </c>
      <c r="V1220" s="623">
        <v>6</v>
      </c>
      <c r="W1220" s="602" t="s">
        <v>641</v>
      </c>
      <c r="X1220" s="623">
        <v>6</v>
      </c>
      <c r="Y1220" s="623">
        <v>6</v>
      </c>
      <c r="Z1220" s="602" t="s">
        <v>641</v>
      </c>
      <c r="AA1220" s="623">
        <v>7</v>
      </c>
      <c r="AB1220" s="623">
        <v>6</v>
      </c>
      <c r="AC1220" s="602" t="s">
        <v>641</v>
      </c>
      <c r="AD1220" s="623">
        <v>8</v>
      </c>
      <c r="AE1220" s="623">
        <v>6</v>
      </c>
      <c r="AF1220" s="602" t="s">
        <v>641</v>
      </c>
      <c r="AG1220" s="623">
        <v>9</v>
      </c>
      <c r="AH1220" s="623">
        <v>6</v>
      </c>
      <c r="AI1220" s="602" t="s">
        <v>641</v>
      </c>
      <c r="AJ1220" s="623">
        <v>10</v>
      </c>
      <c r="AK1220" s="623">
        <v>6</v>
      </c>
      <c r="AL1220" s="602" t="s">
        <v>641</v>
      </c>
      <c r="AM1220" s="623">
        <v>11</v>
      </c>
      <c r="AN1220" s="623">
        <v>6</v>
      </c>
      <c r="AO1220" s="602" t="s">
        <v>641</v>
      </c>
      <c r="AP1220" s="623">
        <v>12</v>
      </c>
      <c r="AQ1220" s="623">
        <v>6</v>
      </c>
    </row>
    <row r="1221" spans="1:43" hidden="1" x14ac:dyDescent="0.3">
      <c r="A1221" s="638"/>
      <c r="H1221" s="607" t="s">
        <v>537</v>
      </c>
      <c r="I1221" s="623" t="s">
        <v>538</v>
      </c>
      <c r="J1221" s="626" t="s">
        <v>652</v>
      </c>
      <c r="K1221" s="607" t="s">
        <v>537</v>
      </c>
      <c r="L1221" s="623" t="s">
        <v>538</v>
      </c>
      <c r="M1221" s="626" t="s">
        <v>652</v>
      </c>
      <c r="N1221" s="607" t="s">
        <v>537</v>
      </c>
      <c r="O1221" s="623" t="s">
        <v>538</v>
      </c>
      <c r="P1221" s="626" t="s">
        <v>652</v>
      </c>
      <c r="Q1221" s="607" t="s">
        <v>537</v>
      </c>
      <c r="R1221" s="623" t="s">
        <v>538</v>
      </c>
      <c r="S1221" s="626" t="s">
        <v>652</v>
      </c>
      <c r="T1221" s="607" t="s">
        <v>537</v>
      </c>
      <c r="U1221" s="623" t="s">
        <v>538</v>
      </c>
      <c r="V1221" s="626" t="s">
        <v>652</v>
      </c>
      <c r="W1221" s="607" t="s">
        <v>537</v>
      </c>
      <c r="X1221" s="623" t="s">
        <v>538</v>
      </c>
      <c r="Y1221" s="626" t="s">
        <v>652</v>
      </c>
      <c r="Z1221" s="607" t="s">
        <v>537</v>
      </c>
      <c r="AA1221" s="623" t="s">
        <v>538</v>
      </c>
      <c r="AB1221" s="626" t="s">
        <v>652</v>
      </c>
      <c r="AC1221" s="607" t="s">
        <v>537</v>
      </c>
      <c r="AD1221" s="623" t="s">
        <v>538</v>
      </c>
      <c r="AE1221" s="626" t="s">
        <v>652</v>
      </c>
      <c r="AF1221" s="607" t="s">
        <v>537</v>
      </c>
      <c r="AG1221" s="623" t="s">
        <v>538</v>
      </c>
      <c r="AH1221" s="626" t="s">
        <v>652</v>
      </c>
      <c r="AI1221" s="607" t="s">
        <v>537</v>
      </c>
      <c r="AJ1221" s="623" t="s">
        <v>538</v>
      </c>
      <c r="AK1221" s="626" t="s">
        <v>652</v>
      </c>
      <c r="AL1221" s="607" t="s">
        <v>537</v>
      </c>
      <c r="AM1221" s="623" t="s">
        <v>538</v>
      </c>
      <c r="AN1221" s="626" t="s">
        <v>652</v>
      </c>
      <c r="AO1221" s="607" t="s">
        <v>537</v>
      </c>
      <c r="AP1221" s="623" t="s">
        <v>538</v>
      </c>
      <c r="AQ1221" s="626" t="s">
        <v>652</v>
      </c>
    </row>
    <row r="1222" spans="1:43" hidden="1" x14ac:dyDescent="0.3">
      <c r="A1222" s="638"/>
      <c r="H1222" s="607" t="s">
        <v>642</v>
      </c>
      <c r="I1222" s="623">
        <v>1</v>
      </c>
      <c r="J1222" s="623">
        <v>6</v>
      </c>
      <c r="K1222" s="607" t="s">
        <v>642</v>
      </c>
      <c r="L1222" s="623">
        <v>2</v>
      </c>
      <c r="M1222" s="623">
        <v>6</v>
      </c>
      <c r="N1222" s="607" t="s">
        <v>642</v>
      </c>
      <c r="O1222" s="623">
        <v>3</v>
      </c>
      <c r="P1222" s="623">
        <v>6</v>
      </c>
      <c r="Q1222" s="607" t="s">
        <v>642</v>
      </c>
      <c r="R1222" s="623">
        <v>4</v>
      </c>
      <c r="S1222" s="623">
        <v>6</v>
      </c>
      <c r="T1222" s="607" t="s">
        <v>642</v>
      </c>
      <c r="U1222" s="623">
        <v>5</v>
      </c>
      <c r="V1222" s="623">
        <v>6</v>
      </c>
      <c r="W1222" s="607" t="s">
        <v>642</v>
      </c>
      <c r="X1222" s="623">
        <v>6</v>
      </c>
      <c r="Y1222" s="623">
        <v>6</v>
      </c>
      <c r="Z1222" s="607" t="s">
        <v>642</v>
      </c>
      <c r="AA1222" s="623">
        <v>7</v>
      </c>
      <c r="AB1222" s="623">
        <v>6</v>
      </c>
      <c r="AC1222" s="607" t="s">
        <v>642</v>
      </c>
      <c r="AD1222" s="623">
        <v>8</v>
      </c>
      <c r="AE1222" s="623">
        <v>6</v>
      </c>
      <c r="AF1222" s="607" t="s">
        <v>642</v>
      </c>
      <c r="AG1222" s="623">
        <v>9</v>
      </c>
      <c r="AH1222" s="623">
        <v>6</v>
      </c>
      <c r="AI1222" s="607" t="s">
        <v>642</v>
      </c>
      <c r="AJ1222" s="623">
        <v>10</v>
      </c>
      <c r="AK1222" s="623">
        <v>6</v>
      </c>
      <c r="AL1222" s="607" t="s">
        <v>642</v>
      </c>
      <c r="AM1222" s="623">
        <v>11</v>
      </c>
      <c r="AN1222" s="623">
        <v>6</v>
      </c>
      <c r="AO1222" s="607" t="s">
        <v>642</v>
      </c>
      <c r="AP1222" s="623">
        <v>12</v>
      </c>
      <c r="AQ1222" s="623">
        <v>6</v>
      </c>
    </row>
    <row r="1223" spans="1:43" hidden="1" x14ac:dyDescent="0.3">
      <c r="A1223" s="638"/>
      <c r="H1223" s="602" t="s">
        <v>537</v>
      </c>
      <c r="I1223" s="623" t="s">
        <v>538</v>
      </c>
      <c r="J1223" s="626" t="s">
        <v>652</v>
      </c>
      <c r="K1223" s="602" t="s">
        <v>537</v>
      </c>
      <c r="L1223" s="623" t="s">
        <v>538</v>
      </c>
      <c r="M1223" s="626" t="s">
        <v>652</v>
      </c>
      <c r="N1223" s="602" t="s">
        <v>537</v>
      </c>
      <c r="O1223" s="623" t="s">
        <v>538</v>
      </c>
      <c r="P1223" s="626" t="s">
        <v>652</v>
      </c>
      <c r="Q1223" s="602" t="s">
        <v>537</v>
      </c>
      <c r="R1223" s="623" t="s">
        <v>538</v>
      </c>
      <c r="S1223" s="626" t="s">
        <v>652</v>
      </c>
      <c r="T1223" s="602" t="s">
        <v>537</v>
      </c>
      <c r="U1223" s="623" t="s">
        <v>538</v>
      </c>
      <c r="V1223" s="626" t="s">
        <v>652</v>
      </c>
      <c r="W1223" s="602" t="s">
        <v>537</v>
      </c>
      <c r="X1223" s="623" t="s">
        <v>538</v>
      </c>
      <c r="Y1223" s="626" t="s">
        <v>652</v>
      </c>
      <c r="Z1223" s="602" t="s">
        <v>537</v>
      </c>
      <c r="AA1223" s="623" t="s">
        <v>538</v>
      </c>
      <c r="AB1223" s="626" t="s">
        <v>652</v>
      </c>
      <c r="AC1223" s="602" t="s">
        <v>537</v>
      </c>
      <c r="AD1223" s="623" t="s">
        <v>538</v>
      </c>
      <c r="AE1223" s="626" t="s">
        <v>652</v>
      </c>
      <c r="AF1223" s="602" t="s">
        <v>537</v>
      </c>
      <c r="AG1223" s="623" t="s">
        <v>538</v>
      </c>
      <c r="AH1223" s="626" t="s">
        <v>652</v>
      </c>
      <c r="AI1223" s="602" t="s">
        <v>537</v>
      </c>
      <c r="AJ1223" s="623" t="s">
        <v>538</v>
      </c>
      <c r="AK1223" s="626" t="s">
        <v>652</v>
      </c>
      <c r="AL1223" s="602" t="s">
        <v>537</v>
      </c>
      <c r="AM1223" s="623" t="s">
        <v>538</v>
      </c>
      <c r="AN1223" s="626" t="s">
        <v>652</v>
      </c>
      <c r="AO1223" s="602" t="s">
        <v>537</v>
      </c>
      <c r="AP1223" s="623" t="s">
        <v>538</v>
      </c>
      <c r="AQ1223" s="626" t="s">
        <v>652</v>
      </c>
    </row>
    <row r="1224" spans="1:43" ht="15" hidden="1" thickBot="1" x14ac:dyDescent="0.35">
      <c r="A1224" s="638"/>
      <c r="H1224" s="618" t="s">
        <v>643</v>
      </c>
      <c r="I1224" s="629">
        <v>1</v>
      </c>
      <c r="J1224" s="629">
        <v>6</v>
      </c>
      <c r="K1224" s="618" t="s">
        <v>643</v>
      </c>
      <c r="L1224" s="629">
        <v>2</v>
      </c>
      <c r="M1224" s="629">
        <v>6</v>
      </c>
      <c r="N1224" s="618" t="s">
        <v>643</v>
      </c>
      <c r="O1224" s="629">
        <v>3</v>
      </c>
      <c r="P1224" s="629">
        <v>6</v>
      </c>
      <c r="Q1224" s="618" t="s">
        <v>643</v>
      </c>
      <c r="R1224" s="629">
        <v>4</v>
      </c>
      <c r="S1224" s="629">
        <v>6</v>
      </c>
      <c r="T1224" s="618" t="s">
        <v>643</v>
      </c>
      <c r="U1224" s="629">
        <v>5</v>
      </c>
      <c r="V1224" s="629">
        <v>6</v>
      </c>
      <c r="W1224" s="618" t="s">
        <v>643</v>
      </c>
      <c r="X1224" s="629">
        <v>6</v>
      </c>
      <c r="Y1224" s="629">
        <v>6</v>
      </c>
      <c r="Z1224" s="618" t="s">
        <v>643</v>
      </c>
      <c r="AA1224" s="629">
        <v>7</v>
      </c>
      <c r="AB1224" s="629">
        <v>6</v>
      </c>
      <c r="AC1224" s="618" t="s">
        <v>643</v>
      </c>
      <c r="AD1224" s="629">
        <v>8</v>
      </c>
      <c r="AE1224" s="629">
        <v>6</v>
      </c>
      <c r="AF1224" s="618" t="s">
        <v>643</v>
      </c>
      <c r="AG1224" s="629">
        <v>9</v>
      </c>
      <c r="AH1224" s="629">
        <v>6</v>
      </c>
      <c r="AI1224" s="618" t="s">
        <v>643</v>
      </c>
      <c r="AJ1224" s="629">
        <v>10</v>
      </c>
      <c r="AK1224" s="629">
        <v>6</v>
      </c>
      <c r="AL1224" s="618" t="s">
        <v>643</v>
      </c>
      <c r="AM1224" s="629">
        <v>11</v>
      </c>
      <c r="AN1224" s="629">
        <v>6</v>
      </c>
      <c r="AO1224" s="618" t="s">
        <v>643</v>
      </c>
      <c r="AP1224" s="629">
        <v>12</v>
      </c>
      <c r="AQ1224" s="629">
        <v>6</v>
      </c>
    </row>
    <row r="1225" spans="1:43" hidden="1" x14ac:dyDescent="0.3">
      <c r="A1225" s="638"/>
      <c r="H1225" s="619" t="s">
        <v>537</v>
      </c>
      <c r="I1225" s="620" t="s">
        <v>538</v>
      </c>
      <c r="J1225" s="621" t="s">
        <v>652</v>
      </c>
      <c r="K1225" s="619" t="s">
        <v>537</v>
      </c>
      <c r="L1225" s="620" t="s">
        <v>538</v>
      </c>
      <c r="M1225" s="621" t="s">
        <v>652</v>
      </c>
      <c r="N1225" s="619" t="s">
        <v>537</v>
      </c>
      <c r="O1225" s="620" t="s">
        <v>538</v>
      </c>
      <c r="P1225" s="621" t="s">
        <v>652</v>
      </c>
      <c r="Q1225" s="619" t="s">
        <v>537</v>
      </c>
      <c r="R1225" s="620" t="s">
        <v>538</v>
      </c>
      <c r="S1225" s="621" t="s">
        <v>652</v>
      </c>
      <c r="T1225" s="619" t="s">
        <v>537</v>
      </c>
      <c r="U1225" s="620" t="s">
        <v>538</v>
      </c>
      <c r="V1225" s="621" t="s">
        <v>652</v>
      </c>
      <c r="W1225" s="619" t="s">
        <v>537</v>
      </c>
      <c r="X1225" s="620" t="s">
        <v>538</v>
      </c>
      <c r="Y1225" s="621" t="s">
        <v>652</v>
      </c>
      <c r="Z1225" s="619" t="s">
        <v>537</v>
      </c>
      <c r="AA1225" s="620" t="s">
        <v>538</v>
      </c>
      <c r="AB1225" s="621" t="s">
        <v>652</v>
      </c>
      <c r="AC1225" s="619" t="s">
        <v>537</v>
      </c>
      <c r="AD1225" s="620" t="s">
        <v>538</v>
      </c>
      <c r="AE1225" s="621" t="s">
        <v>652</v>
      </c>
      <c r="AF1225" s="619" t="s">
        <v>537</v>
      </c>
      <c r="AG1225" s="620" t="s">
        <v>538</v>
      </c>
      <c r="AH1225" s="621" t="s">
        <v>652</v>
      </c>
      <c r="AI1225" s="619" t="s">
        <v>537</v>
      </c>
      <c r="AJ1225" s="620" t="s">
        <v>538</v>
      </c>
      <c r="AK1225" s="621" t="s">
        <v>652</v>
      </c>
      <c r="AL1225" s="619" t="s">
        <v>537</v>
      </c>
      <c r="AM1225" s="620" t="s">
        <v>538</v>
      </c>
      <c r="AN1225" s="621" t="s">
        <v>652</v>
      </c>
      <c r="AO1225" s="619" t="s">
        <v>537</v>
      </c>
      <c r="AP1225" s="620" t="s">
        <v>538</v>
      </c>
      <c r="AQ1225" s="621" t="s">
        <v>652</v>
      </c>
    </row>
    <row r="1226" spans="1:43" hidden="1" x14ac:dyDescent="0.3">
      <c r="A1226" s="638"/>
      <c r="H1226" s="607" t="s">
        <v>644</v>
      </c>
      <c r="I1226" s="623">
        <v>1</v>
      </c>
      <c r="J1226" s="623">
        <v>6</v>
      </c>
      <c r="K1226" s="607" t="s">
        <v>644</v>
      </c>
      <c r="L1226" s="623">
        <v>2</v>
      </c>
      <c r="M1226" s="623">
        <v>6</v>
      </c>
      <c r="N1226" s="607" t="s">
        <v>644</v>
      </c>
      <c r="O1226" s="623">
        <v>3</v>
      </c>
      <c r="P1226" s="623">
        <v>6</v>
      </c>
      <c r="Q1226" s="607" t="s">
        <v>644</v>
      </c>
      <c r="R1226" s="623">
        <v>4</v>
      </c>
      <c r="S1226" s="623">
        <v>6</v>
      </c>
      <c r="T1226" s="607" t="s">
        <v>644</v>
      </c>
      <c r="U1226" s="623">
        <v>5</v>
      </c>
      <c r="V1226" s="623">
        <v>6</v>
      </c>
      <c r="W1226" s="607" t="s">
        <v>644</v>
      </c>
      <c r="X1226" s="623">
        <v>6</v>
      </c>
      <c r="Y1226" s="623">
        <v>6</v>
      </c>
      <c r="Z1226" s="607" t="s">
        <v>644</v>
      </c>
      <c r="AA1226" s="623">
        <v>7</v>
      </c>
      <c r="AB1226" s="623">
        <v>6</v>
      </c>
      <c r="AC1226" s="607" t="s">
        <v>644</v>
      </c>
      <c r="AD1226" s="623">
        <v>8</v>
      </c>
      <c r="AE1226" s="623">
        <v>6</v>
      </c>
      <c r="AF1226" s="607" t="s">
        <v>644</v>
      </c>
      <c r="AG1226" s="623">
        <v>9</v>
      </c>
      <c r="AH1226" s="623">
        <v>6</v>
      </c>
      <c r="AI1226" s="607" t="s">
        <v>644</v>
      </c>
      <c r="AJ1226" s="623">
        <v>10</v>
      </c>
      <c r="AK1226" s="623">
        <v>6</v>
      </c>
      <c r="AL1226" s="607" t="s">
        <v>644</v>
      </c>
      <c r="AM1226" s="623">
        <v>11</v>
      </c>
      <c r="AN1226" s="623">
        <v>6</v>
      </c>
      <c r="AO1226" s="607" t="s">
        <v>644</v>
      </c>
      <c r="AP1226" s="623">
        <v>12</v>
      </c>
      <c r="AQ1226" s="623">
        <v>6</v>
      </c>
    </row>
    <row r="1227" spans="1:43" hidden="1" x14ac:dyDescent="0.3">
      <c r="A1227" s="638"/>
      <c r="H1227" s="607" t="s">
        <v>537</v>
      </c>
      <c r="I1227" s="623" t="s">
        <v>538</v>
      </c>
      <c r="J1227" s="626" t="s">
        <v>652</v>
      </c>
      <c r="K1227" s="607" t="s">
        <v>537</v>
      </c>
      <c r="L1227" s="623" t="s">
        <v>538</v>
      </c>
      <c r="M1227" s="626" t="s">
        <v>652</v>
      </c>
      <c r="N1227" s="607" t="s">
        <v>537</v>
      </c>
      <c r="O1227" s="623" t="s">
        <v>538</v>
      </c>
      <c r="P1227" s="626" t="s">
        <v>652</v>
      </c>
      <c r="Q1227" s="607" t="s">
        <v>537</v>
      </c>
      <c r="R1227" s="623" t="s">
        <v>538</v>
      </c>
      <c r="S1227" s="626" t="s">
        <v>652</v>
      </c>
      <c r="T1227" s="607" t="s">
        <v>537</v>
      </c>
      <c r="U1227" s="623" t="s">
        <v>538</v>
      </c>
      <c r="V1227" s="626" t="s">
        <v>652</v>
      </c>
      <c r="W1227" s="607" t="s">
        <v>537</v>
      </c>
      <c r="X1227" s="623" t="s">
        <v>538</v>
      </c>
      <c r="Y1227" s="626" t="s">
        <v>652</v>
      </c>
      <c r="Z1227" s="607" t="s">
        <v>537</v>
      </c>
      <c r="AA1227" s="623" t="s">
        <v>538</v>
      </c>
      <c r="AB1227" s="626" t="s">
        <v>652</v>
      </c>
      <c r="AC1227" s="607" t="s">
        <v>537</v>
      </c>
      <c r="AD1227" s="623" t="s">
        <v>538</v>
      </c>
      <c r="AE1227" s="626" t="s">
        <v>652</v>
      </c>
      <c r="AF1227" s="607" t="s">
        <v>537</v>
      </c>
      <c r="AG1227" s="623" t="s">
        <v>538</v>
      </c>
      <c r="AH1227" s="626" t="s">
        <v>652</v>
      </c>
      <c r="AI1227" s="607" t="s">
        <v>537</v>
      </c>
      <c r="AJ1227" s="623" t="s">
        <v>538</v>
      </c>
      <c r="AK1227" s="626" t="s">
        <v>652</v>
      </c>
      <c r="AL1227" s="607" t="s">
        <v>537</v>
      </c>
      <c r="AM1227" s="623" t="s">
        <v>538</v>
      </c>
      <c r="AN1227" s="626" t="s">
        <v>652</v>
      </c>
      <c r="AO1227" s="607" t="s">
        <v>537</v>
      </c>
      <c r="AP1227" s="623" t="s">
        <v>538</v>
      </c>
      <c r="AQ1227" s="626" t="s">
        <v>652</v>
      </c>
    </row>
    <row r="1228" spans="1:43" hidden="1" x14ac:dyDescent="0.3">
      <c r="A1228" s="638"/>
      <c r="H1228" s="607" t="s">
        <v>645</v>
      </c>
      <c r="I1228" s="623">
        <v>1</v>
      </c>
      <c r="J1228" s="623">
        <v>6</v>
      </c>
      <c r="K1228" s="607" t="s">
        <v>645</v>
      </c>
      <c r="L1228" s="623">
        <v>2</v>
      </c>
      <c r="M1228" s="623">
        <v>6</v>
      </c>
      <c r="N1228" s="607" t="s">
        <v>645</v>
      </c>
      <c r="O1228" s="623">
        <v>3</v>
      </c>
      <c r="P1228" s="623">
        <v>6</v>
      </c>
      <c r="Q1228" s="607" t="s">
        <v>645</v>
      </c>
      <c r="R1228" s="623">
        <v>4</v>
      </c>
      <c r="S1228" s="623">
        <v>6</v>
      </c>
      <c r="T1228" s="607" t="s">
        <v>645</v>
      </c>
      <c r="U1228" s="623">
        <v>5</v>
      </c>
      <c r="V1228" s="623">
        <v>6</v>
      </c>
      <c r="W1228" s="607" t="s">
        <v>645</v>
      </c>
      <c r="X1228" s="623">
        <v>6</v>
      </c>
      <c r="Y1228" s="623">
        <v>6</v>
      </c>
      <c r="Z1228" s="607" t="s">
        <v>645</v>
      </c>
      <c r="AA1228" s="623">
        <v>7</v>
      </c>
      <c r="AB1228" s="623">
        <v>6</v>
      </c>
      <c r="AC1228" s="607" t="s">
        <v>645</v>
      </c>
      <c r="AD1228" s="623">
        <v>8</v>
      </c>
      <c r="AE1228" s="623">
        <v>6</v>
      </c>
      <c r="AF1228" s="607" t="s">
        <v>645</v>
      </c>
      <c r="AG1228" s="623">
        <v>9</v>
      </c>
      <c r="AH1228" s="623">
        <v>6</v>
      </c>
      <c r="AI1228" s="607" t="s">
        <v>645</v>
      </c>
      <c r="AJ1228" s="623">
        <v>10</v>
      </c>
      <c r="AK1228" s="623">
        <v>6</v>
      </c>
      <c r="AL1228" s="607" t="s">
        <v>645</v>
      </c>
      <c r="AM1228" s="623">
        <v>11</v>
      </c>
      <c r="AN1228" s="623">
        <v>6</v>
      </c>
      <c r="AO1228" s="607" t="s">
        <v>645</v>
      </c>
      <c r="AP1228" s="623">
        <v>12</v>
      </c>
      <c r="AQ1228" s="623">
        <v>6</v>
      </c>
    </row>
    <row r="1229" spans="1:43" hidden="1" x14ac:dyDescent="0.3">
      <c r="A1229" s="638"/>
      <c r="H1229" s="607" t="s">
        <v>537</v>
      </c>
      <c r="I1229" s="623" t="s">
        <v>538</v>
      </c>
      <c r="J1229" s="626" t="s">
        <v>652</v>
      </c>
      <c r="K1229" s="607" t="s">
        <v>537</v>
      </c>
      <c r="L1229" s="623" t="s">
        <v>538</v>
      </c>
      <c r="M1229" s="626" t="s">
        <v>652</v>
      </c>
      <c r="N1229" s="607" t="s">
        <v>537</v>
      </c>
      <c r="O1229" s="623" t="s">
        <v>538</v>
      </c>
      <c r="P1229" s="626" t="s">
        <v>652</v>
      </c>
      <c r="Q1229" s="607" t="s">
        <v>537</v>
      </c>
      <c r="R1229" s="623" t="s">
        <v>538</v>
      </c>
      <c r="S1229" s="626" t="s">
        <v>652</v>
      </c>
      <c r="T1229" s="607" t="s">
        <v>537</v>
      </c>
      <c r="U1229" s="623" t="s">
        <v>538</v>
      </c>
      <c r="V1229" s="626" t="s">
        <v>652</v>
      </c>
      <c r="W1229" s="607" t="s">
        <v>537</v>
      </c>
      <c r="X1229" s="623" t="s">
        <v>538</v>
      </c>
      <c r="Y1229" s="626" t="s">
        <v>652</v>
      </c>
      <c r="Z1229" s="607" t="s">
        <v>537</v>
      </c>
      <c r="AA1229" s="623" t="s">
        <v>538</v>
      </c>
      <c r="AB1229" s="626" t="s">
        <v>652</v>
      </c>
      <c r="AC1229" s="607" t="s">
        <v>537</v>
      </c>
      <c r="AD1229" s="623" t="s">
        <v>538</v>
      </c>
      <c r="AE1229" s="626" t="s">
        <v>652</v>
      </c>
      <c r="AF1229" s="607" t="s">
        <v>537</v>
      </c>
      <c r="AG1229" s="623" t="s">
        <v>538</v>
      </c>
      <c r="AH1229" s="626" t="s">
        <v>652</v>
      </c>
      <c r="AI1229" s="607" t="s">
        <v>537</v>
      </c>
      <c r="AJ1229" s="623" t="s">
        <v>538</v>
      </c>
      <c r="AK1229" s="626" t="s">
        <v>652</v>
      </c>
      <c r="AL1229" s="607" t="s">
        <v>537</v>
      </c>
      <c r="AM1229" s="623" t="s">
        <v>538</v>
      </c>
      <c r="AN1229" s="626" t="s">
        <v>652</v>
      </c>
      <c r="AO1229" s="607" t="s">
        <v>537</v>
      </c>
      <c r="AP1229" s="623" t="s">
        <v>538</v>
      </c>
      <c r="AQ1229" s="626" t="s">
        <v>652</v>
      </c>
    </row>
    <row r="1230" spans="1:43" hidden="1" x14ac:dyDescent="0.3">
      <c r="A1230" s="638"/>
      <c r="H1230" s="607" t="s">
        <v>646</v>
      </c>
      <c r="I1230" s="623">
        <v>1</v>
      </c>
      <c r="J1230" s="623">
        <v>6</v>
      </c>
      <c r="K1230" s="607" t="s">
        <v>646</v>
      </c>
      <c r="L1230" s="623">
        <v>2</v>
      </c>
      <c r="M1230" s="623">
        <v>6</v>
      </c>
      <c r="N1230" s="607" t="s">
        <v>646</v>
      </c>
      <c r="O1230" s="623">
        <v>3</v>
      </c>
      <c r="P1230" s="623">
        <v>6</v>
      </c>
      <c r="Q1230" s="607" t="s">
        <v>646</v>
      </c>
      <c r="R1230" s="623">
        <v>4</v>
      </c>
      <c r="S1230" s="623">
        <v>6</v>
      </c>
      <c r="T1230" s="607" t="s">
        <v>646</v>
      </c>
      <c r="U1230" s="623">
        <v>5</v>
      </c>
      <c r="V1230" s="623">
        <v>6</v>
      </c>
      <c r="W1230" s="607" t="s">
        <v>646</v>
      </c>
      <c r="X1230" s="623">
        <v>6</v>
      </c>
      <c r="Y1230" s="623">
        <v>6</v>
      </c>
      <c r="Z1230" s="607" t="s">
        <v>646</v>
      </c>
      <c r="AA1230" s="623">
        <v>7</v>
      </c>
      <c r="AB1230" s="623">
        <v>6</v>
      </c>
      <c r="AC1230" s="607" t="s">
        <v>646</v>
      </c>
      <c r="AD1230" s="623">
        <v>8</v>
      </c>
      <c r="AE1230" s="623">
        <v>6</v>
      </c>
      <c r="AF1230" s="607" t="s">
        <v>646</v>
      </c>
      <c r="AG1230" s="623">
        <v>9</v>
      </c>
      <c r="AH1230" s="623">
        <v>6</v>
      </c>
      <c r="AI1230" s="607" t="s">
        <v>646</v>
      </c>
      <c r="AJ1230" s="623">
        <v>10</v>
      </c>
      <c r="AK1230" s="623">
        <v>6</v>
      </c>
      <c r="AL1230" s="607" t="s">
        <v>646</v>
      </c>
      <c r="AM1230" s="623">
        <v>11</v>
      </c>
      <c r="AN1230" s="623">
        <v>6</v>
      </c>
      <c r="AO1230" s="607" t="s">
        <v>646</v>
      </c>
      <c r="AP1230" s="623">
        <v>12</v>
      </c>
      <c r="AQ1230" s="623">
        <v>6</v>
      </c>
    </row>
    <row r="1231" spans="1:43" hidden="1" x14ac:dyDescent="0.3">
      <c r="A1231" s="638"/>
      <c r="H1231" s="607" t="s">
        <v>537</v>
      </c>
      <c r="I1231" s="623" t="s">
        <v>538</v>
      </c>
      <c r="J1231" s="626" t="s">
        <v>652</v>
      </c>
      <c r="K1231" s="607" t="s">
        <v>537</v>
      </c>
      <c r="L1231" s="623" t="s">
        <v>538</v>
      </c>
      <c r="M1231" s="626" t="s">
        <v>652</v>
      </c>
      <c r="N1231" s="607" t="s">
        <v>537</v>
      </c>
      <c r="O1231" s="623" t="s">
        <v>538</v>
      </c>
      <c r="P1231" s="626" t="s">
        <v>652</v>
      </c>
      <c r="Q1231" s="607" t="s">
        <v>537</v>
      </c>
      <c r="R1231" s="623" t="s">
        <v>538</v>
      </c>
      <c r="S1231" s="626" t="s">
        <v>652</v>
      </c>
      <c r="T1231" s="607" t="s">
        <v>537</v>
      </c>
      <c r="U1231" s="623" t="s">
        <v>538</v>
      </c>
      <c r="V1231" s="626" t="s">
        <v>652</v>
      </c>
      <c r="W1231" s="607" t="s">
        <v>537</v>
      </c>
      <c r="X1231" s="623" t="s">
        <v>538</v>
      </c>
      <c r="Y1231" s="626" t="s">
        <v>652</v>
      </c>
      <c r="Z1231" s="607" t="s">
        <v>537</v>
      </c>
      <c r="AA1231" s="623" t="s">
        <v>538</v>
      </c>
      <c r="AB1231" s="626" t="s">
        <v>652</v>
      </c>
      <c r="AC1231" s="607" t="s">
        <v>537</v>
      </c>
      <c r="AD1231" s="623" t="s">
        <v>538</v>
      </c>
      <c r="AE1231" s="626" t="s">
        <v>652</v>
      </c>
      <c r="AF1231" s="607" t="s">
        <v>537</v>
      </c>
      <c r="AG1231" s="623" t="s">
        <v>538</v>
      </c>
      <c r="AH1231" s="626" t="s">
        <v>652</v>
      </c>
      <c r="AI1231" s="607" t="s">
        <v>537</v>
      </c>
      <c r="AJ1231" s="623" t="s">
        <v>538</v>
      </c>
      <c r="AK1231" s="626" t="s">
        <v>652</v>
      </c>
      <c r="AL1231" s="607" t="s">
        <v>537</v>
      </c>
      <c r="AM1231" s="623" t="s">
        <v>538</v>
      </c>
      <c r="AN1231" s="626" t="s">
        <v>652</v>
      </c>
      <c r="AO1231" s="607" t="s">
        <v>537</v>
      </c>
      <c r="AP1231" s="623" t="s">
        <v>538</v>
      </c>
      <c r="AQ1231" s="626" t="s">
        <v>652</v>
      </c>
    </row>
    <row r="1232" spans="1:43" ht="15" hidden="1" thickBot="1" x14ac:dyDescent="0.35">
      <c r="A1232" s="638"/>
      <c r="H1232" s="615" t="s">
        <v>647</v>
      </c>
      <c r="I1232" s="629">
        <v>1</v>
      </c>
      <c r="J1232" s="629">
        <v>6</v>
      </c>
      <c r="K1232" s="615" t="s">
        <v>647</v>
      </c>
      <c r="L1232" s="629">
        <v>2</v>
      </c>
      <c r="M1232" s="629">
        <v>6</v>
      </c>
      <c r="N1232" s="615" t="s">
        <v>647</v>
      </c>
      <c r="O1232" s="629">
        <v>3</v>
      </c>
      <c r="P1232" s="629">
        <v>6</v>
      </c>
      <c r="Q1232" s="615" t="s">
        <v>647</v>
      </c>
      <c r="R1232" s="629">
        <v>4</v>
      </c>
      <c r="S1232" s="629">
        <v>6</v>
      </c>
      <c r="T1232" s="615" t="s">
        <v>647</v>
      </c>
      <c r="U1232" s="629">
        <v>5</v>
      </c>
      <c r="V1232" s="629">
        <v>6</v>
      </c>
      <c r="W1232" s="615" t="s">
        <v>647</v>
      </c>
      <c r="X1232" s="629">
        <v>6</v>
      </c>
      <c r="Y1232" s="629">
        <v>6</v>
      </c>
      <c r="Z1232" s="615" t="s">
        <v>647</v>
      </c>
      <c r="AA1232" s="629">
        <v>7</v>
      </c>
      <c r="AB1232" s="629">
        <v>6</v>
      </c>
      <c r="AC1232" s="615" t="s">
        <v>647</v>
      </c>
      <c r="AD1232" s="629">
        <v>8</v>
      </c>
      <c r="AE1232" s="629">
        <v>6</v>
      </c>
      <c r="AF1232" s="615" t="s">
        <v>647</v>
      </c>
      <c r="AG1232" s="629">
        <v>9</v>
      </c>
      <c r="AH1232" s="629">
        <v>6</v>
      </c>
      <c r="AI1232" s="615" t="s">
        <v>647</v>
      </c>
      <c r="AJ1232" s="629">
        <v>10</v>
      </c>
      <c r="AK1232" s="629">
        <v>6</v>
      </c>
      <c r="AL1232" s="615" t="s">
        <v>647</v>
      </c>
      <c r="AM1232" s="629">
        <v>11</v>
      </c>
      <c r="AN1232" s="629">
        <v>6</v>
      </c>
      <c r="AO1232" s="615" t="s">
        <v>647</v>
      </c>
      <c r="AP1232" s="629">
        <v>12</v>
      </c>
      <c r="AQ1232" s="629">
        <v>6</v>
      </c>
    </row>
    <row r="1233" spans="1:45" hidden="1" x14ac:dyDescent="0.3">
      <c r="A1233" s="638"/>
      <c r="H1233" s="563"/>
      <c r="I1233" s="298"/>
      <c r="J1233" s="298"/>
      <c r="K1233" s="563"/>
      <c r="L1233" s="298"/>
      <c r="M1233" s="298"/>
      <c r="N1233" s="563"/>
      <c r="O1233" s="298"/>
      <c r="P1233" s="298"/>
      <c r="Q1233" s="563"/>
      <c r="R1233" s="298"/>
      <c r="S1233" s="298"/>
      <c r="T1233" s="563"/>
      <c r="U1233" s="298"/>
      <c r="V1233" s="298"/>
      <c r="W1233" s="563"/>
      <c r="X1233" s="298"/>
      <c r="Y1233" s="298"/>
      <c r="Z1233" s="563"/>
      <c r="AA1233" s="298"/>
      <c r="AB1233" s="298"/>
      <c r="AC1233" s="563"/>
      <c r="AD1233" s="298"/>
      <c r="AE1233" s="298"/>
      <c r="AF1233" s="563"/>
      <c r="AG1233" s="298"/>
      <c r="AH1233" s="298"/>
      <c r="AI1233" s="563"/>
      <c r="AJ1233" s="298"/>
      <c r="AK1233" s="298"/>
      <c r="AL1233" s="563"/>
      <c r="AM1233" s="298"/>
      <c r="AN1233" s="298"/>
      <c r="AO1233" s="563"/>
      <c r="AP1233" s="298"/>
      <c r="AQ1233" s="298"/>
    </row>
    <row r="1234" spans="1:45" hidden="1" x14ac:dyDescent="0.3">
      <c r="A1234" s="638"/>
      <c r="H1234" s="563"/>
      <c r="I1234" s="298"/>
      <c r="J1234" s="298"/>
      <c r="K1234" s="563"/>
      <c r="L1234" s="298"/>
      <c r="M1234" s="298"/>
      <c r="N1234" s="298"/>
      <c r="O1234" s="298"/>
      <c r="P1234" s="563"/>
      <c r="Q1234" s="298"/>
      <c r="R1234" s="298"/>
      <c r="S1234" s="563"/>
      <c r="T1234" s="298"/>
      <c r="U1234" s="298"/>
      <c r="V1234" s="563"/>
      <c r="W1234" s="298"/>
      <c r="X1234" s="298"/>
      <c r="Y1234" s="563"/>
      <c r="Z1234" s="298"/>
      <c r="AA1234" s="298"/>
      <c r="AB1234" s="563"/>
      <c r="AC1234" s="298"/>
      <c r="AD1234" s="298"/>
      <c r="AE1234" s="563"/>
      <c r="AF1234" s="298"/>
      <c r="AG1234" s="298"/>
      <c r="AH1234" s="563"/>
      <c r="AI1234" s="298"/>
      <c r="AJ1234" s="298"/>
      <c r="AK1234" s="563"/>
      <c r="AL1234" s="298"/>
      <c r="AM1234" s="298"/>
      <c r="AN1234" s="563"/>
      <c r="AO1234" s="298"/>
      <c r="AP1234" s="298"/>
      <c r="AQ1234" s="563"/>
      <c r="AR1234" s="298"/>
      <c r="AS1234" s="298"/>
    </row>
    <row r="1235" spans="1:45" hidden="1" x14ac:dyDescent="0.3">
      <c r="A1235" s="638"/>
      <c r="H1235" s="563"/>
      <c r="I1235" s="298"/>
      <c r="J1235" s="298"/>
      <c r="K1235" s="563"/>
      <c r="L1235" s="298"/>
      <c r="M1235" s="298"/>
      <c r="N1235" s="298"/>
      <c r="O1235" s="298"/>
      <c r="P1235" s="563"/>
      <c r="Q1235" s="298"/>
      <c r="R1235" s="298"/>
      <c r="S1235" s="563"/>
      <c r="T1235" s="298"/>
      <c r="U1235" s="298"/>
      <c r="V1235" s="563"/>
      <c r="W1235" s="298"/>
      <c r="X1235" s="298"/>
      <c r="Y1235" s="563"/>
      <c r="Z1235" s="298"/>
      <c r="AA1235" s="298"/>
      <c r="AB1235" s="563"/>
      <c r="AC1235" s="298"/>
      <c r="AD1235" s="298"/>
      <c r="AE1235" s="563"/>
      <c r="AF1235" s="298"/>
      <c r="AG1235" s="298"/>
      <c r="AH1235" s="563"/>
      <c r="AI1235" s="298"/>
      <c r="AJ1235" s="298"/>
      <c r="AK1235" s="563"/>
      <c r="AL1235" s="298"/>
      <c r="AM1235" s="298"/>
      <c r="AN1235" s="563"/>
      <c r="AO1235" s="298"/>
      <c r="AP1235" s="298"/>
      <c r="AQ1235" s="563"/>
      <c r="AR1235" s="298"/>
      <c r="AS1235" s="298"/>
    </row>
    <row r="1236" spans="1:45" hidden="1" x14ac:dyDescent="0.3">
      <c r="A1236" s="638"/>
      <c r="H1236" s="563"/>
      <c r="I1236" s="298"/>
      <c r="J1236" s="298"/>
      <c r="K1236" s="563"/>
      <c r="L1236" s="298"/>
      <c r="M1236" s="298"/>
      <c r="N1236" s="298"/>
      <c r="O1236" s="298"/>
      <c r="P1236" s="563"/>
      <c r="Q1236" s="298"/>
      <c r="R1236" s="298"/>
      <c r="S1236" s="563"/>
      <c r="T1236" s="298"/>
      <c r="U1236" s="298"/>
      <c r="V1236" s="563"/>
      <c r="W1236" s="298"/>
      <c r="X1236" s="298"/>
      <c r="Y1236" s="563"/>
      <c r="Z1236" s="298"/>
      <c r="AA1236" s="298"/>
      <c r="AB1236" s="563"/>
      <c r="AC1236" s="298"/>
      <c r="AD1236" s="298"/>
      <c r="AE1236" s="563"/>
      <c r="AF1236" s="298"/>
      <c r="AG1236" s="298"/>
      <c r="AH1236" s="563"/>
      <c r="AI1236" s="298"/>
      <c r="AJ1236" s="298"/>
      <c r="AK1236" s="563"/>
      <c r="AL1236" s="298"/>
      <c r="AM1236" s="298"/>
      <c r="AN1236" s="563"/>
      <c r="AO1236" s="298"/>
      <c r="AP1236" s="298"/>
      <c r="AQ1236" s="563"/>
      <c r="AR1236" s="298"/>
      <c r="AS1236" s="298"/>
    </row>
    <row r="1237" spans="1:45" x14ac:dyDescent="0.3">
      <c r="A1237" s="638"/>
      <c r="H1237" s="563"/>
      <c r="I1237" s="298"/>
      <c r="J1237" s="298"/>
      <c r="K1237" s="563"/>
      <c r="L1237" s="298"/>
      <c r="M1237" s="298"/>
      <c r="N1237" s="298"/>
      <c r="O1237" s="298"/>
      <c r="P1237" s="563"/>
      <c r="Q1237" s="298"/>
      <c r="R1237" s="298"/>
      <c r="S1237" s="563"/>
      <c r="T1237" s="298"/>
      <c r="U1237" s="298"/>
      <c r="V1237" s="563"/>
      <c r="W1237" s="298"/>
      <c r="X1237" s="298"/>
      <c r="Y1237" s="563"/>
      <c r="Z1237" s="298"/>
      <c r="AA1237" s="298"/>
      <c r="AB1237" s="563"/>
      <c r="AC1237" s="298"/>
      <c r="AD1237" s="298"/>
      <c r="AE1237" s="563"/>
      <c r="AF1237" s="298"/>
      <c r="AG1237" s="298"/>
      <c r="AH1237" s="563"/>
      <c r="AI1237" s="298"/>
      <c r="AJ1237" s="298"/>
      <c r="AK1237" s="563"/>
      <c r="AL1237" s="298"/>
      <c r="AM1237" s="298"/>
      <c r="AN1237" s="563"/>
      <c r="AO1237" s="298"/>
      <c r="AP1237" s="298"/>
      <c r="AQ1237" s="563"/>
      <c r="AR1237" s="298"/>
      <c r="AS1237" s="298"/>
    </row>
    <row r="1239" spans="1:45" x14ac:dyDescent="0.3">
      <c r="L1239"/>
    </row>
    <row r="1241" spans="1:45" s="296" customFormat="1" ht="26.25" customHeight="1" x14ac:dyDescent="0.55000000000000004">
      <c r="A1241" s="293" t="s">
        <v>152</v>
      </c>
      <c r="B1241" s="294"/>
      <c r="C1241" s="294"/>
      <c r="D1241" s="294"/>
      <c r="E1241" s="294"/>
      <c r="F1241" s="294"/>
      <c r="G1241" s="294"/>
      <c r="H1241" s="294"/>
      <c r="I1241" s="294"/>
      <c r="J1241" s="295"/>
      <c r="K1241" s="294"/>
      <c r="L1241" s="294"/>
      <c r="M1241" s="294"/>
      <c r="N1241" s="294"/>
      <c r="O1241" s="294"/>
      <c r="P1241" s="294"/>
      <c r="Q1241" s="294"/>
      <c r="R1241" s="294"/>
      <c r="S1241" s="294"/>
      <c r="T1241" s="294"/>
      <c r="U1241" s="294"/>
      <c r="V1241" s="294"/>
      <c r="W1241" s="294"/>
      <c r="X1241" s="294"/>
      <c r="Y1241" s="294"/>
      <c r="Z1241" s="294"/>
      <c r="AA1241" s="294"/>
      <c r="AB1241" s="294"/>
      <c r="AC1241" s="294"/>
      <c r="AD1241" s="294"/>
      <c r="AE1241" s="294"/>
    </row>
    <row r="1242" spans="1:45" ht="7.5" customHeight="1" x14ac:dyDescent="0.3"/>
    <row r="1243" spans="1:45" ht="7.5" customHeight="1" x14ac:dyDescent="0.3">
      <c r="A1243" s="1311"/>
      <c r="B1243" s="1312"/>
      <c r="C1243" s="1312"/>
      <c r="D1243" s="1312"/>
      <c r="E1243" s="1312"/>
      <c r="F1243" s="1312"/>
      <c r="G1243" s="1312"/>
      <c r="H1243" s="1312"/>
      <c r="I1243" s="1312"/>
      <c r="J1243" s="1312"/>
      <c r="K1243" s="1312"/>
      <c r="L1243" s="1312"/>
      <c r="M1243" s="1312"/>
      <c r="N1243" s="1312"/>
      <c r="O1243" s="1312"/>
      <c r="P1243" s="1312"/>
      <c r="Q1243" s="1312"/>
      <c r="R1243" s="1312"/>
      <c r="S1243" s="1312"/>
      <c r="T1243" s="1312"/>
      <c r="U1243" s="1312"/>
      <c r="V1243" s="1312"/>
      <c r="W1243" s="1312"/>
      <c r="X1243" s="1312"/>
      <c r="Y1243" s="1312"/>
      <c r="Z1243" s="1312"/>
      <c r="AA1243" s="1312"/>
      <c r="AB1243" s="1312"/>
      <c r="AC1243" s="1312"/>
      <c r="AD1243" s="640"/>
      <c r="AE1243" s="640"/>
    </row>
    <row r="1244" spans="1:45" ht="27.75" customHeight="1" x14ac:dyDescent="0.3">
      <c r="A1244" s="1313" t="s">
        <v>653</v>
      </c>
      <c r="B1244" s="1314"/>
      <c r="C1244" s="1314"/>
      <c r="D1244" s="1314"/>
      <c r="E1244" s="1314"/>
      <c r="F1244" s="1314"/>
      <c r="G1244" s="1314"/>
      <c r="H1244" s="1314"/>
      <c r="I1244" s="1314"/>
      <c r="J1244" s="1314"/>
      <c r="K1244" s="1314"/>
      <c r="L1244" s="1314"/>
      <c r="M1244" s="1314"/>
      <c r="N1244" s="1314"/>
      <c r="O1244" s="1314"/>
      <c r="P1244" s="1314"/>
      <c r="Q1244" s="1314"/>
      <c r="R1244" s="1314"/>
      <c r="S1244" s="1314"/>
      <c r="T1244" s="1314"/>
      <c r="U1244" s="1314"/>
      <c r="V1244" s="1314"/>
      <c r="W1244" s="1314"/>
      <c r="X1244" s="1314"/>
      <c r="Y1244" s="1314"/>
      <c r="Z1244" s="1314"/>
      <c r="AA1244" s="1314"/>
      <c r="AB1244" s="1314"/>
      <c r="AC1244" s="1314"/>
      <c r="AD1244" s="641"/>
      <c r="AE1244" s="641"/>
    </row>
    <row r="1245" spans="1:45" ht="23.25" customHeight="1" x14ac:dyDescent="0.3">
      <c r="A1245" s="1315" t="s">
        <v>654</v>
      </c>
      <c r="B1245" s="1316"/>
      <c r="C1245" s="1316"/>
      <c r="D1245" s="1316"/>
      <c r="E1245" s="1316"/>
      <c r="F1245" s="1316"/>
      <c r="G1245" s="1316"/>
      <c r="H1245" s="1316"/>
      <c r="I1245" s="1316"/>
      <c r="J1245" s="1316"/>
      <c r="K1245" s="1316"/>
      <c r="L1245" s="1316"/>
      <c r="M1245" s="1316"/>
      <c r="N1245" s="1316"/>
      <c r="O1245" s="1316"/>
      <c r="P1245" s="1316"/>
      <c r="Q1245" s="1316"/>
      <c r="R1245" s="1316"/>
      <c r="S1245" s="1316"/>
      <c r="T1245" s="1316"/>
      <c r="U1245" s="1316"/>
      <c r="V1245" s="1316"/>
      <c r="W1245" s="1316"/>
      <c r="X1245" s="1316"/>
      <c r="Y1245" s="1316"/>
      <c r="Z1245" s="1316"/>
      <c r="AA1245" s="1316"/>
      <c r="AB1245" s="1316"/>
      <c r="AC1245" s="1316"/>
      <c r="AD1245" s="642"/>
      <c r="AE1245" s="642"/>
    </row>
    <row r="1246" spans="1:45" ht="23.25" customHeight="1" x14ac:dyDescent="0.3">
      <c r="A1246" s="1317" t="s">
        <v>1236</v>
      </c>
      <c r="B1246" s="1318"/>
      <c r="C1246" s="1318"/>
      <c r="D1246" s="1318"/>
      <c r="E1246" s="1318"/>
      <c r="F1246" s="1318"/>
      <c r="G1246" s="1318"/>
      <c r="H1246" s="1318"/>
      <c r="I1246" s="1318"/>
      <c r="J1246" s="1318"/>
      <c r="K1246" s="1318"/>
      <c r="L1246" s="1318"/>
      <c r="M1246" s="1318"/>
      <c r="N1246" s="1318"/>
      <c r="O1246" s="1318"/>
      <c r="P1246" s="1318"/>
      <c r="Q1246" s="1318"/>
      <c r="R1246" s="1318"/>
      <c r="S1246" s="1318"/>
      <c r="T1246" s="1318"/>
      <c r="U1246" s="1318"/>
      <c r="V1246" s="1318"/>
      <c r="W1246" s="1318"/>
      <c r="X1246" s="1318"/>
      <c r="Y1246" s="1318"/>
      <c r="Z1246" s="1318"/>
      <c r="AA1246" s="1318"/>
      <c r="AB1246" s="1318"/>
      <c r="AC1246" s="1318"/>
      <c r="AD1246" s="642"/>
      <c r="AE1246" s="642"/>
    </row>
    <row r="1247" spans="1:45" ht="7.5" customHeight="1" x14ac:dyDescent="0.3">
      <c r="A1247" s="643"/>
      <c r="B1247" s="644"/>
      <c r="C1247" s="644"/>
      <c r="D1247" s="644"/>
      <c r="E1247" s="644"/>
      <c r="F1247" s="644"/>
      <c r="G1247" s="644"/>
      <c r="H1247" s="644"/>
      <c r="I1247" s="644"/>
      <c r="J1247" s="644"/>
      <c r="K1247" s="644"/>
      <c r="L1247" s="644"/>
      <c r="M1247" s="644"/>
      <c r="N1247" s="644"/>
      <c r="O1247" s="644"/>
      <c r="P1247" s="645"/>
      <c r="Q1247" s="645"/>
      <c r="R1247" s="644"/>
      <c r="S1247" s="644"/>
      <c r="T1247" s="644"/>
      <c r="U1247" s="644"/>
      <c r="V1247" s="644"/>
      <c r="W1247" s="644"/>
      <c r="X1247" s="644"/>
      <c r="Y1247" s="644"/>
      <c r="Z1247" s="644"/>
      <c r="AA1247" s="644"/>
      <c r="AB1247" s="644"/>
      <c r="AC1247" s="644"/>
      <c r="AD1247" s="646"/>
      <c r="AE1247" s="646"/>
    </row>
    <row r="1248" spans="1:45" ht="8.25" customHeight="1" x14ac:dyDescent="0.3">
      <c r="AD1248" s="577"/>
      <c r="AE1248" s="577"/>
    </row>
    <row r="1249" spans="1:31" ht="18" customHeight="1" x14ac:dyDescent="0.3">
      <c r="AD1249" s="577"/>
      <c r="AE1249" s="577"/>
    </row>
    <row r="1250" spans="1:31" ht="30" customHeight="1" x14ac:dyDescent="0.3">
      <c r="A1250" s="1288" t="s">
        <v>655</v>
      </c>
      <c r="B1250" s="1288"/>
      <c r="C1250" s="1288"/>
      <c r="D1250" s="1288"/>
      <c r="E1250" s="1288"/>
      <c r="F1250" s="1288"/>
      <c r="G1250" s="1288"/>
      <c r="H1250" s="1288"/>
      <c r="I1250" s="1288"/>
      <c r="J1250" s="1288"/>
      <c r="K1250" s="1288"/>
      <c r="L1250" s="1288"/>
      <c r="M1250" s="1288"/>
      <c r="N1250" s="1288"/>
      <c r="O1250" s="1288"/>
      <c r="P1250" s="1288"/>
      <c r="Q1250" s="1288"/>
      <c r="R1250" s="1288"/>
      <c r="S1250" s="1288"/>
      <c r="T1250" s="1288"/>
      <c r="U1250" s="1288"/>
      <c r="V1250" s="1288"/>
      <c r="W1250" s="1288"/>
      <c r="X1250" s="1288"/>
      <c r="Y1250" s="1288"/>
      <c r="Z1250" s="1288"/>
      <c r="AA1250" s="1288"/>
      <c r="AB1250" s="1288"/>
      <c r="AC1250" s="1288"/>
      <c r="AD1250" s="647"/>
      <c r="AE1250" s="647"/>
    </row>
    <row r="1251" spans="1:31" ht="8.25" customHeight="1" x14ac:dyDescent="0.3">
      <c r="A1251" s="355"/>
    </row>
    <row r="1252" spans="1:31" ht="22.5" customHeight="1" x14ac:dyDescent="0.3">
      <c r="A1252" s="648"/>
      <c r="B1252" s="344"/>
      <c r="C1252" s="344"/>
      <c r="D1252" s="344"/>
      <c r="E1252" s="344"/>
      <c r="F1252" s="344"/>
      <c r="G1252" s="344"/>
      <c r="H1252" s="344"/>
      <c r="I1252" s="344"/>
      <c r="J1252" s="344"/>
      <c r="K1252" s="344"/>
      <c r="L1252" s="344"/>
      <c r="M1252" s="344"/>
      <c r="N1252" s="344"/>
      <c r="O1252" s="344"/>
    </row>
    <row r="1253" spans="1:31" ht="22.5" customHeight="1" thickBot="1" x14ac:dyDescent="0.35">
      <c r="A1253" s="649" t="s">
        <v>656</v>
      </c>
      <c r="B1253" s="650"/>
      <c r="C1253" s="650"/>
      <c r="D1253" s="650"/>
      <c r="E1253" s="650"/>
      <c r="F1253" s="650"/>
      <c r="G1253" s="650"/>
      <c r="H1253" s="650"/>
      <c r="I1253" s="650"/>
      <c r="J1253" s="650"/>
      <c r="K1253" s="650"/>
      <c r="L1253" s="650"/>
      <c r="M1253" s="650"/>
      <c r="N1253" s="650"/>
      <c r="O1253" s="650"/>
      <c r="P1253" s="298"/>
      <c r="Q1253" s="298"/>
    </row>
    <row r="1254" spans="1:31" ht="9" customHeight="1" thickTop="1" x14ac:dyDescent="0.3">
      <c r="A1254" s="651"/>
      <c r="B1254" s="652"/>
      <c r="C1254" s="652"/>
      <c r="D1254" s="652"/>
      <c r="E1254" s="652"/>
      <c r="F1254" s="652"/>
      <c r="G1254" s="652"/>
      <c r="H1254" s="652"/>
      <c r="I1254" s="652"/>
      <c r="J1254" s="652"/>
      <c r="K1254" s="652"/>
      <c r="L1254" s="652"/>
      <c r="M1254" s="652"/>
      <c r="N1254" s="652"/>
      <c r="O1254" s="652"/>
      <c r="P1254" s="652"/>
      <c r="Q1254" s="652"/>
    </row>
    <row r="1255" spans="1:31" ht="81" customHeight="1" x14ac:dyDescent="0.3">
      <c r="A1255" s="653" t="s">
        <v>0</v>
      </c>
      <c r="B1255" s="654" t="s">
        <v>1</v>
      </c>
      <c r="C1255" s="654" t="s">
        <v>657</v>
      </c>
      <c r="D1255" s="654" t="s">
        <v>658</v>
      </c>
      <c r="E1255" s="654" t="s">
        <v>659</v>
      </c>
      <c r="F1255" s="654" t="s">
        <v>660</v>
      </c>
      <c r="G1255" s="654" t="s">
        <v>661</v>
      </c>
      <c r="H1255" s="654" t="s">
        <v>662</v>
      </c>
      <c r="I1255" s="654" t="s">
        <v>663</v>
      </c>
      <c r="J1255" s="654" t="s">
        <v>664</v>
      </c>
      <c r="K1255" s="654" t="s">
        <v>665</v>
      </c>
      <c r="L1255" s="654" t="s">
        <v>666</v>
      </c>
      <c r="M1255" s="654" t="s">
        <v>667</v>
      </c>
      <c r="N1255" s="654" t="s">
        <v>668</v>
      </c>
      <c r="O1255" s="655" t="s">
        <v>669</v>
      </c>
      <c r="P1255" s="654" t="s">
        <v>670</v>
      </c>
      <c r="Q1255" s="655" t="s">
        <v>671</v>
      </c>
      <c r="Y1255" s="359"/>
      <c r="Z1255" s="359"/>
      <c r="AA1255" s="359"/>
      <c r="AB1255" s="359"/>
      <c r="AC1255" s="359"/>
      <c r="AD1255" s="187"/>
      <c r="AE1255" s="187"/>
    </row>
    <row r="1256" spans="1:31" ht="20.100000000000001" customHeight="1" x14ac:dyDescent="0.3">
      <c r="A1256" s="656" t="s">
        <v>7</v>
      </c>
      <c r="B1256" s="657">
        <v>1870</v>
      </c>
      <c r="C1256" s="1182">
        <v>239</v>
      </c>
      <c r="D1256" s="1182">
        <v>10</v>
      </c>
      <c r="E1256" s="1182">
        <v>13</v>
      </c>
      <c r="F1256" s="1182">
        <v>8</v>
      </c>
      <c r="G1256" s="1182">
        <v>304</v>
      </c>
      <c r="H1256" s="1182">
        <v>155</v>
      </c>
      <c r="I1256" s="1182">
        <v>87</v>
      </c>
      <c r="J1256" s="1182">
        <v>4</v>
      </c>
      <c r="K1256" s="1182">
        <v>7</v>
      </c>
      <c r="L1256" s="1182">
        <v>52</v>
      </c>
      <c r="M1256" s="1182">
        <v>931</v>
      </c>
      <c r="N1256" s="1182">
        <v>28</v>
      </c>
      <c r="O1256" s="1182">
        <v>3</v>
      </c>
      <c r="P1256" s="1182">
        <v>0</v>
      </c>
      <c r="Q1256" s="1182">
        <v>29</v>
      </c>
      <c r="Y1256" s="359"/>
      <c r="Z1256" s="359"/>
      <c r="AA1256" s="359"/>
      <c r="AB1256" s="359"/>
      <c r="AC1256" s="359"/>
      <c r="AD1256" s="187"/>
      <c r="AE1256" s="187"/>
    </row>
    <row r="1257" spans="1:31" ht="20.100000000000001" customHeight="1" x14ac:dyDescent="0.3">
      <c r="A1257" s="658" t="s">
        <v>8</v>
      </c>
      <c r="B1257" s="657">
        <v>2175</v>
      </c>
      <c r="C1257" s="1183">
        <v>247</v>
      </c>
      <c r="D1257" s="1183">
        <v>4</v>
      </c>
      <c r="E1257" s="1182">
        <v>26</v>
      </c>
      <c r="F1257" s="1183">
        <v>3</v>
      </c>
      <c r="G1257" s="1183">
        <v>273</v>
      </c>
      <c r="H1257" s="1183">
        <v>289</v>
      </c>
      <c r="I1257" s="1183">
        <v>49</v>
      </c>
      <c r="J1257" s="1183">
        <v>0</v>
      </c>
      <c r="K1257" s="1183">
        <v>0</v>
      </c>
      <c r="L1257" s="1183">
        <v>85</v>
      </c>
      <c r="M1257" s="1183">
        <v>1141</v>
      </c>
      <c r="N1257" s="1183">
        <v>16</v>
      </c>
      <c r="O1257" s="1183">
        <v>3</v>
      </c>
      <c r="P1257" s="1183">
        <v>0</v>
      </c>
      <c r="Q1257" s="1183">
        <v>39</v>
      </c>
      <c r="Y1257" s="359"/>
      <c r="Z1257" s="359"/>
      <c r="AA1257" s="359"/>
      <c r="AB1257" s="359"/>
      <c r="AC1257" s="359"/>
      <c r="AD1257" s="187"/>
      <c r="AE1257" s="187"/>
    </row>
    <row r="1258" spans="1:31" ht="20.100000000000001" customHeight="1" x14ac:dyDescent="0.3">
      <c r="A1258" s="658" t="s">
        <v>9</v>
      </c>
      <c r="B1258" s="657">
        <v>0</v>
      </c>
      <c r="C1258" s="1183"/>
      <c r="D1258" s="1183"/>
      <c r="E1258" s="1182"/>
      <c r="F1258" s="1183"/>
      <c r="G1258" s="1183"/>
      <c r="H1258" s="1183"/>
      <c r="I1258" s="1183"/>
      <c r="J1258" s="1183"/>
      <c r="K1258" s="1183"/>
      <c r="L1258" s="1183"/>
      <c r="M1258" s="1183"/>
      <c r="N1258" s="1183"/>
      <c r="O1258" s="1183"/>
      <c r="P1258" s="1183"/>
      <c r="Q1258" s="1183"/>
      <c r="Y1258" s="359"/>
      <c r="Z1258" s="359"/>
      <c r="AA1258" s="359"/>
      <c r="AB1258" s="359"/>
      <c r="AC1258" s="359"/>
      <c r="AD1258" s="187"/>
      <c r="AE1258" s="187"/>
    </row>
    <row r="1259" spans="1:31" ht="20.100000000000001" customHeight="1" x14ac:dyDescent="0.3">
      <c r="A1259" s="658" t="s">
        <v>10</v>
      </c>
      <c r="B1259" s="657">
        <v>0</v>
      </c>
      <c r="C1259" s="1183"/>
      <c r="D1259" s="1183"/>
      <c r="E1259" s="1182"/>
      <c r="F1259" s="1183"/>
      <c r="G1259" s="1183"/>
      <c r="H1259" s="1183"/>
      <c r="I1259" s="1183"/>
      <c r="J1259" s="1183"/>
      <c r="K1259" s="1183"/>
      <c r="L1259" s="1183"/>
      <c r="M1259" s="1183"/>
      <c r="N1259" s="1183"/>
      <c r="O1259" s="1183"/>
      <c r="P1259" s="1183"/>
      <c r="Q1259" s="1183"/>
      <c r="Y1259" s="359"/>
      <c r="Z1259" s="359"/>
      <c r="AA1259" s="359"/>
      <c r="AB1259" s="359"/>
      <c r="AC1259" s="359"/>
      <c r="AD1259" s="187"/>
      <c r="AE1259" s="187"/>
    </row>
    <row r="1260" spans="1:31" ht="20.100000000000001" customHeight="1" x14ac:dyDescent="0.3">
      <c r="A1260" s="658" t="s">
        <v>11</v>
      </c>
      <c r="B1260" s="657">
        <v>0</v>
      </c>
      <c r="C1260" s="1183"/>
      <c r="D1260" s="1183"/>
      <c r="E1260" s="1182"/>
      <c r="F1260" s="1183"/>
      <c r="G1260" s="1183"/>
      <c r="H1260" s="1183"/>
      <c r="I1260" s="1183"/>
      <c r="J1260" s="1183"/>
      <c r="K1260" s="1183"/>
      <c r="L1260" s="1183"/>
      <c r="M1260" s="1183"/>
      <c r="N1260" s="1183"/>
      <c r="O1260" s="1183"/>
      <c r="P1260" s="1183"/>
      <c r="Q1260" s="1183"/>
      <c r="Y1260" s="359"/>
      <c r="Z1260" s="359"/>
      <c r="AA1260" s="359"/>
      <c r="AB1260" s="359"/>
      <c r="AC1260" s="359"/>
      <c r="AD1260" s="187"/>
      <c r="AE1260" s="187"/>
    </row>
    <row r="1261" spans="1:31" ht="20.100000000000001" customHeight="1" x14ac:dyDescent="0.3">
      <c r="A1261" s="658" t="s">
        <v>12</v>
      </c>
      <c r="B1261" s="657">
        <v>0</v>
      </c>
      <c r="C1261" s="1183"/>
      <c r="D1261" s="1183"/>
      <c r="E1261" s="1182"/>
      <c r="F1261" s="1183"/>
      <c r="G1261" s="1183"/>
      <c r="H1261" s="1183"/>
      <c r="I1261" s="1183"/>
      <c r="J1261" s="1183"/>
      <c r="K1261" s="1183"/>
      <c r="L1261" s="1183"/>
      <c r="M1261" s="1183"/>
      <c r="N1261" s="1183"/>
      <c r="O1261" s="1183"/>
      <c r="P1261" s="1183"/>
      <c r="Q1261" s="1183"/>
      <c r="Y1261" s="359"/>
      <c r="Z1261" s="359"/>
      <c r="AA1261" s="359"/>
      <c r="AB1261" s="359"/>
      <c r="AC1261" s="359"/>
      <c r="AD1261" s="187"/>
      <c r="AE1261" s="187"/>
    </row>
    <row r="1262" spans="1:31" ht="20.100000000000001" customHeight="1" x14ac:dyDescent="0.3">
      <c r="A1262" s="658" t="s">
        <v>13</v>
      </c>
      <c r="B1262" s="657">
        <v>0</v>
      </c>
      <c r="C1262" s="1183"/>
      <c r="D1262" s="1183"/>
      <c r="E1262" s="1182"/>
      <c r="F1262" s="1183"/>
      <c r="G1262" s="1183"/>
      <c r="H1262" s="1183"/>
      <c r="I1262" s="1183"/>
      <c r="J1262" s="1183"/>
      <c r="K1262" s="1183"/>
      <c r="L1262" s="1183"/>
      <c r="M1262" s="1183"/>
      <c r="N1262" s="1183"/>
      <c r="O1262" s="1183"/>
      <c r="P1262" s="1183"/>
      <c r="Q1262" s="1183"/>
      <c r="Y1262" s="359"/>
      <c r="Z1262" s="359"/>
      <c r="AA1262" s="359"/>
      <c r="AB1262" s="359"/>
      <c r="AC1262" s="359"/>
      <c r="AD1262" s="187"/>
      <c r="AE1262" s="187"/>
    </row>
    <row r="1263" spans="1:31" ht="20.100000000000001" customHeight="1" x14ac:dyDescent="0.3">
      <c r="A1263" s="658" t="s">
        <v>14</v>
      </c>
      <c r="B1263" s="657">
        <v>0</v>
      </c>
      <c r="C1263" s="1183"/>
      <c r="D1263" s="1183"/>
      <c r="E1263" s="1182"/>
      <c r="F1263" s="1183"/>
      <c r="G1263" s="1183"/>
      <c r="H1263" s="1183"/>
      <c r="I1263" s="1183"/>
      <c r="J1263" s="1183"/>
      <c r="K1263" s="1183"/>
      <c r="L1263" s="1183"/>
      <c r="M1263" s="1183"/>
      <c r="N1263" s="1183"/>
      <c r="O1263" s="1183"/>
      <c r="P1263" s="1183"/>
      <c r="Q1263" s="1183"/>
      <c r="Y1263" s="359"/>
      <c r="Z1263" s="359"/>
      <c r="AA1263" s="359"/>
      <c r="AB1263" s="359"/>
      <c r="AC1263" s="359"/>
      <c r="AD1263" s="187"/>
      <c r="AE1263" s="187"/>
    </row>
    <row r="1264" spans="1:31" ht="20.100000000000001" customHeight="1" x14ac:dyDescent="0.3">
      <c r="A1264" s="658" t="s">
        <v>94</v>
      </c>
      <c r="B1264" s="657">
        <v>0</v>
      </c>
      <c r="C1264" s="1183"/>
      <c r="D1264" s="1183"/>
      <c r="E1264" s="1182"/>
      <c r="F1264" s="1183"/>
      <c r="G1264" s="1183"/>
      <c r="H1264" s="1183"/>
      <c r="I1264" s="1183"/>
      <c r="J1264" s="1183"/>
      <c r="K1264" s="1183"/>
      <c r="L1264" s="1183"/>
      <c r="M1264" s="1183"/>
      <c r="N1264" s="1183"/>
      <c r="O1264" s="1183"/>
      <c r="P1264" s="1183"/>
      <c r="Q1264" s="1183"/>
      <c r="Y1264" s="359"/>
      <c r="Z1264" s="359"/>
      <c r="AA1264" s="359"/>
      <c r="AB1264" s="359"/>
      <c r="AC1264" s="359"/>
      <c r="AD1264" s="187"/>
      <c r="AE1264" s="187"/>
    </row>
    <row r="1265" spans="1:31" ht="20.100000000000001" customHeight="1" x14ac:dyDescent="0.3">
      <c r="A1265" s="658" t="s">
        <v>15</v>
      </c>
      <c r="B1265" s="657">
        <v>0</v>
      </c>
      <c r="C1265" s="1183"/>
      <c r="D1265" s="1183"/>
      <c r="E1265" s="1182"/>
      <c r="F1265" s="1183"/>
      <c r="G1265" s="1183"/>
      <c r="H1265" s="1183"/>
      <c r="I1265" s="1183"/>
      <c r="J1265" s="1183"/>
      <c r="K1265" s="1183"/>
      <c r="L1265" s="1183"/>
      <c r="M1265" s="1183"/>
      <c r="N1265" s="1183"/>
      <c r="O1265" s="1183"/>
      <c r="P1265" s="1183"/>
      <c r="Q1265" s="1183"/>
      <c r="Y1265" s="359"/>
      <c r="Z1265" s="359"/>
      <c r="AA1265" s="359"/>
      <c r="AB1265" s="359"/>
      <c r="AC1265" s="359"/>
      <c r="AD1265" s="187"/>
      <c r="AE1265" s="187"/>
    </row>
    <row r="1266" spans="1:31" ht="20.100000000000001" customHeight="1" x14ac:dyDescent="0.3">
      <c r="A1266" s="658" t="s">
        <v>16</v>
      </c>
      <c r="B1266" s="657">
        <v>0</v>
      </c>
      <c r="C1266" s="1183"/>
      <c r="D1266" s="1183"/>
      <c r="E1266" s="1182"/>
      <c r="F1266" s="1183"/>
      <c r="G1266" s="1183"/>
      <c r="H1266" s="1183"/>
      <c r="I1266" s="1183"/>
      <c r="J1266" s="1183"/>
      <c r="K1266" s="1183"/>
      <c r="L1266" s="1183"/>
      <c r="M1266" s="1183"/>
      <c r="N1266" s="1183"/>
      <c r="O1266" s="1183"/>
      <c r="P1266" s="1183"/>
      <c r="Q1266" s="1183"/>
      <c r="Y1266" s="359"/>
      <c r="Z1266" s="359"/>
      <c r="AA1266" s="359"/>
      <c r="AB1266" s="359"/>
      <c r="AC1266" s="359"/>
      <c r="AD1266" s="187"/>
      <c r="AE1266" s="187"/>
    </row>
    <row r="1267" spans="1:31" ht="20.100000000000001" customHeight="1" x14ac:dyDescent="0.3">
      <c r="A1267" s="659" t="s">
        <v>17</v>
      </c>
      <c r="B1267" s="657">
        <v>0</v>
      </c>
      <c r="C1267" s="1184"/>
      <c r="D1267" s="1184"/>
      <c r="E1267" s="660"/>
      <c r="F1267" s="1184"/>
      <c r="G1267" s="1184"/>
      <c r="H1267" s="1184"/>
      <c r="I1267" s="1184"/>
      <c r="J1267" s="1184"/>
      <c r="K1267" s="1184"/>
      <c r="L1267" s="1184"/>
      <c r="M1267" s="1184"/>
      <c r="N1267" s="1184"/>
      <c r="O1267" s="1184"/>
      <c r="P1267" s="1184"/>
      <c r="Q1267" s="1184"/>
      <c r="Y1267" s="359"/>
      <c r="Z1267" s="359"/>
      <c r="AA1267" s="359"/>
      <c r="AB1267" s="359"/>
      <c r="AC1267" s="359"/>
      <c r="AD1267" s="187"/>
      <c r="AE1267" s="187"/>
    </row>
    <row r="1268" spans="1:31" ht="20.100000000000001" customHeight="1" x14ac:dyDescent="0.3">
      <c r="A1268" s="661" t="s">
        <v>1</v>
      </c>
      <c r="B1268" s="662">
        <v>4045</v>
      </c>
      <c r="C1268" s="662">
        <v>486</v>
      </c>
      <c r="D1268" s="662">
        <v>14</v>
      </c>
      <c r="E1268" s="662">
        <v>39</v>
      </c>
      <c r="F1268" s="662">
        <v>11</v>
      </c>
      <c r="G1268" s="662">
        <v>577</v>
      </c>
      <c r="H1268" s="662">
        <v>444</v>
      </c>
      <c r="I1268" s="662">
        <v>136</v>
      </c>
      <c r="J1268" s="662">
        <v>4</v>
      </c>
      <c r="K1268" s="662">
        <v>7</v>
      </c>
      <c r="L1268" s="662">
        <v>137</v>
      </c>
      <c r="M1268" s="662">
        <v>2072</v>
      </c>
      <c r="N1268" s="662">
        <v>44</v>
      </c>
      <c r="O1268" s="662">
        <v>6</v>
      </c>
      <c r="P1268" s="662">
        <v>0</v>
      </c>
      <c r="Q1268" s="662">
        <v>68</v>
      </c>
      <c r="Y1268" s="360"/>
      <c r="Z1268" s="360"/>
      <c r="AA1268" s="360"/>
      <c r="AB1268" s="360"/>
      <c r="AC1268" s="360"/>
    </row>
    <row r="1269" spans="1:31" ht="20.100000000000001" customHeight="1" thickBot="1" x14ac:dyDescent="0.35">
      <c r="A1269" s="663" t="s">
        <v>341</v>
      </c>
      <c r="B1269" s="664">
        <v>1</v>
      </c>
      <c r="C1269" s="664">
        <v>0.12014833127317676</v>
      </c>
      <c r="D1269" s="664">
        <v>3.4610630407911E-3</v>
      </c>
      <c r="E1269" s="664">
        <v>9.6415327564894938E-3</v>
      </c>
      <c r="F1269" s="664">
        <v>2.719406674907293E-3</v>
      </c>
      <c r="G1269" s="664">
        <v>0.14264524103831891</v>
      </c>
      <c r="H1269" s="664">
        <v>0.10976514215080346</v>
      </c>
      <c r="I1269" s="664">
        <v>3.3621755253399256E-2</v>
      </c>
      <c r="J1269" s="664">
        <v>9.8887515451174298E-4</v>
      </c>
      <c r="K1269" s="664">
        <v>1.73053152039555E-3</v>
      </c>
      <c r="L1269" s="664">
        <v>3.3868974042027197E-2</v>
      </c>
      <c r="M1269" s="664">
        <v>0.51223733003708283</v>
      </c>
      <c r="N1269" s="664">
        <v>1.0877626699629172E-2</v>
      </c>
      <c r="O1269" s="664">
        <v>1.4833127317676143E-3</v>
      </c>
      <c r="P1269" s="664">
        <v>0</v>
      </c>
      <c r="Q1269" s="664">
        <v>1.6810877626699628E-2</v>
      </c>
      <c r="Y1269" s="360"/>
      <c r="Z1269" s="360"/>
      <c r="AA1269" s="360"/>
      <c r="AB1269" s="360"/>
      <c r="AC1269" s="360"/>
    </row>
    <row r="1270" spans="1:31" ht="1.5" customHeight="1" x14ac:dyDescent="0.3">
      <c r="A1270" s="665"/>
      <c r="B1270" s="361"/>
      <c r="C1270" s="361"/>
      <c r="D1270" s="361"/>
      <c r="E1270" s="361"/>
      <c r="F1270" s="361"/>
      <c r="G1270" s="361"/>
      <c r="H1270" s="362"/>
    </row>
    <row r="1271" spans="1:31" ht="15" customHeight="1" x14ac:dyDescent="0.3">
      <c r="A1271" s="666"/>
      <c r="B1271" s="361"/>
      <c r="C1271" s="361"/>
      <c r="D1271" s="361"/>
      <c r="E1271" s="361"/>
      <c r="F1271" s="361"/>
      <c r="G1271" s="361"/>
      <c r="H1271" s="362"/>
    </row>
    <row r="1272" spans="1:31" ht="15" customHeight="1" x14ac:dyDescent="0.3"/>
    <row r="1273" spans="1:31" ht="22.5" customHeight="1" thickBot="1" x14ac:dyDescent="0.35">
      <c r="A1273" s="649" t="s">
        <v>672</v>
      </c>
      <c r="B1273" s="667"/>
      <c r="C1273" s="667"/>
      <c r="D1273" s="667"/>
      <c r="E1273" s="667"/>
      <c r="F1273" s="667"/>
      <c r="G1273" s="667"/>
      <c r="H1273" s="667"/>
      <c r="I1273" s="667"/>
      <c r="J1273" s="667"/>
      <c r="K1273" s="667"/>
      <c r="L1273" s="667"/>
      <c r="M1273" s="667"/>
      <c r="N1273" s="667"/>
      <c r="O1273" s="667"/>
      <c r="P1273" s="667"/>
      <c r="Q1273" s="667"/>
      <c r="R1273" s="667"/>
      <c r="S1273" s="667"/>
      <c r="T1273" s="667"/>
      <c r="U1273" s="667"/>
      <c r="V1273" s="667"/>
      <c r="W1273" s="667"/>
      <c r="X1273" s="667"/>
      <c r="Y1273" s="667"/>
      <c r="Z1273" s="667"/>
      <c r="AA1273" s="667"/>
      <c r="AB1273" s="667"/>
      <c r="AC1273" s="667"/>
    </row>
    <row r="1274" spans="1:31" ht="9" customHeight="1" thickTop="1" x14ac:dyDescent="0.3">
      <c r="A1274" s="652"/>
      <c r="B1274" s="652"/>
      <c r="C1274" s="652"/>
      <c r="D1274" s="652"/>
      <c r="E1274" s="652"/>
      <c r="F1274" s="652"/>
      <c r="G1274" s="652"/>
      <c r="H1274" s="652"/>
      <c r="I1274" s="652"/>
      <c r="J1274" s="652"/>
      <c r="K1274" s="652"/>
      <c r="L1274" s="652"/>
      <c r="M1274" s="652"/>
      <c r="N1274" s="652"/>
      <c r="O1274" s="652"/>
      <c r="P1274" s="652"/>
      <c r="Q1274" s="652"/>
      <c r="R1274" s="652"/>
      <c r="S1274" s="652"/>
      <c r="T1274" s="652"/>
      <c r="U1274" s="652"/>
      <c r="V1274" s="652"/>
      <c r="W1274" s="652"/>
      <c r="X1274" s="652"/>
      <c r="Y1274" s="652"/>
      <c r="Z1274" s="652"/>
      <c r="AA1274" s="652"/>
      <c r="AB1274" s="652"/>
      <c r="AC1274" s="652"/>
    </row>
    <row r="1275" spans="1:31" s="668" customFormat="1" ht="20.25" customHeight="1" x14ac:dyDescent="0.3">
      <c r="A1275" s="1295" t="s">
        <v>673</v>
      </c>
      <c r="B1275" s="1296"/>
      <c r="C1275" s="1296"/>
      <c r="D1275" s="1287" t="s">
        <v>277</v>
      </c>
      <c r="E1275" s="1287"/>
      <c r="F1275" s="1287" t="s">
        <v>278</v>
      </c>
      <c r="G1275" s="1287"/>
      <c r="H1275" s="1287" t="s">
        <v>279</v>
      </c>
      <c r="I1275" s="1287"/>
      <c r="J1275" s="1287" t="s">
        <v>280</v>
      </c>
      <c r="K1275" s="1287"/>
      <c r="L1275" s="1287" t="s">
        <v>281</v>
      </c>
      <c r="M1275" s="1287"/>
      <c r="N1275" s="1287" t="s">
        <v>282</v>
      </c>
      <c r="O1275" s="1287"/>
      <c r="P1275" s="1287" t="s">
        <v>283</v>
      </c>
      <c r="Q1275" s="1287"/>
      <c r="R1275" s="1287" t="s">
        <v>284</v>
      </c>
      <c r="S1275" s="1287"/>
      <c r="T1275" s="1287" t="s">
        <v>285</v>
      </c>
      <c r="U1275" s="1287"/>
      <c r="V1275" s="1287" t="s">
        <v>286</v>
      </c>
      <c r="W1275" s="1287"/>
      <c r="X1275" s="1287" t="s">
        <v>287</v>
      </c>
      <c r="Y1275" s="1287"/>
      <c r="Z1275" s="1287" t="s">
        <v>288</v>
      </c>
      <c r="AA1275" s="1287"/>
      <c r="AB1275" s="1287" t="s">
        <v>1</v>
      </c>
      <c r="AC1275" s="1292"/>
    </row>
    <row r="1276" spans="1:31" s="668" customFormat="1" ht="20.25" customHeight="1" x14ac:dyDescent="0.3">
      <c r="A1276" s="1295"/>
      <c r="B1276" s="1296"/>
      <c r="C1276" s="1296"/>
      <c r="D1276" s="669" t="s">
        <v>674</v>
      </c>
      <c r="E1276" s="669" t="s">
        <v>675</v>
      </c>
      <c r="F1276" s="669" t="s">
        <v>674</v>
      </c>
      <c r="G1276" s="669" t="s">
        <v>675</v>
      </c>
      <c r="H1276" s="669" t="s">
        <v>674</v>
      </c>
      <c r="I1276" s="669" t="s">
        <v>675</v>
      </c>
      <c r="J1276" s="669" t="s">
        <v>674</v>
      </c>
      <c r="K1276" s="669" t="s">
        <v>675</v>
      </c>
      <c r="L1276" s="669" t="s">
        <v>674</v>
      </c>
      <c r="M1276" s="669" t="s">
        <v>675</v>
      </c>
      <c r="N1276" s="669" t="s">
        <v>674</v>
      </c>
      <c r="O1276" s="669" t="s">
        <v>675</v>
      </c>
      <c r="P1276" s="669" t="s">
        <v>674</v>
      </c>
      <c r="Q1276" s="669" t="s">
        <v>675</v>
      </c>
      <c r="R1276" s="669" t="s">
        <v>674</v>
      </c>
      <c r="S1276" s="669" t="s">
        <v>675</v>
      </c>
      <c r="T1276" s="669" t="s">
        <v>674</v>
      </c>
      <c r="U1276" s="669" t="s">
        <v>675</v>
      </c>
      <c r="V1276" s="669" t="s">
        <v>674</v>
      </c>
      <c r="W1276" s="669" t="s">
        <v>675</v>
      </c>
      <c r="X1276" s="669" t="s">
        <v>674</v>
      </c>
      <c r="Y1276" s="669" t="s">
        <v>675</v>
      </c>
      <c r="Z1276" s="669" t="s">
        <v>674</v>
      </c>
      <c r="AA1276" s="669" t="s">
        <v>675</v>
      </c>
      <c r="AB1276" s="669" t="s">
        <v>674</v>
      </c>
      <c r="AC1276" s="669" t="s">
        <v>675</v>
      </c>
    </row>
    <row r="1277" spans="1:31" ht="30" customHeight="1" x14ac:dyDescent="0.3">
      <c r="A1277" s="1308" t="s">
        <v>676</v>
      </c>
      <c r="B1277" s="1308"/>
      <c r="C1277" s="1308"/>
      <c r="D1277" s="1182">
        <v>34</v>
      </c>
      <c r="E1277" s="670"/>
      <c r="F1277" s="1182">
        <v>24</v>
      </c>
      <c r="G1277" s="670"/>
      <c r="H1277" s="1182"/>
      <c r="I1277" s="670"/>
      <c r="J1277" s="1182"/>
      <c r="K1277" s="670"/>
      <c r="L1277" s="1182"/>
      <c r="M1277" s="670"/>
      <c r="N1277" s="1182"/>
      <c r="O1277" s="670"/>
      <c r="P1277" s="1182"/>
      <c r="Q1277" s="670"/>
      <c r="R1277" s="1182"/>
      <c r="S1277" s="670"/>
      <c r="T1277" s="1182"/>
      <c r="U1277" s="670"/>
      <c r="V1277" s="1182"/>
      <c r="W1277" s="670"/>
      <c r="X1277" s="1182"/>
      <c r="Y1277" s="670"/>
      <c r="Z1277" s="1182"/>
      <c r="AA1277" s="670"/>
      <c r="AB1277" s="657">
        <v>58</v>
      </c>
      <c r="AC1277" s="670"/>
    </row>
    <row r="1278" spans="1:31" ht="30" customHeight="1" x14ac:dyDescent="0.3">
      <c r="A1278" s="1309" t="s">
        <v>677</v>
      </c>
      <c r="B1278" s="1309"/>
      <c r="C1278" s="1309"/>
      <c r="D1278" s="1183">
        <v>182</v>
      </c>
      <c r="E1278" s="670"/>
      <c r="F1278" s="1183">
        <v>213</v>
      </c>
      <c r="G1278" s="670"/>
      <c r="H1278" s="1183"/>
      <c r="I1278" s="670"/>
      <c r="J1278" s="1183"/>
      <c r="K1278" s="670"/>
      <c r="L1278" s="1183"/>
      <c r="M1278" s="670"/>
      <c r="N1278" s="1183"/>
      <c r="O1278" s="670"/>
      <c r="P1278" s="1183"/>
      <c r="Q1278" s="670"/>
      <c r="R1278" s="1183"/>
      <c r="S1278" s="670"/>
      <c r="T1278" s="1183"/>
      <c r="U1278" s="670"/>
      <c r="V1278" s="1183"/>
      <c r="W1278" s="670"/>
      <c r="X1278" s="1183"/>
      <c r="Y1278" s="670"/>
      <c r="Z1278" s="1183"/>
      <c r="AA1278" s="670"/>
      <c r="AB1278" s="671">
        <v>395</v>
      </c>
      <c r="AC1278" s="670"/>
    </row>
    <row r="1279" spans="1:31" ht="30" customHeight="1" x14ac:dyDescent="0.3">
      <c r="A1279" s="1310" t="s">
        <v>678</v>
      </c>
      <c r="B1279" s="1310"/>
      <c r="C1279" s="1310"/>
      <c r="D1279" s="1183">
        <v>23</v>
      </c>
      <c r="E1279" s="1183">
        <v>98</v>
      </c>
      <c r="F1279" s="1183">
        <v>10</v>
      </c>
      <c r="G1279" s="1183">
        <v>83</v>
      </c>
      <c r="H1279" s="1183"/>
      <c r="I1279" s="1183"/>
      <c r="J1279" s="1183"/>
      <c r="K1279" s="1183"/>
      <c r="L1279" s="1183"/>
      <c r="M1279" s="1183"/>
      <c r="N1279" s="1183"/>
      <c r="O1279" s="1183"/>
      <c r="P1279" s="1183"/>
      <c r="Q1279" s="1183"/>
      <c r="R1279" s="1183"/>
      <c r="S1279" s="1183"/>
      <c r="T1279" s="1183"/>
      <c r="U1279" s="1183"/>
      <c r="V1279" s="1183"/>
      <c r="W1279" s="1183"/>
      <c r="X1279" s="1183"/>
      <c r="Y1279" s="1183"/>
      <c r="Z1279" s="1183"/>
      <c r="AA1279" s="1183"/>
      <c r="AB1279" s="671">
        <v>33</v>
      </c>
      <c r="AC1279" s="671">
        <v>181</v>
      </c>
    </row>
    <row r="1280" spans="1:31" ht="30" customHeight="1" x14ac:dyDescent="0.3">
      <c r="A1280" s="672" t="s">
        <v>1</v>
      </c>
      <c r="B1280" s="672"/>
      <c r="C1280" s="672"/>
      <c r="D1280" s="673">
        <v>239</v>
      </c>
      <c r="E1280" s="673">
        <v>98</v>
      </c>
      <c r="F1280" s="673">
        <v>247</v>
      </c>
      <c r="G1280" s="673">
        <v>83</v>
      </c>
      <c r="H1280" s="673">
        <v>0</v>
      </c>
      <c r="I1280" s="673">
        <v>0</v>
      </c>
      <c r="J1280" s="673">
        <v>0</v>
      </c>
      <c r="K1280" s="673">
        <v>0</v>
      </c>
      <c r="L1280" s="673">
        <v>0</v>
      </c>
      <c r="M1280" s="673">
        <v>0</v>
      </c>
      <c r="N1280" s="673">
        <v>0</v>
      </c>
      <c r="O1280" s="673">
        <v>0</v>
      </c>
      <c r="P1280" s="673">
        <v>0</v>
      </c>
      <c r="Q1280" s="673">
        <v>0</v>
      </c>
      <c r="R1280" s="673">
        <v>0</v>
      </c>
      <c r="S1280" s="673">
        <v>0</v>
      </c>
      <c r="T1280" s="673">
        <v>0</v>
      </c>
      <c r="U1280" s="673">
        <v>0</v>
      </c>
      <c r="V1280" s="673">
        <v>0</v>
      </c>
      <c r="W1280" s="673">
        <v>0</v>
      </c>
      <c r="X1280" s="673">
        <v>0</v>
      </c>
      <c r="Y1280" s="673">
        <v>0</v>
      </c>
      <c r="Z1280" s="673">
        <v>0</v>
      </c>
      <c r="AA1280" s="673">
        <v>0</v>
      </c>
      <c r="AB1280" s="673">
        <v>486</v>
      </c>
      <c r="AC1280" s="673">
        <v>181</v>
      </c>
    </row>
    <row r="1281" spans="1:31" ht="15" customHeight="1" x14ac:dyDescent="0.3">
      <c r="A1281" s="298"/>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298"/>
    </row>
    <row r="1282" spans="1:31" ht="15" customHeight="1" x14ac:dyDescent="0.3">
      <c r="A1282" s="674"/>
      <c r="B1282" s="300"/>
      <c r="C1282" s="300"/>
      <c r="D1282" s="300"/>
      <c r="E1282" s="300"/>
      <c r="F1282" s="300"/>
      <c r="G1282" s="300"/>
      <c r="H1282" s="300"/>
      <c r="I1282" s="300"/>
      <c r="J1282" s="300"/>
      <c r="K1282" s="300"/>
      <c r="L1282" s="300"/>
      <c r="M1282" s="300"/>
      <c r="N1282" s="300"/>
      <c r="O1282" s="300"/>
      <c r="P1282" s="300"/>
      <c r="Q1282" s="300"/>
      <c r="R1282" s="300"/>
      <c r="S1282" s="300"/>
      <c r="T1282" s="300"/>
      <c r="U1282" s="300"/>
      <c r="V1282" s="300"/>
      <c r="W1282" s="300"/>
      <c r="X1282" s="300"/>
      <c r="Y1282" s="300"/>
      <c r="Z1282" s="300"/>
      <c r="AA1282" s="300"/>
      <c r="AB1282" s="300"/>
      <c r="AC1282" s="300"/>
      <c r="AD1282" s="300"/>
      <c r="AE1282" s="300"/>
    </row>
    <row r="1283" spans="1:31" ht="18" thickBot="1" x14ac:dyDescent="0.35">
      <c r="A1283" s="649" t="s">
        <v>679</v>
      </c>
      <c r="B1283" s="667"/>
      <c r="C1283" s="667"/>
      <c r="D1283" s="667"/>
      <c r="E1283" s="667"/>
      <c r="F1283" s="667"/>
      <c r="G1283" s="667"/>
      <c r="H1283" s="667"/>
      <c r="I1283" s="667"/>
      <c r="J1283" s="667"/>
      <c r="K1283" s="667"/>
      <c r="L1283" s="667"/>
      <c r="M1283" s="667"/>
      <c r="N1283" s="667"/>
      <c r="O1283" s="667"/>
      <c r="P1283" s="667"/>
      <c r="Q1283" s="667"/>
      <c r="R1283" s="667"/>
      <c r="S1283" s="667"/>
      <c r="T1283" s="667"/>
      <c r="U1283" s="667"/>
      <c r="V1283" s="667"/>
      <c r="W1283" s="667"/>
      <c r="X1283" s="667"/>
      <c r="Y1283" s="667"/>
      <c r="Z1283" s="667"/>
      <c r="AA1283" s="667"/>
      <c r="AB1283" s="667"/>
      <c r="AC1283" s="667"/>
      <c r="AD1283" s="667"/>
      <c r="AE1283" s="667"/>
    </row>
    <row r="1284" spans="1:31" ht="7.5" customHeight="1" thickTop="1" x14ac:dyDescent="0.3">
      <c r="A1284" s="652"/>
      <c r="B1284" s="652"/>
      <c r="C1284" s="652"/>
      <c r="D1284" s="652"/>
      <c r="E1284" s="652"/>
      <c r="F1284" s="652"/>
      <c r="G1284" s="652"/>
      <c r="H1284" s="652"/>
      <c r="I1284" s="652"/>
      <c r="J1284" s="652"/>
      <c r="K1284" s="652"/>
      <c r="L1284" s="652"/>
      <c r="M1284" s="652"/>
      <c r="N1284" s="652"/>
      <c r="O1284" s="652"/>
      <c r="P1284" s="652"/>
      <c r="Q1284" s="652"/>
      <c r="R1284" s="652"/>
      <c r="S1284" s="652"/>
      <c r="T1284" s="652"/>
      <c r="U1284" s="652"/>
      <c r="V1284" s="652"/>
      <c r="W1284" s="652"/>
      <c r="X1284" s="652"/>
      <c r="Y1284" s="652"/>
      <c r="Z1284" s="652"/>
      <c r="AA1284" s="652"/>
      <c r="AB1284" s="652"/>
      <c r="AC1284" s="652"/>
    </row>
    <row r="1285" spans="1:31" s="675" customFormat="1" ht="24" customHeight="1" x14ac:dyDescent="0.3">
      <c r="A1285" s="1295" t="s">
        <v>680</v>
      </c>
      <c r="B1285" s="1296"/>
      <c r="C1285" s="1296"/>
      <c r="D1285" s="1287" t="s">
        <v>277</v>
      </c>
      <c r="E1285" s="1287"/>
      <c r="F1285" s="1287" t="s">
        <v>278</v>
      </c>
      <c r="G1285" s="1287"/>
      <c r="H1285" s="1287" t="s">
        <v>279</v>
      </c>
      <c r="I1285" s="1287"/>
      <c r="J1285" s="1287" t="s">
        <v>280</v>
      </c>
      <c r="K1285" s="1287"/>
      <c r="L1285" s="1287" t="s">
        <v>281</v>
      </c>
      <c r="M1285" s="1287"/>
      <c r="N1285" s="1287" t="s">
        <v>282</v>
      </c>
      <c r="O1285" s="1287"/>
      <c r="P1285" s="1287" t="s">
        <v>283</v>
      </c>
      <c r="Q1285" s="1287"/>
      <c r="R1285" s="1287" t="s">
        <v>284</v>
      </c>
      <c r="S1285" s="1287"/>
      <c r="T1285" s="1287" t="s">
        <v>285</v>
      </c>
      <c r="U1285" s="1287"/>
      <c r="V1285" s="1287" t="s">
        <v>286</v>
      </c>
      <c r="W1285" s="1287"/>
      <c r="X1285" s="1287" t="s">
        <v>287</v>
      </c>
      <c r="Y1285" s="1287"/>
      <c r="Z1285" s="1287" t="s">
        <v>288</v>
      </c>
      <c r="AA1285" s="1287"/>
      <c r="AB1285" s="1287" t="s">
        <v>1</v>
      </c>
      <c r="AC1285" s="1292"/>
    </row>
    <row r="1286" spans="1:31" s="675" customFormat="1" ht="24" customHeight="1" x14ac:dyDescent="0.3">
      <c r="A1286" s="1295"/>
      <c r="B1286" s="1296"/>
      <c r="C1286" s="1296"/>
      <c r="D1286" s="669" t="s">
        <v>674</v>
      </c>
      <c r="E1286" s="669" t="s">
        <v>675</v>
      </c>
      <c r="F1286" s="669" t="s">
        <v>674</v>
      </c>
      <c r="G1286" s="669" t="s">
        <v>675</v>
      </c>
      <c r="H1286" s="669" t="s">
        <v>674</v>
      </c>
      <c r="I1286" s="669" t="s">
        <v>675</v>
      </c>
      <c r="J1286" s="669" t="s">
        <v>674</v>
      </c>
      <c r="K1286" s="669" t="s">
        <v>675</v>
      </c>
      <c r="L1286" s="669" t="s">
        <v>674</v>
      </c>
      <c r="M1286" s="669" t="s">
        <v>675</v>
      </c>
      <c r="N1286" s="669" t="s">
        <v>674</v>
      </c>
      <c r="O1286" s="669" t="s">
        <v>675</v>
      </c>
      <c r="P1286" s="669" t="s">
        <v>674</v>
      </c>
      <c r="Q1286" s="669" t="s">
        <v>675</v>
      </c>
      <c r="R1286" s="669" t="s">
        <v>674</v>
      </c>
      <c r="S1286" s="669" t="s">
        <v>675</v>
      </c>
      <c r="T1286" s="669" t="s">
        <v>674</v>
      </c>
      <c r="U1286" s="669" t="s">
        <v>675</v>
      </c>
      <c r="V1286" s="669" t="s">
        <v>674</v>
      </c>
      <c r="W1286" s="669" t="s">
        <v>675</v>
      </c>
      <c r="X1286" s="669" t="s">
        <v>674</v>
      </c>
      <c r="Y1286" s="669" t="s">
        <v>675</v>
      </c>
      <c r="Z1286" s="669" t="s">
        <v>674</v>
      </c>
      <c r="AA1286" s="669" t="s">
        <v>675</v>
      </c>
      <c r="AB1286" s="669" t="s">
        <v>674</v>
      </c>
      <c r="AC1286" s="669" t="s">
        <v>675</v>
      </c>
    </row>
    <row r="1287" spans="1:31" s="678" customFormat="1" ht="30" customHeight="1" x14ac:dyDescent="0.3">
      <c r="A1287" s="1293" t="s">
        <v>681</v>
      </c>
      <c r="B1287" s="1293"/>
      <c r="C1287" s="1293"/>
      <c r="D1287" s="676">
        <v>0</v>
      </c>
      <c r="E1287" s="676">
        <v>0</v>
      </c>
      <c r="F1287" s="676">
        <v>0</v>
      </c>
      <c r="G1287" s="676">
        <v>0</v>
      </c>
      <c r="H1287" s="676"/>
      <c r="I1287" s="676"/>
      <c r="J1287" s="676"/>
      <c r="K1287" s="676"/>
      <c r="L1287" s="676"/>
      <c r="M1287" s="676"/>
      <c r="N1287" s="676"/>
      <c r="O1287" s="676"/>
      <c r="P1287" s="676"/>
      <c r="Q1287" s="676"/>
      <c r="R1287" s="676"/>
      <c r="S1287" s="676"/>
      <c r="T1287" s="676"/>
      <c r="U1287" s="676"/>
      <c r="V1287" s="676"/>
      <c r="W1287" s="676"/>
      <c r="X1287" s="676"/>
      <c r="Y1287" s="676"/>
      <c r="Z1287" s="676"/>
      <c r="AA1287" s="676"/>
      <c r="AB1287" s="677">
        <v>0</v>
      </c>
      <c r="AC1287" s="677">
        <v>0</v>
      </c>
    </row>
    <row r="1288" spans="1:31" s="678" customFormat="1" ht="30" customHeight="1" x14ac:dyDescent="0.3">
      <c r="A1288" s="1297" t="s">
        <v>682</v>
      </c>
      <c r="B1288" s="1297"/>
      <c r="C1288" s="1297"/>
      <c r="D1288" s="676">
        <v>0</v>
      </c>
      <c r="E1288" s="679">
        <v>0</v>
      </c>
      <c r="F1288" s="676">
        <v>0</v>
      </c>
      <c r="G1288" s="679">
        <v>0</v>
      </c>
      <c r="H1288" s="676"/>
      <c r="I1288" s="679"/>
      <c r="J1288" s="676"/>
      <c r="K1288" s="679"/>
      <c r="L1288" s="676"/>
      <c r="M1288" s="679"/>
      <c r="N1288" s="676"/>
      <c r="O1288" s="679"/>
      <c r="P1288" s="676"/>
      <c r="Q1288" s="676"/>
      <c r="R1288" s="676"/>
      <c r="S1288" s="676"/>
      <c r="T1288" s="676"/>
      <c r="U1288" s="676"/>
      <c r="V1288" s="676"/>
      <c r="W1288" s="676"/>
      <c r="X1288" s="676"/>
      <c r="Y1288" s="676"/>
      <c r="Z1288" s="676"/>
      <c r="AA1288" s="676"/>
      <c r="AB1288" s="677">
        <v>0</v>
      </c>
      <c r="AC1288" s="677">
        <v>0</v>
      </c>
    </row>
    <row r="1289" spans="1:31" s="678" customFormat="1" ht="30" customHeight="1" x14ac:dyDescent="0.3">
      <c r="A1289" s="1297" t="s">
        <v>683</v>
      </c>
      <c r="B1289" s="1297"/>
      <c r="C1289" s="1297"/>
      <c r="D1289" s="676">
        <v>2</v>
      </c>
      <c r="E1289" s="679">
        <v>0</v>
      </c>
      <c r="F1289" s="676">
        <v>1</v>
      </c>
      <c r="G1289" s="679">
        <v>0</v>
      </c>
      <c r="H1289" s="676"/>
      <c r="I1289" s="679"/>
      <c r="J1289" s="676"/>
      <c r="K1289" s="679"/>
      <c r="L1289" s="676"/>
      <c r="M1289" s="679"/>
      <c r="N1289" s="676"/>
      <c r="O1289" s="679"/>
      <c r="P1289" s="676"/>
      <c r="Q1289" s="676"/>
      <c r="R1289" s="676"/>
      <c r="S1289" s="676"/>
      <c r="T1289" s="676"/>
      <c r="U1289" s="676"/>
      <c r="V1289" s="676"/>
      <c r="W1289" s="676"/>
      <c r="X1289" s="676"/>
      <c r="Y1289" s="676"/>
      <c r="Z1289" s="676"/>
      <c r="AA1289" s="676"/>
      <c r="AB1289" s="677">
        <v>3</v>
      </c>
      <c r="AC1289" s="677">
        <v>0</v>
      </c>
    </row>
    <row r="1290" spans="1:31" s="678" customFormat="1" ht="30" customHeight="1" x14ac:dyDescent="0.3">
      <c r="A1290" s="1297" t="s">
        <v>684</v>
      </c>
      <c r="B1290" s="1297"/>
      <c r="C1290" s="1297"/>
      <c r="D1290" s="676">
        <v>0</v>
      </c>
      <c r="E1290" s="679">
        <v>0</v>
      </c>
      <c r="F1290" s="676">
        <v>0</v>
      </c>
      <c r="G1290" s="679">
        <v>0</v>
      </c>
      <c r="H1290" s="676"/>
      <c r="I1290" s="679"/>
      <c r="J1290" s="676"/>
      <c r="K1290" s="679"/>
      <c r="L1290" s="676"/>
      <c r="M1290" s="679"/>
      <c r="N1290" s="676"/>
      <c r="O1290" s="679"/>
      <c r="P1290" s="676"/>
      <c r="Q1290" s="676"/>
      <c r="R1290" s="676"/>
      <c r="S1290" s="676"/>
      <c r="T1290" s="676"/>
      <c r="U1290" s="676"/>
      <c r="V1290" s="676"/>
      <c r="W1290" s="676"/>
      <c r="X1290" s="676"/>
      <c r="Y1290" s="676"/>
      <c r="Z1290" s="676"/>
      <c r="AA1290" s="676"/>
      <c r="AB1290" s="677">
        <v>0</v>
      </c>
      <c r="AC1290" s="677">
        <v>0</v>
      </c>
    </row>
    <row r="1291" spans="1:31" s="678" customFormat="1" ht="30" customHeight="1" x14ac:dyDescent="0.3">
      <c r="A1291" s="1294" t="s">
        <v>685</v>
      </c>
      <c r="B1291" s="1294"/>
      <c r="C1291" s="1294"/>
      <c r="D1291" s="676">
        <v>8</v>
      </c>
      <c r="E1291" s="679">
        <v>135</v>
      </c>
      <c r="F1291" s="676">
        <v>3</v>
      </c>
      <c r="G1291" s="679">
        <v>214</v>
      </c>
      <c r="H1291" s="676"/>
      <c r="I1291" s="679"/>
      <c r="J1291" s="676"/>
      <c r="K1291" s="679"/>
      <c r="L1291" s="676"/>
      <c r="M1291" s="679"/>
      <c r="N1291" s="676"/>
      <c r="O1291" s="679"/>
      <c r="P1291" s="676"/>
      <c r="Q1291" s="676"/>
      <c r="R1291" s="676"/>
      <c r="S1291" s="676"/>
      <c r="T1291" s="676"/>
      <c r="U1291" s="676"/>
      <c r="V1291" s="676"/>
      <c r="W1291" s="676"/>
      <c r="X1291" s="676"/>
      <c r="Y1291" s="676"/>
      <c r="Z1291" s="676"/>
      <c r="AA1291" s="676"/>
      <c r="AB1291" s="677">
        <v>11</v>
      </c>
      <c r="AC1291" s="677">
        <v>349</v>
      </c>
    </row>
    <row r="1292" spans="1:31" s="678" customFormat="1" ht="27" customHeight="1" x14ac:dyDescent="0.3">
      <c r="A1292" s="680" t="s">
        <v>1</v>
      </c>
      <c r="B1292" s="680"/>
      <c r="C1292" s="680"/>
      <c r="D1292" s="673">
        <v>10</v>
      </c>
      <c r="E1292" s="673">
        <v>135</v>
      </c>
      <c r="F1292" s="673">
        <v>4</v>
      </c>
      <c r="G1292" s="673">
        <v>214</v>
      </c>
      <c r="H1292" s="673">
        <v>0</v>
      </c>
      <c r="I1292" s="673">
        <v>0</v>
      </c>
      <c r="J1292" s="673">
        <v>0</v>
      </c>
      <c r="K1292" s="673">
        <v>0</v>
      </c>
      <c r="L1292" s="673">
        <v>0</v>
      </c>
      <c r="M1292" s="673">
        <v>0</v>
      </c>
      <c r="N1292" s="673">
        <v>0</v>
      </c>
      <c r="O1292" s="673">
        <v>0</v>
      </c>
      <c r="P1292" s="673">
        <v>0</v>
      </c>
      <c r="Q1292" s="673">
        <v>0</v>
      </c>
      <c r="R1292" s="673">
        <v>0</v>
      </c>
      <c r="S1292" s="673">
        <v>0</v>
      </c>
      <c r="T1292" s="673">
        <v>0</v>
      </c>
      <c r="U1292" s="673">
        <v>0</v>
      </c>
      <c r="V1292" s="673">
        <v>0</v>
      </c>
      <c r="W1292" s="673">
        <v>0</v>
      </c>
      <c r="X1292" s="673">
        <v>0</v>
      </c>
      <c r="Y1292" s="673">
        <v>0</v>
      </c>
      <c r="Z1292" s="673">
        <v>0</v>
      </c>
      <c r="AA1292" s="673">
        <v>0</v>
      </c>
      <c r="AB1292" s="673">
        <v>14</v>
      </c>
      <c r="AC1292" s="673">
        <v>349</v>
      </c>
    </row>
    <row r="1293" spans="1:31" ht="15" customHeight="1" x14ac:dyDescent="0.3">
      <c r="A1293" s="355"/>
    </row>
    <row r="1294" spans="1:31" ht="15" customHeight="1" x14ac:dyDescent="0.3">
      <c r="A1294" s="674"/>
      <c r="B1294" s="300"/>
      <c r="C1294" s="300"/>
      <c r="D1294" s="300"/>
      <c r="E1294" s="300"/>
      <c r="F1294" s="300"/>
      <c r="G1294" s="300"/>
      <c r="H1294" s="300"/>
      <c r="I1294" s="300"/>
      <c r="J1294" s="300"/>
      <c r="K1294" s="300"/>
      <c r="L1294" s="300"/>
      <c r="M1294" s="300"/>
      <c r="N1294" s="300"/>
      <c r="O1294" s="300"/>
      <c r="P1294" s="300"/>
      <c r="Q1294" s="300"/>
      <c r="R1294" s="300"/>
      <c r="S1294" s="300"/>
      <c r="T1294" s="300"/>
      <c r="U1294" s="300"/>
      <c r="V1294" s="300"/>
      <c r="W1294" s="300"/>
      <c r="X1294" s="300"/>
      <c r="Y1294" s="300"/>
      <c r="Z1294" s="300"/>
      <c r="AA1294" s="300"/>
      <c r="AB1294" s="300"/>
      <c r="AC1294" s="300"/>
      <c r="AD1294" s="300"/>
      <c r="AE1294" s="300"/>
    </row>
    <row r="1295" spans="1:31" ht="18" thickBot="1" x14ac:dyDescent="0.35">
      <c r="A1295" s="649" t="s">
        <v>686</v>
      </c>
      <c r="B1295" s="667"/>
      <c r="C1295" s="667"/>
      <c r="D1295" s="667"/>
      <c r="E1295" s="667"/>
      <c r="F1295" s="667"/>
      <c r="G1295" s="667"/>
      <c r="H1295" s="667"/>
      <c r="I1295" s="667"/>
      <c r="J1295" s="667"/>
      <c r="K1295" s="667"/>
      <c r="L1295" s="667"/>
      <c r="M1295" s="667"/>
      <c r="N1295" s="667"/>
      <c r="O1295" s="667"/>
      <c r="P1295" s="667"/>
      <c r="Q1295" s="667"/>
      <c r="R1295" s="667"/>
      <c r="S1295" s="667"/>
      <c r="T1295" s="667"/>
      <c r="U1295" s="667"/>
      <c r="V1295" s="667"/>
      <c r="W1295" s="667"/>
      <c r="X1295" s="667"/>
      <c r="Y1295" s="667"/>
      <c r="Z1295" s="667"/>
      <c r="AA1295" s="667"/>
      <c r="AB1295" s="667"/>
      <c r="AC1295" s="667"/>
      <c r="AD1295" s="667"/>
      <c r="AE1295" s="667"/>
    </row>
    <row r="1296" spans="1:31" ht="7.5" customHeight="1" thickTop="1" x14ac:dyDescent="0.3">
      <c r="A1296" s="652"/>
      <c r="B1296" s="652"/>
      <c r="C1296" s="652"/>
      <c r="D1296" s="652"/>
      <c r="E1296" s="652"/>
      <c r="F1296" s="652"/>
      <c r="G1296" s="652"/>
      <c r="H1296" s="652"/>
      <c r="I1296" s="652"/>
      <c r="J1296" s="652"/>
      <c r="K1296" s="652"/>
      <c r="L1296" s="652"/>
      <c r="M1296" s="652"/>
      <c r="N1296" s="652"/>
      <c r="O1296" s="652"/>
      <c r="P1296" s="652"/>
      <c r="Q1296" s="652"/>
      <c r="R1296" s="652"/>
      <c r="S1296" s="652"/>
      <c r="T1296" s="652"/>
      <c r="U1296" s="652"/>
      <c r="V1296" s="652"/>
      <c r="W1296" s="652"/>
      <c r="X1296" s="652"/>
      <c r="Y1296" s="652"/>
      <c r="Z1296" s="652"/>
      <c r="AA1296" s="652"/>
      <c r="AB1296" s="652"/>
      <c r="AC1296" s="652"/>
    </row>
    <row r="1297" spans="1:31" s="675" customFormat="1" ht="24" customHeight="1" x14ac:dyDescent="0.3">
      <c r="A1297" s="1295" t="s">
        <v>659</v>
      </c>
      <c r="B1297" s="1296"/>
      <c r="C1297" s="1296"/>
      <c r="D1297" s="1287" t="s">
        <v>277</v>
      </c>
      <c r="E1297" s="1287"/>
      <c r="F1297" s="1287" t="s">
        <v>278</v>
      </c>
      <c r="G1297" s="1287"/>
      <c r="H1297" s="1287" t="s">
        <v>279</v>
      </c>
      <c r="I1297" s="1287"/>
      <c r="J1297" s="1287" t="s">
        <v>280</v>
      </c>
      <c r="K1297" s="1287"/>
      <c r="L1297" s="1287" t="s">
        <v>281</v>
      </c>
      <c r="M1297" s="1287"/>
      <c r="N1297" s="1306" t="s">
        <v>282</v>
      </c>
      <c r="O1297" s="1307"/>
      <c r="P1297" s="1287" t="s">
        <v>283</v>
      </c>
      <c r="Q1297" s="1287"/>
      <c r="R1297" s="1287" t="s">
        <v>284</v>
      </c>
      <c r="S1297" s="1287"/>
      <c r="T1297" s="1287" t="s">
        <v>285</v>
      </c>
      <c r="U1297" s="1287"/>
      <c r="V1297" s="1287" t="s">
        <v>286</v>
      </c>
      <c r="W1297" s="1287"/>
      <c r="X1297" s="1287" t="s">
        <v>287</v>
      </c>
      <c r="Y1297" s="1287"/>
      <c r="Z1297" s="1287" t="s">
        <v>288</v>
      </c>
      <c r="AA1297" s="1287"/>
      <c r="AB1297" s="1287" t="s">
        <v>1</v>
      </c>
      <c r="AC1297" s="1292"/>
    </row>
    <row r="1298" spans="1:31" s="675" customFormat="1" ht="24" customHeight="1" x14ac:dyDescent="0.3">
      <c r="A1298" s="1295"/>
      <c r="B1298" s="1296"/>
      <c r="C1298" s="1296"/>
      <c r="D1298" s="669" t="s">
        <v>674</v>
      </c>
      <c r="E1298" s="669" t="s">
        <v>675</v>
      </c>
      <c r="F1298" s="669" t="s">
        <v>674</v>
      </c>
      <c r="G1298" s="669" t="s">
        <v>675</v>
      </c>
      <c r="H1298" s="669" t="s">
        <v>674</v>
      </c>
      <c r="I1298" s="669" t="s">
        <v>675</v>
      </c>
      <c r="J1298" s="669" t="s">
        <v>674</v>
      </c>
      <c r="K1298" s="669" t="s">
        <v>675</v>
      </c>
      <c r="L1298" s="669" t="s">
        <v>674</v>
      </c>
      <c r="M1298" s="669" t="s">
        <v>675</v>
      </c>
      <c r="N1298" s="669" t="s">
        <v>674</v>
      </c>
      <c r="O1298" s="669" t="s">
        <v>675</v>
      </c>
      <c r="P1298" s="669" t="s">
        <v>674</v>
      </c>
      <c r="Q1298" s="669" t="s">
        <v>675</v>
      </c>
      <c r="R1298" s="669" t="s">
        <v>674</v>
      </c>
      <c r="S1298" s="669" t="s">
        <v>675</v>
      </c>
      <c r="T1298" s="669" t="s">
        <v>674</v>
      </c>
      <c r="U1298" s="669" t="s">
        <v>675</v>
      </c>
      <c r="V1298" s="669" t="s">
        <v>674</v>
      </c>
      <c r="W1298" s="669" t="s">
        <v>675</v>
      </c>
      <c r="X1298" s="669" t="s">
        <v>674</v>
      </c>
      <c r="Y1298" s="669" t="s">
        <v>675</v>
      </c>
      <c r="Z1298" s="669" t="s">
        <v>674</v>
      </c>
      <c r="AA1298" s="669" t="s">
        <v>675</v>
      </c>
      <c r="AB1298" s="669" t="s">
        <v>674</v>
      </c>
      <c r="AC1298" s="669" t="s">
        <v>675</v>
      </c>
    </row>
    <row r="1299" spans="1:31" s="675" customFormat="1" ht="49.5" customHeight="1" x14ac:dyDescent="0.3">
      <c r="A1299" s="1297" t="s">
        <v>687</v>
      </c>
      <c r="B1299" s="1297"/>
      <c r="C1299" s="1297"/>
      <c r="D1299" s="679">
        <v>13</v>
      </c>
      <c r="E1299" s="679">
        <v>222</v>
      </c>
      <c r="F1299" s="679">
        <v>26</v>
      </c>
      <c r="G1299" s="679">
        <v>397</v>
      </c>
      <c r="H1299" s="679"/>
      <c r="I1299" s="679"/>
      <c r="J1299" s="679"/>
      <c r="K1299" s="679"/>
      <c r="L1299" s="679"/>
      <c r="M1299" s="679"/>
      <c r="N1299" s="679"/>
      <c r="O1299" s="679"/>
      <c r="P1299" s="679"/>
      <c r="Q1299" s="679"/>
      <c r="R1299" s="679"/>
      <c r="S1299" s="679"/>
      <c r="T1299" s="679"/>
      <c r="U1299" s="679"/>
      <c r="V1299" s="679"/>
      <c r="W1299" s="679"/>
      <c r="X1299" s="679"/>
      <c r="Y1299" s="679"/>
      <c r="Z1299" s="679"/>
      <c r="AA1299" s="679"/>
      <c r="AB1299" s="681">
        <v>39</v>
      </c>
      <c r="AC1299" s="681">
        <v>619</v>
      </c>
    </row>
    <row r="1300" spans="1:31" s="675" customFormat="1" ht="30" customHeight="1" x14ac:dyDescent="0.3">
      <c r="A1300" s="672" t="s">
        <v>1</v>
      </c>
      <c r="B1300" s="672"/>
      <c r="C1300" s="672"/>
      <c r="D1300" s="673">
        <v>13</v>
      </c>
      <c r="E1300" s="673">
        <v>222</v>
      </c>
      <c r="F1300" s="673">
        <v>26</v>
      </c>
      <c r="G1300" s="673">
        <v>397</v>
      </c>
      <c r="H1300" s="673">
        <v>0</v>
      </c>
      <c r="I1300" s="673">
        <v>0</v>
      </c>
      <c r="J1300" s="673">
        <v>0</v>
      </c>
      <c r="K1300" s="673">
        <v>0</v>
      </c>
      <c r="L1300" s="673">
        <v>0</v>
      </c>
      <c r="M1300" s="673">
        <v>0</v>
      </c>
      <c r="N1300" s="673">
        <v>0</v>
      </c>
      <c r="O1300" s="673">
        <v>0</v>
      </c>
      <c r="P1300" s="673">
        <v>0</v>
      </c>
      <c r="Q1300" s="673">
        <v>0</v>
      </c>
      <c r="R1300" s="673">
        <v>0</v>
      </c>
      <c r="S1300" s="673">
        <v>0</v>
      </c>
      <c r="T1300" s="673">
        <v>0</v>
      </c>
      <c r="U1300" s="673">
        <v>0</v>
      </c>
      <c r="V1300" s="673">
        <v>0</v>
      </c>
      <c r="W1300" s="673">
        <v>0</v>
      </c>
      <c r="X1300" s="673">
        <v>0</v>
      </c>
      <c r="Y1300" s="673">
        <v>0</v>
      </c>
      <c r="Z1300" s="673">
        <v>0</v>
      </c>
      <c r="AA1300" s="673">
        <v>0</v>
      </c>
      <c r="AB1300" s="673">
        <v>39</v>
      </c>
      <c r="AC1300" s="673">
        <v>619</v>
      </c>
    </row>
    <row r="1301" spans="1:31" ht="15" customHeight="1" x14ac:dyDescent="0.3"/>
    <row r="1302" spans="1:31" ht="15" customHeight="1" x14ac:dyDescent="0.3"/>
    <row r="1303" spans="1:31" ht="18" thickBot="1" x14ac:dyDescent="0.35">
      <c r="A1303" s="649" t="s">
        <v>688</v>
      </c>
      <c r="B1303" s="667"/>
      <c r="C1303" s="667"/>
      <c r="D1303" s="667"/>
      <c r="E1303" s="667"/>
      <c r="F1303" s="667"/>
      <c r="G1303" s="667"/>
      <c r="H1303" s="667"/>
      <c r="I1303" s="667"/>
      <c r="J1303" s="667"/>
      <c r="K1303" s="667"/>
      <c r="L1303" s="667"/>
      <c r="M1303" s="667"/>
      <c r="N1303" s="667"/>
      <c r="O1303" s="667"/>
      <c r="P1303" s="667"/>
      <c r="Q1303" s="667"/>
      <c r="R1303" s="667"/>
      <c r="S1303" s="667"/>
      <c r="T1303" s="667"/>
      <c r="U1303" s="667"/>
      <c r="V1303" s="667"/>
      <c r="W1303" s="667"/>
      <c r="X1303" s="667"/>
      <c r="Y1303" s="667"/>
      <c r="Z1303" s="667"/>
      <c r="AA1303" s="667"/>
      <c r="AB1303" s="667"/>
      <c r="AC1303" s="667"/>
      <c r="AD1303" s="667"/>
      <c r="AE1303" s="667"/>
    </row>
    <row r="1304" spans="1:31" ht="7.5" customHeight="1" thickTop="1" x14ac:dyDescent="0.3">
      <c r="A1304" s="652"/>
      <c r="B1304" s="652"/>
      <c r="C1304" s="652"/>
      <c r="D1304" s="652"/>
      <c r="E1304" s="652"/>
      <c r="F1304" s="652"/>
      <c r="G1304" s="652"/>
      <c r="H1304" s="652"/>
      <c r="I1304" s="652"/>
      <c r="J1304" s="652"/>
      <c r="K1304" s="652"/>
      <c r="L1304" s="652"/>
      <c r="M1304" s="652"/>
      <c r="N1304" s="652"/>
      <c r="O1304" s="652"/>
      <c r="P1304" s="652"/>
      <c r="Q1304" s="652"/>
      <c r="R1304" s="652"/>
      <c r="S1304" s="652"/>
      <c r="T1304" s="652"/>
      <c r="U1304" s="652"/>
      <c r="V1304" s="652"/>
      <c r="W1304" s="652"/>
      <c r="X1304" s="652"/>
      <c r="Y1304" s="652"/>
      <c r="Z1304" s="652"/>
      <c r="AA1304" s="652"/>
      <c r="AB1304" s="652"/>
      <c r="AC1304" s="652"/>
    </row>
    <row r="1305" spans="1:31" s="675" customFormat="1" ht="24" customHeight="1" x14ac:dyDescent="0.3">
      <c r="A1305" s="1295" t="s">
        <v>689</v>
      </c>
      <c r="B1305" s="1296"/>
      <c r="C1305" s="1296"/>
      <c r="D1305" s="1287" t="s">
        <v>277</v>
      </c>
      <c r="E1305" s="1287"/>
      <c r="F1305" s="1287" t="s">
        <v>278</v>
      </c>
      <c r="G1305" s="1287"/>
      <c r="H1305" s="1287" t="s">
        <v>279</v>
      </c>
      <c r="I1305" s="1287"/>
      <c r="J1305" s="1287" t="s">
        <v>280</v>
      </c>
      <c r="K1305" s="1287"/>
      <c r="L1305" s="1287" t="s">
        <v>281</v>
      </c>
      <c r="M1305" s="1287"/>
      <c r="N1305" s="1287" t="s">
        <v>282</v>
      </c>
      <c r="O1305" s="1287"/>
      <c r="P1305" s="1287" t="s">
        <v>283</v>
      </c>
      <c r="Q1305" s="1287"/>
      <c r="R1305" s="1287" t="s">
        <v>284</v>
      </c>
      <c r="S1305" s="1287"/>
      <c r="T1305" s="1287" t="s">
        <v>285</v>
      </c>
      <c r="U1305" s="1287"/>
      <c r="V1305" s="1287" t="s">
        <v>286</v>
      </c>
      <c r="W1305" s="1287"/>
      <c r="X1305" s="1287" t="s">
        <v>287</v>
      </c>
      <c r="Y1305" s="1287"/>
      <c r="Z1305" s="1287" t="s">
        <v>288</v>
      </c>
      <c r="AA1305" s="1287"/>
      <c r="AB1305" s="1287" t="s">
        <v>1</v>
      </c>
      <c r="AC1305" s="1292"/>
    </row>
    <row r="1306" spans="1:31" s="675" customFormat="1" ht="24" customHeight="1" x14ac:dyDescent="0.3">
      <c r="A1306" s="1295"/>
      <c r="B1306" s="1296"/>
      <c r="C1306" s="1296"/>
      <c r="D1306" s="669" t="s">
        <v>674</v>
      </c>
      <c r="E1306" s="669" t="s">
        <v>675</v>
      </c>
      <c r="F1306" s="669" t="s">
        <v>674</v>
      </c>
      <c r="G1306" s="669" t="s">
        <v>675</v>
      </c>
      <c r="H1306" s="669" t="s">
        <v>674</v>
      </c>
      <c r="I1306" s="669" t="s">
        <v>675</v>
      </c>
      <c r="J1306" s="669" t="s">
        <v>674</v>
      </c>
      <c r="K1306" s="669" t="s">
        <v>675</v>
      </c>
      <c r="L1306" s="669" t="s">
        <v>674</v>
      </c>
      <c r="M1306" s="669" t="s">
        <v>675</v>
      </c>
      <c r="N1306" s="669" t="s">
        <v>674</v>
      </c>
      <c r="O1306" s="669" t="s">
        <v>675</v>
      </c>
      <c r="P1306" s="669" t="s">
        <v>674</v>
      </c>
      <c r="Q1306" s="669" t="s">
        <v>675</v>
      </c>
      <c r="R1306" s="669" t="s">
        <v>674</v>
      </c>
      <c r="S1306" s="669" t="s">
        <v>675</v>
      </c>
      <c r="T1306" s="669" t="s">
        <v>674</v>
      </c>
      <c r="U1306" s="669" t="s">
        <v>675</v>
      </c>
      <c r="V1306" s="669" t="s">
        <v>674</v>
      </c>
      <c r="W1306" s="669" t="s">
        <v>675</v>
      </c>
      <c r="X1306" s="669" t="s">
        <v>674</v>
      </c>
      <c r="Y1306" s="669" t="s">
        <v>675</v>
      </c>
      <c r="Z1306" s="669" t="s">
        <v>674</v>
      </c>
      <c r="AA1306" s="669" t="s">
        <v>675</v>
      </c>
      <c r="AB1306" s="669" t="s">
        <v>674</v>
      </c>
      <c r="AC1306" s="669" t="s">
        <v>675</v>
      </c>
    </row>
    <row r="1307" spans="1:31" s="675" customFormat="1" ht="30" customHeight="1" x14ac:dyDescent="0.3">
      <c r="A1307" s="1293" t="s">
        <v>690</v>
      </c>
      <c r="B1307" s="1293"/>
      <c r="C1307" s="1293"/>
      <c r="D1307" s="676">
        <v>7</v>
      </c>
      <c r="E1307" s="676">
        <v>192</v>
      </c>
      <c r="F1307" s="676">
        <v>3</v>
      </c>
      <c r="G1307" s="676">
        <v>137</v>
      </c>
      <c r="H1307" s="676"/>
      <c r="I1307" s="676"/>
      <c r="J1307" s="676"/>
      <c r="K1307" s="676"/>
      <c r="L1307" s="676"/>
      <c r="M1307" s="676"/>
      <c r="N1307" s="676"/>
      <c r="O1307" s="676"/>
      <c r="P1307" s="676"/>
      <c r="Q1307" s="676"/>
      <c r="R1307" s="676"/>
      <c r="S1307" s="676"/>
      <c r="T1307" s="676"/>
      <c r="U1307" s="676"/>
      <c r="V1307" s="676"/>
      <c r="W1307" s="676"/>
      <c r="X1307" s="676"/>
      <c r="Y1307" s="676"/>
      <c r="Z1307" s="676"/>
      <c r="AA1307" s="676"/>
      <c r="AB1307" s="677">
        <v>10</v>
      </c>
      <c r="AC1307" s="677">
        <v>329</v>
      </c>
    </row>
    <row r="1308" spans="1:31" s="675" customFormat="1" ht="30" customHeight="1" x14ac:dyDescent="0.3">
      <c r="A1308" s="1297" t="s">
        <v>691</v>
      </c>
      <c r="B1308" s="1297"/>
      <c r="C1308" s="1297"/>
      <c r="D1308" s="679">
        <v>0</v>
      </c>
      <c r="E1308" s="676">
        <v>0</v>
      </c>
      <c r="F1308" s="679">
        <v>0</v>
      </c>
      <c r="G1308" s="676">
        <v>0</v>
      </c>
      <c r="H1308" s="679"/>
      <c r="I1308" s="676"/>
      <c r="J1308" s="679"/>
      <c r="K1308" s="676"/>
      <c r="L1308" s="679"/>
      <c r="M1308" s="676"/>
      <c r="N1308" s="679"/>
      <c r="O1308" s="676"/>
      <c r="P1308" s="679"/>
      <c r="Q1308" s="676"/>
      <c r="R1308" s="679"/>
      <c r="S1308" s="676"/>
      <c r="T1308" s="679"/>
      <c r="U1308" s="676"/>
      <c r="V1308" s="679"/>
      <c r="W1308" s="676"/>
      <c r="X1308" s="679"/>
      <c r="Y1308" s="676"/>
      <c r="Z1308" s="679"/>
      <c r="AA1308" s="676"/>
      <c r="AB1308" s="681">
        <v>0</v>
      </c>
      <c r="AC1308" s="677">
        <v>0</v>
      </c>
    </row>
    <row r="1309" spans="1:31" s="675" customFormat="1" ht="30" customHeight="1" x14ac:dyDescent="0.3">
      <c r="A1309" s="1294" t="s">
        <v>692</v>
      </c>
      <c r="B1309" s="1294"/>
      <c r="C1309" s="1294"/>
      <c r="D1309" s="682">
        <v>1</v>
      </c>
      <c r="E1309" s="682">
        <v>90</v>
      </c>
      <c r="F1309" s="682">
        <v>0</v>
      </c>
      <c r="G1309" s="682">
        <v>0</v>
      </c>
      <c r="H1309" s="682"/>
      <c r="I1309" s="682"/>
      <c r="J1309" s="682"/>
      <c r="K1309" s="682"/>
      <c r="L1309" s="682"/>
      <c r="M1309" s="682"/>
      <c r="N1309" s="682"/>
      <c r="O1309" s="682"/>
      <c r="P1309" s="682"/>
      <c r="Q1309" s="682"/>
      <c r="R1309" s="682"/>
      <c r="S1309" s="682"/>
      <c r="T1309" s="682"/>
      <c r="U1309" s="682"/>
      <c r="V1309" s="682"/>
      <c r="W1309" s="682"/>
      <c r="X1309" s="682"/>
      <c r="Y1309" s="682"/>
      <c r="Z1309" s="682"/>
      <c r="AA1309" s="682"/>
      <c r="AB1309" s="683">
        <v>1</v>
      </c>
      <c r="AC1309" s="683">
        <v>90</v>
      </c>
    </row>
    <row r="1310" spans="1:31" s="675" customFormat="1" ht="27" customHeight="1" x14ac:dyDescent="0.3">
      <c r="A1310" s="672" t="s">
        <v>1</v>
      </c>
      <c r="B1310" s="672"/>
      <c r="C1310" s="672"/>
      <c r="D1310" s="673">
        <v>8</v>
      </c>
      <c r="E1310" s="673">
        <v>282</v>
      </c>
      <c r="F1310" s="673">
        <v>3</v>
      </c>
      <c r="G1310" s="673">
        <v>137</v>
      </c>
      <c r="H1310" s="673">
        <v>0</v>
      </c>
      <c r="I1310" s="673">
        <v>0</v>
      </c>
      <c r="J1310" s="673">
        <v>0</v>
      </c>
      <c r="K1310" s="673">
        <v>0</v>
      </c>
      <c r="L1310" s="673">
        <v>0</v>
      </c>
      <c r="M1310" s="673">
        <v>0</v>
      </c>
      <c r="N1310" s="673">
        <v>0</v>
      </c>
      <c r="O1310" s="673">
        <v>0</v>
      </c>
      <c r="P1310" s="673">
        <v>0</v>
      </c>
      <c r="Q1310" s="673">
        <v>0</v>
      </c>
      <c r="R1310" s="673">
        <v>0</v>
      </c>
      <c r="S1310" s="673">
        <v>0</v>
      </c>
      <c r="T1310" s="673">
        <v>0</v>
      </c>
      <c r="U1310" s="673">
        <v>0</v>
      </c>
      <c r="V1310" s="673">
        <v>0</v>
      </c>
      <c r="W1310" s="673">
        <v>0</v>
      </c>
      <c r="X1310" s="673">
        <v>0</v>
      </c>
      <c r="Y1310" s="673">
        <v>0</v>
      </c>
      <c r="Z1310" s="673">
        <v>0</v>
      </c>
      <c r="AA1310" s="673">
        <v>0</v>
      </c>
      <c r="AB1310" s="673">
        <v>11</v>
      </c>
      <c r="AC1310" s="673">
        <v>419</v>
      </c>
    </row>
    <row r="1311" spans="1:31" s="686" customFormat="1" ht="15" customHeight="1" x14ac:dyDescent="0.3">
      <c r="A1311" s="684"/>
      <c r="B1311" s="684"/>
      <c r="C1311" s="684"/>
      <c r="D1311" s="685"/>
      <c r="E1311" s="685"/>
      <c r="F1311" s="685"/>
      <c r="G1311" s="685"/>
      <c r="H1311" s="685"/>
      <c r="I1311" s="685"/>
      <c r="J1311" s="685"/>
      <c r="K1311" s="685"/>
      <c r="L1311" s="685"/>
      <c r="M1311" s="685"/>
      <c r="N1311" s="685"/>
      <c r="O1311" s="685"/>
      <c r="P1311" s="685"/>
      <c r="Q1311" s="685"/>
      <c r="R1311" s="685"/>
      <c r="S1311" s="685"/>
      <c r="T1311" s="685"/>
      <c r="U1311" s="685"/>
      <c r="V1311" s="685"/>
      <c r="W1311" s="685"/>
      <c r="X1311" s="685"/>
      <c r="Y1311" s="685"/>
      <c r="Z1311" s="685"/>
      <c r="AA1311" s="685"/>
      <c r="AB1311" s="685"/>
      <c r="AC1311" s="685"/>
      <c r="AD1311" s="685"/>
      <c r="AE1311" s="685"/>
    </row>
    <row r="1312" spans="1:31" ht="15" customHeight="1" x14ac:dyDescent="0.3">
      <c r="A1312" s="674"/>
      <c r="B1312" s="300"/>
      <c r="C1312" s="300"/>
      <c r="D1312" s="300"/>
      <c r="E1312" s="300"/>
      <c r="F1312" s="300"/>
      <c r="G1312" s="300"/>
      <c r="H1312" s="300"/>
      <c r="I1312" s="300"/>
      <c r="J1312" s="300"/>
      <c r="K1312" s="300"/>
      <c r="L1312" s="300"/>
      <c r="M1312" s="300"/>
      <c r="N1312" s="300"/>
      <c r="O1312" s="300"/>
      <c r="P1312" s="300"/>
      <c r="Q1312" s="300"/>
      <c r="R1312" s="300"/>
      <c r="S1312" s="300"/>
      <c r="T1312" s="300"/>
      <c r="U1312" s="300"/>
      <c r="V1312" s="300"/>
      <c r="W1312" s="300"/>
      <c r="X1312" s="300"/>
      <c r="Y1312" s="300"/>
      <c r="Z1312" s="300"/>
      <c r="AA1312" s="300"/>
      <c r="AB1312" s="300"/>
      <c r="AC1312" s="300"/>
      <c r="AD1312" s="300"/>
      <c r="AE1312" s="300"/>
    </row>
    <row r="1313" spans="1:31" ht="18" thickBot="1" x14ac:dyDescent="0.35">
      <c r="A1313" s="649" t="s">
        <v>693</v>
      </c>
      <c r="B1313" s="667"/>
      <c r="C1313" s="667"/>
      <c r="D1313" s="667"/>
      <c r="E1313" s="667"/>
      <c r="F1313" s="667"/>
      <c r="G1313" s="667"/>
      <c r="H1313" s="667"/>
      <c r="I1313" s="667"/>
      <c r="J1313" s="667"/>
      <c r="K1313" s="667"/>
      <c r="L1313" s="667"/>
      <c r="M1313" s="667"/>
      <c r="N1313" s="667"/>
      <c r="O1313" s="667"/>
      <c r="P1313" s="667"/>
      <c r="Q1313" s="667"/>
      <c r="R1313" s="667"/>
      <c r="S1313" s="667"/>
      <c r="T1313" s="667"/>
      <c r="U1313" s="667"/>
      <c r="V1313" s="667"/>
      <c r="W1313" s="667"/>
      <c r="X1313" s="667"/>
      <c r="Y1313" s="667"/>
      <c r="Z1313" s="667"/>
      <c r="AA1313" s="667"/>
      <c r="AB1313" s="667"/>
      <c r="AC1313" s="667"/>
      <c r="AD1313" s="667"/>
      <c r="AE1313" s="667"/>
    </row>
    <row r="1314" spans="1:31" ht="7.5" customHeight="1" thickTop="1" x14ac:dyDescent="0.3">
      <c r="A1314" s="652"/>
      <c r="B1314" s="652"/>
      <c r="C1314" s="652"/>
      <c r="D1314" s="652"/>
      <c r="E1314" s="652"/>
      <c r="F1314" s="652"/>
      <c r="G1314" s="652"/>
      <c r="H1314" s="652"/>
      <c r="I1314" s="652"/>
      <c r="J1314" s="652"/>
      <c r="K1314" s="652"/>
      <c r="L1314" s="652"/>
      <c r="M1314" s="652"/>
      <c r="N1314" s="652"/>
      <c r="O1314" s="652"/>
      <c r="P1314" s="652"/>
      <c r="Q1314" s="652"/>
      <c r="R1314" s="652"/>
      <c r="S1314" s="652"/>
      <c r="T1314" s="652"/>
      <c r="U1314" s="652"/>
      <c r="V1314" s="652"/>
      <c r="W1314" s="652"/>
      <c r="X1314" s="652"/>
      <c r="Y1314" s="652"/>
      <c r="Z1314" s="652"/>
      <c r="AA1314" s="652"/>
      <c r="AB1314" s="652"/>
      <c r="AC1314" s="652"/>
    </row>
    <row r="1315" spans="1:31" s="675" customFormat="1" ht="24" customHeight="1" x14ac:dyDescent="0.3">
      <c r="A1315" s="1295" t="s">
        <v>694</v>
      </c>
      <c r="B1315" s="1296"/>
      <c r="C1315" s="1296"/>
      <c r="D1315" s="1287" t="s">
        <v>277</v>
      </c>
      <c r="E1315" s="1287"/>
      <c r="F1315" s="1287" t="s">
        <v>278</v>
      </c>
      <c r="G1315" s="1287"/>
      <c r="H1315" s="1287" t="s">
        <v>279</v>
      </c>
      <c r="I1315" s="1287"/>
      <c r="J1315" s="1287" t="s">
        <v>280</v>
      </c>
      <c r="K1315" s="1287"/>
      <c r="L1315" s="1287" t="s">
        <v>281</v>
      </c>
      <c r="M1315" s="1287"/>
      <c r="N1315" s="1287" t="s">
        <v>282</v>
      </c>
      <c r="O1315" s="1287"/>
      <c r="P1315" s="1287" t="s">
        <v>283</v>
      </c>
      <c r="Q1315" s="1287"/>
      <c r="R1315" s="1287" t="s">
        <v>284</v>
      </c>
      <c r="S1315" s="1287"/>
      <c r="T1315" s="1287" t="s">
        <v>285</v>
      </c>
      <c r="U1315" s="1287"/>
      <c r="V1315" s="1287" t="s">
        <v>286</v>
      </c>
      <c r="W1315" s="1287"/>
      <c r="X1315" s="1287" t="s">
        <v>287</v>
      </c>
      <c r="Y1315" s="1287"/>
      <c r="Z1315" s="1287" t="s">
        <v>288</v>
      </c>
      <c r="AA1315" s="1287"/>
      <c r="AB1315" s="1287" t="s">
        <v>1</v>
      </c>
      <c r="AC1315" s="1292"/>
    </row>
    <row r="1316" spans="1:31" s="675" customFormat="1" ht="24" customHeight="1" x14ac:dyDescent="0.3">
      <c r="A1316" s="1295"/>
      <c r="B1316" s="1296"/>
      <c r="C1316" s="1296"/>
      <c r="D1316" s="669" t="s">
        <v>674</v>
      </c>
      <c r="E1316" s="669" t="s">
        <v>695</v>
      </c>
      <c r="F1316" s="669" t="s">
        <v>674</v>
      </c>
      <c r="G1316" s="669" t="s">
        <v>695</v>
      </c>
      <c r="H1316" s="669" t="s">
        <v>674</v>
      </c>
      <c r="I1316" s="669" t="s">
        <v>695</v>
      </c>
      <c r="J1316" s="669" t="s">
        <v>674</v>
      </c>
      <c r="K1316" s="669" t="s">
        <v>695</v>
      </c>
      <c r="L1316" s="669" t="s">
        <v>674</v>
      </c>
      <c r="M1316" s="669" t="s">
        <v>695</v>
      </c>
      <c r="N1316" s="669" t="s">
        <v>674</v>
      </c>
      <c r="O1316" s="669" t="s">
        <v>695</v>
      </c>
      <c r="P1316" s="669" t="s">
        <v>674</v>
      </c>
      <c r="Q1316" s="669" t="s">
        <v>695</v>
      </c>
      <c r="R1316" s="669" t="s">
        <v>674</v>
      </c>
      <c r="S1316" s="669" t="s">
        <v>695</v>
      </c>
      <c r="T1316" s="669" t="s">
        <v>674</v>
      </c>
      <c r="U1316" s="669" t="s">
        <v>695</v>
      </c>
      <c r="V1316" s="669" t="s">
        <v>674</v>
      </c>
      <c r="W1316" s="669" t="s">
        <v>695</v>
      </c>
      <c r="X1316" s="669" t="s">
        <v>674</v>
      </c>
      <c r="Y1316" s="669" t="s">
        <v>695</v>
      </c>
      <c r="Z1316" s="669" t="s">
        <v>674</v>
      </c>
      <c r="AA1316" s="669" t="s">
        <v>695</v>
      </c>
      <c r="AB1316" s="669" t="s">
        <v>674</v>
      </c>
      <c r="AC1316" s="669" t="s">
        <v>695</v>
      </c>
    </row>
    <row r="1317" spans="1:31" s="675" customFormat="1" ht="18" customHeight="1" x14ac:dyDescent="0.3">
      <c r="A1317" s="1305" t="s">
        <v>696</v>
      </c>
      <c r="B1317" s="1305"/>
      <c r="C1317" s="1305"/>
      <c r="D1317" s="676">
        <v>48</v>
      </c>
      <c r="E1317" s="676">
        <v>1616</v>
      </c>
      <c r="F1317" s="676">
        <v>45</v>
      </c>
      <c r="G1317" s="676">
        <v>924</v>
      </c>
      <c r="H1317" s="676"/>
      <c r="I1317" s="676"/>
      <c r="J1317" s="676"/>
      <c r="K1317" s="676"/>
      <c r="L1317" s="676"/>
      <c r="M1317" s="676"/>
      <c r="N1317" s="676"/>
      <c r="O1317" s="676"/>
      <c r="P1317" s="676"/>
      <c r="Q1317" s="676"/>
      <c r="R1317" s="676"/>
      <c r="S1317" s="676"/>
      <c r="T1317" s="676"/>
      <c r="U1317" s="676"/>
      <c r="V1317" s="676"/>
      <c r="W1317" s="676"/>
      <c r="X1317" s="676"/>
      <c r="Y1317" s="676"/>
      <c r="Z1317" s="676"/>
      <c r="AA1317" s="676"/>
      <c r="AB1317" s="677">
        <v>93</v>
      </c>
      <c r="AC1317" s="677">
        <v>2540</v>
      </c>
    </row>
    <row r="1318" spans="1:31" s="675" customFormat="1" ht="18" customHeight="1" x14ac:dyDescent="0.3">
      <c r="A1318" s="1303" t="s">
        <v>697</v>
      </c>
      <c r="B1318" s="1303"/>
      <c r="C1318" s="1303"/>
      <c r="D1318" s="679">
        <v>11</v>
      </c>
      <c r="E1318" s="679">
        <v>532</v>
      </c>
      <c r="F1318" s="679">
        <v>4</v>
      </c>
      <c r="G1318" s="679">
        <v>67</v>
      </c>
      <c r="H1318" s="679"/>
      <c r="I1318" s="679"/>
      <c r="J1318" s="679"/>
      <c r="K1318" s="679"/>
      <c r="L1318" s="679"/>
      <c r="M1318" s="679"/>
      <c r="N1318" s="679"/>
      <c r="O1318" s="679"/>
      <c r="P1318" s="679"/>
      <c r="Q1318" s="679"/>
      <c r="R1318" s="679"/>
      <c r="S1318" s="679"/>
      <c r="T1318" s="679"/>
      <c r="U1318" s="679"/>
      <c r="V1318" s="679"/>
      <c r="W1318" s="679"/>
      <c r="X1318" s="679"/>
      <c r="Y1318" s="679"/>
      <c r="Z1318" s="679"/>
      <c r="AA1318" s="679"/>
      <c r="AB1318" s="677">
        <v>15</v>
      </c>
      <c r="AC1318" s="677">
        <v>599</v>
      </c>
    </row>
    <row r="1319" spans="1:31" s="675" customFormat="1" ht="18" customHeight="1" x14ac:dyDescent="0.3">
      <c r="A1319" s="1303" t="s">
        <v>698</v>
      </c>
      <c r="B1319" s="1303"/>
      <c r="C1319" s="1303"/>
      <c r="D1319" s="679">
        <v>2</v>
      </c>
      <c r="E1319" s="679">
        <v>3</v>
      </c>
      <c r="F1319" s="679">
        <v>16</v>
      </c>
      <c r="G1319" s="679">
        <v>42</v>
      </c>
      <c r="H1319" s="679"/>
      <c r="I1319" s="679"/>
      <c r="J1319" s="679"/>
      <c r="K1319" s="679"/>
      <c r="L1319" s="679"/>
      <c r="M1319" s="679"/>
      <c r="N1319" s="679"/>
      <c r="O1319" s="679"/>
      <c r="P1319" s="679"/>
      <c r="Q1319" s="679"/>
      <c r="R1319" s="679"/>
      <c r="S1319" s="679"/>
      <c r="T1319" s="679"/>
      <c r="U1319" s="679"/>
      <c r="V1319" s="679"/>
      <c r="W1319" s="679"/>
      <c r="X1319" s="679"/>
      <c r="Y1319" s="679"/>
      <c r="Z1319" s="679"/>
      <c r="AA1319" s="679"/>
      <c r="AB1319" s="677">
        <v>18</v>
      </c>
      <c r="AC1319" s="677">
        <v>45</v>
      </c>
    </row>
    <row r="1320" spans="1:31" s="675" customFormat="1" ht="18" customHeight="1" x14ac:dyDescent="0.3">
      <c r="A1320" s="1303" t="s">
        <v>699</v>
      </c>
      <c r="B1320" s="1303"/>
      <c r="C1320" s="1303"/>
      <c r="D1320" s="679">
        <v>0</v>
      </c>
      <c r="E1320" s="679">
        <v>0</v>
      </c>
      <c r="F1320" s="679">
        <v>0</v>
      </c>
      <c r="G1320" s="679">
        <v>0</v>
      </c>
      <c r="H1320" s="679"/>
      <c r="I1320" s="679"/>
      <c r="J1320" s="679"/>
      <c r="K1320" s="679"/>
      <c r="L1320" s="679"/>
      <c r="M1320" s="679"/>
      <c r="N1320" s="679"/>
      <c r="O1320" s="679"/>
      <c r="P1320" s="679"/>
      <c r="Q1320" s="679"/>
      <c r="R1320" s="679"/>
      <c r="S1320" s="679"/>
      <c r="T1320" s="679"/>
      <c r="U1320" s="679"/>
      <c r="V1320" s="679"/>
      <c r="W1320" s="679"/>
      <c r="X1320" s="679"/>
      <c r="Y1320" s="679"/>
      <c r="Z1320" s="679"/>
      <c r="AA1320" s="679"/>
      <c r="AB1320" s="677">
        <v>0</v>
      </c>
      <c r="AC1320" s="677">
        <v>0</v>
      </c>
    </row>
    <row r="1321" spans="1:31" s="675" customFormat="1" ht="18" customHeight="1" x14ac:dyDescent="0.3">
      <c r="A1321" s="1303" t="s">
        <v>700</v>
      </c>
      <c r="B1321" s="1303"/>
      <c r="C1321" s="1303"/>
      <c r="D1321" s="679">
        <v>125</v>
      </c>
      <c r="E1321" s="679">
        <v>173</v>
      </c>
      <c r="F1321" s="679">
        <v>92</v>
      </c>
      <c r="G1321" s="679">
        <v>126</v>
      </c>
      <c r="H1321" s="679"/>
      <c r="I1321" s="679"/>
      <c r="J1321" s="679"/>
      <c r="K1321" s="679"/>
      <c r="L1321" s="679"/>
      <c r="M1321" s="679"/>
      <c r="N1321" s="679"/>
      <c r="O1321" s="679"/>
      <c r="P1321" s="679"/>
      <c r="Q1321" s="679"/>
      <c r="R1321" s="679"/>
      <c r="S1321" s="679"/>
      <c r="T1321" s="679"/>
      <c r="U1321" s="679"/>
      <c r="V1321" s="679"/>
      <c r="W1321" s="679"/>
      <c r="X1321" s="679"/>
      <c r="Y1321" s="679"/>
      <c r="Z1321" s="679"/>
      <c r="AA1321" s="679"/>
      <c r="AB1321" s="677">
        <v>217</v>
      </c>
      <c r="AC1321" s="677">
        <v>299</v>
      </c>
    </row>
    <row r="1322" spans="1:31" s="675" customFormat="1" ht="18" customHeight="1" x14ac:dyDescent="0.3">
      <c r="A1322" s="1303" t="s">
        <v>701</v>
      </c>
      <c r="B1322" s="1303"/>
      <c r="C1322" s="1303"/>
      <c r="D1322" s="679">
        <v>30</v>
      </c>
      <c r="E1322" s="679">
        <v>53</v>
      </c>
      <c r="F1322" s="679">
        <v>43</v>
      </c>
      <c r="G1322" s="679">
        <v>45</v>
      </c>
      <c r="H1322" s="679"/>
      <c r="I1322" s="679"/>
      <c r="J1322" s="679"/>
      <c r="K1322" s="679"/>
      <c r="L1322" s="679"/>
      <c r="M1322" s="679"/>
      <c r="N1322" s="679"/>
      <c r="O1322" s="679"/>
      <c r="P1322" s="679"/>
      <c r="Q1322" s="679"/>
      <c r="R1322" s="679"/>
      <c r="S1322" s="679"/>
      <c r="T1322" s="679"/>
      <c r="U1322" s="679"/>
      <c r="V1322" s="679"/>
      <c r="W1322" s="679"/>
      <c r="X1322" s="679"/>
      <c r="Y1322" s="679"/>
      <c r="Z1322" s="679"/>
      <c r="AA1322" s="679"/>
      <c r="AB1322" s="677">
        <v>73</v>
      </c>
      <c r="AC1322" s="677">
        <v>98</v>
      </c>
    </row>
    <row r="1323" spans="1:31" s="675" customFormat="1" ht="18" customHeight="1" x14ac:dyDescent="0.3">
      <c r="A1323" s="1303" t="s">
        <v>702</v>
      </c>
      <c r="B1323" s="1303"/>
      <c r="C1323" s="1303"/>
      <c r="D1323" s="679">
        <v>7</v>
      </c>
      <c r="E1323" s="679">
        <v>8</v>
      </c>
      <c r="F1323" s="679">
        <v>7</v>
      </c>
      <c r="G1323" s="679">
        <v>18</v>
      </c>
      <c r="H1323" s="679"/>
      <c r="I1323" s="679"/>
      <c r="J1323" s="679"/>
      <c r="K1323" s="679"/>
      <c r="L1323" s="679"/>
      <c r="M1323" s="679"/>
      <c r="N1323" s="679"/>
      <c r="O1323" s="679"/>
      <c r="P1323" s="679"/>
      <c r="Q1323" s="679"/>
      <c r="R1323" s="679"/>
      <c r="S1323" s="679"/>
      <c r="T1323" s="679"/>
      <c r="U1323" s="679"/>
      <c r="V1323" s="679"/>
      <c r="W1323" s="679"/>
      <c r="X1323" s="679"/>
      <c r="Y1323" s="679"/>
      <c r="Z1323" s="679"/>
      <c r="AA1323" s="679"/>
      <c r="AB1323" s="677">
        <v>14</v>
      </c>
      <c r="AC1323" s="677">
        <v>26</v>
      </c>
    </row>
    <row r="1324" spans="1:31" s="675" customFormat="1" ht="18" customHeight="1" x14ac:dyDescent="0.3">
      <c r="A1324" s="1303" t="s">
        <v>703</v>
      </c>
      <c r="B1324" s="1303"/>
      <c r="C1324" s="1303"/>
      <c r="D1324" s="679">
        <v>14</v>
      </c>
      <c r="E1324" s="679">
        <v>92</v>
      </c>
      <c r="F1324" s="679">
        <v>7</v>
      </c>
      <c r="G1324" s="679">
        <v>43</v>
      </c>
      <c r="H1324" s="679"/>
      <c r="I1324" s="679"/>
      <c r="J1324" s="679"/>
      <c r="K1324" s="679"/>
      <c r="L1324" s="679"/>
      <c r="M1324" s="679"/>
      <c r="N1324" s="679"/>
      <c r="O1324" s="679"/>
      <c r="P1324" s="679"/>
      <c r="Q1324" s="679"/>
      <c r="R1324" s="679"/>
      <c r="S1324" s="679"/>
      <c r="T1324" s="679"/>
      <c r="U1324" s="679"/>
      <c r="V1324" s="679"/>
      <c r="W1324" s="679"/>
      <c r="X1324" s="679"/>
      <c r="Y1324" s="679"/>
      <c r="Z1324" s="679"/>
      <c r="AA1324" s="679"/>
      <c r="AB1324" s="677">
        <v>21</v>
      </c>
      <c r="AC1324" s="677">
        <v>135</v>
      </c>
    </row>
    <row r="1325" spans="1:31" s="675" customFormat="1" ht="18" customHeight="1" x14ac:dyDescent="0.3">
      <c r="A1325" s="1303" t="s">
        <v>704</v>
      </c>
      <c r="B1325" s="1303"/>
      <c r="C1325" s="1303"/>
      <c r="D1325" s="679">
        <v>2</v>
      </c>
      <c r="E1325" s="679">
        <v>2</v>
      </c>
      <c r="F1325" s="679">
        <v>3</v>
      </c>
      <c r="G1325" s="679">
        <v>5</v>
      </c>
      <c r="H1325" s="679"/>
      <c r="I1325" s="679"/>
      <c r="J1325" s="679"/>
      <c r="K1325" s="679"/>
      <c r="L1325" s="679"/>
      <c r="M1325" s="679"/>
      <c r="N1325" s="679"/>
      <c r="O1325" s="679"/>
      <c r="P1325" s="679"/>
      <c r="Q1325" s="679"/>
      <c r="R1325" s="679"/>
      <c r="S1325" s="679"/>
      <c r="T1325" s="679"/>
      <c r="U1325" s="679"/>
      <c r="V1325" s="679"/>
      <c r="W1325" s="679"/>
      <c r="X1325" s="679"/>
      <c r="Y1325" s="679"/>
      <c r="Z1325" s="679"/>
      <c r="AA1325" s="679"/>
      <c r="AB1325" s="677">
        <v>5</v>
      </c>
      <c r="AC1325" s="677">
        <v>7</v>
      </c>
    </row>
    <row r="1326" spans="1:31" s="675" customFormat="1" ht="18" customHeight="1" x14ac:dyDescent="0.3">
      <c r="A1326" s="1303" t="s">
        <v>705</v>
      </c>
      <c r="B1326" s="1303"/>
      <c r="C1326" s="1303"/>
      <c r="D1326" s="679">
        <v>21</v>
      </c>
      <c r="E1326" s="679">
        <v>88</v>
      </c>
      <c r="F1326" s="679">
        <v>18</v>
      </c>
      <c r="G1326" s="679">
        <v>60</v>
      </c>
      <c r="H1326" s="679"/>
      <c r="I1326" s="679"/>
      <c r="J1326" s="679"/>
      <c r="K1326" s="679"/>
      <c r="L1326" s="679"/>
      <c r="M1326" s="679"/>
      <c r="N1326" s="679"/>
      <c r="O1326" s="679"/>
      <c r="P1326" s="679"/>
      <c r="Q1326" s="679"/>
      <c r="R1326" s="679"/>
      <c r="S1326" s="679"/>
      <c r="T1326" s="679"/>
      <c r="U1326" s="679"/>
      <c r="V1326" s="679"/>
      <c r="W1326" s="679"/>
      <c r="X1326" s="679"/>
      <c r="Y1326" s="679"/>
      <c r="Z1326" s="679"/>
      <c r="AA1326" s="679"/>
      <c r="AB1326" s="677">
        <v>39</v>
      </c>
      <c r="AC1326" s="677">
        <v>148</v>
      </c>
    </row>
    <row r="1327" spans="1:31" s="675" customFormat="1" ht="18" customHeight="1" x14ac:dyDescent="0.3">
      <c r="A1327" s="1303" t="s">
        <v>706</v>
      </c>
      <c r="B1327" s="1303"/>
      <c r="C1327" s="1303"/>
      <c r="D1327" s="679">
        <v>7</v>
      </c>
      <c r="E1327" s="679">
        <v>148</v>
      </c>
      <c r="F1327" s="679">
        <v>6</v>
      </c>
      <c r="G1327" s="679">
        <v>108</v>
      </c>
      <c r="H1327" s="679"/>
      <c r="I1327" s="679"/>
      <c r="J1327" s="679"/>
      <c r="K1327" s="679"/>
      <c r="L1327" s="679"/>
      <c r="M1327" s="679"/>
      <c r="N1327" s="679"/>
      <c r="O1327" s="679"/>
      <c r="P1327" s="679"/>
      <c r="Q1327" s="679"/>
      <c r="R1327" s="679"/>
      <c r="S1327" s="679"/>
      <c r="T1327" s="679"/>
      <c r="U1327" s="679"/>
      <c r="V1327" s="679"/>
      <c r="W1327" s="679"/>
      <c r="X1327" s="679"/>
      <c r="Y1327" s="679"/>
      <c r="Z1327" s="679"/>
      <c r="AA1327" s="679"/>
      <c r="AB1327" s="677">
        <v>13</v>
      </c>
      <c r="AC1327" s="677">
        <v>256</v>
      </c>
    </row>
    <row r="1328" spans="1:31" s="675" customFormat="1" ht="18" customHeight="1" x14ac:dyDescent="0.3">
      <c r="A1328" s="1303" t="s">
        <v>707</v>
      </c>
      <c r="B1328" s="1303"/>
      <c r="C1328" s="1303"/>
      <c r="D1328" s="679">
        <v>0</v>
      </c>
      <c r="E1328" s="679">
        <v>0</v>
      </c>
      <c r="F1328" s="679">
        <v>0</v>
      </c>
      <c r="G1328" s="679">
        <v>0</v>
      </c>
      <c r="H1328" s="679"/>
      <c r="I1328" s="679"/>
      <c r="J1328" s="679"/>
      <c r="K1328" s="679"/>
      <c r="L1328" s="679"/>
      <c r="M1328" s="679"/>
      <c r="N1328" s="679"/>
      <c r="O1328" s="679"/>
      <c r="P1328" s="679"/>
      <c r="Q1328" s="679"/>
      <c r="R1328" s="679"/>
      <c r="S1328" s="679"/>
      <c r="T1328" s="679"/>
      <c r="U1328" s="679"/>
      <c r="V1328" s="679"/>
      <c r="W1328" s="679"/>
      <c r="X1328" s="679"/>
      <c r="Y1328" s="679"/>
      <c r="Z1328" s="679"/>
      <c r="AA1328" s="679"/>
      <c r="AB1328" s="677">
        <v>0</v>
      </c>
      <c r="AC1328" s="677">
        <v>0</v>
      </c>
    </row>
    <row r="1329" spans="1:31" s="675" customFormat="1" ht="18" customHeight="1" x14ac:dyDescent="0.3">
      <c r="A1329" s="1303" t="s">
        <v>708</v>
      </c>
      <c r="B1329" s="1303"/>
      <c r="C1329" s="1303"/>
      <c r="D1329" s="679">
        <v>0</v>
      </c>
      <c r="E1329" s="679">
        <v>0</v>
      </c>
      <c r="F1329" s="679">
        <v>2</v>
      </c>
      <c r="G1329" s="679">
        <v>2</v>
      </c>
      <c r="H1329" s="679"/>
      <c r="I1329" s="679"/>
      <c r="J1329" s="679"/>
      <c r="K1329" s="679"/>
      <c r="L1329" s="679"/>
      <c r="M1329" s="679"/>
      <c r="N1329" s="679"/>
      <c r="O1329" s="679"/>
      <c r="P1329" s="679"/>
      <c r="Q1329" s="679"/>
      <c r="R1329" s="679"/>
      <c r="S1329" s="679"/>
      <c r="T1329" s="679"/>
      <c r="U1329" s="679"/>
      <c r="V1329" s="679"/>
      <c r="W1329" s="679"/>
      <c r="X1329" s="679"/>
      <c r="Y1329" s="679"/>
      <c r="Z1329" s="679"/>
      <c r="AA1329" s="679"/>
      <c r="AB1329" s="677">
        <v>2</v>
      </c>
      <c r="AC1329" s="677">
        <v>2</v>
      </c>
    </row>
    <row r="1330" spans="1:31" s="675" customFormat="1" ht="18" customHeight="1" x14ac:dyDescent="0.3">
      <c r="A1330" s="1303" t="s">
        <v>709</v>
      </c>
      <c r="B1330" s="1303"/>
      <c r="C1330" s="1303"/>
      <c r="D1330" s="679">
        <v>31</v>
      </c>
      <c r="E1330" s="679">
        <v>41</v>
      </c>
      <c r="F1330" s="679">
        <v>27</v>
      </c>
      <c r="G1330" s="679">
        <v>28</v>
      </c>
      <c r="H1330" s="679"/>
      <c r="I1330" s="679"/>
      <c r="J1330" s="679"/>
      <c r="K1330" s="679"/>
      <c r="L1330" s="679"/>
      <c r="M1330" s="679"/>
      <c r="N1330" s="679"/>
      <c r="O1330" s="679"/>
      <c r="P1330" s="679"/>
      <c r="Q1330" s="679"/>
      <c r="R1330" s="679"/>
      <c r="S1330" s="679"/>
      <c r="T1330" s="679"/>
      <c r="U1330" s="679"/>
      <c r="V1330" s="679"/>
      <c r="W1330" s="679"/>
      <c r="X1330" s="679"/>
      <c r="Y1330" s="679"/>
      <c r="Z1330" s="679"/>
      <c r="AA1330" s="679"/>
      <c r="AB1330" s="677">
        <v>58</v>
      </c>
      <c r="AC1330" s="677">
        <v>69</v>
      </c>
    </row>
    <row r="1331" spans="1:31" s="675" customFormat="1" ht="18" customHeight="1" x14ac:dyDescent="0.3">
      <c r="A1331" s="1304" t="s">
        <v>161</v>
      </c>
      <c r="B1331" s="1304"/>
      <c r="C1331" s="1304"/>
      <c r="D1331" s="682">
        <v>6</v>
      </c>
      <c r="E1331" s="682">
        <v>6</v>
      </c>
      <c r="F1331" s="682">
        <v>3</v>
      </c>
      <c r="G1331" s="682">
        <v>34</v>
      </c>
      <c r="H1331" s="682"/>
      <c r="I1331" s="682"/>
      <c r="J1331" s="682"/>
      <c r="K1331" s="682"/>
      <c r="L1331" s="682"/>
      <c r="M1331" s="682"/>
      <c r="N1331" s="682"/>
      <c r="O1331" s="682"/>
      <c r="P1331" s="682"/>
      <c r="Q1331" s="682"/>
      <c r="R1331" s="682"/>
      <c r="S1331" s="682"/>
      <c r="T1331" s="682"/>
      <c r="U1331" s="682"/>
      <c r="V1331" s="682"/>
      <c r="W1331" s="682"/>
      <c r="X1331" s="682"/>
      <c r="Y1331" s="682"/>
      <c r="Z1331" s="682"/>
      <c r="AA1331" s="682"/>
      <c r="AB1331" s="677">
        <v>9</v>
      </c>
      <c r="AC1331" s="677">
        <v>40</v>
      </c>
    </row>
    <row r="1332" spans="1:31" s="675" customFormat="1" ht="27" customHeight="1" x14ac:dyDescent="0.3">
      <c r="A1332" s="672" t="s">
        <v>161</v>
      </c>
      <c r="B1332" s="672"/>
      <c r="C1332" s="672"/>
      <c r="D1332" s="673">
        <v>304</v>
      </c>
      <c r="E1332" s="673">
        <v>2762</v>
      </c>
      <c r="F1332" s="673">
        <v>273</v>
      </c>
      <c r="G1332" s="673">
        <v>1502</v>
      </c>
      <c r="H1332" s="673">
        <v>0</v>
      </c>
      <c r="I1332" s="673">
        <v>0</v>
      </c>
      <c r="J1332" s="673">
        <v>0</v>
      </c>
      <c r="K1332" s="673">
        <v>0</v>
      </c>
      <c r="L1332" s="673">
        <v>0</v>
      </c>
      <c r="M1332" s="673">
        <v>0</v>
      </c>
      <c r="N1332" s="673">
        <v>0</v>
      </c>
      <c r="O1332" s="673">
        <v>0</v>
      </c>
      <c r="P1332" s="673">
        <v>0</v>
      </c>
      <c r="Q1332" s="673">
        <v>0</v>
      </c>
      <c r="R1332" s="673">
        <v>0</v>
      </c>
      <c r="S1332" s="673">
        <v>0</v>
      </c>
      <c r="T1332" s="673">
        <v>0</v>
      </c>
      <c r="U1332" s="673">
        <v>0</v>
      </c>
      <c r="V1332" s="673">
        <v>0</v>
      </c>
      <c r="W1332" s="673">
        <v>0</v>
      </c>
      <c r="X1332" s="673">
        <v>0</v>
      </c>
      <c r="Y1332" s="673">
        <v>0</v>
      </c>
      <c r="Z1332" s="673">
        <v>0</v>
      </c>
      <c r="AA1332" s="673">
        <v>0</v>
      </c>
      <c r="AB1332" s="673">
        <v>577</v>
      </c>
      <c r="AC1332" s="673">
        <v>4264</v>
      </c>
    </row>
    <row r="1333" spans="1:31" s="686" customFormat="1" ht="15" customHeight="1" x14ac:dyDescent="0.3">
      <c r="A1333" s="684"/>
      <c r="B1333" s="684"/>
      <c r="C1333" s="684"/>
      <c r="D1333" s="685"/>
      <c r="E1333" s="685"/>
      <c r="F1333" s="685"/>
      <c r="G1333" s="685"/>
      <c r="H1333" s="685"/>
      <c r="I1333" s="685"/>
      <c r="J1333" s="685"/>
      <c r="K1333" s="685"/>
      <c r="L1333" s="685"/>
      <c r="M1333" s="685"/>
      <c r="N1333" s="685"/>
      <c r="O1333" s="685"/>
      <c r="P1333" s="685"/>
      <c r="Q1333" s="685"/>
      <c r="R1333" s="685"/>
      <c r="S1333" s="685"/>
      <c r="T1333" s="685"/>
      <c r="U1333" s="685"/>
      <c r="V1333" s="685"/>
      <c r="W1333" s="685"/>
      <c r="X1333" s="685"/>
      <c r="Y1333" s="685"/>
      <c r="Z1333" s="685"/>
      <c r="AA1333" s="685"/>
      <c r="AB1333" s="685"/>
      <c r="AC1333" s="685"/>
      <c r="AD1333" s="685"/>
      <c r="AE1333" s="685"/>
    </row>
    <row r="1334" spans="1:31" ht="15" customHeight="1" x14ac:dyDescent="0.3">
      <c r="A1334" s="674"/>
      <c r="B1334" s="300"/>
      <c r="C1334" s="300"/>
      <c r="D1334" s="300"/>
      <c r="E1334" s="300"/>
      <c r="F1334" s="300"/>
      <c r="G1334" s="300"/>
      <c r="H1334" s="300"/>
      <c r="I1334" s="300"/>
      <c r="J1334" s="300"/>
      <c r="K1334" s="300"/>
      <c r="L1334" s="300"/>
      <c r="M1334" s="300"/>
      <c r="N1334" s="300"/>
      <c r="O1334" s="300"/>
      <c r="P1334" s="300"/>
      <c r="Q1334" s="300"/>
      <c r="R1334" s="300"/>
      <c r="S1334" s="300"/>
      <c r="T1334" s="300"/>
      <c r="U1334" s="300"/>
      <c r="V1334" s="300"/>
      <c r="W1334" s="300"/>
      <c r="X1334" s="300"/>
      <c r="Y1334" s="300"/>
      <c r="Z1334" s="300"/>
      <c r="AA1334" s="300"/>
      <c r="AB1334" s="300"/>
      <c r="AC1334" s="300"/>
      <c r="AD1334" s="300"/>
      <c r="AE1334" s="300"/>
    </row>
    <row r="1335" spans="1:31" ht="18" thickBot="1" x14ac:dyDescent="0.35">
      <c r="A1335" s="687" t="s">
        <v>710</v>
      </c>
      <c r="B1335" s="687"/>
      <c r="C1335" s="687"/>
      <c r="D1335" s="687"/>
      <c r="E1335" s="687"/>
      <c r="F1335" s="687"/>
      <c r="G1335" s="687"/>
      <c r="H1335" s="687"/>
      <c r="I1335" s="687"/>
      <c r="J1335" s="687"/>
      <c r="K1335" s="687"/>
      <c r="L1335" s="687"/>
      <c r="M1335" s="687"/>
      <c r="N1335" s="687"/>
      <c r="O1335" s="687"/>
      <c r="P1335" s="687"/>
      <c r="Q1335" s="687"/>
      <c r="R1335" s="687"/>
      <c r="S1335" s="687"/>
      <c r="T1335" s="687"/>
      <c r="U1335" s="687"/>
      <c r="V1335" s="687"/>
      <c r="W1335" s="687"/>
      <c r="X1335" s="687"/>
      <c r="Y1335" s="687"/>
      <c r="Z1335" s="687"/>
      <c r="AA1335" s="687"/>
      <c r="AB1335" s="687"/>
      <c r="AC1335" s="687"/>
      <c r="AD1335" s="687"/>
      <c r="AE1335" s="687"/>
    </row>
    <row r="1336" spans="1:31" ht="7.5" customHeight="1" thickTop="1" x14ac:dyDescent="0.3">
      <c r="A1336" s="652"/>
      <c r="B1336" s="652"/>
      <c r="C1336" s="652"/>
      <c r="D1336" s="652"/>
      <c r="E1336" s="652"/>
      <c r="F1336" s="652"/>
      <c r="G1336" s="652"/>
      <c r="H1336" s="652"/>
      <c r="I1336" s="652"/>
      <c r="J1336" s="652"/>
      <c r="K1336" s="652"/>
      <c r="L1336" s="652"/>
      <c r="M1336" s="652"/>
      <c r="N1336" s="652"/>
      <c r="O1336" s="652"/>
      <c r="P1336" s="652"/>
      <c r="Q1336" s="652"/>
      <c r="R1336" s="652"/>
      <c r="S1336" s="652"/>
      <c r="T1336" s="652"/>
      <c r="U1336" s="652"/>
      <c r="V1336" s="652"/>
      <c r="W1336" s="652"/>
      <c r="X1336" s="652"/>
      <c r="Y1336" s="652"/>
      <c r="Z1336" s="652"/>
      <c r="AA1336" s="652"/>
      <c r="AB1336" s="652"/>
      <c r="AC1336" s="652"/>
    </row>
    <row r="1337" spans="1:31" s="675" customFormat="1" ht="21.75" customHeight="1" x14ac:dyDescent="0.3">
      <c r="A1337" s="1295" t="s">
        <v>711</v>
      </c>
      <c r="B1337" s="1296"/>
      <c r="C1337" s="1296"/>
      <c r="D1337" s="1287" t="s">
        <v>277</v>
      </c>
      <c r="E1337" s="1287"/>
      <c r="F1337" s="1287" t="s">
        <v>278</v>
      </c>
      <c r="G1337" s="1287"/>
      <c r="H1337" s="1287" t="s">
        <v>279</v>
      </c>
      <c r="I1337" s="1287"/>
      <c r="J1337" s="1287" t="s">
        <v>280</v>
      </c>
      <c r="K1337" s="1287"/>
      <c r="L1337" s="1287" t="s">
        <v>281</v>
      </c>
      <c r="M1337" s="1287"/>
      <c r="N1337" s="1287" t="s">
        <v>282</v>
      </c>
      <c r="O1337" s="1287"/>
      <c r="P1337" s="1287" t="s">
        <v>283</v>
      </c>
      <c r="Q1337" s="1287"/>
      <c r="R1337" s="1287" t="s">
        <v>284</v>
      </c>
      <c r="S1337" s="1287"/>
      <c r="T1337" s="1287" t="s">
        <v>285</v>
      </c>
      <c r="U1337" s="1287"/>
      <c r="V1337" s="1287" t="s">
        <v>286</v>
      </c>
      <c r="W1337" s="1287"/>
      <c r="X1337" s="1287" t="s">
        <v>287</v>
      </c>
      <c r="Y1337" s="1287"/>
      <c r="Z1337" s="1287" t="s">
        <v>288</v>
      </c>
      <c r="AA1337" s="1287"/>
      <c r="AB1337" s="1287" t="s">
        <v>1</v>
      </c>
      <c r="AC1337" s="1292"/>
    </row>
    <row r="1338" spans="1:31" s="675" customFormat="1" ht="21.75" customHeight="1" x14ac:dyDescent="0.3">
      <c r="A1338" s="1295"/>
      <c r="B1338" s="1296"/>
      <c r="C1338" s="1296"/>
      <c r="D1338" s="669" t="s">
        <v>674</v>
      </c>
      <c r="E1338" s="669" t="s">
        <v>675</v>
      </c>
      <c r="F1338" s="669" t="s">
        <v>674</v>
      </c>
      <c r="G1338" s="669" t="s">
        <v>675</v>
      </c>
      <c r="H1338" s="669" t="s">
        <v>674</v>
      </c>
      <c r="I1338" s="669" t="s">
        <v>675</v>
      </c>
      <c r="J1338" s="669" t="s">
        <v>674</v>
      </c>
      <c r="K1338" s="669" t="s">
        <v>675</v>
      </c>
      <c r="L1338" s="669" t="s">
        <v>674</v>
      </c>
      <c r="M1338" s="669" t="s">
        <v>675</v>
      </c>
      <c r="N1338" s="669" t="s">
        <v>674</v>
      </c>
      <c r="O1338" s="669" t="s">
        <v>675</v>
      </c>
      <c r="P1338" s="669" t="s">
        <v>674</v>
      </c>
      <c r="Q1338" s="669" t="s">
        <v>675</v>
      </c>
      <c r="R1338" s="669" t="s">
        <v>674</v>
      </c>
      <c r="S1338" s="669" t="s">
        <v>675</v>
      </c>
      <c r="T1338" s="669" t="s">
        <v>674</v>
      </c>
      <c r="U1338" s="669" t="s">
        <v>675</v>
      </c>
      <c r="V1338" s="669" t="s">
        <v>674</v>
      </c>
      <c r="W1338" s="669" t="s">
        <v>675</v>
      </c>
      <c r="X1338" s="669" t="s">
        <v>674</v>
      </c>
      <c r="Y1338" s="669" t="s">
        <v>675</v>
      </c>
      <c r="Z1338" s="669" t="s">
        <v>674</v>
      </c>
      <c r="AA1338" s="669" t="s">
        <v>675</v>
      </c>
      <c r="AB1338" s="669" t="s">
        <v>674</v>
      </c>
      <c r="AC1338" s="669" t="s">
        <v>675</v>
      </c>
    </row>
    <row r="1339" spans="1:31" s="675" customFormat="1" ht="18" customHeight="1" x14ac:dyDescent="0.3">
      <c r="A1339" s="1290" t="s">
        <v>712</v>
      </c>
      <c r="B1339" s="1290"/>
      <c r="C1339" s="1290"/>
      <c r="D1339" s="676">
        <v>23</v>
      </c>
      <c r="E1339" s="676">
        <v>2140</v>
      </c>
      <c r="F1339" s="676">
        <v>69</v>
      </c>
      <c r="G1339" s="676">
        <v>6703</v>
      </c>
      <c r="H1339" s="676"/>
      <c r="I1339" s="676"/>
      <c r="J1339" s="676"/>
      <c r="K1339" s="676"/>
      <c r="L1339" s="676"/>
      <c r="M1339" s="676"/>
      <c r="N1339" s="676"/>
      <c r="O1339" s="676"/>
      <c r="P1339" s="676"/>
      <c r="Q1339" s="676"/>
      <c r="R1339" s="676"/>
      <c r="S1339" s="676"/>
      <c r="T1339" s="676"/>
      <c r="U1339" s="676"/>
      <c r="V1339" s="676"/>
      <c r="W1339" s="676"/>
      <c r="X1339" s="676"/>
      <c r="Y1339" s="676"/>
      <c r="Z1339" s="676"/>
      <c r="AA1339" s="676"/>
      <c r="AB1339" s="677">
        <v>92</v>
      </c>
      <c r="AC1339" s="677">
        <v>8843</v>
      </c>
    </row>
    <row r="1340" spans="1:31" s="675" customFormat="1" ht="18" customHeight="1" x14ac:dyDescent="0.3">
      <c r="A1340" s="1291" t="s">
        <v>713</v>
      </c>
      <c r="B1340" s="1291"/>
      <c r="C1340" s="1291"/>
      <c r="D1340" s="679">
        <v>1</v>
      </c>
      <c r="E1340" s="679">
        <v>150</v>
      </c>
      <c r="F1340" s="679">
        <v>10</v>
      </c>
      <c r="G1340" s="679">
        <v>1199</v>
      </c>
      <c r="H1340" s="679"/>
      <c r="I1340" s="679"/>
      <c r="J1340" s="679"/>
      <c r="K1340" s="679"/>
      <c r="L1340" s="679"/>
      <c r="M1340" s="679"/>
      <c r="N1340" s="679"/>
      <c r="O1340" s="679"/>
      <c r="P1340" s="679"/>
      <c r="Q1340" s="679"/>
      <c r="R1340" s="679"/>
      <c r="S1340" s="679"/>
      <c r="T1340" s="679"/>
      <c r="U1340" s="679"/>
      <c r="V1340" s="679"/>
      <c r="W1340" s="679"/>
      <c r="X1340" s="679"/>
      <c r="Y1340" s="679"/>
      <c r="Z1340" s="679"/>
      <c r="AA1340" s="679"/>
      <c r="AB1340" s="677">
        <v>11</v>
      </c>
      <c r="AC1340" s="677">
        <v>1349</v>
      </c>
    </row>
    <row r="1341" spans="1:31" s="675" customFormat="1" ht="18" customHeight="1" x14ac:dyDescent="0.3">
      <c r="A1341" s="1291" t="s">
        <v>714</v>
      </c>
      <c r="B1341" s="1291"/>
      <c r="C1341" s="1291"/>
      <c r="D1341" s="679">
        <v>51</v>
      </c>
      <c r="E1341" s="679">
        <v>4187</v>
      </c>
      <c r="F1341" s="679">
        <v>68</v>
      </c>
      <c r="G1341" s="679">
        <v>6542</v>
      </c>
      <c r="H1341" s="679"/>
      <c r="I1341" s="679"/>
      <c r="J1341" s="679"/>
      <c r="K1341" s="679"/>
      <c r="L1341" s="679"/>
      <c r="M1341" s="679"/>
      <c r="N1341" s="679"/>
      <c r="O1341" s="679"/>
      <c r="P1341" s="679"/>
      <c r="Q1341" s="679"/>
      <c r="R1341" s="679"/>
      <c r="S1341" s="679"/>
      <c r="T1341" s="679"/>
      <c r="U1341" s="679"/>
      <c r="V1341" s="679"/>
      <c r="W1341" s="679"/>
      <c r="X1341" s="679"/>
      <c r="Y1341" s="679"/>
      <c r="Z1341" s="679"/>
      <c r="AA1341" s="679"/>
      <c r="AB1341" s="677">
        <v>119</v>
      </c>
      <c r="AC1341" s="677">
        <v>10729</v>
      </c>
    </row>
    <row r="1342" spans="1:31" s="675" customFormat="1" ht="18" customHeight="1" x14ac:dyDescent="0.3">
      <c r="A1342" s="1291" t="s">
        <v>715</v>
      </c>
      <c r="B1342" s="1291"/>
      <c r="C1342" s="1291"/>
      <c r="D1342" s="679">
        <v>3</v>
      </c>
      <c r="E1342" s="679">
        <v>464</v>
      </c>
      <c r="F1342" s="679">
        <v>11</v>
      </c>
      <c r="G1342" s="679">
        <v>1252</v>
      </c>
      <c r="H1342" s="679"/>
      <c r="I1342" s="679"/>
      <c r="J1342" s="679"/>
      <c r="K1342" s="679"/>
      <c r="L1342" s="679"/>
      <c r="M1342" s="679"/>
      <c r="N1342" s="679"/>
      <c r="O1342" s="679"/>
      <c r="P1342" s="679"/>
      <c r="Q1342" s="679"/>
      <c r="R1342" s="679"/>
      <c r="S1342" s="679"/>
      <c r="T1342" s="679"/>
      <c r="U1342" s="679"/>
      <c r="V1342" s="679"/>
      <c r="W1342" s="679"/>
      <c r="X1342" s="679"/>
      <c r="Y1342" s="679"/>
      <c r="Z1342" s="679"/>
      <c r="AA1342" s="679"/>
      <c r="AB1342" s="677">
        <v>14</v>
      </c>
      <c r="AC1342" s="677">
        <v>1716</v>
      </c>
    </row>
    <row r="1343" spans="1:31" s="675" customFormat="1" ht="18" customHeight="1" x14ac:dyDescent="0.3">
      <c r="A1343" s="1291" t="s">
        <v>716</v>
      </c>
      <c r="B1343" s="1291"/>
      <c r="C1343" s="1291"/>
      <c r="D1343" s="679">
        <v>0</v>
      </c>
      <c r="E1343" s="679">
        <v>0</v>
      </c>
      <c r="F1343" s="679">
        <v>0</v>
      </c>
      <c r="G1343" s="679">
        <v>0</v>
      </c>
      <c r="H1343" s="679"/>
      <c r="I1343" s="679"/>
      <c r="J1343" s="679"/>
      <c r="K1343" s="679"/>
      <c r="L1343" s="679"/>
      <c r="M1343" s="679"/>
      <c r="N1343" s="679"/>
      <c r="O1343" s="679"/>
      <c r="P1343" s="679"/>
      <c r="Q1343" s="679"/>
      <c r="R1343" s="679"/>
      <c r="S1343" s="679"/>
      <c r="T1343" s="679"/>
      <c r="U1343" s="679"/>
      <c r="V1343" s="679"/>
      <c r="W1343" s="679"/>
      <c r="X1343" s="679"/>
      <c r="Y1343" s="679"/>
      <c r="Z1343" s="679"/>
      <c r="AA1343" s="679"/>
      <c r="AB1343" s="677">
        <v>0</v>
      </c>
      <c r="AC1343" s="677">
        <v>0</v>
      </c>
    </row>
    <row r="1344" spans="1:31" s="675" customFormat="1" ht="18" customHeight="1" x14ac:dyDescent="0.3">
      <c r="A1344" s="1291" t="s">
        <v>717</v>
      </c>
      <c r="B1344" s="1291"/>
      <c r="C1344" s="1291"/>
      <c r="D1344" s="679">
        <v>1</v>
      </c>
      <c r="E1344" s="679">
        <v>50</v>
      </c>
      <c r="F1344" s="679">
        <v>2</v>
      </c>
      <c r="G1344" s="679">
        <v>57</v>
      </c>
      <c r="H1344" s="679"/>
      <c r="I1344" s="679"/>
      <c r="J1344" s="679"/>
      <c r="K1344" s="679"/>
      <c r="L1344" s="679"/>
      <c r="M1344" s="679"/>
      <c r="N1344" s="679"/>
      <c r="O1344" s="679"/>
      <c r="P1344" s="679"/>
      <c r="Q1344" s="679"/>
      <c r="R1344" s="679"/>
      <c r="S1344" s="679"/>
      <c r="T1344" s="679"/>
      <c r="U1344" s="679"/>
      <c r="V1344" s="679"/>
      <c r="W1344" s="679"/>
      <c r="X1344" s="679"/>
      <c r="Y1344" s="679"/>
      <c r="Z1344" s="679"/>
      <c r="AA1344" s="679"/>
      <c r="AB1344" s="677">
        <v>3</v>
      </c>
      <c r="AC1344" s="677">
        <v>107</v>
      </c>
    </row>
    <row r="1345" spans="1:31" s="675" customFormat="1" ht="18" customHeight="1" x14ac:dyDescent="0.3">
      <c r="A1345" s="1291" t="s">
        <v>718</v>
      </c>
      <c r="B1345" s="1291"/>
      <c r="C1345" s="1291"/>
      <c r="D1345" s="679">
        <v>1</v>
      </c>
      <c r="E1345" s="679">
        <v>3</v>
      </c>
      <c r="F1345" s="679">
        <v>4</v>
      </c>
      <c r="G1345" s="679">
        <v>471</v>
      </c>
      <c r="H1345" s="679"/>
      <c r="I1345" s="679"/>
      <c r="J1345" s="679"/>
      <c r="K1345" s="679"/>
      <c r="L1345" s="679"/>
      <c r="M1345" s="679"/>
      <c r="N1345" s="679"/>
      <c r="O1345" s="679"/>
      <c r="P1345" s="679"/>
      <c r="Q1345" s="679"/>
      <c r="R1345" s="679"/>
      <c r="S1345" s="679"/>
      <c r="T1345" s="679"/>
      <c r="U1345" s="679"/>
      <c r="V1345" s="679"/>
      <c r="W1345" s="679"/>
      <c r="X1345" s="679"/>
      <c r="Y1345" s="679"/>
      <c r="Z1345" s="679"/>
      <c r="AA1345" s="679"/>
      <c r="AB1345" s="677">
        <v>5</v>
      </c>
      <c r="AC1345" s="677">
        <v>474</v>
      </c>
    </row>
    <row r="1346" spans="1:31" s="675" customFormat="1" ht="18" customHeight="1" x14ac:dyDescent="0.3">
      <c r="A1346" s="1291" t="s">
        <v>719</v>
      </c>
      <c r="B1346" s="1291"/>
      <c r="C1346" s="1291"/>
      <c r="D1346" s="679">
        <v>0</v>
      </c>
      <c r="E1346" s="679">
        <v>0</v>
      </c>
      <c r="F1346" s="679">
        <v>0</v>
      </c>
      <c r="G1346" s="679">
        <v>0</v>
      </c>
      <c r="H1346" s="679"/>
      <c r="I1346" s="679"/>
      <c r="J1346" s="679"/>
      <c r="K1346" s="679"/>
      <c r="L1346" s="679"/>
      <c r="M1346" s="679"/>
      <c r="N1346" s="679"/>
      <c r="O1346" s="679"/>
      <c r="P1346" s="679"/>
      <c r="Q1346" s="679"/>
      <c r="R1346" s="679"/>
      <c r="S1346" s="679"/>
      <c r="T1346" s="679"/>
      <c r="U1346" s="679"/>
      <c r="V1346" s="679"/>
      <c r="W1346" s="679"/>
      <c r="X1346" s="679"/>
      <c r="Y1346" s="679"/>
      <c r="Z1346" s="679"/>
      <c r="AA1346" s="679"/>
      <c r="AB1346" s="677">
        <v>0</v>
      </c>
      <c r="AC1346" s="677">
        <v>0</v>
      </c>
    </row>
    <row r="1347" spans="1:31" s="675" customFormat="1" ht="18" customHeight="1" x14ac:dyDescent="0.3">
      <c r="A1347" s="1291" t="s">
        <v>720</v>
      </c>
      <c r="B1347" s="1291"/>
      <c r="C1347" s="1291"/>
      <c r="D1347" s="679">
        <v>2</v>
      </c>
      <c r="E1347" s="679">
        <v>282</v>
      </c>
      <c r="F1347" s="679">
        <v>1</v>
      </c>
      <c r="G1347" s="679">
        <v>132</v>
      </c>
      <c r="H1347" s="679"/>
      <c r="I1347" s="679"/>
      <c r="J1347" s="679"/>
      <c r="K1347" s="679"/>
      <c r="L1347" s="679"/>
      <c r="M1347" s="679"/>
      <c r="N1347" s="679"/>
      <c r="O1347" s="679"/>
      <c r="P1347" s="679"/>
      <c r="Q1347" s="679"/>
      <c r="R1347" s="679"/>
      <c r="S1347" s="679"/>
      <c r="T1347" s="679"/>
      <c r="U1347" s="679"/>
      <c r="V1347" s="679"/>
      <c r="W1347" s="679"/>
      <c r="X1347" s="679"/>
      <c r="Y1347" s="679"/>
      <c r="Z1347" s="679"/>
      <c r="AA1347" s="679"/>
      <c r="AB1347" s="677">
        <v>3</v>
      </c>
      <c r="AC1347" s="677">
        <v>414</v>
      </c>
    </row>
    <row r="1348" spans="1:31" s="675" customFormat="1" ht="18" customHeight="1" x14ac:dyDescent="0.3">
      <c r="A1348" s="1298" t="s">
        <v>721</v>
      </c>
      <c r="B1348" s="1298"/>
      <c r="C1348" s="1298"/>
      <c r="D1348" s="679">
        <v>2</v>
      </c>
      <c r="E1348" s="679">
        <v>333</v>
      </c>
      <c r="F1348" s="679">
        <v>3</v>
      </c>
      <c r="G1348" s="679">
        <v>330</v>
      </c>
      <c r="H1348" s="679"/>
      <c r="I1348" s="679"/>
      <c r="J1348" s="679"/>
      <c r="K1348" s="679"/>
      <c r="L1348" s="679"/>
      <c r="M1348" s="679"/>
      <c r="N1348" s="679"/>
      <c r="O1348" s="679"/>
      <c r="P1348" s="679"/>
      <c r="Q1348" s="679"/>
      <c r="R1348" s="679"/>
      <c r="S1348" s="679"/>
      <c r="T1348" s="679"/>
      <c r="U1348" s="679"/>
      <c r="V1348" s="679"/>
      <c r="W1348" s="679"/>
      <c r="X1348" s="679"/>
      <c r="Y1348" s="679"/>
      <c r="Z1348" s="679"/>
      <c r="AA1348" s="679"/>
      <c r="AB1348" s="677">
        <v>5</v>
      </c>
      <c r="AC1348" s="677">
        <v>663</v>
      </c>
    </row>
    <row r="1349" spans="1:31" s="675" customFormat="1" ht="18" customHeight="1" x14ac:dyDescent="0.3">
      <c r="A1349" s="1291" t="s">
        <v>722</v>
      </c>
      <c r="B1349" s="1291"/>
      <c r="C1349" s="1291"/>
      <c r="D1349" s="679">
        <v>1</v>
      </c>
      <c r="E1349" s="679">
        <v>49</v>
      </c>
      <c r="F1349" s="679">
        <v>2</v>
      </c>
      <c r="G1349" s="679">
        <v>196</v>
      </c>
      <c r="H1349" s="679"/>
      <c r="I1349" s="679"/>
      <c r="J1349" s="679"/>
      <c r="K1349" s="679"/>
      <c r="L1349" s="679"/>
      <c r="M1349" s="679"/>
      <c r="N1349" s="679"/>
      <c r="O1349" s="679"/>
      <c r="P1349" s="679"/>
      <c r="Q1349" s="679"/>
      <c r="R1349" s="679"/>
      <c r="S1349" s="679"/>
      <c r="T1349" s="679"/>
      <c r="U1349" s="679"/>
      <c r="V1349" s="679"/>
      <c r="W1349" s="679"/>
      <c r="X1349" s="679"/>
      <c r="Y1349" s="679"/>
      <c r="Z1349" s="679"/>
      <c r="AA1349" s="679"/>
      <c r="AB1349" s="677">
        <v>3</v>
      </c>
      <c r="AC1349" s="677">
        <v>245</v>
      </c>
    </row>
    <row r="1350" spans="1:31" s="675" customFormat="1" ht="18" customHeight="1" x14ac:dyDescent="0.3">
      <c r="A1350" s="1291" t="s">
        <v>723</v>
      </c>
      <c r="B1350" s="1291"/>
      <c r="C1350" s="1291"/>
      <c r="D1350" s="679">
        <v>3</v>
      </c>
      <c r="E1350" s="679">
        <v>200</v>
      </c>
      <c r="F1350" s="679">
        <v>1</v>
      </c>
      <c r="G1350" s="679">
        <v>205</v>
      </c>
      <c r="H1350" s="679"/>
      <c r="I1350" s="679"/>
      <c r="J1350" s="679"/>
      <c r="K1350" s="679"/>
      <c r="L1350" s="679"/>
      <c r="M1350" s="679"/>
      <c r="N1350" s="679"/>
      <c r="O1350" s="679"/>
      <c r="P1350" s="679"/>
      <c r="Q1350" s="679"/>
      <c r="R1350" s="679"/>
      <c r="S1350" s="679"/>
      <c r="T1350" s="679"/>
      <c r="U1350" s="679"/>
      <c r="V1350" s="679"/>
      <c r="W1350" s="679"/>
      <c r="X1350" s="679"/>
      <c r="Y1350" s="679"/>
      <c r="Z1350" s="679"/>
      <c r="AA1350" s="679"/>
      <c r="AB1350" s="677">
        <v>4</v>
      </c>
      <c r="AC1350" s="677">
        <v>405</v>
      </c>
    </row>
    <row r="1351" spans="1:31" s="675" customFormat="1" ht="18" customHeight="1" x14ac:dyDescent="0.3">
      <c r="A1351" s="1291" t="s">
        <v>724</v>
      </c>
      <c r="B1351" s="1291"/>
      <c r="C1351" s="1291"/>
      <c r="D1351" s="679">
        <v>0</v>
      </c>
      <c r="E1351" s="679">
        <v>0</v>
      </c>
      <c r="F1351" s="679">
        <v>0</v>
      </c>
      <c r="G1351" s="679">
        <v>0</v>
      </c>
      <c r="H1351" s="679"/>
      <c r="I1351" s="679"/>
      <c r="J1351" s="679"/>
      <c r="K1351" s="679"/>
      <c r="L1351" s="679"/>
      <c r="M1351" s="679"/>
      <c r="N1351" s="679"/>
      <c r="O1351" s="679"/>
      <c r="P1351" s="679"/>
      <c r="Q1351" s="679"/>
      <c r="R1351" s="679"/>
      <c r="S1351" s="679"/>
      <c r="T1351" s="679"/>
      <c r="U1351" s="679"/>
      <c r="V1351" s="679"/>
      <c r="W1351" s="679"/>
      <c r="X1351" s="679"/>
      <c r="Y1351" s="679"/>
      <c r="Z1351" s="679"/>
      <c r="AA1351" s="679"/>
      <c r="AB1351" s="677">
        <v>0</v>
      </c>
      <c r="AC1351" s="677">
        <v>0</v>
      </c>
    </row>
    <row r="1352" spans="1:31" s="675" customFormat="1" ht="18" customHeight="1" x14ac:dyDescent="0.3">
      <c r="A1352" s="1291" t="s">
        <v>725</v>
      </c>
      <c r="B1352" s="1291"/>
      <c r="C1352" s="1291"/>
      <c r="D1352" s="679">
        <v>66</v>
      </c>
      <c r="E1352" s="679">
        <v>1405</v>
      </c>
      <c r="F1352" s="679">
        <v>116</v>
      </c>
      <c r="G1352" s="679">
        <v>2504</v>
      </c>
      <c r="H1352" s="679"/>
      <c r="I1352" s="679"/>
      <c r="J1352" s="679"/>
      <c r="K1352" s="679"/>
      <c r="L1352" s="679"/>
      <c r="M1352" s="679"/>
      <c r="N1352" s="679"/>
      <c r="O1352" s="679"/>
      <c r="P1352" s="679"/>
      <c r="Q1352" s="679"/>
      <c r="R1352" s="679"/>
      <c r="S1352" s="679"/>
      <c r="T1352" s="679"/>
      <c r="U1352" s="679"/>
      <c r="V1352" s="679"/>
      <c r="W1352" s="679"/>
      <c r="X1352" s="679"/>
      <c r="Y1352" s="679"/>
      <c r="Z1352" s="679"/>
      <c r="AA1352" s="679"/>
      <c r="AB1352" s="677">
        <v>182</v>
      </c>
      <c r="AC1352" s="677">
        <v>3909</v>
      </c>
    </row>
    <row r="1353" spans="1:31" s="675" customFormat="1" ht="18" customHeight="1" x14ac:dyDescent="0.3">
      <c r="A1353" s="1291" t="s">
        <v>161</v>
      </c>
      <c r="B1353" s="1291"/>
      <c r="C1353" s="1291"/>
      <c r="D1353" s="679">
        <v>1</v>
      </c>
      <c r="E1353" s="679">
        <v>110</v>
      </c>
      <c r="F1353" s="679">
        <v>2</v>
      </c>
      <c r="G1353" s="679">
        <v>240</v>
      </c>
      <c r="H1353" s="679"/>
      <c r="I1353" s="679"/>
      <c r="J1353" s="679"/>
      <c r="K1353" s="679"/>
      <c r="L1353" s="679"/>
      <c r="M1353" s="679"/>
      <c r="N1353" s="679"/>
      <c r="O1353" s="679"/>
      <c r="P1353" s="679"/>
      <c r="Q1353" s="679"/>
      <c r="R1353" s="679"/>
      <c r="S1353" s="679"/>
      <c r="T1353" s="679"/>
      <c r="U1353" s="679"/>
      <c r="V1353" s="679"/>
      <c r="W1353" s="679"/>
      <c r="X1353" s="679"/>
      <c r="Y1353" s="679"/>
      <c r="Z1353" s="679"/>
      <c r="AA1353" s="679"/>
      <c r="AB1353" s="677">
        <v>3</v>
      </c>
      <c r="AC1353" s="677">
        <v>350</v>
      </c>
    </row>
    <row r="1354" spans="1:31" s="675" customFormat="1" ht="27" customHeight="1" x14ac:dyDescent="0.3">
      <c r="A1354" s="672" t="s">
        <v>1</v>
      </c>
      <c r="B1354" s="672"/>
      <c r="C1354" s="672"/>
      <c r="D1354" s="673">
        <v>155</v>
      </c>
      <c r="E1354" s="673">
        <v>9373</v>
      </c>
      <c r="F1354" s="673">
        <v>289</v>
      </c>
      <c r="G1354" s="673">
        <v>19831</v>
      </c>
      <c r="H1354" s="673">
        <v>0</v>
      </c>
      <c r="I1354" s="673">
        <v>0</v>
      </c>
      <c r="J1354" s="673">
        <v>0</v>
      </c>
      <c r="K1354" s="673">
        <v>0</v>
      </c>
      <c r="L1354" s="673">
        <v>0</v>
      </c>
      <c r="M1354" s="673">
        <v>0</v>
      </c>
      <c r="N1354" s="673">
        <v>0</v>
      </c>
      <c r="O1354" s="673">
        <v>0</v>
      </c>
      <c r="P1354" s="673">
        <v>0</v>
      </c>
      <c r="Q1354" s="673">
        <v>0</v>
      </c>
      <c r="R1354" s="673">
        <v>0</v>
      </c>
      <c r="S1354" s="673">
        <v>0</v>
      </c>
      <c r="T1354" s="673">
        <v>0</v>
      </c>
      <c r="U1354" s="673">
        <v>0</v>
      </c>
      <c r="V1354" s="673">
        <v>0</v>
      </c>
      <c r="W1354" s="673">
        <v>0</v>
      </c>
      <c r="X1354" s="673">
        <v>0</v>
      </c>
      <c r="Y1354" s="673">
        <v>0</v>
      </c>
      <c r="Z1354" s="673">
        <v>0</v>
      </c>
      <c r="AA1354" s="673">
        <v>0</v>
      </c>
      <c r="AB1354" s="673">
        <v>444</v>
      </c>
      <c r="AC1354" s="673">
        <v>29204</v>
      </c>
    </row>
    <row r="1355" spans="1:31" s="686" customFormat="1" ht="15" customHeight="1" x14ac:dyDescent="0.3">
      <c r="A1355" s="666"/>
      <c r="B1355" s="684"/>
      <c r="C1355" s="684"/>
      <c r="D1355" s="685"/>
      <c r="E1355" s="685"/>
      <c r="F1355" s="685"/>
      <c r="G1355" s="685"/>
      <c r="H1355" s="685"/>
      <c r="I1355" s="685"/>
      <c r="J1355" s="685"/>
      <c r="K1355" s="685"/>
      <c r="L1355" s="685"/>
      <c r="M1355" s="685"/>
      <c r="N1355" s="685"/>
      <c r="O1355" s="685"/>
      <c r="P1355" s="685"/>
      <c r="Q1355" s="685"/>
      <c r="R1355" s="685"/>
      <c r="S1355" s="685"/>
      <c r="T1355" s="685"/>
      <c r="U1355" s="685"/>
      <c r="V1355" s="685"/>
      <c r="W1355" s="685"/>
      <c r="X1355" s="685"/>
      <c r="Y1355" s="685"/>
      <c r="Z1355" s="685"/>
      <c r="AA1355" s="685"/>
      <c r="AB1355" s="685"/>
      <c r="AC1355" s="685"/>
      <c r="AD1355" s="685"/>
      <c r="AE1355" s="685"/>
    </row>
    <row r="1356" spans="1:31" ht="15" customHeight="1" x14ac:dyDescent="0.3">
      <c r="A1356" s="674"/>
      <c r="B1356" s="300"/>
      <c r="C1356" s="300"/>
      <c r="D1356" s="300"/>
      <c r="E1356" s="300"/>
      <c r="F1356" s="300"/>
      <c r="G1356" s="300"/>
      <c r="H1356" s="300"/>
      <c r="I1356" s="300"/>
      <c r="J1356" s="300"/>
      <c r="K1356" s="300"/>
      <c r="L1356" s="300"/>
      <c r="M1356" s="300"/>
      <c r="N1356" s="300"/>
      <c r="O1356" s="300"/>
      <c r="P1356" s="300"/>
      <c r="Q1356" s="300"/>
      <c r="R1356" s="300"/>
      <c r="S1356" s="300"/>
      <c r="T1356" s="300"/>
      <c r="U1356" s="300"/>
      <c r="V1356" s="300"/>
      <c r="W1356" s="300"/>
      <c r="X1356" s="300"/>
      <c r="Y1356" s="300"/>
      <c r="Z1356" s="300"/>
      <c r="AA1356" s="300"/>
      <c r="AB1356" s="300"/>
      <c r="AC1356" s="300"/>
      <c r="AD1356" s="300"/>
      <c r="AE1356" s="300"/>
    </row>
    <row r="1357" spans="1:31" ht="18" thickBot="1" x14ac:dyDescent="0.35">
      <c r="A1357" s="649" t="s">
        <v>726</v>
      </c>
      <c r="B1357" s="667"/>
      <c r="C1357" s="667"/>
      <c r="D1357" s="667"/>
      <c r="E1357" s="667"/>
      <c r="F1357" s="667"/>
      <c r="G1357" s="667"/>
      <c r="H1357" s="667"/>
      <c r="I1357" s="667"/>
      <c r="J1357" s="667"/>
      <c r="K1357" s="667"/>
      <c r="L1357" s="667"/>
      <c r="M1357" s="667"/>
      <c r="N1357" s="667"/>
      <c r="O1357" s="667"/>
      <c r="P1357" s="667"/>
      <c r="Q1357" s="667"/>
      <c r="R1357" s="667"/>
      <c r="S1357" s="667"/>
      <c r="T1357" s="667"/>
      <c r="U1357" s="667"/>
      <c r="V1357" s="667"/>
      <c r="W1357" s="667"/>
      <c r="X1357" s="667"/>
      <c r="Y1357" s="667"/>
      <c r="Z1357" s="667"/>
      <c r="AA1357" s="667"/>
      <c r="AB1357" s="667"/>
      <c r="AC1357" s="667"/>
      <c r="AD1357" s="667"/>
      <c r="AE1357" s="667"/>
    </row>
    <row r="1358" spans="1:31" ht="7.5" customHeight="1" thickTop="1" x14ac:dyDescent="0.3">
      <c r="A1358" s="652"/>
      <c r="B1358" s="652"/>
      <c r="C1358" s="652"/>
      <c r="D1358" s="652"/>
      <c r="E1358" s="652"/>
      <c r="F1358" s="652"/>
      <c r="G1358" s="652"/>
      <c r="H1358" s="652"/>
      <c r="I1358" s="652"/>
      <c r="J1358" s="652"/>
      <c r="K1358" s="652"/>
      <c r="L1358" s="652"/>
      <c r="M1358" s="652"/>
      <c r="N1358" s="652"/>
      <c r="O1358" s="652"/>
      <c r="P1358" s="652"/>
      <c r="Q1358" s="652"/>
      <c r="R1358" s="652"/>
      <c r="S1358" s="652"/>
      <c r="T1358" s="652"/>
      <c r="U1358" s="652"/>
      <c r="V1358" s="652"/>
      <c r="W1358" s="652"/>
      <c r="X1358" s="652"/>
      <c r="Y1358" s="652"/>
      <c r="Z1358" s="652"/>
      <c r="AA1358" s="652"/>
      <c r="AB1358" s="652"/>
      <c r="AC1358" s="652"/>
    </row>
    <row r="1359" spans="1:31" s="675" customFormat="1" ht="23.25" customHeight="1" x14ac:dyDescent="0.3">
      <c r="A1359" s="1295" t="s">
        <v>727</v>
      </c>
      <c r="B1359" s="1296"/>
      <c r="C1359" s="1296"/>
      <c r="D1359" s="1287" t="s">
        <v>277</v>
      </c>
      <c r="E1359" s="1287"/>
      <c r="F1359" s="1287" t="s">
        <v>278</v>
      </c>
      <c r="G1359" s="1287"/>
      <c r="H1359" s="1287" t="s">
        <v>279</v>
      </c>
      <c r="I1359" s="1287"/>
      <c r="J1359" s="1287" t="s">
        <v>280</v>
      </c>
      <c r="K1359" s="1287"/>
      <c r="L1359" s="1287" t="s">
        <v>281</v>
      </c>
      <c r="M1359" s="1287"/>
      <c r="N1359" s="1287" t="s">
        <v>282</v>
      </c>
      <c r="O1359" s="1287"/>
      <c r="P1359" s="1287" t="s">
        <v>283</v>
      </c>
      <c r="Q1359" s="1287"/>
      <c r="R1359" s="1287" t="s">
        <v>284</v>
      </c>
      <c r="S1359" s="1287"/>
      <c r="T1359" s="1287" t="s">
        <v>285</v>
      </c>
      <c r="U1359" s="1287"/>
      <c r="V1359" s="1287" t="s">
        <v>286</v>
      </c>
      <c r="W1359" s="1287"/>
      <c r="X1359" s="1287" t="s">
        <v>287</v>
      </c>
      <c r="Y1359" s="1287"/>
      <c r="Z1359" s="1287" t="s">
        <v>288</v>
      </c>
      <c r="AA1359" s="1287"/>
      <c r="AB1359" s="1287" t="s">
        <v>1</v>
      </c>
      <c r="AC1359" s="1292"/>
    </row>
    <row r="1360" spans="1:31" s="675" customFormat="1" ht="23.25" customHeight="1" x14ac:dyDescent="0.3">
      <c r="A1360" s="1295"/>
      <c r="B1360" s="1296"/>
      <c r="C1360" s="1296"/>
      <c r="D1360" s="669" t="s">
        <v>674</v>
      </c>
      <c r="E1360" s="669" t="s">
        <v>675</v>
      </c>
      <c r="F1360" s="669" t="s">
        <v>674</v>
      </c>
      <c r="G1360" s="669" t="s">
        <v>675</v>
      </c>
      <c r="H1360" s="669" t="s">
        <v>674</v>
      </c>
      <c r="I1360" s="669" t="s">
        <v>675</v>
      </c>
      <c r="J1360" s="669" t="s">
        <v>674</v>
      </c>
      <c r="K1360" s="669" t="s">
        <v>675</v>
      </c>
      <c r="L1360" s="669" t="s">
        <v>674</v>
      </c>
      <c r="M1360" s="669" t="s">
        <v>675</v>
      </c>
      <c r="N1360" s="669" t="s">
        <v>674</v>
      </c>
      <c r="O1360" s="669" t="s">
        <v>675</v>
      </c>
      <c r="P1360" s="669" t="s">
        <v>674</v>
      </c>
      <c r="Q1360" s="669" t="s">
        <v>675</v>
      </c>
      <c r="R1360" s="669" t="s">
        <v>674</v>
      </c>
      <c r="S1360" s="669" t="s">
        <v>675</v>
      </c>
      <c r="T1360" s="669" t="s">
        <v>674</v>
      </c>
      <c r="U1360" s="669" t="s">
        <v>675</v>
      </c>
      <c r="V1360" s="669" t="s">
        <v>674</v>
      </c>
      <c r="W1360" s="669" t="s">
        <v>675</v>
      </c>
      <c r="X1360" s="669" t="s">
        <v>674</v>
      </c>
      <c r="Y1360" s="669" t="s">
        <v>675</v>
      </c>
      <c r="Z1360" s="669" t="s">
        <v>674</v>
      </c>
      <c r="AA1360" s="669" t="s">
        <v>675</v>
      </c>
      <c r="AB1360" s="669" t="s">
        <v>674</v>
      </c>
      <c r="AC1360" s="669" t="s">
        <v>675</v>
      </c>
    </row>
    <row r="1361" spans="1:29" s="675" customFormat="1" ht="30" customHeight="1" x14ac:dyDescent="0.3">
      <c r="A1361" s="1293" t="s">
        <v>728</v>
      </c>
      <c r="B1361" s="1293"/>
      <c r="C1361" s="1293"/>
      <c r="D1361" s="676">
        <v>0</v>
      </c>
      <c r="E1361" s="676">
        <v>0</v>
      </c>
      <c r="F1361" s="676">
        <v>0</v>
      </c>
      <c r="G1361" s="676">
        <v>0</v>
      </c>
      <c r="H1361" s="676"/>
      <c r="I1361" s="676"/>
      <c r="J1361" s="676"/>
      <c r="K1361" s="676"/>
      <c r="L1361" s="676"/>
      <c r="M1361" s="676"/>
      <c r="N1361" s="676"/>
      <c r="O1361" s="676"/>
      <c r="P1361" s="676"/>
      <c r="Q1361" s="676"/>
      <c r="R1361" s="676"/>
      <c r="S1361" s="676"/>
      <c r="T1361" s="676"/>
      <c r="U1361" s="676"/>
      <c r="V1361" s="676"/>
      <c r="W1361" s="676"/>
      <c r="X1361" s="676"/>
      <c r="Y1361" s="676"/>
      <c r="Z1361" s="676"/>
      <c r="AA1361" s="676"/>
      <c r="AB1361" s="677">
        <v>0</v>
      </c>
      <c r="AC1361" s="677">
        <v>0</v>
      </c>
    </row>
    <row r="1362" spans="1:29" s="675" customFormat="1" ht="30" customHeight="1" x14ac:dyDescent="0.3">
      <c r="A1362" s="1297" t="s">
        <v>729</v>
      </c>
      <c r="B1362" s="1297"/>
      <c r="C1362" s="1297"/>
      <c r="D1362" s="679">
        <v>0</v>
      </c>
      <c r="E1362" s="679">
        <v>0</v>
      </c>
      <c r="F1362" s="679">
        <v>0</v>
      </c>
      <c r="G1362" s="679">
        <v>0</v>
      </c>
      <c r="H1362" s="679"/>
      <c r="I1362" s="679"/>
      <c r="J1362" s="679"/>
      <c r="K1362" s="679"/>
      <c r="L1362" s="679"/>
      <c r="M1362" s="679"/>
      <c r="N1362" s="679"/>
      <c r="O1362" s="679"/>
      <c r="P1362" s="679"/>
      <c r="Q1362" s="679"/>
      <c r="R1362" s="679"/>
      <c r="S1362" s="679"/>
      <c r="T1362" s="679"/>
      <c r="U1362" s="679"/>
      <c r="V1362" s="679"/>
      <c r="W1362" s="679"/>
      <c r="X1362" s="679"/>
      <c r="Y1362" s="679"/>
      <c r="Z1362" s="679"/>
      <c r="AA1362" s="679"/>
      <c r="AB1362" s="677">
        <v>0</v>
      </c>
      <c r="AC1362" s="677">
        <v>0</v>
      </c>
    </row>
    <row r="1363" spans="1:29" s="675" customFormat="1" ht="30" customHeight="1" x14ac:dyDescent="0.3">
      <c r="A1363" s="1297" t="s">
        <v>730</v>
      </c>
      <c r="B1363" s="1297"/>
      <c r="C1363" s="1297"/>
      <c r="D1363" s="679">
        <v>0</v>
      </c>
      <c r="E1363" s="679">
        <v>0</v>
      </c>
      <c r="F1363" s="679">
        <v>0</v>
      </c>
      <c r="G1363" s="679">
        <v>0</v>
      </c>
      <c r="H1363" s="679"/>
      <c r="I1363" s="679"/>
      <c r="J1363" s="679"/>
      <c r="K1363" s="679"/>
      <c r="L1363" s="679"/>
      <c r="M1363" s="679"/>
      <c r="N1363" s="679"/>
      <c r="O1363" s="679"/>
      <c r="P1363" s="679"/>
      <c r="Q1363" s="679"/>
      <c r="R1363" s="679"/>
      <c r="S1363" s="679"/>
      <c r="T1363" s="679"/>
      <c r="U1363" s="679"/>
      <c r="V1363" s="679"/>
      <c r="W1363" s="679"/>
      <c r="X1363" s="679"/>
      <c r="Y1363" s="679"/>
      <c r="Z1363" s="679"/>
      <c r="AA1363" s="679"/>
      <c r="AB1363" s="677">
        <v>0</v>
      </c>
      <c r="AC1363" s="677">
        <v>0</v>
      </c>
    </row>
    <row r="1364" spans="1:29" s="675" customFormat="1" ht="30" customHeight="1" x14ac:dyDescent="0.3">
      <c r="A1364" s="1297" t="s">
        <v>731</v>
      </c>
      <c r="B1364" s="1297"/>
      <c r="C1364" s="1297"/>
      <c r="D1364" s="679">
        <v>0</v>
      </c>
      <c r="E1364" s="670"/>
      <c r="F1364" s="679">
        <v>0</v>
      </c>
      <c r="G1364" s="670"/>
      <c r="H1364" s="679"/>
      <c r="I1364" s="670"/>
      <c r="J1364" s="679"/>
      <c r="K1364" s="670"/>
      <c r="L1364" s="679"/>
      <c r="M1364" s="670"/>
      <c r="N1364" s="679"/>
      <c r="O1364" s="670"/>
      <c r="P1364" s="679"/>
      <c r="Q1364" s="670"/>
      <c r="R1364" s="679"/>
      <c r="S1364" s="670"/>
      <c r="T1364" s="679"/>
      <c r="U1364" s="670"/>
      <c r="V1364" s="679"/>
      <c r="W1364" s="670"/>
      <c r="X1364" s="679"/>
      <c r="Y1364" s="670"/>
      <c r="Z1364" s="679"/>
      <c r="AA1364" s="670"/>
      <c r="AB1364" s="677">
        <v>0</v>
      </c>
      <c r="AC1364" s="670"/>
    </row>
    <row r="1365" spans="1:29" s="675" customFormat="1" ht="30" customHeight="1" x14ac:dyDescent="0.3">
      <c r="A1365" s="1293" t="s">
        <v>732</v>
      </c>
      <c r="B1365" s="1293"/>
      <c r="C1365" s="1293"/>
      <c r="D1365" s="679">
        <v>0</v>
      </c>
      <c r="E1365" s="679">
        <v>0</v>
      </c>
      <c r="F1365" s="679">
        <v>0</v>
      </c>
      <c r="G1365" s="679">
        <v>0</v>
      </c>
      <c r="H1365" s="679"/>
      <c r="I1365" s="679"/>
      <c r="J1365" s="679"/>
      <c r="K1365" s="679"/>
      <c r="L1365" s="679"/>
      <c r="M1365" s="679"/>
      <c r="N1365" s="679"/>
      <c r="O1365" s="679"/>
      <c r="P1365" s="679"/>
      <c r="Q1365" s="679"/>
      <c r="R1365" s="679"/>
      <c r="S1365" s="679"/>
      <c r="T1365" s="679"/>
      <c r="U1365" s="679"/>
      <c r="V1365" s="679"/>
      <c r="W1365" s="679"/>
      <c r="X1365" s="679"/>
      <c r="Y1365" s="679"/>
      <c r="Z1365" s="679"/>
      <c r="AA1365" s="679"/>
      <c r="AB1365" s="677">
        <v>0</v>
      </c>
      <c r="AC1365" s="677">
        <v>0</v>
      </c>
    </row>
    <row r="1366" spans="1:29" s="675" customFormat="1" ht="30" customHeight="1" x14ac:dyDescent="0.3">
      <c r="A1366" s="1293" t="s">
        <v>733</v>
      </c>
      <c r="B1366" s="1293"/>
      <c r="C1366" s="1293"/>
      <c r="D1366" s="679">
        <v>0</v>
      </c>
      <c r="E1366" s="679">
        <v>0</v>
      </c>
      <c r="F1366" s="679">
        <v>0</v>
      </c>
      <c r="G1366" s="679">
        <v>0</v>
      </c>
      <c r="H1366" s="679"/>
      <c r="I1366" s="679"/>
      <c r="J1366" s="679"/>
      <c r="K1366" s="679"/>
      <c r="L1366" s="679"/>
      <c r="M1366" s="679"/>
      <c r="N1366" s="679"/>
      <c r="O1366" s="679"/>
      <c r="P1366" s="679"/>
      <c r="Q1366" s="679"/>
      <c r="R1366" s="679"/>
      <c r="S1366" s="679"/>
      <c r="T1366" s="679"/>
      <c r="U1366" s="679"/>
      <c r="V1366" s="679"/>
      <c r="W1366" s="679"/>
      <c r="X1366" s="679"/>
      <c r="Y1366" s="679"/>
      <c r="Z1366" s="679"/>
      <c r="AA1366" s="679"/>
      <c r="AB1366" s="677">
        <v>0</v>
      </c>
      <c r="AC1366" s="677">
        <v>0</v>
      </c>
    </row>
    <row r="1367" spans="1:29" s="675" customFormat="1" ht="30" customHeight="1" x14ac:dyDescent="0.3">
      <c r="A1367" s="1293" t="s">
        <v>734</v>
      </c>
      <c r="B1367" s="1293"/>
      <c r="C1367" s="1293"/>
      <c r="D1367" s="679">
        <v>0</v>
      </c>
      <c r="E1367" s="679">
        <v>0</v>
      </c>
      <c r="F1367" s="679">
        <v>0</v>
      </c>
      <c r="G1367" s="679">
        <v>0</v>
      </c>
      <c r="H1367" s="679"/>
      <c r="I1367" s="679"/>
      <c r="J1367" s="679"/>
      <c r="K1367" s="679"/>
      <c r="L1367" s="679"/>
      <c r="M1367" s="679"/>
      <c r="N1367" s="679"/>
      <c r="O1367" s="679"/>
      <c r="P1367" s="679"/>
      <c r="Q1367" s="679"/>
      <c r="R1367" s="679"/>
      <c r="S1367" s="679"/>
      <c r="T1367" s="679"/>
      <c r="U1367" s="679"/>
      <c r="V1367" s="679"/>
      <c r="W1367" s="679"/>
      <c r="X1367" s="679"/>
      <c r="Y1367" s="679"/>
      <c r="Z1367" s="679"/>
      <c r="AA1367" s="679"/>
      <c r="AB1367" s="677">
        <v>0</v>
      </c>
      <c r="AC1367" s="677">
        <v>0</v>
      </c>
    </row>
    <row r="1368" spans="1:29" s="675" customFormat="1" ht="30" customHeight="1" x14ac:dyDescent="0.3">
      <c r="A1368" s="1293" t="s">
        <v>735</v>
      </c>
      <c r="B1368" s="1293"/>
      <c r="C1368" s="1293"/>
      <c r="D1368" s="679">
        <v>0</v>
      </c>
      <c r="E1368" s="679">
        <v>0</v>
      </c>
      <c r="F1368" s="679">
        <v>0</v>
      </c>
      <c r="G1368" s="679">
        <v>0</v>
      </c>
      <c r="H1368" s="679"/>
      <c r="I1368" s="679"/>
      <c r="J1368" s="679"/>
      <c r="K1368" s="679"/>
      <c r="L1368" s="679"/>
      <c r="M1368" s="679"/>
      <c r="N1368" s="679"/>
      <c r="O1368" s="679"/>
      <c r="P1368" s="679"/>
      <c r="Q1368" s="679"/>
      <c r="R1368" s="679"/>
      <c r="S1368" s="679"/>
      <c r="T1368" s="679"/>
      <c r="U1368" s="679"/>
      <c r="V1368" s="679"/>
      <c r="W1368" s="679"/>
      <c r="X1368" s="679"/>
      <c r="Y1368" s="679"/>
      <c r="Z1368" s="679"/>
      <c r="AA1368" s="679"/>
      <c r="AB1368" s="677">
        <v>0</v>
      </c>
      <c r="AC1368" s="677">
        <v>0</v>
      </c>
    </row>
    <row r="1369" spans="1:29" s="675" customFormat="1" ht="30" customHeight="1" x14ac:dyDescent="0.3">
      <c r="A1369" s="1297" t="s">
        <v>736</v>
      </c>
      <c r="B1369" s="1297"/>
      <c r="C1369" s="1297"/>
      <c r="D1369" s="679">
        <v>0</v>
      </c>
      <c r="E1369" s="679">
        <v>0</v>
      </c>
      <c r="F1369" s="679">
        <v>0</v>
      </c>
      <c r="G1369" s="679">
        <v>0</v>
      </c>
      <c r="H1369" s="679"/>
      <c r="I1369" s="679"/>
      <c r="J1369" s="679"/>
      <c r="K1369" s="679"/>
      <c r="L1369" s="679"/>
      <c r="M1369" s="679"/>
      <c r="N1369" s="679"/>
      <c r="O1369" s="679"/>
      <c r="P1369" s="679"/>
      <c r="Q1369" s="679"/>
      <c r="R1369" s="679"/>
      <c r="S1369" s="679"/>
      <c r="T1369" s="679"/>
      <c r="U1369" s="679"/>
      <c r="V1369" s="679"/>
      <c r="W1369" s="679"/>
      <c r="X1369" s="679"/>
      <c r="Y1369" s="679"/>
      <c r="Z1369" s="679"/>
      <c r="AA1369" s="679"/>
      <c r="AB1369" s="677">
        <v>0</v>
      </c>
      <c r="AC1369" s="677">
        <v>0</v>
      </c>
    </row>
    <row r="1370" spans="1:29" s="675" customFormat="1" ht="30" customHeight="1" x14ac:dyDescent="0.3">
      <c r="A1370" s="1293" t="s">
        <v>737</v>
      </c>
      <c r="B1370" s="1293"/>
      <c r="C1370" s="1293"/>
      <c r="D1370" s="679">
        <v>0</v>
      </c>
      <c r="E1370" s="670"/>
      <c r="F1370" s="679">
        <v>0</v>
      </c>
      <c r="G1370" s="670"/>
      <c r="H1370" s="679"/>
      <c r="I1370" s="670"/>
      <c r="J1370" s="679"/>
      <c r="K1370" s="670"/>
      <c r="L1370" s="679"/>
      <c r="M1370" s="670"/>
      <c r="N1370" s="679"/>
      <c r="O1370" s="670"/>
      <c r="P1370" s="679"/>
      <c r="Q1370" s="670"/>
      <c r="R1370" s="679"/>
      <c r="S1370" s="670"/>
      <c r="T1370" s="679"/>
      <c r="U1370" s="670"/>
      <c r="V1370" s="679"/>
      <c r="W1370" s="670"/>
      <c r="X1370" s="679"/>
      <c r="Y1370" s="670"/>
      <c r="Z1370" s="679"/>
      <c r="AA1370" s="670"/>
      <c r="AB1370" s="677">
        <v>0</v>
      </c>
      <c r="AC1370" s="670"/>
    </row>
    <row r="1371" spans="1:29" s="675" customFormat="1" ht="30" customHeight="1" x14ac:dyDescent="0.3">
      <c r="A1371" s="1293" t="s">
        <v>738</v>
      </c>
      <c r="B1371" s="1293"/>
      <c r="C1371" s="1293"/>
      <c r="D1371" s="679">
        <v>2</v>
      </c>
      <c r="E1371" s="670"/>
      <c r="F1371" s="679">
        <v>0</v>
      </c>
      <c r="G1371" s="670"/>
      <c r="H1371" s="679"/>
      <c r="I1371" s="670"/>
      <c r="J1371" s="679"/>
      <c r="K1371" s="670"/>
      <c r="L1371" s="679"/>
      <c r="M1371" s="670"/>
      <c r="N1371" s="679"/>
      <c r="O1371" s="670"/>
      <c r="P1371" s="679"/>
      <c r="Q1371" s="670"/>
      <c r="R1371" s="679"/>
      <c r="S1371" s="670"/>
      <c r="T1371" s="679"/>
      <c r="U1371" s="670"/>
      <c r="V1371" s="679"/>
      <c r="W1371" s="670"/>
      <c r="X1371" s="679"/>
      <c r="Y1371" s="670"/>
      <c r="Z1371" s="679"/>
      <c r="AA1371" s="670"/>
      <c r="AB1371" s="677">
        <v>2</v>
      </c>
      <c r="AC1371" s="670"/>
    </row>
    <row r="1372" spans="1:29" s="675" customFormat="1" ht="30" customHeight="1" x14ac:dyDescent="0.3">
      <c r="A1372" s="1293" t="s">
        <v>739</v>
      </c>
      <c r="B1372" s="1293"/>
      <c r="C1372" s="1293"/>
      <c r="D1372" s="679">
        <v>0</v>
      </c>
      <c r="E1372" s="679">
        <v>0</v>
      </c>
      <c r="F1372" s="679">
        <v>0</v>
      </c>
      <c r="G1372" s="679">
        <v>0</v>
      </c>
      <c r="H1372" s="679"/>
      <c r="I1372" s="679"/>
      <c r="J1372" s="679"/>
      <c r="K1372" s="679"/>
      <c r="L1372" s="679"/>
      <c r="M1372" s="679"/>
      <c r="N1372" s="679"/>
      <c r="O1372" s="679"/>
      <c r="P1372" s="679"/>
      <c r="Q1372" s="679"/>
      <c r="R1372" s="679"/>
      <c r="S1372" s="679"/>
      <c r="T1372" s="679"/>
      <c r="U1372" s="679"/>
      <c r="V1372" s="679"/>
      <c r="W1372" s="679"/>
      <c r="X1372" s="679"/>
      <c r="Y1372" s="679"/>
      <c r="Z1372" s="679"/>
      <c r="AA1372" s="679"/>
      <c r="AB1372" s="677">
        <v>0</v>
      </c>
      <c r="AC1372" s="677">
        <v>0</v>
      </c>
    </row>
    <row r="1373" spans="1:29" s="675" customFormat="1" ht="30" customHeight="1" x14ac:dyDescent="0.3">
      <c r="A1373" s="1293" t="s">
        <v>740</v>
      </c>
      <c r="B1373" s="1293"/>
      <c r="C1373" s="1293"/>
      <c r="D1373" s="679">
        <v>3</v>
      </c>
      <c r="E1373" s="679">
        <v>234</v>
      </c>
      <c r="F1373" s="679">
        <v>4</v>
      </c>
      <c r="G1373" s="679">
        <v>208</v>
      </c>
      <c r="H1373" s="679"/>
      <c r="I1373" s="679"/>
      <c r="J1373" s="679"/>
      <c r="K1373" s="679"/>
      <c r="L1373" s="679"/>
      <c r="M1373" s="679"/>
      <c r="N1373" s="679"/>
      <c r="O1373" s="679"/>
      <c r="P1373" s="679"/>
      <c r="Q1373" s="679"/>
      <c r="R1373" s="679"/>
      <c r="S1373" s="679"/>
      <c r="T1373" s="679"/>
      <c r="U1373" s="679"/>
      <c r="V1373" s="679"/>
      <c r="W1373" s="679"/>
      <c r="X1373" s="679"/>
      <c r="Y1373" s="679"/>
      <c r="Z1373" s="679"/>
      <c r="AA1373" s="679"/>
      <c r="AB1373" s="677">
        <v>7</v>
      </c>
      <c r="AC1373" s="677">
        <v>442</v>
      </c>
    </row>
    <row r="1374" spans="1:29" s="675" customFormat="1" ht="30" customHeight="1" x14ac:dyDescent="0.3">
      <c r="A1374" s="1293" t="s">
        <v>741</v>
      </c>
      <c r="B1374" s="1293"/>
      <c r="C1374" s="1293"/>
      <c r="D1374" s="679">
        <v>6</v>
      </c>
      <c r="E1374" s="679">
        <v>171</v>
      </c>
      <c r="F1374" s="679">
        <v>2</v>
      </c>
      <c r="G1374" s="679">
        <v>45</v>
      </c>
      <c r="H1374" s="679"/>
      <c r="I1374" s="679"/>
      <c r="J1374" s="679"/>
      <c r="K1374" s="679"/>
      <c r="L1374" s="679"/>
      <c r="M1374" s="679"/>
      <c r="N1374" s="679"/>
      <c r="O1374" s="679"/>
      <c r="P1374" s="679"/>
      <c r="Q1374" s="679"/>
      <c r="R1374" s="679"/>
      <c r="S1374" s="679"/>
      <c r="T1374" s="679"/>
      <c r="U1374" s="679"/>
      <c r="V1374" s="679"/>
      <c r="W1374" s="679"/>
      <c r="X1374" s="679"/>
      <c r="Y1374" s="679"/>
      <c r="Z1374" s="679"/>
      <c r="AA1374" s="679"/>
      <c r="AB1374" s="677">
        <v>8</v>
      </c>
      <c r="AC1374" s="677">
        <v>216</v>
      </c>
    </row>
    <row r="1375" spans="1:29" s="675" customFormat="1" ht="30" customHeight="1" x14ac:dyDescent="0.3">
      <c r="A1375" s="1293" t="s">
        <v>742</v>
      </c>
      <c r="B1375" s="1293"/>
      <c r="C1375" s="1293"/>
      <c r="D1375" s="679">
        <v>8</v>
      </c>
      <c r="E1375" s="679">
        <v>445</v>
      </c>
      <c r="F1375" s="679">
        <v>1</v>
      </c>
      <c r="G1375" s="679">
        <v>8</v>
      </c>
      <c r="H1375" s="679"/>
      <c r="I1375" s="679"/>
      <c r="J1375" s="679"/>
      <c r="K1375" s="679"/>
      <c r="L1375" s="679"/>
      <c r="M1375" s="679"/>
      <c r="N1375" s="679"/>
      <c r="O1375" s="679"/>
      <c r="P1375" s="679"/>
      <c r="Q1375" s="679"/>
      <c r="R1375" s="679"/>
      <c r="S1375" s="679"/>
      <c r="T1375" s="679"/>
      <c r="U1375" s="679"/>
      <c r="V1375" s="679"/>
      <c r="W1375" s="679"/>
      <c r="X1375" s="679"/>
      <c r="Y1375" s="679"/>
      <c r="Z1375" s="679"/>
      <c r="AA1375" s="679"/>
      <c r="AB1375" s="677">
        <v>9</v>
      </c>
      <c r="AC1375" s="677">
        <v>453</v>
      </c>
    </row>
    <row r="1376" spans="1:29" s="675" customFormat="1" ht="30" customHeight="1" x14ac:dyDescent="0.3">
      <c r="A1376" s="1293" t="s">
        <v>743</v>
      </c>
      <c r="B1376" s="1293"/>
      <c r="C1376" s="1293"/>
      <c r="D1376" s="679">
        <v>60</v>
      </c>
      <c r="E1376" s="679">
        <v>1776</v>
      </c>
      <c r="F1376" s="679">
        <v>36</v>
      </c>
      <c r="G1376" s="679">
        <v>954</v>
      </c>
      <c r="H1376" s="679"/>
      <c r="I1376" s="679"/>
      <c r="J1376" s="679"/>
      <c r="K1376" s="679"/>
      <c r="L1376" s="679"/>
      <c r="M1376" s="679"/>
      <c r="N1376" s="679"/>
      <c r="O1376" s="679"/>
      <c r="P1376" s="679"/>
      <c r="Q1376" s="679"/>
      <c r="R1376" s="679"/>
      <c r="S1376" s="679"/>
      <c r="T1376" s="679"/>
      <c r="U1376" s="679"/>
      <c r="V1376" s="679"/>
      <c r="W1376" s="679"/>
      <c r="X1376" s="679"/>
      <c r="Y1376" s="679"/>
      <c r="Z1376" s="679"/>
      <c r="AA1376" s="679"/>
      <c r="AB1376" s="677">
        <v>96</v>
      </c>
      <c r="AC1376" s="677">
        <v>2730</v>
      </c>
    </row>
    <row r="1377" spans="1:31" s="675" customFormat="1" ht="30" customHeight="1" x14ac:dyDescent="0.3">
      <c r="A1377" s="1293" t="s">
        <v>744</v>
      </c>
      <c r="B1377" s="1293"/>
      <c r="C1377" s="1293"/>
      <c r="D1377" s="679">
        <v>8</v>
      </c>
      <c r="E1377" s="679">
        <v>319</v>
      </c>
      <c r="F1377" s="679">
        <v>6</v>
      </c>
      <c r="G1377" s="679">
        <v>148</v>
      </c>
      <c r="H1377" s="679"/>
      <c r="I1377" s="679"/>
      <c r="J1377" s="679"/>
      <c r="K1377" s="679"/>
      <c r="L1377" s="679"/>
      <c r="M1377" s="679"/>
      <c r="N1377" s="679"/>
      <c r="O1377" s="679"/>
      <c r="P1377" s="679"/>
      <c r="Q1377" s="679"/>
      <c r="R1377" s="679"/>
      <c r="S1377" s="679"/>
      <c r="T1377" s="679"/>
      <c r="U1377" s="679"/>
      <c r="V1377" s="679"/>
      <c r="W1377" s="679"/>
      <c r="X1377" s="679"/>
      <c r="Y1377" s="679"/>
      <c r="Z1377" s="679"/>
      <c r="AA1377" s="679"/>
      <c r="AB1377" s="677">
        <v>14</v>
      </c>
      <c r="AC1377" s="677">
        <v>467</v>
      </c>
    </row>
    <row r="1378" spans="1:31" s="675" customFormat="1" ht="27" customHeight="1" x14ac:dyDescent="0.3">
      <c r="A1378" s="672" t="s">
        <v>1</v>
      </c>
      <c r="B1378" s="672"/>
      <c r="C1378" s="672"/>
      <c r="D1378" s="673">
        <v>87</v>
      </c>
      <c r="E1378" s="673">
        <v>2945</v>
      </c>
      <c r="F1378" s="673">
        <v>49</v>
      </c>
      <c r="G1378" s="673">
        <v>1363</v>
      </c>
      <c r="H1378" s="673">
        <v>0</v>
      </c>
      <c r="I1378" s="673">
        <v>0</v>
      </c>
      <c r="J1378" s="673">
        <v>0</v>
      </c>
      <c r="K1378" s="673">
        <v>0</v>
      </c>
      <c r="L1378" s="673">
        <v>0</v>
      </c>
      <c r="M1378" s="673">
        <v>0</v>
      </c>
      <c r="N1378" s="673">
        <v>0</v>
      </c>
      <c r="O1378" s="673">
        <v>0</v>
      </c>
      <c r="P1378" s="673">
        <v>0</v>
      </c>
      <c r="Q1378" s="673">
        <v>0</v>
      </c>
      <c r="R1378" s="673">
        <v>0</v>
      </c>
      <c r="S1378" s="673">
        <v>0</v>
      </c>
      <c r="T1378" s="673">
        <v>0</v>
      </c>
      <c r="U1378" s="673">
        <v>0</v>
      </c>
      <c r="V1378" s="673">
        <v>0</v>
      </c>
      <c r="W1378" s="673">
        <v>0</v>
      </c>
      <c r="X1378" s="673">
        <v>0</v>
      </c>
      <c r="Y1378" s="673">
        <v>0</v>
      </c>
      <c r="Z1378" s="673">
        <v>0</v>
      </c>
      <c r="AA1378" s="673">
        <v>0</v>
      </c>
      <c r="AB1378" s="673">
        <v>136</v>
      </c>
      <c r="AC1378" s="673">
        <v>4308</v>
      </c>
    </row>
    <row r="1379" spans="1:31" s="686" customFormat="1" ht="15" customHeight="1" x14ac:dyDescent="0.3">
      <c r="A1379" s="684"/>
      <c r="B1379" s="684"/>
      <c r="C1379" s="684"/>
      <c r="D1379" s="685"/>
      <c r="E1379" s="685"/>
      <c r="F1379" s="685"/>
      <c r="G1379" s="685"/>
      <c r="H1379" s="685"/>
      <c r="I1379" s="685"/>
      <c r="J1379" s="685"/>
      <c r="K1379" s="685"/>
      <c r="L1379" s="685"/>
      <c r="M1379" s="685"/>
      <c r="N1379" s="685"/>
      <c r="O1379" s="685"/>
      <c r="P1379" s="685"/>
      <c r="Q1379" s="685"/>
      <c r="R1379" s="685"/>
      <c r="S1379" s="685"/>
      <c r="T1379" s="685"/>
      <c r="U1379" s="685"/>
      <c r="V1379" s="685"/>
      <c r="W1379" s="685"/>
      <c r="X1379" s="685"/>
      <c r="Y1379" s="685"/>
      <c r="Z1379" s="685"/>
      <c r="AA1379" s="685"/>
      <c r="AB1379" s="685"/>
      <c r="AC1379" s="685"/>
      <c r="AD1379" s="685"/>
      <c r="AE1379" s="685"/>
    </row>
    <row r="1380" spans="1:31" ht="15" customHeight="1" x14ac:dyDescent="0.3">
      <c r="A1380" s="688"/>
      <c r="B1380" s="300"/>
      <c r="C1380" s="300"/>
      <c r="D1380" s="300"/>
      <c r="E1380" s="300"/>
      <c r="F1380" s="300"/>
      <c r="G1380" s="300"/>
      <c r="H1380" s="300"/>
      <c r="I1380" s="300"/>
      <c r="J1380" s="300"/>
      <c r="K1380" s="300"/>
      <c r="L1380" s="300"/>
      <c r="M1380" s="300"/>
      <c r="N1380" s="300"/>
      <c r="O1380" s="300"/>
      <c r="P1380" s="300"/>
      <c r="Q1380" s="300"/>
      <c r="R1380" s="300"/>
      <c r="S1380" s="300"/>
      <c r="T1380" s="300"/>
      <c r="U1380" s="300"/>
      <c r="V1380" s="300"/>
      <c r="W1380" s="300"/>
      <c r="X1380" s="300"/>
      <c r="Y1380" s="300"/>
      <c r="Z1380" s="300"/>
      <c r="AA1380" s="300"/>
      <c r="AB1380" s="300"/>
      <c r="AC1380" s="300"/>
      <c r="AD1380" s="300"/>
      <c r="AE1380" s="300"/>
    </row>
    <row r="1381" spans="1:31" ht="22.5" customHeight="1" thickBot="1" x14ac:dyDescent="0.35">
      <c r="A1381" s="649" t="s">
        <v>745</v>
      </c>
      <c r="B1381" s="667"/>
      <c r="C1381" s="667"/>
      <c r="D1381" s="667"/>
      <c r="E1381" s="667"/>
      <c r="F1381" s="667"/>
      <c r="G1381" s="667"/>
      <c r="H1381" s="667"/>
      <c r="I1381" s="667"/>
      <c r="J1381" s="667"/>
      <c r="K1381" s="667"/>
      <c r="L1381" s="667"/>
      <c r="M1381" s="667"/>
      <c r="N1381" s="667"/>
      <c r="O1381" s="667"/>
      <c r="P1381" s="667"/>
      <c r="Q1381" s="667"/>
      <c r="R1381" s="667"/>
      <c r="S1381" s="667"/>
      <c r="T1381" s="667"/>
      <c r="U1381" s="667"/>
      <c r="V1381" s="667"/>
      <c r="W1381" s="667"/>
      <c r="X1381" s="667"/>
      <c r="Y1381" s="667"/>
      <c r="Z1381" s="667"/>
      <c r="AA1381" s="667"/>
      <c r="AB1381" s="667"/>
      <c r="AC1381" s="667"/>
      <c r="AD1381" s="667"/>
      <c r="AE1381" s="667"/>
    </row>
    <row r="1382" spans="1:31" ht="7.5" customHeight="1" thickTop="1" x14ac:dyDescent="0.3">
      <c r="A1382" s="652"/>
      <c r="B1382" s="652"/>
      <c r="C1382" s="652"/>
      <c r="D1382" s="652"/>
      <c r="E1382" s="652"/>
      <c r="F1382" s="652"/>
      <c r="G1382" s="652"/>
      <c r="H1382" s="652"/>
      <c r="I1382" s="652"/>
      <c r="J1382" s="652"/>
      <c r="K1382" s="652"/>
      <c r="L1382" s="652"/>
      <c r="M1382" s="652"/>
      <c r="N1382" s="652"/>
      <c r="O1382" s="652"/>
      <c r="P1382" s="652"/>
      <c r="Q1382" s="652"/>
      <c r="R1382" s="652"/>
      <c r="S1382" s="652"/>
      <c r="T1382" s="652"/>
      <c r="U1382" s="652"/>
      <c r="V1382" s="652"/>
      <c r="W1382" s="652"/>
      <c r="X1382" s="652"/>
      <c r="Y1382" s="652"/>
      <c r="Z1382" s="652"/>
      <c r="AA1382" s="652"/>
      <c r="AB1382" s="652"/>
      <c r="AC1382" s="652"/>
    </row>
    <row r="1383" spans="1:31" s="668" customFormat="1" ht="21.75" customHeight="1" x14ac:dyDescent="0.3">
      <c r="A1383" s="1295" t="s">
        <v>746</v>
      </c>
      <c r="B1383" s="1296"/>
      <c r="C1383" s="1296"/>
      <c r="D1383" s="1287" t="s">
        <v>277</v>
      </c>
      <c r="E1383" s="1287"/>
      <c r="F1383" s="1287" t="s">
        <v>278</v>
      </c>
      <c r="G1383" s="1287"/>
      <c r="H1383" s="1287" t="s">
        <v>279</v>
      </c>
      <c r="I1383" s="1287"/>
      <c r="J1383" s="1287" t="s">
        <v>280</v>
      </c>
      <c r="K1383" s="1287"/>
      <c r="L1383" s="1287" t="s">
        <v>281</v>
      </c>
      <c r="M1383" s="1287"/>
      <c r="N1383" s="1287" t="s">
        <v>282</v>
      </c>
      <c r="O1383" s="1287"/>
      <c r="P1383" s="1287" t="s">
        <v>283</v>
      </c>
      <c r="Q1383" s="1287"/>
      <c r="R1383" s="1287" t="s">
        <v>284</v>
      </c>
      <c r="S1383" s="1287"/>
      <c r="T1383" s="1287" t="s">
        <v>285</v>
      </c>
      <c r="U1383" s="1287"/>
      <c r="V1383" s="1287" t="s">
        <v>286</v>
      </c>
      <c r="W1383" s="1287"/>
      <c r="X1383" s="1287" t="s">
        <v>287</v>
      </c>
      <c r="Y1383" s="1287"/>
      <c r="Z1383" s="1287" t="s">
        <v>288</v>
      </c>
      <c r="AA1383" s="1287"/>
      <c r="AB1383" s="1287" t="s">
        <v>1</v>
      </c>
      <c r="AC1383" s="1292"/>
    </row>
    <row r="1384" spans="1:31" s="668" customFormat="1" ht="21.75" customHeight="1" x14ac:dyDescent="0.3">
      <c r="A1384" s="1295"/>
      <c r="B1384" s="1296"/>
      <c r="C1384" s="1296"/>
      <c r="D1384" s="669" t="s">
        <v>674</v>
      </c>
      <c r="E1384" s="669" t="s">
        <v>675</v>
      </c>
      <c r="F1384" s="669" t="s">
        <v>674</v>
      </c>
      <c r="G1384" s="669" t="s">
        <v>675</v>
      </c>
      <c r="H1384" s="669" t="s">
        <v>674</v>
      </c>
      <c r="I1384" s="669" t="s">
        <v>675</v>
      </c>
      <c r="J1384" s="669" t="s">
        <v>674</v>
      </c>
      <c r="K1384" s="669" t="s">
        <v>675</v>
      </c>
      <c r="L1384" s="669" t="s">
        <v>674</v>
      </c>
      <c r="M1384" s="669" t="s">
        <v>675</v>
      </c>
      <c r="N1384" s="669" t="s">
        <v>674</v>
      </c>
      <c r="O1384" s="669" t="s">
        <v>675</v>
      </c>
      <c r="P1384" s="669" t="s">
        <v>674</v>
      </c>
      <c r="Q1384" s="669" t="s">
        <v>675</v>
      </c>
      <c r="R1384" s="669" t="s">
        <v>674</v>
      </c>
      <c r="S1384" s="669" t="s">
        <v>675</v>
      </c>
      <c r="T1384" s="669" t="s">
        <v>674</v>
      </c>
      <c r="U1384" s="669" t="s">
        <v>675</v>
      </c>
      <c r="V1384" s="669" t="s">
        <v>674</v>
      </c>
      <c r="W1384" s="669" t="s">
        <v>675</v>
      </c>
      <c r="X1384" s="669" t="s">
        <v>674</v>
      </c>
      <c r="Y1384" s="669" t="s">
        <v>675</v>
      </c>
      <c r="Z1384" s="669" t="s">
        <v>674</v>
      </c>
      <c r="AA1384" s="669" t="s">
        <v>675</v>
      </c>
      <c r="AB1384" s="669" t="s">
        <v>674</v>
      </c>
      <c r="AC1384" s="669" t="s">
        <v>675</v>
      </c>
    </row>
    <row r="1385" spans="1:31" ht="30" customHeight="1" x14ac:dyDescent="0.3">
      <c r="A1385" s="1302" t="s">
        <v>747</v>
      </c>
      <c r="B1385" s="1302"/>
      <c r="C1385" s="1302"/>
      <c r="D1385" s="689">
        <v>4</v>
      </c>
      <c r="E1385" s="689">
        <v>95</v>
      </c>
      <c r="F1385" s="689">
        <v>0</v>
      </c>
      <c r="G1385" s="689">
        <v>0</v>
      </c>
      <c r="H1385" s="689"/>
      <c r="I1385" s="689"/>
      <c r="J1385" s="689"/>
      <c r="K1385" s="689"/>
      <c r="L1385" s="689"/>
      <c r="M1385" s="689"/>
      <c r="N1385" s="689"/>
      <c r="O1385" s="689"/>
      <c r="P1385" s="689"/>
      <c r="Q1385" s="689"/>
      <c r="R1385" s="689"/>
      <c r="S1385" s="689"/>
      <c r="T1385" s="689"/>
      <c r="U1385" s="689"/>
      <c r="V1385" s="689"/>
      <c r="W1385" s="689"/>
      <c r="X1385" s="689"/>
      <c r="Y1385" s="689"/>
      <c r="Z1385" s="689"/>
      <c r="AA1385" s="689"/>
      <c r="AB1385" s="690">
        <v>4</v>
      </c>
      <c r="AC1385" s="690">
        <v>95</v>
      </c>
    </row>
    <row r="1386" spans="1:31" ht="30" customHeight="1" x14ac:dyDescent="0.3">
      <c r="A1386" s="672" t="s">
        <v>1</v>
      </c>
      <c r="B1386" s="672"/>
      <c r="C1386" s="672"/>
      <c r="D1386" s="673">
        <v>4</v>
      </c>
      <c r="E1386" s="673">
        <v>95</v>
      </c>
      <c r="F1386" s="673">
        <v>0</v>
      </c>
      <c r="G1386" s="673">
        <v>0</v>
      </c>
      <c r="H1386" s="673">
        <v>0</v>
      </c>
      <c r="I1386" s="673">
        <v>0</v>
      </c>
      <c r="J1386" s="673">
        <v>0</v>
      </c>
      <c r="K1386" s="673">
        <v>0</v>
      </c>
      <c r="L1386" s="673">
        <v>0</v>
      </c>
      <c r="M1386" s="673">
        <v>0</v>
      </c>
      <c r="N1386" s="673">
        <v>0</v>
      </c>
      <c r="O1386" s="673">
        <v>0</v>
      </c>
      <c r="P1386" s="673">
        <v>0</v>
      </c>
      <c r="Q1386" s="673">
        <v>0</v>
      </c>
      <c r="R1386" s="673">
        <v>0</v>
      </c>
      <c r="S1386" s="673">
        <v>0</v>
      </c>
      <c r="T1386" s="673">
        <v>0</v>
      </c>
      <c r="U1386" s="673">
        <v>0</v>
      </c>
      <c r="V1386" s="673">
        <v>0</v>
      </c>
      <c r="W1386" s="673">
        <v>0</v>
      </c>
      <c r="X1386" s="673">
        <v>0</v>
      </c>
      <c r="Y1386" s="673">
        <v>0</v>
      </c>
      <c r="Z1386" s="673">
        <v>0</v>
      </c>
      <c r="AA1386" s="673">
        <v>0</v>
      </c>
      <c r="AB1386" s="673">
        <v>4</v>
      </c>
      <c r="AC1386" s="673">
        <v>95</v>
      </c>
    </row>
    <row r="1387" spans="1:31" s="186" customFormat="1" ht="15" customHeight="1" x14ac:dyDescent="0.3">
      <c r="A1387" s="684"/>
      <c r="B1387" s="684"/>
      <c r="C1387" s="684"/>
      <c r="D1387" s="691"/>
      <c r="E1387" s="691"/>
      <c r="F1387" s="691"/>
      <c r="G1387" s="691"/>
      <c r="H1387" s="691"/>
      <c r="I1387" s="691"/>
      <c r="J1387" s="691"/>
      <c r="K1387" s="691"/>
      <c r="L1387" s="691"/>
      <c r="M1387" s="691"/>
      <c r="N1387" s="691"/>
      <c r="O1387" s="691"/>
      <c r="P1387" s="691"/>
      <c r="Q1387" s="691"/>
      <c r="R1387" s="691"/>
      <c r="S1387" s="691"/>
      <c r="T1387" s="691"/>
      <c r="U1387" s="691"/>
      <c r="V1387" s="691"/>
      <c r="W1387" s="691"/>
      <c r="X1387" s="691"/>
      <c r="Y1387" s="691"/>
      <c r="Z1387" s="691"/>
      <c r="AA1387" s="691"/>
      <c r="AB1387" s="691"/>
      <c r="AC1387" s="691"/>
      <c r="AD1387" s="691"/>
      <c r="AE1387" s="691"/>
    </row>
    <row r="1388" spans="1:31" s="186" customFormat="1" ht="15" customHeight="1" x14ac:dyDescent="0.3">
      <c r="A1388" s="684"/>
      <c r="B1388" s="684"/>
      <c r="C1388" s="684"/>
      <c r="D1388" s="691"/>
      <c r="E1388" s="691"/>
      <c r="F1388" s="691"/>
      <c r="G1388" s="691"/>
      <c r="H1388" s="691"/>
      <c r="I1388" s="691"/>
      <c r="J1388" s="691"/>
      <c r="K1388" s="691"/>
      <c r="L1388" s="691"/>
      <c r="M1388" s="691"/>
      <c r="N1388" s="691"/>
      <c r="O1388" s="691"/>
      <c r="P1388" s="691"/>
      <c r="Q1388" s="691"/>
      <c r="R1388" s="691"/>
      <c r="S1388" s="691"/>
      <c r="T1388" s="691"/>
      <c r="U1388" s="691"/>
      <c r="V1388" s="691"/>
      <c r="W1388" s="691"/>
      <c r="X1388" s="691"/>
      <c r="Y1388" s="691"/>
      <c r="Z1388" s="691"/>
      <c r="AA1388" s="691"/>
      <c r="AB1388" s="691"/>
      <c r="AC1388" s="691"/>
      <c r="AD1388" s="691"/>
      <c r="AE1388" s="691"/>
    </row>
    <row r="1389" spans="1:31" ht="22.5" customHeight="1" thickBot="1" x14ac:dyDescent="0.35">
      <c r="A1389" s="649" t="s">
        <v>748</v>
      </c>
      <c r="B1389" s="667"/>
      <c r="C1389" s="667"/>
      <c r="D1389" s="667"/>
      <c r="E1389" s="667"/>
      <c r="F1389" s="667"/>
      <c r="G1389" s="667"/>
      <c r="H1389" s="667"/>
      <c r="I1389" s="667"/>
      <c r="J1389" s="667"/>
      <c r="K1389" s="667"/>
      <c r="L1389" s="667"/>
      <c r="M1389" s="667"/>
      <c r="N1389" s="667"/>
      <c r="O1389" s="667"/>
      <c r="P1389" s="667"/>
      <c r="Q1389" s="667"/>
      <c r="R1389" s="667"/>
      <c r="S1389" s="667"/>
      <c r="T1389" s="667"/>
      <c r="U1389" s="667"/>
      <c r="V1389" s="667"/>
      <c r="W1389" s="667"/>
      <c r="X1389" s="667"/>
      <c r="Y1389" s="667"/>
      <c r="Z1389" s="667"/>
      <c r="AA1389" s="667"/>
      <c r="AB1389" s="667"/>
      <c r="AC1389" s="667"/>
      <c r="AD1389" s="667"/>
      <c r="AE1389" s="667"/>
    </row>
    <row r="1390" spans="1:31" ht="7.5" customHeight="1" thickTop="1" x14ac:dyDescent="0.3">
      <c r="A1390" s="652"/>
      <c r="B1390" s="652"/>
      <c r="C1390" s="652"/>
      <c r="D1390" s="652"/>
      <c r="E1390" s="652"/>
      <c r="F1390" s="652"/>
      <c r="G1390" s="652"/>
      <c r="H1390" s="652"/>
      <c r="I1390" s="652"/>
      <c r="J1390" s="652"/>
      <c r="K1390" s="652"/>
      <c r="L1390" s="652"/>
      <c r="M1390" s="652"/>
      <c r="N1390" s="652"/>
      <c r="O1390" s="652"/>
      <c r="P1390" s="652"/>
      <c r="Q1390" s="652"/>
      <c r="R1390" s="652"/>
      <c r="S1390" s="652"/>
      <c r="T1390" s="652"/>
      <c r="U1390" s="652"/>
      <c r="V1390" s="652"/>
      <c r="W1390" s="652"/>
      <c r="X1390" s="652"/>
      <c r="Y1390" s="652"/>
      <c r="Z1390" s="652"/>
      <c r="AA1390" s="652"/>
      <c r="AB1390" s="652"/>
      <c r="AC1390" s="652"/>
    </row>
    <row r="1391" spans="1:31" s="668" customFormat="1" ht="22.5" customHeight="1" x14ac:dyDescent="0.3">
      <c r="A1391" s="1295" t="s">
        <v>749</v>
      </c>
      <c r="B1391" s="1296"/>
      <c r="C1391" s="1296"/>
      <c r="D1391" s="1287" t="s">
        <v>277</v>
      </c>
      <c r="E1391" s="1287"/>
      <c r="F1391" s="1287" t="s">
        <v>278</v>
      </c>
      <c r="G1391" s="1287"/>
      <c r="H1391" s="1287" t="s">
        <v>279</v>
      </c>
      <c r="I1391" s="1287"/>
      <c r="J1391" s="1287" t="s">
        <v>280</v>
      </c>
      <c r="K1391" s="1287"/>
      <c r="L1391" s="1287" t="s">
        <v>281</v>
      </c>
      <c r="M1391" s="1287"/>
      <c r="N1391" s="1287" t="s">
        <v>282</v>
      </c>
      <c r="O1391" s="1287"/>
      <c r="P1391" s="1287" t="s">
        <v>283</v>
      </c>
      <c r="Q1391" s="1287"/>
      <c r="R1391" s="1287" t="s">
        <v>284</v>
      </c>
      <c r="S1391" s="1287"/>
      <c r="T1391" s="1287" t="s">
        <v>285</v>
      </c>
      <c r="U1391" s="1287"/>
      <c r="V1391" s="1287" t="s">
        <v>286</v>
      </c>
      <c r="W1391" s="1287"/>
      <c r="X1391" s="1287" t="s">
        <v>287</v>
      </c>
      <c r="Y1391" s="1287"/>
      <c r="Z1391" s="1287" t="s">
        <v>288</v>
      </c>
      <c r="AA1391" s="1287"/>
      <c r="AB1391" s="1287" t="s">
        <v>1</v>
      </c>
      <c r="AC1391" s="1292"/>
    </row>
    <row r="1392" spans="1:31" s="668" customFormat="1" ht="22.5" customHeight="1" x14ac:dyDescent="0.3">
      <c r="A1392" s="1295"/>
      <c r="B1392" s="1296"/>
      <c r="C1392" s="1296"/>
      <c r="D1392" s="669" t="s">
        <v>674</v>
      </c>
      <c r="E1392" s="669" t="s">
        <v>675</v>
      </c>
      <c r="F1392" s="669" t="s">
        <v>674</v>
      </c>
      <c r="G1392" s="669" t="s">
        <v>675</v>
      </c>
      <c r="H1392" s="669" t="s">
        <v>674</v>
      </c>
      <c r="I1392" s="669" t="s">
        <v>675</v>
      </c>
      <c r="J1392" s="669" t="s">
        <v>674</v>
      </c>
      <c r="K1392" s="669" t="s">
        <v>675</v>
      </c>
      <c r="L1392" s="669" t="s">
        <v>674</v>
      </c>
      <c r="M1392" s="669" t="s">
        <v>675</v>
      </c>
      <c r="N1392" s="669" t="s">
        <v>674</v>
      </c>
      <c r="O1392" s="669" t="s">
        <v>675</v>
      </c>
      <c r="P1392" s="669" t="s">
        <v>674</v>
      </c>
      <c r="Q1392" s="669" t="s">
        <v>675</v>
      </c>
      <c r="R1392" s="669" t="s">
        <v>674</v>
      </c>
      <c r="S1392" s="669" t="s">
        <v>675</v>
      </c>
      <c r="T1392" s="669" t="s">
        <v>674</v>
      </c>
      <c r="U1392" s="669" t="s">
        <v>675</v>
      </c>
      <c r="V1392" s="669" t="s">
        <v>674</v>
      </c>
      <c r="W1392" s="669" t="s">
        <v>675</v>
      </c>
      <c r="X1392" s="669" t="s">
        <v>674</v>
      </c>
      <c r="Y1392" s="669" t="s">
        <v>675</v>
      </c>
      <c r="Z1392" s="669" t="s">
        <v>674</v>
      </c>
      <c r="AA1392" s="669" t="s">
        <v>675</v>
      </c>
      <c r="AB1392" s="669" t="s">
        <v>674</v>
      </c>
      <c r="AC1392" s="669" t="s">
        <v>675</v>
      </c>
    </row>
    <row r="1393" spans="1:31" ht="30" customHeight="1" x14ac:dyDescent="0.3">
      <c r="A1393" s="1301" t="s">
        <v>750</v>
      </c>
      <c r="B1393" s="1301"/>
      <c r="C1393" s="1301"/>
      <c r="D1393" s="692">
        <v>0</v>
      </c>
      <c r="E1393" s="692">
        <v>0</v>
      </c>
      <c r="F1393" s="692">
        <v>0</v>
      </c>
      <c r="G1393" s="692">
        <v>0</v>
      </c>
      <c r="H1393" s="692"/>
      <c r="I1393" s="692"/>
      <c r="J1393" s="692"/>
      <c r="K1393" s="692"/>
      <c r="L1393" s="692"/>
      <c r="M1393" s="692"/>
      <c r="N1393" s="692"/>
      <c r="O1393" s="692"/>
      <c r="P1393" s="692"/>
      <c r="Q1393" s="692"/>
      <c r="R1393" s="692"/>
      <c r="S1393" s="692"/>
      <c r="T1393" s="692"/>
      <c r="U1393" s="692"/>
      <c r="V1393" s="692"/>
      <c r="W1393" s="692"/>
      <c r="X1393" s="692"/>
      <c r="Y1393" s="692"/>
      <c r="Z1393" s="692"/>
      <c r="AA1393" s="692"/>
      <c r="AB1393" s="693">
        <v>0</v>
      </c>
      <c r="AC1393" s="693">
        <v>0</v>
      </c>
    </row>
    <row r="1394" spans="1:31" ht="30" customHeight="1" x14ac:dyDescent="0.3">
      <c r="A1394" s="1293" t="s">
        <v>751</v>
      </c>
      <c r="B1394" s="1293"/>
      <c r="C1394" s="1293"/>
      <c r="D1394" s="676">
        <v>0</v>
      </c>
      <c r="E1394" s="670"/>
      <c r="F1394" s="676">
        <v>0</v>
      </c>
      <c r="G1394" s="670"/>
      <c r="H1394" s="676"/>
      <c r="I1394" s="670"/>
      <c r="J1394" s="676"/>
      <c r="K1394" s="670"/>
      <c r="L1394" s="676"/>
      <c r="M1394" s="670"/>
      <c r="N1394" s="676"/>
      <c r="O1394" s="670"/>
      <c r="P1394" s="676"/>
      <c r="Q1394" s="670"/>
      <c r="R1394" s="676"/>
      <c r="S1394" s="670"/>
      <c r="T1394" s="676"/>
      <c r="U1394" s="670"/>
      <c r="V1394" s="676"/>
      <c r="W1394" s="670"/>
      <c r="X1394" s="676"/>
      <c r="Y1394" s="670"/>
      <c r="Z1394" s="676"/>
      <c r="AA1394" s="670"/>
      <c r="AB1394" s="677">
        <v>0</v>
      </c>
      <c r="AC1394" s="670"/>
    </row>
    <row r="1395" spans="1:31" ht="30" customHeight="1" x14ac:dyDescent="0.3">
      <c r="A1395" s="1297" t="s">
        <v>752</v>
      </c>
      <c r="B1395" s="1297"/>
      <c r="C1395" s="1297"/>
      <c r="D1395" s="676">
        <v>0</v>
      </c>
      <c r="E1395" s="670"/>
      <c r="F1395" s="676">
        <v>0</v>
      </c>
      <c r="G1395" s="670"/>
      <c r="H1395" s="676"/>
      <c r="I1395" s="670"/>
      <c r="J1395" s="676"/>
      <c r="K1395" s="670"/>
      <c r="L1395" s="676"/>
      <c r="M1395" s="670"/>
      <c r="N1395" s="676"/>
      <c r="O1395" s="670"/>
      <c r="P1395" s="676"/>
      <c r="Q1395" s="670"/>
      <c r="R1395" s="676"/>
      <c r="S1395" s="670"/>
      <c r="T1395" s="676"/>
      <c r="U1395" s="670"/>
      <c r="V1395" s="676"/>
      <c r="W1395" s="670"/>
      <c r="X1395" s="676"/>
      <c r="Y1395" s="670"/>
      <c r="Z1395" s="676"/>
      <c r="AA1395" s="670"/>
      <c r="AB1395" s="677">
        <v>0</v>
      </c>
      <c r="AC1395" s="670"/>
    </row>
    <row r="1396" spans="1:31" ht="30" customHeight="1" x14ac:dyDescent="0.3">
      <c r="A1396" s="1294" t="s">
        <v>753</v>
      </c>
      <c r="B1396" s="1294"/>
      <c r="C1396" s="1294"/>
      <c r="D1396" s="676">
        <v>7</v>
      </c>
      <c r="E1396" s="670"/>
      <c r="F1396" s="676">
        <v>0</v>
      </c>
      <c r="G1396" s="670"/>
      <c r="H1396" s="676"/>
      <c r="I1396" s="670"/>
      <c r="J1396" s="676"/>
      <c r="K1396" s="670"/>
      <c r="L1396" s="676"/>
      <c r="M1396" s="670"/>
      <c r="N1396" s="676"/>
      <c r="O1396" s="670"/>
      <c r="P1396" s="676"/>
      <c r="Q1396" s="670"/>
      <c r="R1396" s="676"/>
      <c r="S1396" s="670"/>
      <c r="T1396" s="676"/>
      <c r="U1396" s="670"/>
      <c r="V1396" s="676"/>
      <c r="W1396" s="670"/>
      <c r="X1396" s="676"/>
      <c r="Y1396" s="670"/>
      <c r="Z1396" s="676"/>
      <c r="AA1396" s="670"/>
      <c r="AB1396" s="677">
        <v>7</v>
      </c>
      <c r="AC1396" s="670"/>
    </row>
    <row r="1397" spans="1:31" ht="30" customHeight="1" x14ac:dyDescent="0.3">
      <c r="A1397" s="672" t="s">
        <v>1</v>
      </c>
      <c r="B1397" s="672"/>
      <c r="C1397" s="672"/>
      <c r="D1397" s="673">
        <v>7</v>
      </c>
      <c r="E1397" s="673">
        <v>0</v>
      </c>
      <c r="F1397" s="673">
        <v>0</v>
      </c>
      <c r="G1397" s="673">
        <v>0</v>
      </c>
      <c r="H1397" s="673">
        <v>0</v>
      </c>
      <c r="I1397" s="673">
        <v>0</v>
      </c>
      <c r="J1397" s="673">
        <v>0</v>
      </c>
      <c r="K1397" s="673">
        <v>0</v>
      </c>
      <c r="L1397" s="673">
        <v>0</v>
      </c>
      <c r="M1397" s="673">
        <v>0</v>
      </c>
      <c r="N1397" s="673">
        <v>0</v>
      </c>
      <c r="O1397" s="673">
        <v>0</v>
      </c>
      <c r="P1397" s="673">
        <v>0</v>
      </c>
      <c r="Q1397" s="673">
        <v>0</v>
      </c>
      <c r="R1397" s="673">
        <v>0</v>
      </c>
      <c r="S1397" s="673">
        <v>0</v>
      </c>
      <c r="T1397" s="673">
        <v>0</v>
      </c>
      <c r="U1397" s="673">
        <v>0</v>
      </c>
      <c r="V1397" s="673">
        <v>0</v>
      </c>
      <c r="W1397" s="673">
        <v>0</v>
      </c>
      <c r="X1397" s="673">
        <v>0</v>
      </c>
      <c r="Y1397" s="673">
        <v>0</v>
      </c>
      <c r="Z1397" s="673">
        <v>0</v>
      </c>
      <c r="AA1397" s="673">
        <v>0</v>
      </c>
      <c r="AB1397" s="673">
        <v>7</v>
      </c>
      <c r="AC1397" s="673">
        <v>0</v>
      </c>
    </row>
    <row r="1398" spans="1:31" s="186" customFormat="1" ht="15" customHeight="1" x14ac:dyDescent="0.3">
      <c r="A1398" s="684"/>
      <c r="B1398" s="684"/>
      <c r="C1398" s="684"/>
      <c r="D1398" s="691"/>
      <c r="E1398" s="691"/>
      <c r="F1398" s="691"/>
      <c r="G1398" s="691"/>
      <c r="H1398" s="691"/>
      <c r="I1398" s="691"/>
      <c r="J1398" s="691"/>
      <c r="K1398" s="691"/>
      <c r="L1398" s="691"/>
      <c r="M1398" s="691"/>
      <c r="N1398" s="691"/>
      <c r="O1398" s="691"/>
      <c r="P1398" s="691"/>
      <c r="Q1398" s="691"/>
      <c r="R1398" s="691"/>
      <c r="S1398" s="691"/>
      <c r="T1398" s="691"/>
      <c r="U1398" s="691"/>
      <c r="V1398" s="691"/>
      <c r="W1398" s="691"/>
      <c r="X1398" s="691"/>
      <c r="Y1398" s="691"/>
      <c r="Z1398" s="691"/>
      <c r="AA1398" s="691"/>
      <c r="AB1398" s="691"/>
      <c r="AC1398" s="691"/>
      <c r="AD1398" s="691"/>
      <c r="AE1398" s="691"/>
    </row>
    <row r="1399" spans="1:31" ht="15" customHeight="1" x14ac:dyDescent="0.3">
      <c r="A1399" s="688"/>
      <c r="B1399" s="300"/>
      <c r="C1399" s="300"/>
      <c r="D1399" s="300"/>
      <c r="E1399" s="300"/>
      <c r="F1399" s="300"/>
      <c r="G1399" s="300"/>
      <c r="H1399" s="300"/>
      <c r="I1399" s="300"/>
      <c r="J1399" s="300"/>
      <c r="K1399" s="300"/>
      <c r="L1399" s="300"/>
      <c r="M1399" s="300"/>
      <c r="N1399" s="300"/>
      <c r="O1399" s="300"/>
      <c r="P1399" s="300"/>
      <c r="Q1399" s="300"/>
      <c r="R1399" s="300"/>
      <c r="S1399" s="300"/>
      <c r="T1399" s="300"/>
      <c r="U1399" s="300"/>
      <c r="V1399" s="300"/>
      <c r="W1399" s="300"/>
      <c r="X1399" s="300"/>
      <c r="Y1399" s="300"/>
      <c r="Z1399" s="300"/>
      <c r="AA1399" s="300"/>
      <c r="AB1399" s="300"/>
      <c r="AC1399" s="300"/>
      <c r="AD1399" s="300"/>
      <c r="AE1399" s="300"/>
    </row>
    <row r="1400" spans="1:31" ht="22.5" customHeight="1" thickBot="1" x14ac:dyDescent="0.35">
      <c r="A1400" s="649" t="s">
        <v>754</v>
      </c>
      <c r="B1400" s="667"/>
      <c r="C1400" s="667"/>
      <c r="D1400" s="667"/>
      <c r="E1400" s="667"/>
      <c r="F1400" s="667"/>
      <c r="G1400" s="667"/>
      <c r="H1400" s="667"/>
      <c r="I1400" s="667"/>
      <c r="J1400" s="667"/>
      <c r="K1400" s="667"/>
      <c r="L1400" s="667"/>
      <c r="M1400" s="667"/>
      <c r="N1400" s="667"/>
      <c r="O1400" s="667"/>
      <c r="P1400" s="667"/>
      <c r="Q1400" s="667"/>
      <c r="R1400" s="667"/>
      <c r="S1400" s="667"/>
      <c r="T1400" s="667"/>
      <c r="U1400" s="667"/>
      <c r="V1400" s="667"/>
      <c r="W1400" s="667"/>
      <c r="X1400" s="667"/>
      <c r="Y1400" s="667"/>
      <c r="Z1400" s="667"/>
      <c r="AA1400" s="667"/>
      <c r="AB1400" s="667"/>
      <c r="AC1400" s="667"/>
      <c r="AD1400" s="667"/>
      <c r="AE1400" s="667"/>
    </row>
    <row r="1401" spans="1:31" ht="7.5" customHeight="1" thickTop="1" x14ac:dyDescent="0.3">
      <c r="A1401" s="652"/>
      <c r="B1401" s="652"/>
      <c r="C1401" s="652"/>
      <c r="D1401" s="652"/>
      <c r="E1401" s="652"/>
      <c r="F1401" s="652"/>
      <c r="G1401" s="652"/>
      <c r="H1401" s="652"/>
      <c r="I1401" s="652"/>
      <c r="J1401" s="652"/>
      <c r="K1401" s="652"/>
      <c r="L1401" s="652"/>
      <c r="M1401" s="652"/>
      <c r="N1401" s="652"/>
      <c r="O1401" s="652"/>
      <c r="P1401" s="652"/>
      <c r="Q1401" s="652"/>
      <c r="R1401" s="652"/>
      <c r="S1401" s="652"/>
      <c r="T1401" s="652"/>
      <c r="U1401" s="652"/>
      <c r="V1401" s="652"/>
      <c r="W1401" s="652"/>
      <c r="X1401" s="652"/>
      <c r="Y1401" s="652"/>
      <c r="Z1401" s="652"/>
      <c r="AA1401" s="652"/>
      <c r="AB1401" s="652"/>
      <c r="AC1401" s="652"/>
    </row>
    <row r="1402" spans="1:31" s="668" customFormat="1" ht="23.25" customHeight="1" x14ac:dyDescent="0.3">
      <c r="A1402" s="1295" t="s">
        <v>755</v>
      </c>
      <c r="B1402" s="1296"/>
      <c r="C1402" s="1296"/>
      <c r="D1402" s="1287" t="s">
        <v>277</v>
      </c>
      <c r="E1402" s="1287"/>
      <c r="F1402" s="1287" t="s">
        <v>278</v>
      </c>
      <c r="G1402" s="1287"/>
      <c r="H1402" s="1287" t="s">
        <v>279</v>
      </c>
      <c r="I1402" s="1287"/>
      <c r="J1402" s="1287" t="s">
        <v>280</v>
      </c>
      <c r="K1402" s="1287"/>
      <c r="L1402" s="1287" t="s">
        <v>281</v>
      </c>
      <c r="M1402" s="1287"/>
      <c r="N1402" s="1287" t="s">
        <v>282</v>
      </c>
      <c r="O1402" s="1287"/>
      <c r="P1402" s="1287" t="s">
        <v>283</v>
      </c>
      <c r="Q1402" s="1287"/>
      <c r="R1402" s="1287" t="s">
        <v>284</v>
      </c>
      <c r="S1402" s="1287"/>
      <c r="T1402" s="1287" t="s">
        <v>285</v>
      </c>
      <c r="U1402" s="1287"/>
      <c r="V1402" s="1287" t="s">
        <v>286</v>
      </c>
      <c r="W1402" s="1287"/>
      <c r="X1402" s="1287" t="s">
        <v>287</v>
      </c>
      <c r="Y1402" s="1287"/>
      <c r="Z1402" s="1287" t="s">
        <v>288</v>
      </c>
      <c r="AA1402" s="1287"/>
      <c r="AB1402" s="1287" t="s">
        <v>1</v>
      </c>
      <c r="AC1402" s="1292"/>
    </row>
    <row r="1403" spans="1:31" s="668" customFormat="1" ht="23.25" customHeight="1" x14ac:dyDescent="0.3">
      <c r="A1403" s="1295"/>
      <c r="B1403" s="1296"/>
      <c r="C1403" s="1296"/>
      <c r="D1403" s="669" t="s">
        <v>674</v>
      </c>
      <c r="E1403" s="669" t="s">
        <v>675</v>
      </c>
      <c r="F1403" s="669" t="s">
        <v>674</v>
      </c>
      <c r="G1403" s="669" t="s">
        <v>675</v>
      </c>
      <c r="H1403" s="669" t="s">
        <v>674</v>
      </c>
      <c r="I1403" s="669" t="s">
        <v>675</v>
      </c>
      <c r="J1403" s="669" t="s">
        <v>674</v>
      </c>
      <c r="K1403" s="669" t="s">
        <v>675</v>
      </c>
      <c r="L1403" s="669" t="s">
        <v>674</v>
      </c>
      <c r="M1403" s="669" t="s">
        <v>675</v>
      </c>
      <c r="N1403" s="669" t="s">
        <v>674</v>
      </c>
      <c r="O1403" s="669" t="s">
        <v>675</v>
      </c>
      <c r="P1403" s="669" t="s">
        <v>674</v>
      </c>
      <c r="Q1403" s="669" t="s">
        <v>675</v>
      </c>
      <c r="R1403" s="669" t="s">
        <v>674</v>
      </c>
      <c r="S1403" s="669" t="s">
        <v>675</v>
      </c>
      <c r="T1403" s="669" t="s">
        <v>674</v>
      </c>
      <c r="U1403" s="669" t="s">
        <v>675</v>
      </c>
      <c r="V1403" s="669" t="s">
        <v>674</v>
      </c>
      <c r="W1403" s="669" t="s">
        <v>675</v>
      </c>
      <c r="X1403" s="669" t="s">
        <v>674</v>
      </c>
      <c r="Y1403" s="669" t="s">
        <v>675</v>
      </c>
      <c r="Z1403" s="669" t="s">
        <v>674</v>
      </c>
      <c r="AA1403" s="669" t="s">
        <v>675</v>
      </c>
      <c r="AB1403" s="669" t="s">
        <v>674</v>
      </c>
      <c r="AC1403" s="669" t="s">
        <v>675</v>
      </c>
    </row>
    <row r="1404" spans="1:31" ht="30" customHeight="1" x14ac:dyDescent="0.3">
      <c r="A1404" s="1293" t="s">
        <v>756</v>
      </c>
      <c r="B1404" s="1293"/>
      <c r="C1404" s="1293"/>
      <c r="D1404" s="676">
        <v>0</v>
      </c>
      <c r="E1404" s="676">
        <v>0</v>
      </c>
      <c r="F1404" s="676">
        <v>0</v>
      </c>
      <c r="G1404" s="676">
        <v>0</v>
      </c>
      <c r="H1404" s="676"/>
      <c r="I1404" s="676"/>
      <c r="J1404" s="676"/>
      <c r="K1404" s="676"/>
      <c r="L1404" s="676"/>
      <c r="M1404" s="676"/>
      <c r="N1404" s="676"/>
      <c r="O1404" s="676"/>
      <c r="P1404" s="676"/>
      <c r="Q1404" s="676"/>
      <c r="R1404" s="676"/>
      <c r="S1404" s="676"/>
      <c r="T1404" s="676"/>
      <c r="U1404" s="676"/>
      <c r="V1404" s="676"/>
      <c r="W1404" s="676"/>
      <c r="X1404" s="676"/>
      <c r="Y1404" s="676"/>
      <c r="Z1404" s="676"/>
      <c r="AA1404" s="676"/>
      <c r="AB1404" s="677">
        <v>0</v>
      </c>
      <c r="AC1404" s="677">
        <v>0</v>
      </c>
    </row>
    <row r="1405" spans="1:31" ht="30" customHeight="1" x14ac:dyDescent="0.3">
      <c r="A1405" s="1297" t="s">
        <v>757</v>
      </c>
      <c r="B1405" s="1297"/>
      <c r="C1405" s="1297"/>
      <c r="D1405" s="679">
        <v>0</v>
      </c>
      <c r="E1405" s="679">
        <v>0</v>
      </c>
      <c r="F1405" s="679">
        <v>0</v>
      </c>
      <c r="G1405" s="679">
        <v>0</v>
      </c>
      <c r="H1405" s="679"/>
      <c r="I1405" s="679"/>
      <c r="J1405" s="679"/>
      <c r="K1405" s="679"/>
      <c r="L1405" s="679"/>
      <c r="M1405" s="679"/>
      <c r="N1405" s="679"/>
      <c r="O1405" s="679"/>
      <c r="P1405" s="679"/>
      <c r="Q1405" s="679"/>
      <c r="R1405" s="679"/>
      <c r="S1405" s="679"/>
      <c r="T1405" s="679"/>
      <c r="U1405" s="679"/>
      <c r="V1405" s="679"/>
      <c r="W1405" s="679"/>
      <c r="X1405" s="679"/>
      <c r="Y1405" s="679"/>
      <c r="Z1405" s="679"/>
      <c r="AA1405" s="679"/>
      <c r="AB1405" s="677">
        <v>0</v>
      </c>
      <c r="AC1405" s="677">
        <v>0</v>
      </c>
    </row>
    <row r="1406" spans="1:31" ht="30" customHeight="1" x14ac:dyDescent="0.3">
      <c r="A1406" s="1297" t="s">
        <v>758</v>
      </c>
      <c r="B1406" s="1297"/>
      <c r="C1406" s="1297"/>
      <c r="D1406" s="679">
        <v>34</v>
      </c>
      <c r="E1406" s="679">
        <v>919</v>
      </c>
      <c r="F1406" s="679">
        <v>63</v>
      </c>
      <c r="G1406" s="679">
        <v>1686</v>
      </c>
      <c r="H1406" s="679"/>
      <c r="I1406" s="679"/>
      <c r="J1406" s="679"/>
      <c r="K1406" s="679"/>
      <c r="L1406" s="679"/>
      <c r="M1406" s="679"/>
      <c r="N1406" s="679"/>
      <c r="O1406" s="679"/>
      <c r="P1406" s="679"/>
      <c r="Q1406" s="679"/>
      <c r="R1406" s="679"/>
      <c r="S1406" s="679"/>
      <c r="T1406" s="679"/>
      <c r="U1406" s="679"/>
      <c r="V1406" s="679"/>
      <c r="W1406" s="679"/>
      <c r="X1406" s="679"/>
      <c r="Y1406" s="679"/>
      <c r="Z1406" s="679"/>
      <c r="AA1406" s="679"/>
      <c r="AB1406" s="677">
        <v>97</v>
      </c>
      <c r="AC1406" s="677">
        <v>2605</v>
      </c>
    </row>
    <row r="1407" spans="1:31" ht="30" customHeight="1" x14ac:dyDescent="0.3">
      <c r="A1407" s="1297" t="s">
        <v>759</v>
      </c>
      <c r="B1407" s="1297"/>
      <c r="C1407" s="1297"/>
      <c r="D1407" s="679">
        <v>4</v>
      </c>
      <c r="E1407" s="679">
        <v>97</v>
      </c>
      <c r="F1407" s="679">
        <v>10</v>
      </c>
      <c r="G1407" s="679">
        <v>594</v>
      </c>
      <c r="H1407" s="679"/>
      <c r="I1407" s="679"/>
      <c r="J1407" s="679"/>
      <c r="K1407" s="679"/>
      <c r="L1407" s="679"/>
      <c r="M1407" s="679"/>
      <c r="N1407" s="679"/>
      <c r="O1407" s="679"/>
      <c r="P1407" s="679"/>
      <c r="Q1407" s="679"/>
      <c r="R1407" s="679"/>
      <c r="S1407" s="679"/>
      <c r="T1407" s="679"/>
      <c r="U1407" s="679"/>
      <c r="V1407" s="679"/>
      <c r="W1407" s="679"/>
      <c r="X1407" s="679"/>
      <c r="Y1407" s="679"/>
      <c r="Z1407" s="679"/>
      <c r="AA1407" s="679"/>
      <c r="AB1407" s="677">
        <v>14</v>
      </c>
      <c r="AC1407" s="677">
        <v>691</v>
      </c>
    </row>
    <row r="1408" spans="1:31" ht="30" customHeight="1" x14ac:dyDescent="0.3">
      <c r="A1408" s="1297" t="s">
        <v>760</v>
      </c>
      <c r="B1408" s="1297"/>
      <c r="C1408" s="1297"/>
      <c r="D1408" s="679">
        <v>2</v>
      </c>
      <c r="E1408" s="679">
        <v>19</v>
      </c>
      <c r="F1408" s="679">
        <v>1</v>
      </c>
      <c r="G1408" s="679">
        <v>12</v>
      </c>
      <c r="H1408" s="679"/>
      <c r="I1408" s="679"/>
      <c r="J1408" s="679"/>
      <c r="K1408" s="679"/>
      <c r="L1408" s="679"/>
      <c r="M1408" s="679"/>
      <c r="N1408" s="679"/>
      <c r="O1408" s="679"/>
      <c r="P1408" s="679"/>
      <c r="Q1408" s="679"/>
      <c r="R1408" s="679"/>
      <c r="S1408" s="679"/>
      <c r="T1408" s="679"/>
      <c r="U1408" s="679"/>
      <c r="V1408" s="679"/>
      <c r="W1408" s="679"/>
      <c r="X1408" s="679"/>
      <c r="Y1408" s="679"/>
      <c r="Z1408" s="679"/>
      <c r="AA1408" s="679"/>
      <c r="AB1408" s="677">
        <v>3</v>
      </c>
      <c r="AC1408" s="677">
        <v>31</v>
      </c>
    </row>
    <row r="1409" spans="1:31" ht="30" customHeight="1" x14ac:dyDescent="0.3">
      <c r="A1409" s="1297" t="s">
        <v>761</v>
      </c>
      <c r="B1409" s="1297"/>
      <c r="C1409" s="1297"/>
      <c r="D1409" s="679">
        <v>6</v>
      </c>
      <c r="E1409" s="679">
        <v>64</v>
      </c>
      <c r="F1409" s="679">
        <v>5</v>
      </c>
      <c r="G1409" s="679">
        <v>188</v>
      </c>
      <c r="H1409" s="679"/>
      <c r="I1409" s="679"/>
      <c r="J1409" s="679"/>
      <c r="K1409" s="679"/>
      <c r="L1409" s="679"/>
      <c r="M1409" s="679"/>
      <c r="N1409" s="679"/>
      <c r="O1409" s="679"/>
      <c r="P1409" s="679"/>
      <c r="Q1409" s="679"/>
      <c r="R1409" s="679"/>
      <c r="S1409" s="679"/>
      <c r="T1409" s="679"/>
      <c r="U1409" s="679"/>
      <c r="V1409" s="679"/>
      <c r="W1409" s="679"/>
      <c r="X1409" s="679"/>
      <c r="Y1409" s="679"/>
      <c r="Z1409" s="679"/>
      <c r="AA1409" s="679"/>
      <c r="AB1409" s="677">
        <v>11</v>
      </c>
      <c r="AC1409" s="677">
        <v>252</v>
      </c>
    </row>
    <row r="1410" spans="1:31" ht="30" customHeight="1" x14ac:dyDescent="0.3">
      <c r="A1410" s="1294" t="s">
        <v>762</v>
      </c>
      <c r="B1410" s="1294"/>
      <c r="C1410" s="1294"/>
      <c r="D1410" s="682">
        <v>6</v>
      </c>
      <c r="E1410" s="682">
        <v>342</v>
      </c>
      <c r="F1410" s="682">
        <v>6</v>
      </c>
      <c r="G1410" s="682">
        <v>340</v>
      </c>
      <c r="H1410" s="682"/>
      <c r="I1410" s="682"/>
      <c r="J1410" s="682"/>
      <c r="K1410" s="682"/>
      <c r="L1410" s="682"/>
      <c r="M1410" s="682"/>
      <c r="N1410" s="682"/>
      <c r="O1410" s="682"/>
      <c r="P1410" s="682"/>
      <c r="Q1410" s="682"/>
      <c r="R1410" s="682"/>
      <c r="S1410" s="682"/>
      <c r="T1410" s="682"/>
      <c r="U1410" s="682"/>
      <c r="V1410" s="682"/>
      <c r="W1410" s="682"/>
      <c r="X1410" s="682"/>
      <c r="Y1410" s="682"/>
      <c r="Z1410" s="682"/>
      <c r="AA1410" s="682"/>
      <c r="AB1410" s="677">
        <v>12</v>
      </c>
      <c r="AC1410" s="677">
        <v>682</v>
      </c>
    </row>
    <row r="1411" spans="1:31" ht="30" customHeight="1" x14ac:dyDescent="0.3">
      <c r="A1411" s="1294" t="s">
        <v>763</v>
      </c>
      <c r="B1411" s="1294"/>
      <c r="C1411" s="1294"/>
      <c r="D1411" s="682">
        <v>0</v>
      </c>
      <c r="E1411" s="682">
        <v>0</v>
      </c>
      <c r="F1411" s="682">
        <v>0</v>
      </c>
      <c r="G1411" s="682">
        <v>0</v>
      </c>
      <c r="H1411" s="682"/>
      <c r="I1411" s="682"/>
      <c r="J1411" s="682"/>
      <c r="K1411" s="682"/>
      <c r="L1411" s="682"/>
      <c r="M1411" s="682"/>
      <c r="N1411" s="682"/>
      <c r="O1411" s="682"/>
      <c r="P1411" s="682"/>
      <c r="Q1411" s="682"/>
      <c r="R1411" s="682"/>
      <c r="S1411" s="682"/>
      <c r="T1411" s="682"/>
      <c r="U1411" s="682"/>
      <c r="V1411" s="682"/>
      <c r="W1411" s="682"/>
      <c r="X1411" s="682"/>
      <c r="Y1411" s="682"/>
      <c r="Z1411" s="682"/>
      <c r="AA1411" s="682"/>
      <c r="AB1411" s="677">
        <v>0</v>
      </c>
      <c r="AC1411" s="677">
        <v>0</v>
      </c>
    </row>
    <row r="1412" spans="1:31" ht="30" customHeight="1" x14ac:dyDescent="0.3">
      <c r="A1412" s="672" t="s">
        <v>1</v>
      </c>
      <c r="B1412" s="672"/>
      <c r="C1412" s="672"/>
      <c r="D1412" s="673">
        <v>52</v>
      </c>
      <c r="E1412" s="673">
        <v>1441</v>
      </c>
      <c r="F1412" s="673">
        <v>85</v>
      </c>
      <c r="G1412" s="673">
        <v>2820</v>
      </c>
      <c r="H1412" s="673">
        <v>0</v>
      </c>
      <c r="I1412" s="673">
        <v>0</v>
      </c>
      <c r="J1412" s="673">
        <v>0</v>
      </c>
      <c r="K1412" s="673">
        <v>0</v>
      </c>
      <c r="L1412" s="673">
        <v>0</v>
      </c>
      <c r="M1412" s="673">
        <v>0</v>
      </c>
      <c r="N1412" s="673">
        <v>0</v>
      </c>
      <c r="O1412" s="673">
        <v>0</v>
      </c>
      <c r="P1412" s="673">
        <v>0</v>
      </c>
      <c r="Q1412" s="673">
        <v>0</v>
      </c>
      <c r="R1412" s="673">
        <v>0</v>
      </c>
      <c r="S1412" s="673">
        <v>0</v>
      </c>
      <c r="T1412" s="673">
        <v>0</v>
      </c>
      <c r="U1412" s="673">
        <v>0</v>
      </c>
      <c r="V1412" s="673">
        <v>0</v>
      </c>
      <c r="W1412" s="673">
        <v>0</v>
      </c>
      <c r="X1412" s="673">
        <v>0</v>
      </c>
      <c r="Y1412" s="673">
        <v>0</v>
      </c>
      <c r="Z1412" s="673">
        <v>0</v>
      </c>
      <c r="AA1412" s="673">
        <v>0</v>
      </c>
      <c r="AB1412" s="673">
        <v>137</v>
      </c>
      <c r="AC1412" s="673">
        <v>4261</v>
      </c>
    </row>
    <row r="1413" spans="1:31" ht="15" customHeight="1" x14ac:dyDescent="0.3"/>
    <row r="1414" spans="1:31" ht="15" customHeight="1" x14ac:dyDescent="0.3"/>
    <row r="1415" spans="1:31" ht="22.5" customHeight="1" thickBot="1" x14ac:dyDescent="0.35">
      <c r="A1415" s="649" t="s">
        <v>764</v>
      </c>
      <c r="B1415" s="667"/>
      <c r="C1415" s="667"/>
      <c r="D1415" s="667"/>
      <c r="E1415" s="667"/>
      <c r="F1415" s="667"/>
      <c r="G1415" s="667"/>
      <c r="H1415" s="667"/>
      <c r="I1415" s="667"/>
      <c r="J1415" s="667"/>
      <c r="K1415" s="667"/>
      <c r="L1415" s="667"/>
      <c r="M1415" s="667"/>
      <c r="N1415" s="667"/>
      <c r="O1415" s="667"/>
      <c r="P1415" s="667"/>
      <c r="Q1415" s="667"/>
      <c r="R1415" s="667"/>
      <c r="S1415" s="667"/>
      <c r="T1415" s="667"/>
      <c r="U1415" s="667"/>
      <c r="V1415" s="667"/>
      <c r="W1415" s="667"/>
      <c r="X1415" s="667"/>
      <c r="Y1415" s="667"/>
      <c r="Z1415" s="667"/>
      <c r="AA1415" s="667"/>
      <c r="AB1415" s="667"/>
      <c r="AC1415" s="667"/>
      <c r="AD1415" s="667"/>
      <c r="AE1415" s="667"/>
    </row>
    <row r="1416" spans="1:31" ht="7.5" customHeight="1" thickTop="1" x14ac:dyDescent="0.3">
      <c r="A1416" s="652"/>
      <c r="B1416" s="652"/>
      <c r="C1416" s="652"/>
      <c r="D1416" s="652"/>
      <c r="E1416" s="652"/>
      <c r="F1416" s="652"/>
      <c r="G1416" s="652"/>
      <c r="H1416" s="652"/>
      <c r="I1416" s="652"/>
      <c r="J1416" s="652"/>
      <c r="K1416" s="652"/>
      <c r="L1416" s="652"/>
      <c r="M1416" s="652"/>
      <c r="N1416" s="652"/>
      <c r="O1416" s="652"/>
      <c r="P1416" s="652"/>
      <c r="Q1416" s="652"/>
      <c r="R1416" s="652"/>
      <c r="S1416" s="652"/>
      <c r="T1416" s="652"/>
      <c r="U1416" s="652"/>
      <c r="V1416" s="652"/>
      <c r="W1416" s="652"/>
      <c r="X1416" s="652"/>
      <c r="Y1416" s="652"/>
      <c r="Z1416" s="652"/>
      <c r="AA1416" s="652"/>
      <c r="AB1416" s="652"/>
      <c r="AC1416" s="652"/>
    </row>
    <row r="1417" spans="1:31" ht="23.25" customHeight="1" x14ac:dyDescent="0.3">
      <c r="A1417" s="1299" t="s">
        <v>765</v>
      </c>
      <c r="B1417" s="1300"/>
      <c r="C1417" s="1300"/>
      <c r="D1417" s="1287" t="s">
        <v>277</v>
      </c>
      <c r="E1417" s="1287"/>
      <c r="F1417" s="1287" t="s">
        <v>278</v>
      </c>
      <c r="G1417" s="1287"/>
      <c r="H1417" s="1287" t="s">
        <v>279</v>
      </c>
      <c r="I1417" s="1287"/>
      <c r="J1417" s="1287" t="s">
        <v>280</v>
      </c>
      <c r="K1417" s="1287"/>
      <c r="L1417" s="1287" t="s">
        <v>281</v>
      </c>
      <c r="M1417" s="1287"/>
      <c r="N1417" s="1287" t="s">
        <v>282</v>
      </c>
      <c r="O1417" s="1287"/>
      <c r="P1417" s="1287" t="s">
        <v>283</v>
      </c>
      <c r="Q1417" s="1287"/>
      <c r="R1417" s="1287" t="s">
        <v>284</v>
      </c>
      <c r="S1417" s="1287"/>
      <c r="T1417" s="1287" t="s">
        <v>285</v>
      </c>
      <c r="U1417" s="1287"/>
      <c r="V1417" s="1287" t="s">
        <v>286</v>
      </c>
      <c r="W1417" s="1287"/>
      <c r="X1417" s="1287" t="s">
        <v>287</v>
      </c>
      <c r="Y1417" s="1287"/>
      <c r="Z1417" s="1287" t="s">
        <v>288</v>
      </c>
      <c r="AA1417" s="1287"/>
      <c r="AB1417" s="1287" t="s">
        <v>1</v>
      </c>
      <c r="AC1417" s="1292"/>
    </row>
    <row r="1418" spans="1:31" ht="23.25" customHeight="1" x14ac:dyDescent="0.3">
      <c r="A1418" s="1299"/>
      <c r="B1418" s="1300"/>
      <c r="C1418" s="1300"/>
      <c r="D1418" s="669" t="s">
        <v>674</v>
      </c>
      <c r="E1418" s="669" t="s">
        <v>675</v>
      </c>
      <c r="F1418" s="669" t="s">
        <v>674</v>
      </c>
      <c r="G1418" s="669" t="s">
        <v>675</v>
      </c>
      <c r="H1418" s="669" t="s">
        <v>674</v>
      </c>
      <c r="I1418" s="669" t="s">
        <v>675</v>
      </c>
      <c r="J1418" s="669" t="s">
        <v>674</v>
      </c>
      <c r="K1418" s="669" t="s">
        <v>675</v>
      </c>
      <c r="L1418" s="669" t="s">
        <v>674</v>
      </c>
      <c r="M1418" s="669" t="s">
        <v>675</v>
      </c>
      <c r="N1418" s="669" t="s">
        <v>674</v>
      </c>
      <c r="O1418" s="669" t="s">
        <v>675</v>
      </c>
      <c r="P1418" s="669" t="s">
        <v>674</v>
      </c>
      <c r="Q1418" s="669" t="s">
        <v>675</v>
      </c>
      <c r="R1418" s="669" t="s">
        <v>674</v>
      </c>
      <c r="S1418" s="669" t="s">
        <v>675</v>
      </c>
      <c r="T1418" s="669" t="s">
        <v>674</v>
      </c>
      <c r="U1418" s="669" t="s">
        <v>675</v>
      </c>
      <c r="V1418" s="669" t="s">
        <v>674</v>
      </c>
      <c r="W1418" s="669" t="s">
        <v>675</v>
      </c>
      <c r="X1418" s="669" t="s">
        <v>674</v>
      </c>
      <c r="Y1418" s="669" t="s">
        <v>675</v>
      </c>
      <c r="Z1418" s="669" t="s">
        <v>674</v>
      </c>
      <c r="AA1418" s="669" t="s">
        <v>675</v>
      </c>
      <c r="AB1418" s="669" t="s">
        <v>674</v>
      </c>
      <c r="AC1418" s="669" t="s">
        <v>675</v>
      </c>
    </row>
    <row r="1419" spans="1:31" ht="18" customHeight="1" x14ac:dyDescent="0.3">
      <c r="A1419" s="1290" t="s">
        <v>766</v>
      </c>
      <c r="B1419" s="1290"/>
      <c r="C1419" s="1290"/>
      <c r="D1419" s="676">
        <v>726</v>
      </c>
      <c r="E1419" s="676">
        <v>24846</v>
      </c>
      <c r="F1419" s="676">
        <v>870</v>
      </c>
      <c r="G1419" s="676">
        <v>31722</v>
      </c>
      <c r="H1419" s="676"/>
      <c r="I1419" s="676"/>
      <c r="J1419" s="676"/>
      <c r="K1419" s="676"/>
      <c r="L1419" s="676"/>
      <c r="M1419" s="676"/>
      <c r="N1419" s="676"/>
      <c r="O1419" s="676"/>
      <c r="P1419" s="676"/>
      <c r="Q1419" s="676"/>
      <c r="R1419" s="676"/>
      <c r="S1419" s="676"/>
      <c r="T1419" s="676"/>
      <c r="U1419" s="676"/>
      <c r="V1419" s="676"/>
      <c r="W1419" s="676"/>
      <c r="X1419" s="676"/>
      <c r="Y1419" s="676"/>
      <c r="Z1419" s="676"/>
      <c r="AA1419" s="676"/>
      <c r="AB1419" s="677">
        <v>1596</v>
      </c>
      <c r="AC1419" s="677">
        <v>56568</v>
      </c>
    </row>
    <row r="1420" spans="1:31" ht="18" customHeight="1" x14ac:dyDescent="0.3">
      <c r="A1420" s="1291" t="s">
        <v>767</v>
      </c>
      <c r="B1420" s="1291"/>
      <c r="C1420" s="1291"/>
      <c r="D1420" s="679">
        <v>156</v>
      </c>
      <c r="E1420" s="679">
        <v>4435</v>
      </c>
      <c r="F1420" s="679">
        <v>217</v>
      </c>
      <c r="G1420" s="679">
        <v>6054</v>
      </c>
      <c r="H1420" s="679"/>
      <c r="I1420" s="679"/>
      <c r="J1420" s="679"/>
      <c r="K1420" s="679"/>
      <c r="L1420" s="679"/>
      <c r="M1420" s="679"/>
      <c r="N1420" s="679"/>
      <c r="O1420" s="679"/>
      <c r="P1420" s="679"/>
      <c r="Q1420" s="679"/>
      <c r="R1420" s="679"/>
      <c r="S1420" s="679"/>
      <c r="T1420" s="679"/>
      <c r="U1420" s="679"/>
      <c r="V1420" s="679"/>
      <c r="W1420" s="679"/>
      <c r="X1420" s="679"/>
      <c r="Y1420" s="679"/>
      <c r="Z1420" s="679"/>
      <c r="AA1420" s="679"/>
      <c r="AB1420" s="677">
        <v>373</v>
      </c>
      <c r="AC1420" s="677">
        <v>10489</v>
      </c>
    </row>
    <row r="1421" spans="1:31" ht="18" customHeight="1" x14ac:dyDescent="0.3">
      <c r="A1421" s="1291" t="s">
        <v>768</v>
      </c>
      <c r="B1421" s="1291"/>
      <c r="C1421" s="1291"/>
      <c r="D1421" s="679">
        <v>4</v>
      </c>
      <c r="E1421" s="679">
        <v>104</v>
      </c>
      <c r="F1421" s="679">
        <v>3</v>
      </c>
      <c r="G1421" s="679">
        <v>354</v>
      </c>
      <c r="H1421" s="679"/>
      <c r="I1421" s="679"/>
      <c r="J1421" s="679"/>
      <c r="K1421" s="679"/>
      <c r="L1421" s="679"/>
      <c r="M1421" s="679"/>
      <c r="N1421" s="679"/>
      <c r="O1421" s="679"/>
      <c r="P1421" s="679"/>
      <c r="Q1421" s="679"/>
      <c r="R1421" s="679"/>
      <c r="S1421" s="679"/>
      <c r="T1421" s="679"/>
      <c r="U1421" s="679"/>
      <c r="V1421" s="679"/>
      <c r="W1421" s="679"/>
      <c r="X1421" s="679"/>
      <c r="Y1421" s="679"/>
      <c r="Z1421" s="679"/>
      <c r="AA1421" s="679"/>
      <c r="AB1421" s="677">
        <v>7</v>
      </c>
      <c r="AC1421" s="677">
        <v>458</v>
      </c>
    </row>
    <row r="1422" spans="1:31" ht="18" customHeight="1" x14ac:dyDescent="0.3">
      <c r="A1422" s="1291" t="s">
        <v>769</v>
      </c>
      <c r="B1422" s="1291"/>
      <c r="C1422" s="1291"/>
      <c r="D1422" s="679">
        <v>0</v>
      </c>
      <c r="E1422" s="679">
        <v>0</v>
      </c>
      <c r="F1422" s="679">
        <v>0</v>
      </c>
      <c r="G1422" s="679">
        <v>0</v>
      </c>
      <c r="H1422" s="679"/>
      <c r="I1422" s="679"/>
      <c r="J1422" s="679"/>
      <c r="K1422" s="679"/>
      <c r="L1422" s="679"/>
      <c r="M1422" s="679"/>
      <c r="N1422" s="679"/>
      <c r="O1422" s="679"/>
      <c r="P1422" s="679"/>
      <c r="Q1422" s="679"/>
      <c r="R1422" s="679"/>
      <c r="S1422" s="679"/>
      <c r="T1422" s="679"/>
      <c r="U1422" s="679"/>
      <c r="V1422" s="679"/>
      <c r="W1422" s="679"/>
      <c r="X1422" s="679"/>
      <c r="Y1422" s="679"/>
      <c r="Z1422" s="679"/>
      <c r="AA1422" s="679"/>
      <c r="AB1422" s="677">
        <v>0</v>
      </c>
      <c r="AC1422" s="677">
        <v>0</v>
      </c>
    </row>
    <row r="1423" spans="1:31" ht="18" customHeight="1" x14ac:dyDescent="0.3">
      <c r="A1423" s="1291" t="s">
        <v>770</v>
      </c>
      <c r="B1423" s="1291"/>
      <c r="C1423" s="1291"/>
      <c r="D1423" s="679">
        <v>1</v>
      </c>
      <c r="E1423" s="679">
        <v>200</v>
      </c>
      <c r="F1423" s="679">
        <v>10</v>
      </c>
      <c r="G1423" s="679">
        <v>607</v>
      </c>
      <c r="H1423" s="679"/>
      <c r="I1423" s="679"/>
      <c r="J1423" s="679"/>
      <c r="K1423" s="679"/>
      <c r="L1423" s="679"/>
      <c r="M1423" s="679"/>
      <c r="N1423" s="679"/>
      <c r="O1423" s="679"/>
      <c r="P1423" s="679"/>
      <c r="Q1423" s="679"/>
      <c r="R1423" s="679"/>
      <c r="S1423" s="679"/>
      <c r="T1423" s="679"/>
      <c r="U1423" s="679"/>
      <c r="V1423" s="679"/>
      <c r="W1423" s="679"/>
      <c r="X1423" s="679"/>
      <c r="Y1423" s="679"/>
      <c r="Z1423" s="679"/>
      <c r="AA1423" s="679"/>
      <c r="AB1423" s="677">
        <v>11</v>
      </c>
      <c r="AC1423" s="677">
        <v>807</v>
      </c>
    </row>
    <row r="1424" spans="1:31" ht="18" customHeight="1" x14ac:dyDescent="0.3">
      <c r="A1424" s="1291" t="s">
        <v>771</v>
      </c>
      <c r="B1424" s="1291"/>
      <c r="C1424" s="1291"/>
      <c r="D1424" s="679">
        <v>14</v>
      </c>
      <c r="E1424" s="679">
        <v>480</v>
      </c>
      <c r="F1424" s="679">
        <v>19</v>
      </c>
      <c r="G1424" s="679">
        <v>786</v>
      </c>
      <c r="H1424" s="679"/>
      <c r="I1424" s="679"/>
      <c r="J1424" s="679"/>
      <c r="K1424" s="679"/>
      <c r="L1424" s="679"/>
      <c r="M1424" s="679"/>
      <c r="N1424" s="679"/>
      <c r="O1424" s="679"/>
      <c r="P1424" s="679"/>
      <c r="Q1424" s="679"/>
      <c r="R1424" s="679"/>
      <c r="S1424" s="679"/>
      <c r="T1424" s="679"/>
      <c r="U1424" s="679"/>
      <c r="V1424" s="679"/>
      <c r="W1424" s="679"/>
      <c r="X1424" s="679"/>
      <c r="Y1424" s="679"/>
      <c r="Z1424" s="679"/>
      <c r="AA1424" s="679"/>
      <c r="AB1424" s="677">
        <v>33</v>
      </c>
      <c r="AC1424" s="677">
        <v>1266</v>
      </c>
    </row>
    <row r="1425" spans="1:31" ht="18" customHeight="1" x14ac:dyDescent="0.3">
      <c r="A1425" s="1291" t="s">
        <v>772</v>
      </c>
      <c r="B1425" s="1291"/>
      <c r="C1425" s="1291"/>
      <c r="D1425" s="679">
        <v>0</v>
      </c>
      <c r="E1425" s="679">
        <v>0</v>
      </c>
      <c r="F1425" s="679">
        <v>0</v>
      </c>
      <c r="G1425" s="679">
        <v>0</v>
      </c>
      <c r="H1425" s="679"/>
      <c r="I1425" s="679"/>
      <c r="J1425" s="679"/>
      <c r="K1425" s="679"/>
      <c r="L1425" s="679"/>
      <c r="M1425" s="679"/>
      <c r="N1425" s="679"/>
      <c r="O1425" s="679"/>
      <c r="P1425" s="679"/>
      <c r="Q1425" s="679"/>
      <c r="R1425" s="679"/>
      <c r="S1425" s="679"/>
      <c r="T1425" s="679"/>
      <c r="U1425" s="679"/>
      <c r="V1425" s="679"/>
      <c r="W1425" s="679"/>
      <c r="X1425" s="679"/>
      <c r="Y1425" s="679"/>
      <c r="Z1425" s="679"/>
      <c r="AA1425" s="679"/>
      <c r="AB1425" s="677">
        <v>0</v>
      </c>
      <c r="AC1425" s="677">
        <v>0</v>
      </c>
    </row>
    <row r="1426" spans="1:31" ht="18" customHeight="1" x14ac:dyDescent="0.3">
      <c r="A1426" s="1291" t="s">
        <v>773</v>
      </c>
      <c r="B1426" s="1291"/>
      <c r="C1426" s="1291"/>
      <c r="D1426" s="679">
        <v>0</v>
      </c>
      <c r="E1426" s="679">
        <v>0</v>
      </c>
      <c r="F1426" s="679">
        <v>0</v>
      </c>
      <c r="G1426" s="679">
        <v>0</v>
      </c>
      <c r="H1426" s="679"/>
      <c r="I1426" s="679"/>
      <c r="J1426" s="679"/>
      <c r="K1426" s="679"/>
      <c r="L1426" s="679"/>
      <c r="M1426" s="679"/>
      <c r="N1426" s="679"/>
      <c r="O1426" s="679"/>
      <c r="P1426" s="679"/>
      <c r="Q1426" s="679"/>
      <c r="R1426" s="679"/>
      <c r="S1426" s="679"/>
      <c r="T1426" s="679"/>
      <c r="U1426" s="679"/>
      <c r="V1426" s="679"/>
      <c r="W1426" s="679"/>
      <c r="X1426" s="679"/>
      <c r="Y1426" s="679"/>
      <c r="Z1426" s="679"/>
      <c r="AA1426" s="679"/>
      <c r="AB1426" s="677">
        <v>0</v>
      </c>
      <c r="AC1426" s="677">
        <v>0</v>
      </c>
    </row>
    <row r="1427" spans="1:31" ht="18" customHeight="1" x14ac:dyDescent="0.3">
      <c r="A1427" s="1291" t="s">
        <v>774</v>
      </c>
      <c r="B1427" s="1291"/>
      <c r="C1427" s="1291"/>
      <c r="D1427" s="679">
        <v>0</v>
      </c>
      <c r="E1427" s="679">
        <v>0</v>
      </c>
      <c r="F1427" s="679">
        <v>0</v>
      </c>
      <c r="G1427" s="679">
        <v>0</v>
      </c>
      <c r="H1427" s="679"/>
      <c r="I1427" s="679"/>
      <c r="J1427" s="679"/>
      <c r="K1427" s="679"/>
      <c r="L1427" s="679"/>
      <c r="M1427" s="679"/>
      <c r="N1427" s="679"/>
      <c r="O1427" s="679"/>
      <c r="P1427" s="679"/>
      <c r="Q1427" s="679"/>
      <c r="R1427" s="679"/>
      <c r="S1427" s="679"/>
      <c r="T1427" s="679"/>
      <c r="U1427" s="679"/>
      <c r="V1427" s="679"/>
      <c r="W1427" s="679"/>
      <c r="X1427" s="679"/>
      <c r="Y1427" s="679"/>
      <c r="Z1427" s="679"/>
      <c r="AA1427" s="679"/>
      <c r="AB1427" s="677">
        <v>0</v>
      </c>
      <c r="AC1427" s="677">
        <v>0</v>
      </c>
    </row>
    <row r="1428" spans="1:31" ht="18" customHeight="1" x14ac:dyDescent="0.3">
      <c r="A1428" s="1291" t="s">
        <v>775</v>
      </c>
      <c r="B1428" s="1291"/>
      <c r="C1428" s="1291"/>
      <c r="D1428" s="679">
        <v>1</v>
      </c>
      <c r="E1428" s="679">
        <v>20</v>
      </c>
      <c r="F1428" s="679">
        <v>1</v>
      </c>
      <c r="G1428" s="679">
        <v>7</v>
      </c>
      <c r="H1428" s="679"/>
      <c r="I1428" s="679"/>
      <c r="J1428" s="679"/>
      <c r="K1428" s="679"/>
      <c r="L1428" s="679"/>
      <c r="M1428" s="679"/>
      <c r="N1428" s="679"/>
      <c r="O1428" s="679"/>
      <c r="P1428" s="679"/>
      <c r="Q1428" s="679"/>
      <c r="R1428" s="679"/>
      <c r="S1428" s="679"/>
      <c r="T1428" s="679"/>
      <c r="U1428" s="679"/>
      <c r="V1428" s="679"/>
      <c r="W1428" s="679"/>
      <c r="X1428" s="679"/>
      <c r="Y1428" s="679"/>
      <c r="Z1428" s="679"/>
      <c r="AA1428" s="679"/>
      <c r="AB1428" s="677">
        <v>2</v>
      </c>
      <c r="AC1428" s="677">
        <v>27</v>
      </c>
    </row>
    <row r="1429" spans="1:31" ht="18" customHeight="1" x14ac:dyDescent="0.3">
      <c r="A1429" s="1291" t="s">
        <v>776</v>
      </c>
      <c r="B1429" s="1291"/>
      <c r="C1429" s="1291"/>
      <c r="D1429" s="679">
        <v>2</v>
      </c>
      <c r="E1429" s="679">
        <v>175</v>
      </c>
      <c r="F1429" s="679">
        <v>1</v>
      </c>
      <c r="G1429" s="679">
        <v>33</v>
      </c>
      <c r="H1429" s="679"/>
      <c r="I1429" s="679"/>
      <c r="J1429" s="679"/>
      <c r="K1429" s="679"/>
      <c r="L1429" s="679"/>
      <c r="M1429" s="679"/>
      <c r="N1429" s="679"/>
      <c r="O1429" s="679"/>
      <c r="P1429" s="679"/>
      <c r="Q1429" s="679"/>
      <c r="R1429" s="679"/>
      <c r="S1429" s="679"/>
      <c r="T1429" s="679"/>
      <c r="U1429" s="679"/>
      <c r="V1429" s="679"/>
      <c r="W1429" s="679"/>
      <c r="X1429" s="679"/>
      <c r="Y1429" s="679"/>
      <c r="Z1429" s="679"/>
      <c r="AA1429" s="679"/>
      <c r="AB1429" s="677">
        <v>3</v>
      </c>
      <c r="AC1429" s="677">
        <v>208</v>
      </c>
    </row>
    <row r="1430" spans="1:31" ht="18" customHeight="1" x14ac:dyDescent="0.3">
      <c r="A1430" s="1291" t="s">
        <v>777</v>
      </c>
      <c r="B1430" s="1291"/>
      <c r="C1430" s="1291"/>
      <c r="D1430" s="679">
        <v>24</v>
      </c>
      <c r="E1430" s="679">
        <v>754</v>
      </c>
      <c r="F1430" s="679">
        <v>14</v>
      </c>
      <c r="G1430" s="679">
        <v>372</v>
      </c>
      <c r="H1430" s="679"/>
      <c r="I1430" s="679"/>
      <c r="J1430" s="679"/>
      <c r="K1430" s="679"/>
      <c r="L1430" s="679"/>
      <c r="M1430" s="679"/>
      <c r="N1430" s="679"/>
      <c r="O1430" s="679"/>
      <c r="P1430" s="679"/>
      <c r="Q1430" s="679"/>
      <c r="R1430" s="679"/>
      <c r="S1430" s="679"/>
      <c r="T1430" s="679"/>
      <c r="U1430" s="679"/>
      <c r="V1430" s="679"/>
      <c r="W1430" s="679"/>
      <c r="X1430" s="679"/>
      <c r="Y1430" s="679"/>
      <c r="Z1430" s="679"/>
      <c r="AA1430" s="679"/>
      <c r="AB1430" s="677">
        <v>38</v>
      </c>
      <c r="AC1430" s="677">
        <v>1126</v>
      </c>
    </row>
    <row r="1431" spans="1:31" ht="18" customHeight="1" x14ac:dyDescent="0.3">
      <c r="A1431" s="1298" t="s">
        <v>778</v>
      </c>
      <c r="B1431" s="1298"/>
      <c r="C1431" s="1298"/>
      <c r="D1431" s="682">
        <v>1</v>
      </c>
      <c r="E1431" s="682">
        <v>71</v>
      </c>
      <c r="F1431" s="682">
        <v>5</v>
      </c>
      <c r="G1431" s="682">
        <v>119</v>
      </c>
      <c r="H1431" s="682"/>
      <c r="I1431" s="682"/>
      <c r="J1431" s="682"/>
      <c r="K1431" s="682"/>
      <c r="L1431" s="682"/>
      <c r="M1431" s="682"/>
      <c r="N1431" s="682"/>
      <c r="O1431" s="682"/>
      <c r="P1431" s="682"/>
      <c r="Q1431" s="682"/>
      <c r="R1431" s="682"/>
      <c r="S1431" s="682"/>
      <c r="T1431" s="682"/>
      <c r="U1431" s="682"/>
      <c r="V1431" s="682"/>
      <c r="W1431" s="682"/>
      <c r="X1431" s="682"/>
      <c r="Y1431" s="682"/>
      <c r="Z1431" s="682"/>
      <c r="AA1431" s="682"/>
      <c r="AB1431" s="677">
        <v>6</v>
      </c>
      <c r="AC1431" s="677">
        <v>190</v>
      </c>
    </row>
    <row r="1432" spans="1:31" ht="18" customHeight="1" x14ac:dyDescent="0.3">
      <c r="A1432" s="1298" t="s">
        <v>161</v>
      </c>
      <c r="B1432" s="1298"/>
      <c r="C1432" s="1298"/>
      <c r="D1432" s="682">
        <v>2</v>
      </c>
      <c r="E1432" s="682">
        <v>53</v>
      </c>
      <c r="F1432" s="682">
        <v>1</v>
      </c>
      <c r="G1432" s="682">
        <v>35</v>
      </c>
      <c r="H1432" s="682"/>
      <c r="I1432" s="682"/>
      <c r="J1432" s="682"/>
      <c r="K1432" s="682"/>
      <c r="L1432" s="682"/>
      <c r="M1432" s="682"/>
      <c r="N1432" s="682"/>
      <c r="O1432" s="682"/>
      <c r="P1432" s="682"/>
      <c r="Q1432" s="682"/>
      <c r="R1432" s="682"/>
      <c r="S1432" s="682"/>
      <c r="T1432" s="682"/>
      <c r="U1432" s="682"/>
      <c r="V1432" s="682"/>
      <c r="W1432" s="682"/>
      <c r="X1432" s="682"/>
      <c r="Y1432" s="682"/>
      <c r="Z1432" s="682"/>
      <c r="AA1432" s="682"/>
      <c r="AB1432" s="677">
        <v>3</v>
      </c>
      <c r="AC1432" s="677">
        <v>88</v>
      </c>
    </row>
    <row r="1433" spans="1:31" ht="27" customHeight="1" x14ac:dyDescent="0.3">
      <c r="A1433" s="672" t="s">
        <v>1</v>
      </c>
      <c r="B1433" s="672"/>
      <c r="C1433" s="672"/>
      <c r="D1433" s="673">
        <v>931</v>
      </c>
      <c r="E1433" s="673">
        <v>31138</v>
      </c>
      <c r="F1433" s="673">
        <v>1141</v>
      </c>
      <c r="G1433" s="673">
        <v>40089</v>
      </c>
      <c r="H1433" s="673">
        <v>0</v>
      </c>
      <c r="I1433" s="673">
        <v>0</v>
      </c>
      <c r="J1433" s="673">
        <v>0</v>
      </c>
      <c r="K1433" s="673">
        <v>0</v>
      </c>
      <c r="L1433" s="673">
        <v>0</v>
      </c>
      <c r="M1433" s="673">
        <v>0</v>
      </c>
      <c r="N1433" s="673">
        <v>0</v>
      </c>
      <c r="O1433" s="673">
        <v>0</v>
      </c>
      <c r="P1433" s="673">
        <v>0</v>
      </c>
      <c r="Q1433" s="673">
        <v>0</v>
      </c>
      <c r="R1433" s="673">
        <v>0</v>
      </c>
      <c r="S1433" s="673">
        <v>0</v>
      </c>
      <c r="T1433" s="673">
        <v>0</v>
      </c>
      <c r="U1433" s="673">
        <v>0</v>
      </c>
      <c r="V1433" s="673">
        <v>0</v>
      </c>
      <c r="W1433" s="673">
        <v>0</v>
      </c>
      <c r="X1433" s="673">
        <v>0</v>
      </c>
      <c r="Y1433" s="673">
        <v>0</v>
      </c>
      <c r="Z1433" s="673">
        <v>0</v>
      </c>
      <c r="AA1433" s="673">
        <v>0</v>
      </c>
      <c r="AB1433" s="673">
        <v>2072</v>
      </c>
      <c r="AC1433" s="673">
        <v>71227</v>
      </c>
    </row>
    <row r="1434" spans="1:31" ht="15" customHeight="1" x14ac:dyDescent="0.3"/>
    <row r="1435" spans="1:31" ht="15" customHeight="1" x14ac:dyDescent="0.3"/>
    <row r="1436" spans="1:31" ht="27" customHeight="1" thickBot="1" x14ac:dyDescent="0.35">
      <c r="A1436" s="649" t="s">
        <v>779</v>
      </c>
      <c r="B1436" s="667"/>
      <c r="C1436" s="667"/>
      <c r="D1436" s="667"/>
      <c r="E1436" s="667"/>
      <c r="F1436" s="667"/>
      <c r="G1436" s="667"/>
      <c r="H1436" s="667"/>
      <c r="I1436" s="667"/>
      <c r="J1436" s="667"/>
      <c r="K1436" s="667"/>
      <c r="L1436" s="667"/>
      <c r="M1436" s="667"/>
      <c r="N1436" s="667"/>
      <c r="O1436" s="667"/>
      <c r="P1436" s="667"/>
      <c r="Q1436" s="667"/>
      <c r="R1436" s="667"/>
      <c r="S1436" s="667"/>
      <c r="T1436" s="667"/>
      <c r="U1436" s="667"/>
      <c r="V1436" s="667"/>
      <c r="W1436" s="667"/>
      <c r="X1436" s="667"/>
      <c r="Y1436" s="667"/>
      <c r="Z1436" s="667"/>
      <c r="AA1436" s="667"/>
      <c r="AB1436" s="667"/>
      <c r="AC1436" s="667"/>
      <c r="AD1436" s="667"/>
      <c r="AE1436" s="667"/>
    </row>
    <row r="1437" spans="1:31" ht="7.5" customHeight="1" thickTop="1" x14ac:dyDescent="0.3">
      <c r="A1437" s="652"/>
      <c r="B1437" s="652"/>
      <c r="C1437" s="652"/>
      <c r="D1437" s="652"/>
      <c r="E1437" s="652"/>
      <c r="F1437" s="652"/>
      <c r="G1437" s="652"/>
      <c r="H1437" s="652"/>
      <c r="I1437" s="652"/>
      <c r="J1437" s="652"/>
      <c r="K1437" s="652"/>
      <c r="L1437" s="652"/>
      <c r="M1437" s="652"/>
      <c r="N1437" s="652"/>
      <c r="O1437" s="652"/>
      <c r="P1437" s="652"/>
      <c r="Q1437" s="652"/>
      <c r="R1437" s="652"/>
      <c r="S1437" s="652"/>
      <c r="T1437" s="652"/>
      <c r="U1437" s="652"/>
      <c r="V1437" s="652"/>
      <c r="W1437" s="652"/>
      <c r="X1437" s="652"/>
      <c r="Y1437" s="652"/>
      <c r="Z1437" s="652"/>
      <c r="AA1437" s="652"/>
      <c r="AB1437" s="652"/>
      <c r="AC1437" s="652"/>
    </row>
    <row r="1438" spans="1:31" ht="27" customHeight="1" x14ac:dyDescent="0.3">
      <c r="A1438" s="1295" t="s">
        <v>780</v>
      </c>
      <c r="B1438" s="1296"/>
      <c r="C1438" s="1296"/>
      <c r="D1438" s="1287" t="s">
        <v>277</v>
      </c>
      <c r="E1438" s="1287"/>
      <c r="F1438" s="1287" t="s">
        <v>278</v>
      </c>
      <c r="G1438" s="1287"/>
      <c r="H1438" s="1287" t="s">
        <v>279</v>
      </c>
      <c r="I1438" s="1287"/>
      <c r="J1438" s="1287" t="s">
        <v>280</v>
      </c>
      <c r="K1438" s="1287"/>
      <c r="L1438" s="1287" t="s">
        <v>281</v>
      </c>
      <c r="M1438" s="1287"/>
      <c r="N1438" s="1287" t="s">
        <v>282</v>
      </c>
      <c r="O1438" s="1287"/>
      <c r="P1438" s="1287" t="s">
        <v>283</v>
      </c>
      <c r="Q1438" s="1287"/>
      <c r="R1438" s="1287" t="s">
        <v>284</v>
      </c>
      <c r="S1438" s="1287"/>
      <c r="T1438" s="1287" t="s">
        <v>285</v>
      </c>
      <c r="U1438" s="1287"/>
      <c r="V1438" s="1287" t="s">
        <v>286</v>
      </c>
      <c r="W1438" s="1287"/>
      <c r="X1438" s="1287" t="s">
        <v>287</v>
      </c>
      <c r="Y1438" s="1287"/>
      <c r="Z1438" s="1287" t="s">
        <v>288</v>
      </c>
      <c r="AA1438" s="1287"/>
      <c r="AB1438" s="1287" t="s">
        <v>1</v>
      </c>
      <c r="AC1438" s="1292"/>
    </row>
    <row r="1439" spans="1:31" ht="27" customHeight="1" x14ac:dyDescent="0.3">
      <c r="A1439" s="1295"/>
      <c r="B1439" s="1296"/>
      <c r="C1439" s="1296"/>
      <c r="D1439" s="669" t="s">
        <v>674</v>
      </c>
      <c r="E1439" s="669" t="s">
        <v>675</v>
      </c>
      <c r="F1439" s="669" t="s">
        <v>674</v>
      </c>
      <c r="G1439" s="669" t="s">
        <v>675</v>
      </c>
      <c r="H1439" s="669" t="s">
        <v>674</v>
      </c>
      <c r="I1439" s="669" t="s">
        <v>675</v>
      </c>
      <c r="J1439" s="669" t="s">
        <v>674</v>
      </c>
      <c r="K1439" s="669" t="s">
        <v>675</v>
      </c>
      <c r="L1439" s="669" t="s">
        <v>674</v>
      </c>
      <c r="M1439" s="669" t="s">
        <v>675</v>
      </c>
      <c r="N1439" s="669" t="s">
        <v>674</v>
      </c>
      <c r="O1439" s="669" t="s">
        <v>675</v>
      </c>
      <c r="P1439" s="669" t="s">
        <v>674</v>
      </c>
      <c r="Q1439" s="669" t="s">
        <v>675</v>
      </c>
      <c r="R1439" s="669" t="s">
        <v>674</v>
      </c>
      <c r="S1439" s="669" t="s">
        <v>675</v>
      </c>
      <c r="T1439" s="669" t="s">
        <v>674</v>
      </c>
      <c r="U1439" s="669" t="s">
        <v>675</v>
      </c>
      <c r="V1439" s="669" t="s">
        <v>674</v>
      </c>
      <c r="W1439" s="669" t="s">
        <v>675</v>
      </c>
      <c r="X1439" s="669" t="s">
        <v>674</v>
      </c>
      <c r="Y1439" s="669" t="s">
        <v>675</v>
      </c>
      <c r="Z1439" s="669" t="s">
        <v>674</v>
      </c>
      <c r="AA1439" s="669" t="s">
        <v>675</v>
      </c>
      <c r="AB1439" s="669" t="s">
        <v>674</v>
      </c>
      <c r="AC1439" s="669" t="s">
        <v>675</v>
      </c>
    </row>
    <row r="1440" spans="1:31" ht="30" customHeight="1" x14ac:dyDescent="0.3">
      <c r="A1440" s="1293" t="s">
        <v>781</v>
      </c>
      <c r="B1440" s="1293"/>
      <c r="C1440" s="1293"/>
      <c r="D1440" s="676">
        <v>28</v>
      </c>
      <c r="E1440" s="676">
        <v>3</v>
      </c>
      <c r="F1440" s="676">
        <v>15</v>
      </c>
      <c r="G1440" s="676">
        <v>0</v>
      </c>
      <c r="H1440" s="676"/>
      <c r="I1440" s="676"/>
      <c r="J1440" s="676"/>
      <c r="K1440" s="676"/>
      <c r="L1440" s="676"/>
      <c r="M1440" s="676"/>
      <c r="N1440" s="676"/>
      <c r="O1440" s="676"/>
      <c r="P1440" s="676"/>
      <c r="Q1440" s="676"/>
      <c r="R1440" s="676"/>
      <c r="S1440" s="676"/>
      <c r="T1440" s="676"/>
      <c r="U1440" s="676"/>
      <c r="V1440" s="676"/>
      <c r="W1440" s="676"/>
      <c r="X1440" s="676"/>
      <c r="Y1440" s="676"/>
      <c r="Z1440" s="676"/>
      <c r="AA1440" s="676"/>
      <c r="AB1440" s="677">
        <v>43</v>
      </c>
      <c r="AC1440" s="677">
        <v>3</v>
      </c>
    </row>
    <row r="1441" spans="1:31" ht="30" customHeight="1" x14ac:dyDescent="0.3">
      <c r="A1441" s="1294" t="s">
        <v>782</v>
      </c>
      <c r="B1441" s="1294"/>
      <c r="C1441" s="1294"/>
      <c r="D1441" s="676">
        <v>0</v>
      </c>
      <c r="E1441" s="676">
        <v>0</v>
      </c>
      <c r="F1441" s="676">
        <v>1</v>
      </c>
      <c r="G1441" s="676">
        <v>25</v>
      </c>
      <c r="H1441" s="676"/>
      <c r="I1441" s="676"/>
      <c r="J1441" s="676"/>
      <c r="K1441" s="676"/>
      <c r="L1441" s="676"/>
      <c r="M1441" s="676"/>
      <c r="N1441" s="676"/>
      <c r="O1441" s="676"/>
      <c r="P1441" s="676"/>
      <c r="Q1441" s="676"/>
      <c r="R1441" s="676"/>
      <c r="S1441" s="676"/>
      <c r="T1441" s="676"/>
      <c r="U1441" s="676"/>
      <c r="V1441" s="676"/>
      <c r="W1441" s="676"/>
      <c r="X1441" s="676"/>
      <c r="Y1441" s="676"/>
      <c r="Z1441" s="676"/>
      <c r="AA1441" s="676"/>
      <c r="AB1441" s="677">
        <v>1</v>
      </c>
      <c r="AC1441" s="677">
        <v>25</v>
      </c>
    </row>
    <row r="1442" spans="1:31" ht="30" customHeight="1" x14ac:dyDescent="0.3">
      <c r="A1442" s="1294" t="s">
        <v>783</v>
      </c>
      <c r="B1442" s="1294"/>
      <c r="C1442" s="1294"/>
      <c r="D1442" s="676">
        <v>0</v>
      </c>
      <c r="E1442" s="676">
        <v>0</v>
      </c>
      <c r="F1442" s="676">
        <v>0</v>
      </c>
      <c r="G1442" s="676">
        <v>0</v>
      </c>
      <c r="H1442" s="676"/>
      <c r="I1442" s="676"/>
      <c r="J1442" s="676"/>
      <c r="K1442" s="676"/>
      <c r="L1442" s="676"/>
      <c r="M1442" s="676"/>
      <c r="N1442" s="676"/>
      <c r="O1442" s="676"/>
      <c r="P1442" s="676"/>
      <c r="Q1442" s="676"/>
      <c r="R1442" s="676"/>
      <c r="S1442" s="676"/>
      <c r="T1442" s="676"/>
      <c r="U1442" s="676"/>
      <c r="V1442" s="676"/>
      <c r="W1442" s="676"/>
      <c r="X1442" s="676"/>
      <c r="Y1442" s="676"/>
      <c r="Z1442" s="682"/>
      <c r="AA1442" s="676"/>
      <c r="AB1442" s="677">
        <v>0</v>
      </c>
      <c r="AC1442" s="677">
        <v>0</v>
      </c>
    </row>
    <row r="1443" spans="1:31" ht="27" customHeight="1" x14ac:dyDescent="0.3">
      <c r="A1443" s="672" t="s">
        <v>1</v>
      </c>
      <c r="B1443" s="672"/>
      <c r="C1443" s="672"/>
      <c r="D1443" s="673">
        <v>28</v>
      </c>
      <c r="E1443" s="673">
        <v>3</v>
      </c>
      <c r="F1443" s="673">
        <v>16</v>
      </c>
      <c r="G1443" s="673">
        <v>25</v>
      </c>
      <c r="H1443" s="673">
        <v>0</v>
      </c>
      <c r="I1443" s="673">
        <v>0</v>
      </c>
      <c r="J1443" s="673">
        <v>0</v>
      </c>
      <c r="K1443" s="673">
        <v>0</v>
      </c>
      <c r="L1443" s="673">
        <v>0</v>
      </c>
      <c r="M1443" s="673">
        <v>0</v>
      </c>
      <c r="N1443" s="673">
        <v>0</v>
      </c>
      <c r="O1443" s="673">
        <v>0</v>
      </c>
      <c r="P1443" s="673">
        <v>0</v>
      </c>
      <c r="Q1443" s="673">
        <v>0</v>
      </c>
      <c r="R1443" s="673">
        <v>0</v>
      </c>
      <c r="S1443" s="673">
        <v>0</v>
      </c>
      <c r="T1443" s="673">
        <v>0</v>
      </c>
      <c r="U1443" s="673">
        <v>0</v>
      </c>
      <c r="V1443" s="673">
        <v>0</v>
      </c>
      <c r="W1443" s="673">
        <v>0</v>
      </c>
      <c r="X1443" s="673">
        <v>0</v>
      </c>
      <c r="Y1443" s="673">
        <v>0</v>
      </c>
      <c r="Z1443" s="673">
        <v>0</v>
      </c>
      <c r="AA1443" s="673">
        <v>0</v>
      </c>
      <c r="AB1443" s="673">
        <v>44</v>
      </c>
      <c r="AC1443" s="673">
        <v>28</v>
      </c>
    </row>
    <row r="1444" spans="1:31" ht="15" customHeight="1" x14ac:dyDescent="0.3"/>
    <row r="1445" spans="1:31" ht="15" customHeight="1" x14ac:dyDescent="0.3"/>
    <row r="1446" spans="1:31" ht="27" customHeight="1" thickBot="1" x14ac:dyDescent="0.35">
      <c r="A1446" s="649" t="s">
        <v>784</v>
      </c>
      <c r="B1446" s="667"/>
      <c r="C1446" s="667"/>
      <c r="D1446" s="667"/>
      <c r="E1446" s="667"/>
      <c r="F1446" s="667"/>
      <c r="G1446" s="667"/>
      <c r="H1446" s="667"/>
      <c r="I1446" s="667"/>
      <c r="J1446" s="667"/>
      <c r="K1446" s="667"/>
      <c r="L1446" s="667"/>
      <c r="M1446" s="667"/>
      <c r="N1446" s="667"/>
      <c r="O1446" s="667"/>
      <c r="P1446" s="667"/>
      <c r="Q1446" s="667"/>
      <c r="R1446" s="667"/>
      <c r="S1446" s="667"/>
      <c r="T1446" s="667"/>
      <c r="U1446" s="667"/>
      <c r="V1446" s="667"/>
      <c r="W1446" s="667"/>
      <c r="X1446" s="667"/>
      <c r="Y1446" s="667"/>
      <c r="Z1446" s="667"/>
      <c r="AA1446" s="667"/>
      <c r="AB1446" s="667"/>
      <c r="AC1446" s="667"/>
      <c r="AD1446" s="667"/>
      <c r="AE1446" s="667"/>
    </row>
    <row r="1447" spans="1:31" ht="7.5" customHeight="1" thickTop="1" x14ac:dyDescent="0.3">
      <c r="A1447" s="652"/>
      <c r="B1447" s="652"/>
      <c r="C1447" s="652"/>
      <c r="D1447" s="652"/>
      <c r="E1447" s="652"/>
      <c r="F1447" s="652"/>
      <c r="G1447" s="652"/>
      <c r="H1447" s="652"/>
      <c r="I1447" s="652"/>
      <c r="J1447" s="652"/>
      <c r="K1447" s="652"/>
      <c r="L1447" s="652"/>
      <c r="M1447" s="652"/>
      <c r="N1447" s="652"/>
      <c r="O1447" s="652"/>
      <c r="P1447" s="652"/>
      <c r="Q1447" s="652"/>
      <c r="R1447" s="652"/>
      <c r="S1447" s="652"/>
      <c r="T1447" s="652"/>
      <c r="U1447" s="652"/>
      <c r="V1447" s="652"/>
      <c r="W1447" s="652"/>
      <c r="X1447" s="652"/>
      <c r="Y1447" s="652"/>
      <c r="Z1447" s="652"/>
      <c r="AA1447" s="652"/>
      <c r="AB1447" s="652"/>
      <c r="AC1447" s="652"/>
    </row>
    <row r="1448" spans="1:31" ht="27" customHeight="1" x14ac:dyDescent="0.3">
      <c r="A1448" s="1295" t="s">
        <v>785</v>
      </c>
      <c r="B1448" s="1296"/>
      <c r="C1448" s="1296"/>
      <c r="D1448" s="1287" t="s">
        <v>277</v>
      </c>
      <c r="E1448" s="1287"/>
      <c r="F1448" s="1287" t="s">
        <v>278</v>
      </c>
      <c r="G1448" s="1287"/>
      <c r="H1448" s="1287" t="s">
        <v>279</v>
      </c>
      <c r="I1448" s="1287"/>
      <c r="J1448" s="1287" t="s">
        <v>280</v>
      </c>
      <c r="K1448" s="1287"/>
      <c r="L1448" s="1287" t="s">
        <v>281</v>
      </c>
      <c r="M1448" s="1287"/>
      <c r="N1448" s="1287" t="s">
        <v>282</v>
      </c>
      <c r="O1448" s="1287"/>
      <c r="P1448" s="1287" t="s">
        <v>283</v>
      </c>
      <c r="Q1448" s="1287"/>
      <c r="R1448" s="1287" t="s">
        <v>284</v>
      </c>
      <c r="S1448" s="1287"/>
      <c r="T1448" s="1287" t="s">
        <v>285</v>
      </c>
      <c r="U1448" s="1287"/>
      <c r="V1448" s="1287" t="s">
        <v>286</v>
      </c>
      <c r="W1448" s="1287"/>
      <c r="X1448" s="1287" t="s">
        <v>287</v>
      </c>
      <c r="Y1448" s="1287"/>
      <c r="Z1448" s="1287" t="s">
        <v>288</v>
      </c>
      <c r="AA1448" s="1287"/>
      <c r="AB1448" s="1287" t="s">
        <v>1</v>
      </c>
      <c r="AC1448" s="1292"/>
    </row>
    <row r="1449" spans="1:31" ht="27" customHeight="1" x14ac:dyDescent="0.3">
      <c r="A1449" s="1295"/>
      <c r="B1449" s="1296"/>
      <c r="C1449" s="1296"/>
      <c r="D1449" s="669" t="s">
        <v>674</v>
      </c>
      <c r="E1449" s="669" t="s">
        <v>675</v>
      </c>
      <c r="F1449" s="669" t="s">
        <v>674</v>
      </c>
      <c r="G1449" s="669" t="s">
        <v>675</v>
      </c>
      <c r="H1449" s="669" t="s">
        <v>674</v>
      </c>
      <c r="I1449" s="669" t="s">
        <v>675</v>
      </c>
      <c r="J1449" s="669" t="s">
        <v>674</v>
      </c>
      <c r="K1449" s="669" t="s">
        <v>675</v>
      </c>
      <c r="L1449" s="669" t="s">
        <v>674</v>
      </c>
      <c r="M1449" s="669" t="s">
        <v>675</v>
      </c>
      <c r="N1449" s="669" t="s">
        <v>674</v>
      </c>
      <c r="O1449" s="669" t="s">
        <v>675</v>
      </c>
      <c r="P1449" s="669" t="s">
        <v>674</v>
      </c>
      <c r="Q1449" s="669" t="s">
        <v>675</v>
      </c>
      <c r="R1449" s="669" t="s">
        <v>674</v>
      </c>
      <c r="S1449" s="669" t="s">
        <v>675</v>
      </c>
      <c r="T1449" s="669" t="s">
        <v>674</v>
      </c>
      <c r="U1449" s="669" t="s">
        <v>675</v>
      </c>
      <c r="V1449" s="669" t="s">
        <v>674</v>
      </c>
      <c r="W1449" s="669" t="s">
        <v>675</v>
      </c>
      <c r="X1449" s="669" t="s">
        <v>674</v>
      </c>
      <c r="Y1449" s="669" t="s">
        <v>675</v>
      </c>
      <c r="Z1449" s="669" t="s">
        <v>674</v>
      </c>
      <c r="AA1449" s="669" t="s">
        <v>675</v>
      </c>
      <c r="AB1449" s="669" t="s">
        <v>674</v>
      </c>
      <c r="AC1449" s="669" t="s">
        <v>675</v>
      </c>
    </row>
    <row r="1450" spans="1:31" ht="30" customHeight="1" x14ac:dyDescent="0.3">
      <c r="A1450" s="1293" t="s">
        <v>786</v>
      </c>
      <c r="B1450" s="1293"/>
      <c r="C1450" s="1293"/>
      <c r="D1450" s="676">
        <v>0</v>
      </c>
      <c r="E1450" s="676">
        <v>0</v>
      </c>
      <c r="F1450" s="676">
        <v>0</v>
      </c>
      <c r="G1450" s="676">
        <v>0</v>
      </c>
      <c r="H1450" s="676"/>
      <c r="I1450" s="676"/>
      <c r="J1450" s="676"/>
      <c r="K1450" s="676"/>
      <c r="L1450" s="676"/>
      <c r="M1450" s="676"/>
      <c r="N1450" s="676"/>
      <c r="O1450" s="676"/>
      <c r="P1450" s="676"/>
      <c r="Q1450" s="676"/>
      <c r="R1450" s="676"/>
      <c r="S1450" s="676"/>
      <c r="T1450" s="676"/>
      <c r="U1450" s="676"/>
      <c r="V1450" s="676"/>
      <c r="W1450" s="676"/>
      <c r="X1450" s="676"/>
      <c r="Y1450" s="676"/>
      <c r="Z1450" s="676"/>
      <c r="AA1450" s="676"/>
      <c r="AB1450" s="677">
        <v>0</v>
      </c>
      <c r="AC1450" s="677">
        <v>0</v>
      </c>
    </row>
    <row r="1451" spans="1:31" ht="30" customHeight="1" x14ac:dyDescent="0.3">
      <c r="A1451" s="1297" t="s">
        <v>787</v>
      </c>
      <c r="B1451" s="1297"/>
      <c r="C1451" s="1297"/>
      <c r="D1451" s="676">
        <v>0</v>
      </c>
      <c r="E1451" s="676">
        <v>0</v>
      </c>
      <c r="F1451" s="676">
        <v>0</v>
      </c>
      <c r="G1451" s="676">
        <v>0</v>
      </c>
      <c r="H1451" s="676"/>
      <c r="I1451" s="676"/>
      <c r="J1451" s="676"/>
      <c r="K1451" s="676"/>
      <c r="L1451" s="676"/>
      <c r="M1451" s="676"/>
      <c r="N1451" s="676"/>
      <c r="O1451" s="676"/>
      <c r="P1451" s="676"/>
      <c r="Q1451" s="676"/>
      <c r="R1451" s="676"/>
      <c r="S1451" s="676"/>
      <c r="T1451" s="676"/>
      <c r="U1451" s="676"/>
      <c r="V1451" s="676"/>
      <c r="W1451" s="676"/>
      <c r="X1451" s="676"/>
      <c r="Y1451" s="676"/>
      <c r="Z1451" s="676"/>
      <c r="AA1451" s="676"/>
      <c r="AB1451" s="677">
        <v>0</v>
      </c>
      <c r="AC1451" s="677">
        <v>0</v>
      </c>
    </row>
    <row r="1452" spans="1:31" ht="30" customHeight="1" x14ac:dyDescent="0.3">
      <c r="A1452" s="1297" t="s">
        <v>788</v>
      </c>
      <c r="B1452" s="1297"/>
      <c r="C1452" s="1297"/>
      <c r="D1452" s="676">
        <v>2</v>
      </c>
      <c r="E1452" s="676">
        <v>0</v>
      </c>
      <c r="F1452" s="676">
        <v>2</v>
      </c>
      <c r="G1452" s="676">
        <v>17</v>
      </c>
      <c r="H1452" s="676"/>
      <c r="I1452" s="676"/>
      <c r="J1452" s="676"/>
      <c r="K1452" s="676"/>
      <c r="L1452" s="676"/>
      <c r="M1452" s="676"/>
      <c r="N1452" s="676"/>
      <c r="O1452" s="676"/>
      <c r="P1452" s="676"/>
      <c r="Q1452" s="676"/>
      <c r="R1452" s="676"/>
      <c r="S1452" s="676"/>
      <c r="T1452" s="676"/>
      <c r="U1452" s="676"/>
      <c r="V1452" s="676"/>
      <c r="W1452" s="676"/>
      <c r="X1452" s="676"/>
      <c r="Y1452" s="676"/>
      <c r="Z1452" s="676"/>
      <c r="AA1452" s="676"/>
      <c r="AB1452" s="677">
        <v>4</v>
      </c>
      <c r="AC1452" s="677">
        <v>17</v>
      </c>
    </row>
    <row r="1453" spans="1:31" ht="30" customHeight="1" x14ac:dyDescent="0.3">
      <c r="A1453" s="1297" t="s">
        <v>789</v>
      </c>
      <c r="B1453" s="1297"/>
      <c r="C1453" s="1297"/>
      <c r="D1453" s="676">
        <v>1</v>
      </c>
      <c r="E1453" s="676">
        <v>16</v>
      </c>
      <c r="F1453" s="676">
        <v>0</v>
      </c>
      <c r="G1453" s="676">
        <v>0</v>
      </c>
      <c r="H1453" s="676"/>
      <c r="I1453" s="676"/>
      <c r="J1453" s="676"/>
      <c r="K1453" s="676"/>
      <c r="L1453" s="676"/>
      <c r="M1453" s="676"/>
      <c r="N1453" s="676"/>
      <c r="O1453" s="676"/>
      <c r="P1453" s="676"/>
      <c r="Q1453" s="676"/>
      <c r="R1453" s="676"/>
      <c r="S1453" s="676"/>
      <c r="T1453" s="676"/>
      <c r="U1453" s="676"/>
      <c r="V1453" s="676"/>
      <c r="W1453" s="676"/>
      <c r="X1453" s="676"/>
      <c r="Y1453" s="676"/>
      <c r="Z1453" s="676"/>
      <c r="AA1453" s="676"/>
      <c r="AB1453" s="677">
        <v>1</v>
      </c>
      <c r="AC1453" s="677">
        <v>16</v>
      </c>
    </row>
    <row r="1454" spans="1:31" ht="30" customHeight="1" x14ac:dyDescent="0.3">
      <c r="A1454" s="1297" t="s">
        <v>790</v>
      </c>
      <c r="B1454" s="1297"/>
      <c r="C1454" s="1297"/>
      <c r="D1454" s="676">
        <v>0</v>
      </c>
      <c r="E1454" s="676">
        <v>0</v>
      </c>
      <c r="F1454" s="676">
        <v>0</v>
      </c>
      <c r="G1454" s="676">
        <v>0</v>
      </c>
      <c r="H1454" s="676"/>
      <c r="I1454" s="676"/>
      <c r="J1454" s="676"/>
      <c r="K1454" s="676"/>
      <c r="L1454" s="676"/>
      <c r="M1454" s="676"/>
      <c r="N1454" s="676"/>
      <c r="O1454" s="676"/>
      <c r="P1454" s="676"/>
      <c r="Q1454" s="676"/>
      <c r="R1454" s="676"/>
      <c r="S1454" s="676"/>
      <c r="T1454" s="676"/>
      <c r="U1454" s="676"/>
      <c r="V1454" s="676"/>
      <c r="W1454" s="676"/>
      <c r="X1454" s="676"/>
      <c r="Y1454" s="676"/>
      <c r="Z1454" s="676"/>
      <c r="AA1454" s="676"/>
      <c r="AB1454" s="677">
        <v>0</v>
      </c>
      <c r="AC1454" s="677">
        <v>0</v>
      </c>
    </row>
    <row r="1455" spans="1:31" ht="30" customHeight="1" x14ac:dyDescent="0.3">
      <c r="A1455" s="1297" t="s">
        <v>791</v>
      </c>
      <c r="B1455" s="1297"/>
      <c r="C1455" s="1297"/>
      <c r="D1455" s="676">
        <v>0</v>
      </c>
      <c r="E1455" s="676">
        <v>0</v>
      </c>
      <c r="F1455" s="676">
        <v>0</v>
      </c>
      <c r="G1455" s="676">
        <v>0</v>
      </c>
      <c r="H1455" s="676"/>
      <c r="I1455" s="676"/>
      <c r="J1455" s="676"/>
      <c r="K1455" s="676"/>
      <c r="L1455" s="676"/>
      <c r="M1455" s="676"/>
      <c r="N1455" s="676"/>
      <c r="O1455" s="676"/>
      <c r="P1455" s="676"/>
      <c r="Q1455" s="676"/>
      <c r="R1455" s="676"/>
      <c r="S1455" s="676"/>
      <c r="T1455" s="676"/>
      <c r="U1455" s="676"/>
      <c r="V1455" s="676"/>
      <c r="W1455" s="676"/>
      <c r="X1455" s="676"/>
      <c r="Y1455" s="676"/>
      <c r="Z1455" s="676"/>
      <c r="AA1455" s="676"/>
      <c r="AB1455" s="677">
        <v>0</v>
      </c>
      <c r="AC1455" s="677">
        <v>0</v>
      </c>
    </row>
    <row r="1456" spans="1:31" ht="30" customHeight="1" x14ac:dyDescent="0.3">
      <c r="A1456" s="1297" t="s">
        <v>792</v>
      </c>
      <c r="B1456" s="1297"/>
      <c r="C1456" s="1297"/>
      <c r="D1456" s="676">
        <v>0</v>
      </c>
      <c r="E1456" s="670"/>
      <c r="F1456" s="676">
        <v>1</v>
      </c>
      <c r="G1456" s="670"/>
      <c r="H1456" s="676"/>
      <c r="I1456" s="670"/>
      <c r="J1456" s="676"/>
      <c r="K1456" s="670"/>
      <c r="L1456" s="676"/>
      <c r="M1456" s="670"/>
      <c r="N1456" s="676"/>
      <c r="O1456" s="670"/>
      <c r="P1456" s="676"/>
      <c r="Q1456" s="670"/>
      <c r="R1456" s="676"/>
      <c r="S1456" s="670"/>
      <c r="T1456" s="676"/>
      <c r="U1456" s="670"/>
      <c r="V1456" s="676"/>
      <c r="W1456" s="670"/>
      <c r="X1456" s="676"/>
      <c r="Y1456" s="670"/>
      <c r="Z1456" s="676"/>
      <c r="AA1456" s="670"/>
      <c r="AB1456" s="677">
        <v>1</v>
      </c>
      <c r="AC1456" s="670"/>
    </row>
    <row r="1457" spans="1:31" ht="30" customHeight="1" x14ac:dyDescent="0.3">
      <c r="A1457" s="1297" t="s">
        <v>793</v>
      </c>
      <c r="B1457" s="1297"/>
      <c r="C1457" s="1297"/>
      <c r="D1457" s="676">
        <v>0</v>
      </c>
      <c r="E1457" s="670"/>
      <c r="F1457" s="676">
        <v>0</v>
      </c>
      <c r="G1457" s="670"/>
      <c r="H1457" s="676"/>
      <c r="I1457" s="670"/>
      <c r="J1457" s="676"/>
      <c r="K1457" s="670"/>
      <c r="L1457" s="676"/>
      <c r="M1457" s="670"/>
      <c r="N1457" s="676"/>
      <c r="O1457" s="670"/>
      <c r="P1457" s="676"/>
      <c r="Q1457" s="670"/>
      <c r="R1457" s="676"/>
      <c r="S1457" s="670"/>
      <c r="T1457" s="676"/>
      <c r="U1457" s="670"/>
      <c r="V1457" s="676"/>
      <c r="W1457" s="670"/>
      <c r="X1457" s="676"/>
      <c r="Y1457" s="670"/>
      <c r="Z1457" s="676"/>
      <c r="AA1457" s="670"/>
      <c r="AB1457" s="677">
        <v>0</v>
      </c>
      <c r="AC1457" s="670"/>
    </row>
    <row r="1458" spans="1:31" ht="30" customHeight="1" x14ac:dyDescent="0.3">
      <c r="A1458" s="1294" t="s">
        <v>794</v>
      </c>
      <c r="B1458" s="1294"/>
      <c r="C1458" s="1294"/>
      <c r="D1458" s="676">
        <v>0</v>
      </c>
      <c r="E1458" s="676">
        <v>0</v>
      </c>
      <c r="F1458" s="676">
        <v>0</v>
      </c>
      <c r="G1458" s="676">
        <v>0</v>
      </c>
      <c r="H1458" s="676"/>
      <c r="I1458" s="676"/>
      <c r="J1458" s="676"/>
      <c r="K1458" s="676"/>
      <c r="L1458" s="676"/>
      <c r="M1458" s="676"/>
      <c r="N1458" s="676"/>
      <c r="O1458" s="676"/>
      <c r="P1458" s="676"/>
      <c r="Q1458" s="676"/>
      <c r="R1458" s="676"/>
      <c r="S1458" s="676"/>
      <c r="T1458" s="676"/>
      <c r="U1458" s="676"/>
      <c r="V1458" s="676"/>
      <c r="W1458" s="676"/>
      <c r="X1458" s="676"/>
      <c r="Y1458" s="676"/>
      <c r="Z1458" s="676"/>
      <c r="AA1458" s="676"/>
      <c r="AB1458" s="677">
        <v>0</v>
      </c>
      <c r="AC1458" s="677">
        <v>0</v>
      </c>
    </row>
    <row r="1459" spans="1:31" ht="30" customHeight="1" x14ac:dyDescent="0.3">
      <c r="A1459" s="1294" t="s">
        <v>795</v>
      </c>
      <c r="B1459" s="1294"/>
      <c r="C1459" s="1294"/>
      <c r="D1459" s="676">
        <v>0</v>
      </c>
      <c r="E1459" s="676">
        <v>0</v>
      </c>
      <c r="F1459" s="676">
        <v>0</v>
      </c>
      <c r="G1459" s="676">
        <v>0</v>
      </c>
      <c r="H1459" s="676"/>
      <c r="I1459" s="676"/>
      <c r="J1459" s="676"/>
      <c r="K1459" s="676"/>
      <c r="L1459" s="676"/>
      <c r="M1459" s="676"/>
      <c r="N1459" s="676"/>
      <c r="O1459" s="676"/>
      <c r="P1459" s="676"/>
      <c r="Q1459" s="676"/>
      <c r="R1459" s="676"/>
      <c r="S1459" s="676"/>
      <c r="T1459" s="676"/>
      <c r="U1459" s="676"/>
      <c r="V1459" s="676"/>
      <c r="W1459" s="676"/>
      <c r="X1459" s="676"/>
      <c r="Y1459" s="676"/>
      <c r="Z1459" s="676"/>
      <c r="AA1459" s="676"/>
      <c r="AB1459" s="677">
        <v>0</v>
      </c>
      <c r="AC1459" s="677">
        <v>0</v>
      </c>
    </row>
    <row r="1460" spans="1:31" ht="30" customHeight="1" x14ac:dyDescent="0.3">
      <c r="A1460" s="1294" t="s">
        <v>796</v>
      </c>
      <c r="B1460" s="1294"/>
      <c r="C1460" s="1294"/>
      <c r="D1460" s="676">
        <v>0</v>
      </c>
      <c r="E1460" s="676">
        <v>0</v>
      </c>
      <c r="F1460" s="676">
        <v>0</v>
      </c>
      <c r="G1460" s="676">
        <v>0</v>
      </c>
      <c r="H1460" s="676"/>
      <c r="I1460" s="676"/>
      <c r="J1460" s="676"/>
      <c r="K1460" s="676"/>
      <c r="L1460" s="676"/>
      <c r="M1460" s="676"/>
      <c r="N1460" s="676"/>
      <c r="O1460" s="676"/>
      <c r="P1460" s="676"/>
      <c r="Q1460" s="676"/>
      <c r="R1460" s="676"/>
      <c r="S1460" s="676"/>
      <c r="T1460" s="676"/>
      <c r="U1460" s="676"/>
      <c r="V1460" s="676"/>
      <c r="W1460" s="676"/>
      <c r="X1460" s="676"/>
      <c r="Y1460" s="676"/>
      <c r="Z1460" s="676"/>
      <c r="AA1460" s="676"/>
      <c r="AB1460" s="677">
        <v>0</v>
      </c>
      <c r="AC1460" s="677">
        <v>0</v>
      </c>
    </row>
    <row r="1461" spans="1:31" ht="30" customHeight="1" x14ac:dyDescent="0.3">
      <c r="A1461" s="1294" t="s">
        <v>797</v>
      </c>
      <c r="B1461" s="1294"/>
      <c r="C1461" s="1294"/>
      <c r="D1461" s="676">
        <v>0</v>
      </c>
      <c r="E1461" s="676">
        <v>0</v>
      </c>
      <c r="F1461" s="676">
        <v>0</v>
      </c>
      <c r="G1461" s="676">
        <v>0</v>
      </c>
      <c r="H1461" s="676"/>
      <c r="I1461" s="676"/>
      <c r="J1461" s="676"/>
      <c r="K1461" s="676"/>
      <c r="L1461" s="676"/>
      <c r="M1461" s="676"/>
      <c r="N1461" s="676"/>
      <c r="O1461" s="676"/>
      <c r="P1461" s="676"/>
      <c r="Q1461" s="676"/>
      <c r="R1461" s="676"/>
      <c r="S1461" s="676"/>
      <c r="T1461" s="676"/>
      <c r="U1461" s="676"/>
      <c r="V1461" s="676"/>
      <c r="W1461" s="676"/>
      <c r="X1461" s="676"/>
      <c r="Y1461" s="676"/>
      <c r="Z1461" s="676"/>
      <c r="AA1461" s="676"/>
      <c r="AB1461" s="677">
        <v>0</v>
      </c>
      <c r="AC1461" s="677">
        <v>0</v>
      </c>
    </row>
    <row r="1462" spans="1:31" ht="30" customHeight="1" x14ac:dyDescent="0.3">
      <c r="A1462" s="1294" t="s">
        <v>798</v>
      </c>
      <c r="B1462" s="1294"/>
      <c r="C1462" s="1294"/>
      <c r="D1462" s="676">
        <v>0</v>
      </c>
      <c r="E1462" s="676">
        <v>0</v>
      </c>
      <c r="F1462" s="676">
        <v>0</v>
      </c>
      <c r="G1462" s="676">
        <v>0</v>
      </c>
      <c r="H1462" s="676"/>
      <c r="I1462" s="676"/>
      <c r="J1462" s="676"/>
      <c r="K1462" s="676"/>
      <c r="L1462" s="676"/>
      <c r="M1462" s="676"/>
      <c r="N1462" s="676"/>
      <c r="O1462" s="676"/>
      <c r="P1462" s="676"/>
      <c r="Q1462" s="676"/>
      <c r="R1462" s="676"/>
      <c r="S1462" s="676"/>
      <c r="T1462" s="676"/>
      <c r="U1462" s="676"/>
      <c r="V1462" s="676"/>
      <c r="W1462" s="676"/>
      <c r="X1462" s="676"/>
      <c r="Y1462" s="676"/>
      <c r="Z1462" s="676"/>
      <c r="AA1462" s="676"/>
      <c r="AB1462" s="677">
        <v>0</v>
      </c>
      <c r="AC1462" s="677">
        <v>0</v>
      </c>
    </row>
    <row r="1463" spans="1:31" ht="27" customHeight="1" x14ac:dyDescent="0.3">
      <c r="A1463" s="672" t="s">
        <v>1</v>
      </c>
      <c r="B1463" s="672"/>
      <c r="C1463" s="672"/>
      <c r="D1463" s="673">
        <v>3</v>
      </c>
      <c r="E1463" s="673">
        <v>16</v>
      </c>
      <c r="F1463" s="673">
        <v>3</v>
      </c>
      <c r="G1463" s="673">
        <v>17</v>
      </c>
      <c r="H1463" s="673">
        <v>0</v>
      </c>
      <c r="I1463" s="673">
        <v>0</v>
      </c>
      <c r="J1463" s="673">
        <v>0</v>
      </c>
      <c r="K1463" s="673">
        <v>0</v>
      </c>
      <c r="L1463" s="673">
        <v>0</v>
      </c>
      <c r="M1463" s="673">
        <v>0</v>
      </c>
      <c r="N1463" s="673">
        <v>0</v>
      </c>
      <c r="O1463" s="673">
        <v>0</v>
      </c>
      <c r="P1463" s="673">
        <v>0</v>
      </c>
      <c r="Q1463" s="673">
        <v>0</v>
      </c>
      <c r="R1463" s="673">
        <v>0</v>
      </c>
      <c r="S1463" s="673">
        <v>0</v>
      </c>
      <c r="T1463" s="673">
        <v>0</v>
      </c>
      <c r="U1463" s="673">
        <v>0</v>
      </c>
      <c r="V1463" s="673">
        <v>0</v>
      </c>
      <c r="W1463" s="673">
        <v>0</v>
      </c>
      <c r="X1463" s="673">
        <v>0</v>
      </c>
      <c r="Y1463" s="673">
        <v>0</v>
      </c>
      <c r="Z1463" s="673">
        <v>0</v>
      </c>
      <c r="AA1463" s="673">
        <v>0</v>
      </c>
      <c r="AB1463" s="673">
        <v>6</v>
      </c>
      <c r="AC1463" s="673">
        <v>33</v>
      </c>
    </row>
    <row r="1464" spans="1:31" ht="15" customHeight="1" x14ac:dyDescent="0.3"/>
    <row r="1465" spans="1:31" ht="27" customHeight="1" thickBot="1" x14ac:dyDescent="0.35">
      <c r="A1465" s="649" t="s">
        <v>799</v>
      </c>
      <c r="B1465" s="667"/>
      <c r="C1465" s="667"/>
      <c r="D1465" s="667"/>
      <c r="E1465" s="667"/>
      <c r="F1465" s="667"/>
      <c r="G1465" s="667"/>
      <c r="H1465" s="667"/>
      <c r="I1465" s="667"/>
      <c r="J1465" s="667"/>
      <c r="K1465" s="667"/>
      <c r="L1465" s="667"/>
      <c r="M1465" s="667"/>
      <c r="N1465" s="667"/>
      <c r="O1465" s="667"/>
      <c r="P1465" s="667"/>
      <c r="Q1465" s="667"/>
      <c r="R1465" s="667"/>
      <c r="S1465" s="667"/>
      <c r="T1465" s="667"/>
      <c r="U1465" s="667"/>
      <c r="V1465" s="667"/>
      <c r="W1465" s="667"/>
      <c r="X1465" s="667"/>
      <c r="Y1465" s="667"/>
      <c r="Z1465" s="667"/>
      <c r="AA1465" s="667"/>
      <c r="AB1465" s="667"/>
      <c r="AC1465" s="667"/>
      <c r="AD1465" s="667"/>
      <c r="AE1465" s="667"/>
    </row>
    <row r="1466" spans="1:31" ht="7.5" customHeight="1" thickTop="1" x14ac:dyDescent="0.3">
      <c r="A1466" s="652"/>
      <c r="B1466" s="652"/>
      <c r="C1466" s="652"/>
      <c r="D1466" s="652"/>
      <c r="E1466" s="652"/>
      <c r="F1466" s="652"/>
      <c r="G1466" s="652"/>
      <c r="H1466" s="652"/>
      <c r="I1466" s="652"/>
      <c r="J1466" s="652"/>
      <c r="K1466" s="652"/>
      <c r="L1466" s="652"/>
      <c r="M1466" s="652"/>
      <c r="N1466" s="652"/>
      <c r="O1466" s="652"/>
      <c r="P1466" s="652"/>
      <c r="Q1466" s="652"/>
      <c r="R1466" s="652"/>
      <c r="S1466" s="652"/>
      <c r="T1466" s="652"/>
      <c r="U1466" s="652"/>
      <c r="V1466" s="652"/>
      <c r="W1466" s="652"/>
      <c r="X1466" s="652"/>
      <c r="Y1466" s="652"/>
      <c r="Z1466" s="652"/>
      <c r="AA1466" s="652"/>
      <c r="AB1466" s="652"/>
      <c r="AC1466" s="652"/>
      <c r="AD1466" s="298"/>
      <c r="AE1466" s="298"/>
    </row>
    <row r="1467" spans="1:31" ht="27" customHeight="1" x14ac:dyDescent="0.3">
      <c r="A1467" s="1295" t="s">
        <v>670</v>
      </c>
      <c r="B1467" s="1296"/>
      <c r="C1467" s="1296"/>
      <c r="D1467" s="1287" t="s">
        <v>277</v>
      </c>
      <c r="E1467" s="1287"/>
      <c r="F1467" s="1287" t="s">
        <v>278</v>
      </c>
      <c r="G1467" s="1287"/>
      <c r="H1467" s="1287" t="s">
        <v>279</v>
      </c>
      <c r="I1467" s="1287"/>
      <c r="J1467" s="1287" t="s">
        <v>280</v>
      </c>
      <c r="K1467" s="1287"/>
      <c r="L1467" s="1287" t="s">
        <v>281</v>
      </c>
      <c r="M1467" s="1287"/>
      <c r="N1467" s="1287" t="s">
        <v>282</v>
      </c>
      <c r="O1467" s="1287"/>
      <c r="P1467" s="1287" t="s">
        <v>283</v>
      </c>
      <c r="Q1467" s="1287"/>
      <c r="R1467" s="1287" t="s">
        <v>284</v>
      </c>
      <c r="S1467" s="1287"/>
      <c r="T1467" s="1287" t="s">
        <v>285</v>
      </c>
      <c r="U1467" s="1287"/>
      <c r="V1467" s="1287" t="s">
        <v>286</v>
      </c>
      <c r="W1467" s="1287"/>
      <c r="X1467" s="1287" t="s">
        <v>287</v>
      </c>
      <c r="Y1467" s="1287"/>
      <c r="Z1467" s="1287" t="s">
        <v>288</v>
      </c>
      <c r="AA1467" s="1287"/>
      <c r="AB1467" s="1287" t="s">
        <v>1</v>
      </c>
      <c r="AC1467" s="1292"/>
    </row>
    <row r="1468" spans="1:31" ht="27" customHeight="1" x14ac:dyDescent="0.3">
      <c r="A1468" s="1295"/>
      <c r="B1468" s="1296"/>
      <c r="C1468" s="1296"/>
      <c r="D1468" s="669" t="s">
        <v>674</v>
      </c>
      <c r="E1468" s="669" t="s">
        <v>675</v>
      </c>
      <c r="F1468" s="669" t="s">
        <v>674</v>
      </c>
      <c r="G1468" s="669" t="s">
        <v>675</v>
      </c>
      <c r="H1468" s="669" t="s">
        <v>674</v>
      </c>
      <c r="I1468" s="669" t="s">
        <v>675</v>
      </c>
      <c r="J1468" s="669" t="s">
        <v>674</v>
      </c>
      <c r="K1468" s="669" t="s">
        <v>675</v>
      </c>
      <c r="L1468" s="669" t="s">
        <v>674</v>
      </c>
      <c r="M1468" s="669" t="s">
        <v>675</v>
      </c>
      <c r="N1468" s="669" t="s">
        <v>674</v>
      </c>
      <c r="O1468" s="669" t="s">
        <v>675</v>
      </c>
      <c r="P1468" s="669" t="s">
        <v>674</v>
      </c>
      <c r="Q1468" s="669" t="s">
        <v>675</v>
      </c>
      <c r="R1468" s="669" t="s">
        <v>674</v>
      </c>
      <c r="S1468" s="669" t="s">
        <v>675</v>
      </c>
      <c r="T1468" s="669" t="s">
        <v>674</v>
      </c>
      <c r="U1468" s="669" t="s">
        <v>675</v>
      </c>
      <c r="V1468" s="669" t="s">
        <v>674</v>
      </c>
      <c r="W1468" s="669" t="s">
        <v>675</v>
      </c>
      <c r="X1468" s="669" t="s">
        <v>674</v>
      </c>
      <c r="Y1468" s="669" t="s">
        <v>675</v>
      </c>
      <c r="Z1468" s="669" t="s">
        <v>674</v>
      </c>
      <c r="AA1468" s="669" t="s">
        <v>675</v>
      </c>
      <c r="AB1468" s="669" t="s">
        <v>674</v>
      </c>
      <c r="AC1468" s="669" t="s">
        <v>675</v>
      </c>
    </row>
    <row r="1469" spans="1:31" ht="18" customHeight="1" x14ac:dyDescent="0.3">
      <c r="A1469" s="1293" t="s">
        <v>800</v>
      </c>
      <c r="B1469" s="1293"/>
      <c r="C1469" s="1293"/>
      <c r="D1469" s="676">
        <v>0</v>
      </c>
      <c r="E1469" s="676">
        <v>0</v>
      </c>
      <c r="F1469" s="676">
        <v>0</v>
      </c>
      <c r="G1469" s="676">
        <v>0</v>
      </c>
      <c r="H1469" s="676"/>
      <c r="I1469" s="676"/>
      <c r="J1469" s="676"/>
      <c r="K1469" s="676"/>
      <c r="L1469" s="676"/>
      <c r="M1469" s="676"/>
      <c r="N1469" s="676"/>
      <c r="O1469" s="676"/>
      <c r="P1469" s="676"/>
      <c r="Q1469" s="676"/>
      <c r="R1469" s="676"/>
      <c r="S1469" s="676"/>
      <c r="T1469" s="676"/>
      <c r="U1469" s="676"/>
      <c r="V1469" s="676"/>
      <c r="W1469" s="676"/>
      <c r="X1469" s="676"/>
      <c r="Y1469" s="676"/>
      <c r="Z1469" s="676"/>
      <c r="AA1469" s="676"/>
      <c r="AB1469" s="677">
        <v>0</v>
      </c>
      <c r="AC1469" s="677">
        <v>0</v>
      </c>
    </row>
    <row r="1470" spans="1:31" ht="18" customHeight="1" x14ac:dyDescent="0.3">
      <c r="A1470" s="1294" t="s">
        <v>801</v>
      </c>
      <c r="B1470" s="1294"/>
      <c r="C1470" s="1294"/>
      <c r="D1470" s="676">
        <v>0</v>
      </c>
      <c r="E1470" s="676">
        <v>0</v>
      </c>
      <c r="F1470" s="676">
        <v>0</v>
      </c>
      <c r="G1470" s="676">
        <v>0</v>
      </c>
      <c r="H1470" s="676"/>
      <c r="I1470" s="676"/>
      <c r="J1470" s="676"/>
      <c r="K1470" s="676"/>
      <c r="L1470" s="676"/>
      <c r="M1470" s="676"/>
      <c r="N1470" s="676"/>
      <c r="O1470" s="676"/>
      <c r="P1470" s="676"/>
      <c r="Q1470" s="676"/>
      <c r="R1470" s="676"/>
      <c r="S1470" s="676"/>
      <c r="T1470" s="676"/>
      <c r="U1470" s="676"/>
      <c r="V1470" s="676"/>
      <c r="W1470" s="676"/>
      <c r="X1470" s="676"/>
      <c r="Y1470" s="676"/>
      <c r="Z1470" s="676"/>
      <c r="AA1470" s="676"/>
      <c r="AB1470" s="677">
        <v>0</v>
      </c>
      <c r="AC1470" s="677">
        <v>0</v>
      </c>
    </row>
    <row r="1471" spans="1:31" ht="18" customHeight="1" x14ac:dyDescent="0.3">
      <c r="A1471" s="1294" t="s">
        <v>802</v>
      </c>
      <c r="B1471" s="1294"/>
      <c r="C1471" s="1294"/>
      <c r="D1471" s="676">
        <v>0</v>
      </c>
      <c r="E1471" s="676">
        <v>0</v>
      </c>
      <c r="F1471" s="676">
        <v>0</v>
      </c>
      <c r="G1471" s="676">
        <v>0</v>
      </c>
      <c r="H1471" s="676"/>
      <c r="I1471" s="676"/>
      <c r="J1471" s="676"/>
      <c r="K1471" s="676"/>
      <c r="L1471" s="676"/>
      <c r="M1471" s="676"/>
      <c r="N1471" s="676"/>
      <c r="O1471" s="676"/>
      <c r="P1471" s="676"/>
      <c r="Q1471" s="676"/>
      <c r="R1471" s="676"/>
      <c r="S1471" s="676"/>
      <c r="T1471" s="676"/>
      <c r="U1471" s="676"/>
      <c r="V1471" s="676"/>
      <c r="W1471" s="676"/>
      <c r="X1471" s="676"/>
      <c r="Y1471" s="676"/>
      <c r="Z1471" s="676"/>
      <c r="AA1471" s="676"/>
      <c r="AB1471" s="677">
        <v>0</v>
      </c>
      <c r="AC1471" s="677">
        <v>0</v>
      </c>
    </row>
    <row r="1472" spans="1:31" ht="27" customHeight="1" x14ac:dyDescent="0.3">
      <c r="A1472" s="672" t="s">
        <v>1</v>
      </c>
      <c r="B1472" s="672"/>
      <c r="C1472" s="672"/>
      <c r="D1472" s="673">
        <v>0</v>
      </c>
      <c r="E1472" s="673">
        <v>0</v>
      </c>
      <c r="F1472" s="673">
        <v>0</v>
      </c>
      <c r="G1472" s="673">
        <v>0</v>
      </c>
      <c r="H1472" s="673">
        <v>0</v>
      </c>
      <c r="I1472" s="673">
        <v>0</v>
      </c>
      <c r="J1472" s="673">
        <v>0</v>
      </c>
      <c r="K1472" s="673">
        <v>0</v>
      </c>
      <c r="L1472" s="673">
        <v>0</v>
      </c>
      <c r="M1472" s="673">
        <v>0</v>
      </c>
      <c r="N1472" s="673">
        <v>0</v>
      </c>
      <c r="O1472" s="673">
        <v>0</v>
      </c>
      <c r="P1472" s="673">
        <v>0</v>
      </c>
      <c r="Q1472" s="673">
        <v>0</v>
      </c>
      <c r="R1472" s="673">
        <v>0</v>
      </c>
      <c r="S1472" s="673">
        <v>0</v>
      </c>
      <c r="T1472" s="673">
        <v>0</v>
      </c>
      <c r="U1472" s="673">
        <v>0</v>
      </c>
      <c r="V1472" s="673">
        <v>0</v>
      </c>
      <c r="W1472" s="673">
        <v>0</v>
      </c>
      <c r="X1472" s="673">
        <v>0</v>
      </c>
      <c r="Y1472" s="673">
        <v>0</v>
      </c>
      <c r="Z1472" s="673">
        <v>0</v>
      </c>
      <c r="AA1472" s="673">
        <v>0</v>
      </c>
      <c r="AB1472" s="673">
        <v>0</v>
      </c>
      <c r="AC1472" s="673">
        <v>0</v>
      </c>
    </row>
    <row r="1473" spans="1:31" ht="15" customHeight="1" x14ac:dyDescent="0.3"/>
    <row r="1474" spans="1:31" ht="15" customHeight="1" x14ac:dyDescent="0.3"/>
    <row r="1475" spans="1:31" ht="27" customHeight="1" thickBot="1" x14ac:dyDescent="0.35">
      <c r="A1475" s="649" t="s">
        <v>803</v>
      </c>
      <c r="B1475" s="667"/>
      <c r="C1475" s="667"/>
      <c r="D1475" s="667"/>
      <c r="E1475" s="667"/>
      <c r="F1475" s="667"/>
      <c r="G1475" s="667"/>
      <c r="H1475" s="667"/>
      <c r="I1475" s="667"/>
      <c r="J1475" s="667"/>
      <c r="K1475" s="667"/>
      <c r="L1475" s="667"/>
      <c r="M1475" s="667"/>
      <c r="N1475" s="667"/>
      <c r="O1475" s="667"/>
      <c r="P1475" s="667"/>
      <c r="Q1475" s="667"/>
      <c r="R1475" s="667"/>
      <c r="S1475" s="667"/>
      <c r="T1475" s="667"/>
      <c r="U1475" s="667"/>
      <c r="V1475" s="667"/>
      <c r="W1475" s="667"/>
      <c r="X1475" s="667"/>
      <c r="Y1475" s="667"/>
      <c r="Z1475" s="667"/>
      <c r="AA1475" s="667"/>
      <c r="AB1475" s="667"/>
      <c r="AC1475" s="667"/>
      <c r="AD1475" s="667"/>
      <c r="AE1475" s="667"/>
    </row>
    <row r="1476" spans="1:31" ht="7.5" customHeight="1" thickTop="1" x14ac:dyDescent="0.3">
      <c r="A1476" s="652"/>
      <c r="B1476" s="652"/>
      <c r="C1476" s="652"/>
      <c r="D1476" s="652"/>
      <c r="E1476" s="652"/>
      <c r="F1476" s="652"/>
      <c r="G1476" s="652"/>
      <c r="H1476" s="652"/>
      <c r="I1476" s="652"/>
      <c r="J1476" s="652"/>
      <c r="K1476" s="652"/>
      <c r="L1476" s="652"/>
      <c r="M1476" s="652"/>
      <c r="N1476" s="652"/>
      <c r="O1476" s="652"/>
      <c r="P1476" s="652"/>
      <c r="Q1476" s="652"/>
      <c r="R1476" s="652"/>
      <c r="S1476" s="652"/>
      <c r="T1476" s="652"/>
      <c r="U1476" s="652"/>
      <c r="V1476" s="652"/>
      <c r="W1476" s="652"/>
      <c r="X1476" s="652"/>
      <c r="Y1476" s="652"/>
      <c r="Z1476" s="652"/>
      <c r="AA1476" s="652"/>
      <c r="AB1476" s="652"/>
      <c r="AC1476" s="652"/>
      <c r="AD1476" s="298"/>
      <c r="AE1476" s="298"/>
    </row>
    <row r="1477" spans="1:31" ht="27" customHeight="1" x14ac:dyDescent="0.3">
      <c r="A1477" s="1295" t="s">
        <v>804</v>
      </c>
      <c r="B1477" s="1296"/>
      <c r="C1477" s="1296"/>
      <c r="D1477" s="1287" t="s">
        <v>277</v>
      </c>
      <c r="E1477" s="1287"/>
      <c r="F1477" s="1287" t="s">
        <v>278</v>
      </c>
      <c r="G1477" s="1287"/>
      <c r="H1477" s="1287" t="s">
        <v>279</v>
      </c>
      <c r="I1477" s="1287"/>
      <c r="J1477" s="1287" t="s">
        <v>280</v>
      </c>
      <c r="K1477" s="1287"/>
      <c r="L1477" s="1287" t="s">
        <v>281</v>
      </c>
      <c r="M1477" s="1287"/>
      <c r="N1477" s="1287" t="s">
        <v>282</v>
      </c>
      <c r="O1477" s="1287"/>
      <c r="P1477" s="1287" t="s">
        <v>283</v>
      </c>
      <c r="Q1477" s="1287"/>
      <c r="R1477" s="1287" t="s">
        <v>284</v>
      </c>
      <c r="S1477" s="1287"/>
      <c r="T1477" s="1287" t="s">
        <v>285</v>
      </c>
      <c r="U1477" s="1287"/>
      <c r="V1477" s="1287" t="s">
        <v>286</v>
      </c>
      <c r="W1477" s="1287"/>
      <c r="X1477" s="1287" t="s">
        <v>287</v>
      </c>
      <c r="Y1477" s="1287"/>
      <c r="Z1477" s="1287" t="s">
        <v>288</v>
      </c>
      <c r="AA1477" s="1287"/>
      <c r="AB1477" s="1287" t="s">
        <v>1</v>
      </c>
      <c r="AC1477" s="1292"/>
    </row>
    <row r="1478" spans="1:31" ht="27" customHeight="1" x14ac:dyDescent="0.3">
      <c r="A1478" s="1295"/>
      <c r="B1478" s="1296"/>
      <c r="C1478" s="1296"/>
      <c r="D1478" s="669" t="s">
        <v>674</v>
      </c>
      <c r="E1478" s="669" t="s">
        <v>675</v>
      </c>
      <c r="F1478" s="669" t="s">
        <v>674</v>
      </c>
      <c r="G1478" s="669" t="s">
        <v>675</v>
      </c>
      <c r="H1478" s="669" t="s">
        <v>674</v>
      </c>
      <c r="I1478" s="669" t="s">
        <v>675</v>
      </c>
      <c r="J1478" s="669" t="s">
        <v>674</v>
      </c>
      <c r="K1478" s="669" t="s">
        <v>675</v>
      </c>
      <c r="L1478" s="669" t="s">
        <v>674</v>
      </c>
      <c r="M1478" s="669" t="s">
        <v>675</v>
      </c>
      <c r="N1478" s="669" t="s">
        <v>674</v>
      </c>
      <c r="O1478" s="669" t="s">
        <v>675</v>
      </c>
      <c r="P1478" s="669" t="s">
        <v>674</v>
      </c>
      <c r="Q1478" s="669" t="s">
        <v>675</v>
      </c>
      <c r="R1478" s="669" t="s">
        <v>674</v>
      </c>
      <c r="S1478" s="669" t="s">
        <v>675</v>
      </c>
      <c r="T1478" s="669" t="s">
        <v>674</v>
      </c>
      <c r="U1478" s="669" t="s">
        <v>675</v>
      </c>
      <c r="V1478" s="669" t="s">
        <v>674</v>
      </c>
      <c r="W1478" s="669" t="s">
        <v>675</v>
      </c>
      <c r="X1478" s="669" t="s">
        <v>674</v>
      </c>
      <c r="Y1478" s="669" t="s">
        <v>675</v>
      </c>
      <c r="Z1478" s="669" t="s">
        <v>674</v>
      </c>
      <c r="AA1478" s="669" t="s">
        <v>675</v>
      </c>
      <c r="AB1478" s="669" t="s">
        <v>674</v>
      </c>
      <c r="AC1478" s="669" t="s">
        <v>675</v>
      </c>
    </row>
    <row r="1479" spans="1:31" ht="30" customHeight="1" x14ac:dyDescent="0.3">
      <c r="A1479" s="1290" t="s">
        <v>805</v>
      </c>
      <c r="B1479" s="1290"/>
      <c r="C1479" s="1290"/>
      <c r="D1479" s="676">
        <v>26</v>
      </c>
      <c r="E1479" s="676">
        <v>1244</v>
      </c>
      <c r="F1479" s="676">
        <v>34</v>
      </c>
      <c r="G1479" s="676">
        <v>1223</v>
      </c>
      <c r="H1479" s="676"/>
      <c r="I1479" s="676"/>
      <c r="J1479" s="676"/>
      <c r="K1479" s="676"/>
      <c r="L1479" s="676"/>
      <c r="M1479" s="676"/>
      <c r="N1479" s="676"/>
      <c r="O1479" s="676"/>
      <c r="P1479" s="676"/>
      <c r="Q1479" s="676"/>
      <c r="R1479" s="676"/>
      <c r="S1479" s="676"/>
      <c r="T1479" s="676"/>
      <c r="U1479" s="676"/>
      <c r="V1479" s="676"/>
      <c r="W1479" s="676"/>
      <c r="X1479" s="676"/>
      <c r="Y1479" s="676"/>
      <c r="Z1479" s="676"/>
      <c r="AA1479" s="676"/>
      <c r="AB1479" s="677">
        <v>60</v>
      </c>
      <c r="AC1479" s="677">
        <v>2467</v>
      </c>
    </row>
    <row r="1480" spans="1:31" ht="30" customHeight="1" x14ac:dyDescent="0.3">
      <c r="A1480" s="1291" t="s">
        <v>806</v>
      </c>
      <c r="B1480" s="1291"/>
      <c r="C1480" s="1291"/>
      <c r="D1480" s="679">
        <v>0</v>
      </c>
      <c r="E1480" s="679">
        <v>0</v>
      </c>
      <c r="F1480" s="679">
        <v>3</v>
      </c>
      <c r="G1480" s="679">
        <v>188</v>
      </c>
      <c r="H1480" s="679"/>
      <c r="I1480" s="679"/>
      <c r="J1480" s="679"/>
      <c r="K1480" s="679"/>
      <c r="L1480" s="679"/>
      <c r="M1480" s="679"/>
      <c r="N1480" s="679"/>
      <c r="O1480" s="679"/>
      <c r="P1480" s="679"/>
      <c r="Q1480" s="679"/>
      <c r="R1480" s="679"/>
      <c r="S1480" s="679"/>
      <c r="T1480" s="679"/>
      <c r="U1480" s="679"/>
      <c r="V1480" s="679"/>
      <c r="W1480" s="679"/>
      <c r="X1480" s="679"/>
      <c r="Y1480" s="679"/>
      <c r="Z1480" s="679"/>
      <c r="AA1480" s="679"/>
      <c r="AB1480" s="677">
        <v>3</v>
      </c>
      <c r="AC1480" s="677">
        <v>188</v>
      </c>
    </row>
    <row r="1481" spans="1:31" ht="38.25" customHeight="1" x14ac:dyDescent="0.3">
      <c r="A1481" s="1291" t="s">
        <v>807</v>
      </c>
      <c r="B1481" s="1291"/>
      <c r="C1481" s="1291"/>
      <c r="D1481" s="679">
        <v>3</v>
      </c>
      <c r="E1481" s="679">
        <v>73</v>
      </c>
      <c r="F1481" s="679">
        <v>2</v>
      </c>
      <c r="G1481" s="679">
        <v>25</v>
      </c>
      <c r="H1481" s="679"/>
      <c r="I1481" s="679"/>
      <c r="J1481" s="679"/>
      <c r="K1481" s="679"/>
      <c r="L1481" s="679"/>
      <c r="M1481" s="679"/>
      <c r="N1481" s="679"/>
      <c r="O1481" s="679"/>
      <c r="P1481" s="679"/>
      <c r="Q1481" s="679"/>
      <c r="R1481" s="679"/>
      <c r="S1481" s="679"/>
      <c r="T1481" s="679"/>
      <c r="U1481" s="679"/>
      <c r="V1481" s="679"/>
      <c r="W1481" s="679"/>
      <c r="X1481" s="679"/>
      <c r="Y1481" s="679"/>
      <c r="Z1481" s="679"/>
      <c r="AA1481" s="679"/>
      <c r="AB1481" s="677">
        <v>5</v>
      </c>
      <c r="AC1481" s="677">
        <v>98</v>
      </c>
    </row>
    <row r="1482" spans="1:31" ht="15.6" x14ac:dyDescent="0.3">
      <c r="A1482" s="1291" t="s">
        <v>161</v>
      </c>
      <c r="B1482" s="1291"/>
      <c r="C1482" s="1291"/>
      <c r="D1482" s="679">
        <v>0</v>
      </c>
      <c r="E1482" s="679">
        <v>0</v>
      </c>
      <c r="F1482" s="679">
        <v>0</v>
      </c>
      <c r="G1482" s="679">
        <v>0</v>
      </c>
      <c r="H1482" s="679"/>
      <c r="I1482" s="679"/>
      <c r="J1482" s="679"/>
      <c r="K1482" s="679"/>
      <c r="L1482" s="679"/>
      <c r="M1482" s="679"/>
      <c r="N1482" s="679"/>
      <c r="O1482" s="679"/>
      <c r="P1482" s="679"/>
      <c r="Q1482" s="679"/>
      <c r="R1482" s="679"/>
      <c r="S1482" s="679"/>
      <c r="T1482" s="679"/>
      <c r="U1482" s="679"/>
      <c r="V1482" s="679"/>
      <c r="W1482" s="679"/>
      <c r="X1482" s="679"/>
      <c r="Y1482" s="679"/>
      <c r="Z1482" s="679"/>
      <c r="AA1482" s="679"/>
      <c r="AB1482" s="677">
        <v>0</v>
      </c>
      <c r="AC1482" s="677">
        <v>0</v>
      </c>
    </row>
    <row r="1483" spans="1:31" ht="27" customHeight="1" x14ac:dyDescent="0.3">
      <c r="A1483" s="672" t="s">
        <v>1</v>
      </c>
      <c r="B1483" s="672"/>
      <c r="C1483" s="672"/>
      <c r="D1483" s="673">
        <v>29</v>
      </c>
      <c r="E1483" s="673">
        <v>1317</v>
      </c>
      <c r="F1483" s="673">
        <v>39</v>
      </c>
      <c r="G1483" s="673">
        <v>1436</v>
      </c>
      <c r="H1483" s="673">
        <v>0</v>
      </c>
      <c r="I1483" s="673">
        <v>0</v>
      </c>
      <c r="J1483" s="673">
        <v>0</v>
      </c>
      <c r="K1483" s="673">
        <v>0</v>
      </c>
      <c r="L1483" s="673">
        <v>0</v>
      </c>
      <c r="M1483" s="673">
        <v>0</v>
      </c>
      <c r="N1483" s="673">
        <v>0</v>
      </c>
      <c r="O1483" s="673">
        <v>0</v>
      </c>
      <c r="P1483" s="673">
        <v>0</v>
      </c>
      <c r="Q1483" s="673">
        <v>0</v>
      </c>
      <c r="R1483" s="673">
        <v>0</v>
      </c>
      <c r="S1483" s="673">
        <v>0</v>
      </c>
      <c r="T1483" s="673">
        <v>0</v>
      </c>
      <c r="U1483" s="673">
        <v>0</v>
      </c>
      <c r="V1483" s="673">
        <v>0</v>
      </c>
      <c r="W1483" s="673">
        <v>0</v>
      </c>
      <c r="X1483" s="673">
        <v>0</v>
      </c>
      <c r="Y1483" s="673">
        <v>0</v>
      </c>
      <c r="Z1483" s="673">
        <v>0</v>
      </c>
      <c r="AA1483" s="673">
        <v>0</v>
      </c>
      <c r="AB1483" s="673">
        <v>68</v>
      </c>
      <c r="AC1483" s="673">
        <v>2753</v>
      </c>
    </row>
    <row r="1484" spans="1:31" ht="9.6" customHeight="1" x14ac:dyDescent="0.3"/>
    <row r="1485" spans="1:31" ht="9.6" customHeight="1" x14ac:dyDescent="0.3"/>
    <row r="1486" spans="1:31" ht="30" customHeight="1" x14ac:dyDescent="0.3">
      <c r="A1486" s="1288" t="s">
        <v>808</v>
      </c>
      <c r="B1486" s="1288"/>
      <c r="C1486" s="1288"/>
      <c r="D1486" s="1288"/>
      <c r="E1486" s="1288"/>
      <c r="F1486" s="1288"/>
      <c r="G1486" s="1288"/>
      <c r="H1486" s="1288"/>
      <c r="I1486" s="1288"/>
      <c r="J1486" s="1288"/>
      <c r="K1486" s="1288"/>
      <c r="L1486" s="1288"/>
      <c r="M1486" s="1288"/>
      <c r="N1486" s="1288"/>
      <c r="O1486" s="1288"/>
      <c r="P1486" s="1288"/>
      <c r="Q1486" s="1288"/>
      <c r="R1486" s="1288"/>
      <c r="S1486" s="1288"/>
      <c r="T1486" s="1288"/>
      <c r="U1486" s="1288"/>
      <c r="V1486" s="1288"/>
      <c r="W1486" s="1288"/>
      <c r="X1486" s="1288"/>
      <c r="Y1486" s="1288"/>
      <c r="Z1486" s="1288"/>
      <c r="AA1486" s="1288"/>
      <c r="AB1486" s="1288"/>
      <c r="AC1486" s="1288"/>
      <c r="AD1486" s="647"/>
      <c r="AE1486" s="647"/>
    </row>
    <row r="1487" spans="1:31" ht="14.25" customHeight="1" x14ac:dyDescent="0.3"/>
    <row r="1488" spans="1:31" ht="20.25" customHeight="1" x14ac:dyDescent="0.3">
      <c r="A1488" s="649" t="s">
        <v>809</v>
      </c>
      <c r="B1488" s="300"/>
      <c r="C1488" s="300"/>
      <c r="D1488" s="300"/>
      <c r="E1488" s="300"/>
      <c r="F1488" s="300"/>
      <c r="G1488" s="300"/>
      <c r="H1488" s="300"/>
      <c r="I1488" s="300"/>
      <c r="J1488" s="300"/>
      <c r="K1488" s="300"/>
      <c r="L1488" s="300"/>
      <c r="M1488" s="300"/>
      <c r="N1488" s="300"/>
      <c r="O1488" s="300"/>
      <c r="P1488" s="300"/>
      <c r="Q1488" s="300"/>
      <c r="V1488" s="694"/>
      <c r="W1488" s="649" t="s">
        <v>810</v>
      </c>
      <c r="X1488" s="300"/>
    </row>
    <row r="1489" spans="1:31" ht="22.5" customHeight="1" thickBot="1" x14ac:dyDescent="0.35">
      <c r="A1489" s="649" t="s">
        <v>811</v>
      </c>
      <c r="B1489" s="667"/>
      <c r="C1489" s="667"/>
      <c r="D1489" s="667"/>
      <c r="E1489" s="667"/>
      <c r="F1489" s="667"/>
      <c r="G1489" s="667"/>
      <c r="H1489" s="667"/>
      <c r="I1489" s="667"/>
      <c r="J1489" s="667"/>
      <c r="K1489" s="667"/>
      <c r="L1489" s="667"/>
      <c r="M1489" s="667"/>
      <c r="N1489" s="667"/>
      <c r="O1489" s="667"/>
      <c r="P1489" s="667"/>
      <c r="Q1489" s="667"/>
      <c r="R1489" s="298"/>
      <c r="S1489" s="298"/>
      <c r="T1489" s="298"/>
      <c r="U1489" s="298"/>
      <c r="V1489" s="695"/>
      <c r="W1489" s="649" t="s">
        <v>812</v>
      </c>
      <c r="X1489" s="696"/>
      <c r="Z1489" s="298"/>
      <c r="AA1489" s="298"/>
      <c r="AB1489" s="298"/>
      <c r="AC1489" s="298"/>
      <c r="AD1489" s="298"/>
      <c r="AE1489" s="298"/>
    </row>
    <row r="1490" spans="1:31" ht="14.25" customHeight="1" thickTop="1" x14ac:dyDescent="0.3">
      <c r="A1490" s="652"/>
      <c r="B1490" s="652"/>
      <c r="C1490" s="652"/>
      <c r="D1490" s="652"/>
      <c r="E1490" s="652"/>
      <c r="F1490" s="652"/>
      <c r="G1490" s="652"/>
      <c r="H1490" s="652"/>
      <c r="I1490" s="652"/>
      <c r="J1490" s="652"/>
      <c r="K1490" s="652"/>
      <c r="L1490" s="652"/>
      <c r="M1490" s="652"/>
      <c r="N1490" s="652"/>
      <c r="O1490" s="652"/>
      <c r="P1490" s="652"/>
      <c r="Q1490" s="652"/>
      <c r="R1490" s="652"/>
      <c r="S1490" s="652"/>
      <c r="T1490" s="652"/>
      <c r="U1490" s="697"/>
      <c r="V1490" s="695"/>
      <c r="W1490" s="697"/>
      <c r="X1490" s="697"/>
      <c r="Y1490" s="697"/>
      <c r="Z1490" s="652"/>
      <c r="AA1490" s="652"/>
      <c r="AB1490" s="652"/>
      <c r="AC1490" s="652"/>
      <c r="AD1490" s="298"/>
      <c r="AE1490" s="298"/>
    </row>
    <row r="1491" spans="1:31" ht="53.25" customHeight="1" x14ac:dyDescent="0.3">
      <c r="A1491" s="1280" t="s">
        <v>813</v>
      </c>
      <c r="B1491" s="1285"/>
      <c r="C1491" s="1285"/>
      <c r="D1491" s="1289" t="s">
        <v>814</v>
      </c>
      <c r="E1491" s="1289"/>
      <c r="F1491" s="1289" t="s">
        <v>815</v>
      </c>
      <c r="G1491" s="1289"/>
      <c r="H1491" s="1289" t="s">
        <v>816</v>
      </c>
      <c r="I1491" s="1289"/>
      <c r="J1491" s="1289" t="s">
        <v>817</v>
      </c>
      <c r="K1491" s="1289"/>
      <c r="L1491" s="1289" t="s">
        <v>818</v>
      </c>
      <c r="M1491" s="1289"/>
      <c r="N1491" s="1289" t="s">
        <v>819</v>
      </c>
      <c r="O1491" s="1289"/>
      <c r="P1491" s="1289" t="s">
        <v>820</v>
      </c>
      <c r="Q1491" s="1289"/>
      <c r="R1491" s="1289" t="s">
        <v>1</v>
      </c>
      <c r="S1491" s="1289"/>
      <c r="T1491" s="1289"/>
      <c r="U1491" s="1281" t="s">
        <v>18</v>
      </c>
      <c r="W1491" s="1280" t="s">
        <v>46</v>
      </c>
      <c r="X1491" s="1285"/>
      <c r="Y1491" s="1285"/>
      <c r="Z1491" s="1285" t="s">
        <v>821</v>
      </c>
      <c r="AA1491" s="1285"/>
      <c r="AB1491" s="1285" t="s">
        <v>18</v>
      </c>
      <c r="AC1491" s="1281"/>
    </row>
    <row r="1492" spans="1:31" ht="23.25" customHeight="1" x14ac:dyDescent="0.3">
      <c r="A1492" s="1280"/>
      <c r="B1492" s="1285"/>
      <c r="C1492" s="1285"/>
      <c r="D1492" s="669" t="s">
        <v>21</v>
      </c>
      <c r="E1492" s="669" t="s">
        <v>22</v>
      </c>
      <c r="F1492" s="669" t="s">
        <v>21</v>
      </c>
      <c r="G1492" s="669" t="s">
        <v>22</v>
      </c>
      <c r="H1492" s="669" t="s">
        <v>21</v>
      </c>
      <c r="I1492" s="669" t="s">
        <v>22</v>
      </c>
      <c r="J1492" s="669" t="s">
        <v>21</v>
      </c>
      <c r="K1492" s="669" t="s">
        <v>22</v>
      </c>
      <c r="L1492" s="669" t="s">
        <v>21</v>
      </c>
      <c r="M1492" s="669" t="s">
        <v>22</v>
      </c>
      <c r="N1492" s="669" t="s">
        <v>21</v>
      </c>
      <c r="O1492" s="669" t="s">
        <v>22</v>
      </c>
      <c r="P1492" s="669" t="s">
        <v>21</v>
      </c>
      <c r="Q1492" s="669" t="s">
        <v>22</v>
      </c>
      <c r="R1492" s="669" t="s">
        <v>21</v>
      </c>
      <c r="S1492" s="669" t="s">
        <v>22</v>
      </c>
      <c r="T1492" s="669" t="s">
        <v>1</v>
      </c>
      <c r="U1492" s="1281"/>
      <c r="W1492" s="1280"/>
      <c r="X1492" s="1285"/>
      <c r="Y1492" s="1285"/>
      <c r="Z1492" s="1285"/>
      <c r="AA1492" s="1285"/>
      <c r="AB1492" s="1285"/>
      <c r="AC1492" s="1281"/>
    </row>
    <row r="1493" spans="1:31" ht="20.100000000000001" customHeight="1" x14ac:dyDescent="0.3">
      <c r="A1493" s="698" t="s">
        <v>822</v>
      </c>
      <c r="B1493" s="698"/>
      <c r="C1493" s="698"/>
      <c r="D1493" s="699"/>
      <c r="E1493" s="699"/>
      <c r="F1493" s="699"/>
      <c r="G1493" s="699"/>
      <c r="H1493" s="699"/>
      <c r="I1493" s="699"/>
      <c r="J1493" s="699"/>
      <c r="K1493" s="699"/>
      <c r="L1493" s="1182">
        <v>19</v>
      </c>
      <c r="M1493" s="1182">
        <v>14</v>
      </c>
      <c r="N1493" s="1182">
        <v>63</v>
      </c>
      <c r="O1493" s="1182">
        <v>74</v>
      </c>
      <c r="P1493" s="1182">
        <v>5</v>
      </c>
      <c r="Q1493" s="1182">
        <v>8</v>
      </c>
      <c r="R1493" s="700">
        <v>87</v>
      </c>
      <c r="S1493" s="700">
        <v>96</v>
      </c>
      <c r="T1493" s="701">
        <v>183</v>
      </c>
      <c r="U1493" s="702">
        <v>1.6126615966231043E-3</v>
      </c>
      <c r="W1493" s="703" t="s">
        <v>291</v>
      </c>
      <c r="X1493" s="704"/>
      <c r="Y1493" s="705" t="s">
        <v>292</v>
      </c>
      <c r="Z1493" s="706">
        <v>603</v>
      </c>
      <c r="AA1493" s="706"/>
      <c r="AB1493" s="1286">
        <v>5.3138521462499011E-3</v>
      </c>
      <c r="AC1493" s="1286"/>
    </row>
    <row r="1494" spans="1:31" ht="20.100000000000001" customHeight="1" x14ac:dyDescent="0.3">
      <c r="A1494" s="707" t="s">
        <v>823</v>
      </c>
      <c r="B1494" s="707"/>
      <c r="C1494" s="707"/>
      <c r="D1494" s="708"/>
      <c r="E1494" s="708"/>
      <c r="F1494" s="708"/>
      <c r="G1494" s="708"/>
      <c r="H1494" s="708"/>
      <c r="I1494" s="708"/>
      <c r="J1494" s="708"/>
      <c r="K1494" s="708"/>
      <c r="L1494" s="1183">
        <v>482</v>
      </c>
      <c r="M1494" s="1183">
        <v>850</v>
      </c>
      <c r="N1494" s="1183">
        <v>367</v>
      </c>
      <c r="O1494" s="1183">
        <v>833</v>
      </c>
      <c r="P1494" s="1183">
        <v>5</v>
      </c>
      <c r="Q1494" s="1183">
        <v>4</v>
      </c>
      <c r="R1494" s="709">
        <v>854</v>
      </c>
      <c r="S1494" s="709">
        <v>1687</v>
      </c>
      <c r="T1494" s="710">
        <v>2541</v>
      </c>
      <c r="U1494" s="711">
        <v>2.2392202825242121E-2</v>
      </c>
      <c r="W1494" s="712" t="s">
        <v>294</v>
      </c>
      <c r="X1494" s="713"/>
      <c r="Y1494" s="714" t="s">
        <v>295</v>
      </c>
      <c r="Z1494" s="715">
        <v>7023</v>
      </c>
      <c r="AA1494" s="715"/>
      <c r="AB1494" s="1282">
        <v>6.1889193404830935E-2</v>
      </c>
      <c r="AC1494" s="1282"/>
    </row>
    <row r="1495" spans="1:31" ht="20.100000000000001" customHeight="1" x14ac:dyDescent="0.3">
      <c r="A1495" s="707" t="s">
        <v>824</v>
      </c>
      <c r="B1495" s="707"/>
      <c r="C1495" s="707"/>
      <c r="D1495" s="708"/>
      <c r="E1495" s="708"/>
      <c r="F1495" s="708"/>
      <c r="G1495" s="708"/>
      <c r="H1495" s="708"/>
      <c r="I1495" s="708"/>
      <c r="J1495" s="708"/>
      <c r="K1495" s="708"/>
      <c r="L1495" s="1183">
        <v>107</v>
      </c>
      <c r="M1495" s="1183">
        <v>45</v>
      </c>
      <c r="N1495" s="1183">
        <v>534</v>
      </c>
      <c r="O1495" s="1183">
        <v>271</v>
      </c>
      <c r="P1495" s="1183">
        <v>19</v>
      </c>
      <c r="Q1495" s="1183">
        <v>10</v>
      </c>
      <c r="R1495" s="709">
        <v>660</v>
      </c>
      <c r="S1495" s="709">
        <v>326</v>
      </c>
      <c r="T1495" s="710">
        <v>986</v>
      </c>
      <c r="U1495" s="711">
        <v>8.6889854331714794E-3</v>
      </c>
      <c r="W1495" s="712" t="s">
        <v>176</v>
      </c>
      <c r="X1495" s="713"/>
      <c r="Y1495" s="714" t="s">
        <v>297</v>
      </c>
      <c r="Z1495" s="715">
        <v>6189</v>
      </c>
      <c r="AA1495" s="715"/>
      <c r="AB1495" s="1282">
        <v>5.4539686456286297E-2</v>
      </c>
      <c r="AC1495" s="1282"/>
    </row>
    <row r="1496" spans="1:31" ht="20.100000000000001" customHeight="1" x14ac:dyDescent="0.3">
      <c r="A1496" s="707" t="s">
        <v>825</v>
      </c>
      <c r="B1496" s="707"/>
      <c r="C1496" s="707"/>
      <c r="D1496" s="708"/>
      <c r="E1496" s="708"/>
      <c r="F1496" s="708"/>
      <c r="G1496" s="708"/>
      <c r="H1496" s="708"/>
      <c r="I1496" s="708"/>
      <c r="J1496" s="708"/>
      <c r="K1496" s="708"/>
      <c r="L1496" s="1183">
        <v>8</v>
      </c>
      <c r="M1496" s="1183">
        <v>5</v>
      </c>
      <c r="N1496" s="1183">
        <v>50</v>
      </c>
      <c r="O1496" s="1183">
        <v>52</v>
      </c>
      <c r="P1496" s="1183">
        <v>4</v>
      </c>
      <c r="Q1496" s="1183">
        <v>2</v>
      </c>
      <c r="R1496" s="709">
        <v>62</v>
      </c>
      <c r="S1496" s="709">
        <v>59</v>
      </c>
      <c r="T1496" s="710">
        <v>121</v>
      </c>
      <c r="U1496" s="711">
        <v>1.0662953726305771E-3</v>
      </c>
      <c r="W1496" s="712" t="s">
        <v>299</v>
      </c>
      <c r="X1496" s="713"/>
      <c r="Y1496" s="714" t="s">
        <v>300</v>
      </c>
      <c r="Z1496" s="715">
        <v>5792</v>
      </c>
      <c r="AA1496" s="715"/>
      <c r="AB1496" s="1282">
        <v>5.1041180151043822E-2</v>
      </c>
      <c r="AC1496" s="1282"/>
    </row>
    <row r="1497" spans="1:31" ht="20.100000000000001" customHeight="1" x14ac:dyDescent="0.3">
      <c r="A1497" s="707" t="s">
        <v>826</v>
      </c>
      <c r="B1497" s="707"/>
      <c r="C1497" s="707"/>
      <c r="D1497" s="708"/>
      <c r="E1497" s="708"/>
      <c r="F1497" s="708"/>
      <c r="G1497" s="708"/>
      <c r="H1497" s="708"/>
      <c r="I1497" s="708"/>
      <c r="J1497" s="708"/>
      <c r="K1497" s="708"/>
      <c r="L1497" s="1183">
        <v>85</v>
      </c>
      <c r="M1497" s="1183">
        <v>42</v>
      </c>
      <c r="N1497" s="1183">
        <v>289</v>
      </c>
      <c r="O1497" s="1183">
        <v>409</v>
      </c>
      <c r="P1497" s="1183">
        <v>13</v>
      </c>
      <c r="Q1497" s="1183">
        <v>36</v>
      </c>
      <c r="R1497" s="709">
        <v>387</v>
      </c>
      <c r="S1497" s="709">
        <v>487</v>
      </c>
      <c r="T1497" s="710">
        <v>874</v>
      </c>
      <c r="U1497" s="711">
        <v>7.702001286604334E-3</v>
      </c>
      <c r="W1497" s="712" t="s">
        <v>302</v>
      </c>
      <c r="X1497" s="713"/>
      <c r="Y1497" s="714" t="s">
        <v>303</v>
      </c>
      <c r="Z1497" s="715">
        <v>23856</v>
      </c>
      <c r="AA1497" s="715"/>
      <c r="AB1497" s="1282">
        <v>0.21022762321880203</v>
      </c>
      <c r="AC1497" s="1282"/>
    </row>
    <row r="1498" spans="1:31" ht="20.100000000000001" customHeight="1" x14ac:dyDescent="0.3">
      <c r="A1498" s="707" t="s">
        <v>827</v>
      </c>
      <c r="B1498" s="707"/>
      <c r="C1498" s="707"/>
      <c r="D1498" s="708"/>
      <c r="E1498" s="708"/>
      <c r="F1498" s="708"/>
      <c r="G1498" s="708"/>
      <c r="H1498" s="708"/>
      <c r="I1498" s="708"/>
      <c r="J1498" s="708"/>
      <c r="K1498" s="708"/>
      <c r="L1498" s="1183">
        <v>41</v>
      </c>
      <c r="M1498" s="1183">
        <v>46</v>
      </c>
      <c r="N1498" s="1183">
        <v>341</v>
      </c>
      <c r="O1498" s="1183">
        <v>689</v>
      </c>
      <c r="P1498" s="1183">
        <v>48</v>
      </c>
      <c r="Q1498" s="1183">
        <v>79</v>
      </c>
      <c r="R1498" s="709">
        <v>430</v>
      </c>
      <c r="S1498" s="709">
        <v>814</v>
      </c>
      <c r="T1498" s="710">
        <v>1244</v>
      </c>
      <c r="U1498" s="711">
        <v>1.0962573913656511E-2</v>
      </c>
      <c r="W1498" s="712" t="s">
        <v>305</v>
      </c>
      <c r="X1498" s="713"/>
      <c r="Y1498" s="714" t="s">
        <v>306</v>
      </c>
      <c r="Z1498" s="715">
        <v>59947</v>
      </c>
      <c r="AA1498" s="715"/>
      <c r="AB1498" s="1282">
        <v>0.52827445209161328</v>
      </c>
      <c r="AC1498" s="1282"/>
    </row>
    <row r="1499" spans="1:31" ht="20.100000000000001" customHeight="1" x14ac:dyDescent="0.3">
      <c r="A1499" s="707" t="s">
        <v>828</v>
      </c>
      <c r="B1499" s="707"/>
      <c r="C1499" s="707"/>
      <c r="D1499" s="708"/>
      <c r="E1499" s="708"/>
      <c r="F1499" s="708"/>
      <c r="G1499" s="708"/>
      <c r="H1499" s="708"/>
      <c r="I1499" s="708"/>
      <c r="J1499" s="708"/>
      <c r="K1499" s="708"/>
      <c r="L1499" s="1183">
        <v>193</v>
      </c>
      <c r="M1499" s="1183">
        <v>71</v>
      </c>
      <c r="N1499" s="1183">
        <v>1957</v>
      </c>
      <c r="O1499" s="1183">
        <v>718</v>
      </c>
      <c r="P1499" s="1183">
        <v>12</v>
      </c>
      <c r="Q1499" s="1183">
        <v>11</v>
      </c>
      <c r="R1499" s="709">
        <v>2162</v>
      </c>
      <c r="S1499" s="709">
        <v>800</v>
      </c>
      <c r="T1499" s="710">
        <v>2962</v>
      </c>
      <c r="U1499" s="711">
        <v>2.6102205733320408E-2</v>
      </c>
      <c r="W1499" s="716" t="s">
        <v>308</v>
      </c>
      <c r="X1499" s="717"/>
      <c r="Y1499" s="718" t="s">
        <v>309</v>
      </c>
      <c r="Z1499" s="719">
        <v>10067</v>
      </c>
      <c r="AA1499" s="719"/>
      <c r="AB1499" s="1283">
        <v>8.8714012531173725E-2</v>
      </c>
      <c r="AC1499" s="1283"/>
    </row>
    <row r="1500" spans="1:31" ht="20.100000000000001" customHeight="1" x14ac:dyDescent="0.3">
      <c r="A1500" s="707" t="s">
        <v>829</v>
      </c>
      <c r="B1500" s="707"/>
      <c r="C1500" s="707"/>
      <c r="D1500" s="1183">
        <v>93</v>
      </c>
      <c r="E1500" s="1183">
        <v>87</v>
      </c>
      <c r="F1500" s="1183">
        <v>1863</v>
      </c>
      <c r="G1500" s="1183">
        <v>1677</v>
      </c>
      <c r="H1500" s="1183">
        <v>1720</v>
      </c>
      <c r="I1500" s="1183">
        <v>1535</v>
      </c>
      <c r="J1500" s="1183">
        <v>1011</v>
      </c>
      <c r="K1500" s="1183">
        <v>988</v>
      </c>
      <c r="L1500" s="1183">
        <v>99</v>
      </c>
      <c r="M1500" s="1183">
        <v>170</v>
      </c>
      <c r="N1500" s="1183">
        <v>231</v>
      </c>
      <c r="O1500" s="1183">
        <v>11</v>
      </c>
      <c r="P1500" s="1183">
        <v>0</v>
      </c>
      <c r="Q1500" s="1183">
        <v>1</v>
      </c>
      <c r="R1500" s="709">
        <v>5017</v>
      </c>
      <c r="S1500" s="709">
        <v>4469</v>
      </c>
      <c r="T1500" s="710">
        <v>9486</v>
      </c>
      <c r="U1500" s="711">
        <v>8.3594032270856655E-2</v>
      </c>
      <c r="W1500" s="680" t="s">
        <v>1</v>
      </c>
      <c r="X1500" s="720"/>
      <c r="Y1500" s="680"/>
      <c r="Z1500" s="721">
        <v>113477</v>
      </c>
      <c r="AA1500" s="721"/>
      <c r="AB1500" s="1284">
        <v>1</v>
      </c>
      <c r="AC1500" s="1284"/>
    </row>
    <row r="1501" spans="1:31" ht="20.100000000000001" customHeight="1" x14ac:dyDescent="0.3">
      <c r="A1501" s="707" t="s">
        <v>830</v>
      </c>
      <c r="B1501" s="707"/>
      <c r="C1501" s="707"/>
      <c r="D1501" s="708"/>
      <c r="E1501" s="708"/>
      <c r="F1501" s="708"/>
      <c r="G1501" s="708"/>
      <c r="H1501" s="1183">
        <v>12</v>
      </c>
      <c r="I1501" s="1183">
        <v>5</v>
      </c>
      <c r="J1501" s="1183">
        <v>144</v>
      </c>
      <c r="K1501" s="1183">
        <v>105</v>
      </c>
      <c r="L1501" s="1183">
        <v>1216</v>
      </c>
      <c r="M1501" s="1183">
        <v>1369</v>
      </c>
      <c r="N1501" s="1183">
        <v>75</v>
      </c>
      <c r="O1501" s="1183">
        <v>28</v>
      </c>
      <c r="P1501" s="1183">
        <v>0</v>
      </c>
      <c r="Q1501" s="1183">
        <v>1</v>
      </c>
      <c r="R1501" s="709">
        <v>1447</v>
      </c>
      <c r="S1501" s="709">
        <v>1508</v>
      </c>
      <c r="T1501" s="710">
        <v>2955</v>
      </c>
      <c r="U1501" s="711">
        <v>2.6040519224159963E-2</v>
      </c>
    </row>
    <row r="1502" spans="1:31" ht="20.100000000000001" customHeight="1" x14ac:dyDescent="0.3">
      <c r="A1502" s="707" t="s">
        <v>831</v>
      </c>
      <c r="B1502" s="707"/>
      <c r="C1502" s="707"/>
      <c r="D1502" s="708"/>
      <c r="E1502" s="708"/>
      <c r="F1502" s="708"/>
      <c r="G1502" s="708"/>
      <c r="H1502" s="1183">
        <v>1</v>
      </c>
      <c r="I1502" s="1183">
        <v>3</v>
      </c>
      <c r="J1502" s="1183">
        <v>24</v>
      </c>
      <c r="K1502" s="1183">
        <v>3</v>
      </c>
      <c r="L1502" s="1183">
        <v>1002</v>
      </c>
      <c r="M1502" s="1183">
        <v>162</v>
      </c>
      <c r="N1502" s="1183">
        <v>3422</v>
      </c>
      <c r="O1502" s="1183">
        <v>891</v>
      </c>
      <c r="P1502" s="1183">
        <v>190</v>
      </c>
      <c r="Q1502" s="1183">
        <v>67</v>
      </c>
      <c r="R1502" s="709">
        <v>4639</v>
      </c>
      <c r="S1502" s="709">
        <v>1126</v>
      </c>
      <c r="T1502" s="710">
        <v>5765</v>
      </c>
      <c r="U1502" s="711">
        <v>5.080324647285353E-2</v>
      </c>
      <c r="AD1502" s="300"/>
    </row>
    <row r="1503" spans="1:31" ht="20.100000000000001" customHeight="1" x14ac:dyDescent="0.3">
      <c r="A1503" s="707" t="s">
        <v>832</v>
      </c>
      <c r="B1503" s="707"/>
      <c r="C1503" s="707"/>
      <c r="D1503" s="708"/>
      <c r="E1503" s="708"/>
      <c r="F1503" s="708"/>
      <c r="G1503" s="708"/>
      <c r="H1503" s="1183">
        <v>0</v>
      </c>
      <c r="I1503" s="1183">
        <v>0</v>
      </c>
      <c r="J1503" s="1183">
        <v>1</v>
      </c>
      <c r="K1503" s="1183">
        <v>3</v>
      </c>
      <c r="L1503" s="1183">
        <v>298</v>
      </c>
      <c r="M1503" s="1183">
        <v>107</v>
      </c>
      <c r="N1503" s="1183">
        <v>1270</v>
      </c>
      <c r="O1503" s="1183">
        <v>603</v>
      </c>
      <c r="P1503" s="1183">
        <v>61</v>
      </c>
      <c r="Q1503" s="1183">
        <v>122</v>
      </c>
      <c r="R1503" s="709">
        <v>1630</v>
      </c>
      <c r="S1503" s="709">
        <v>835</v>
      </c>
      <c r="T1503" s="710">
        <v>2465</v>
      </c>
      <c r="U1503" s="711">
        <v>2.1722463582928699E-2</v>
      </c>
      <c r="AD1503" s="300"/>
    </row>
    <row r="1504" spans="1:31" ht="20.100000000000001" customHeight="1" x14ac:dyDescent="0.3">
      <c r="A1504" s="707" t="s">
        <v>833</v>
      </c>
      <c r="B1504" s="707"/>
      <c r="C1504" s="707"/>
      <c r="D1504" s="708"/>
      <c r="E1504" s="708"/>
      <c r="F1504" s="708"/>
      <c r="G1504" s="708"/>
      <c r="H1504" s="708"/>
      <c r="I1504" s="708"/>
      <c r="J1504" s="708"/>
      <c r="K1504" s="708"/>
      <c r="L1504" s="1183">
        <v>14</v>
      </c>
      <c r="M1504" s="1183">
        <v>1</v>
      </c>
      <c r="N1504" s="1183">
        <v>294</v>
      </c>
      <c r="O1504" s="1183">
        <v>7</v>
      </c>
      <c r="P1504" s="1183">
        <v>77</v>
      </c>
      <c r="Q1504" s="1183">
        <v>4</v>
      </c>
      <c r="R1504" s="709">
        <v>385</v>
      </c>
      <c r="S1504" s="709">
        <v>12</v>
      </c>
      <c r="T1504" s="710">
        <v>397</v>
      </c>
      <c r="U1504" s="711">
        <v>3.4985063052424721E-3</v>
      </c>
      <c r="Y1504" s="360" t="s">
        <v>196</v>
      </c>
      <c r="Z1504" s="722">
        <v>19607</v>
      </c>
      <c r="AA1504" s="300"/>
      <c r="AB1504" s="300"/>
      <c r="AC1504" s="300"/>
    </row>
    <row r="1505" spans="1:31" ht="20.100000000000001" customHeight="1" x14ac:dyDescent="0.3">
      <c r="A1505" s="707" t="s">
        <v>834</v>
      </c>
      <c r="B1505" s="707"/>
      <c r="C1505" s="707"/>
      <c r="D1505" s="708"/>
      <c r="E1505" s="708"/>
      <c r="F1505" s="708"/>
      <c r="G1505" s="708"/>
      <c r="H1505" s="708"/>
      <c r="I1505" s="708"/>
      <c r="J1505" s="708"/>
      <c r="K1505" s="708"/>
      <c r="L1505" s="1183">
        <v>0</v>
      </c>
      <c r="M1505" s="1183">
        <v>0</v>
      </c>
      <c r="N1505" s="1183">
        <v>10</v>
      </c>
      <c r="O1505" s="1183">
        <v>6</v>
      </c>
      <c r="P1505" s="1183">
        <v>0</v>
      </c>
      <c r="Q1505" s="1183">
        <v>0</v>
      </c>
      <c r="R1505" s="709">
        <v>10</v>
      </c>
      <c r="S1505" s="709">
        <v>6</v>
      </c>
      <c r="T1505" s="710">
        <v>16</v>
      </c>
      <c r="U1505" s="711">
        <v>1.4099773522387797E-4</v>
      </c>
      <c r="Y1505" s="360" t="s">
        <v>197</v>
      </c>
      <c r="Z1505" s="723">
        <v>83803</v>
      </c>
      <c r="AA1505" s="330"/>
      <c r="AB1505" s="300"/>
      <c r="AC1505" s="300"/>
    </row>
    <row r="1506" spans="1:31" ht="20.100000000000001" customHeight="1" x14ac:dyDescent="0.3">
      <c r="A1506" s="707" t="s">
        <v>835</v>
      </c>
      <c r="B1506" s="707"/>
      <c r="C1506" s="707"/>
      <c r="D1506" s="708"/>
      <c r="E1506" s="708"/>
      <c r="F1506" s="708"/>
      <c r="G1506" s="708"/>
      <c r="H1506" s="1183">
        <v>0</v>
      </c>
      <c r="I1506" s="1183">
        <v>0</v>
      </c>
      <c r="J1506" s="1183">
        <v>0</v>
      </c>
      <c r="K1506" s="1183">
        <v>0</v>
      </c>
      <c r="L1506" s="1183">
        <v>36</v>
      </c>
      <c r="M1506" s="1183">
        <v>41</v>
      </c>
      <c r="N1506" s="1183">
        <v>0</v>
      </c>
      <c r="O1506" s="1183">
        <v>0</v>
      </c>
      <c r="P1506" s="1183">
        <v>0</v>
      </c>
      <c r="Q1506" s="1183">
        <v>0</v>
      </c>
      <c r="R1506" s="709">
        <v>36</v>
      </c>
      <c r="S1506" s="709">
        <v>41</v>
      </c>
      <c r="T1506" s="710">
        <v>77</v>
      </c>
      <c r="U1506" s="711">
        <v>6.7855160076491275E-4</v>
      </c>
      <c r="Y1506" s="360" t="s">
        <v>198</v>
      </c>
      <c r="Z1506" s="724">
        <v>10067</v>
      </c>
      <c r="AA1506" s="333"/>
    </row>
    <row r="1507" spans="1:31" ht="20.100000000000001" customHeight="1" x14ac:dyDescent="0.3">
      <c r="A1507" s="707" t="s">
        <v>836</v>
      </c>
      <c r="B1507" s="707"/>
      <c r="C1507" s="707"/>
      <c r="D1507" s="708"/>
      <c r="E1507" s="708"/>
      <c r="F1507" s="708"/>
      <c r="G1507" s="708"/>
      <c r="H1507" s="708"/>
      <c r="I1507" s="708"/>
      <c r="J1507" s="708"/>
      <c r="K1507" s="708"/>
      <c r="L1507" s="1183">
        <v>42</v>
      </c>
      <c r="M1507" s="1183">
        <v>188</v>
      </c>
      <c r="N1507" s="1183">
        <v>104</v>
      </c>
      <c r="O1507" s="1183">
        <v>593</v>
      </c>
      <c r="P1507" s="1183">
        <v>0</v>
      </c>
      <c r="Q1507" s="1183">
        <v>14</v>
      </c>
      <c r="R1507" s="709">
        <v>146</v>
      </c>
      <c r="S1507" s="709">
        <v>795</v>
      </c>
      <c r="T1507" s="710">
        <v>941</v>
      </c>
      <c r="U1507" s="711">
        <v>8.2924293028543237E-3</v>
      </c>
    </row>
    <row r="1508" spans="1:31" ht="20.100000000000001" customHeight="1" x14ac:dyDescent="0.3">
      <c r="A1508" s="707" t="s">
        <v>837</v>
      </c>
      <c r="B1508" s="707"/>
      <c r="C1508" s="707"/>
      <c r="D1508" s="708"/>
      <c r="E1508" s="708"/>
      <c r="F1508" s="708"/>
      <c r="G1508" s="708"/>
      <c r="H1508" s="708"/>
      <c r="I1508" s="708"/>
      <c r="J1508" s="708"/>
      <c r="K1508" s="708"/>
      <c r="L1508" s="1183">
        <v>45</v>
      </c>
      <c r="M1508" s="1183">
        <v>42</v>
      </c>
      <c r="N1508" s="1183">
        <v>428</v>
      </c>
      <c r="O1508" s="1183">
        <v>490</v>
      </c>
      <c r="P1508" s="1183">
        <v>12</v>
      </c>
      <c r="Q1508" s="1183">
        <v>23</v>
      </c>
      <c r="R1508" s="709">
        <v>485</v>
      </c>
      <c r="S1508" s="709">
        <v>555</v>
      </c>
      <c r="T1508" s="710">
        <v>1040</v>
      </c>
      <c r="U1508" s="711">
        <v>9.1648527895520672E-3</v>
      </c>
    </row>
    <row r="1509" spans="1:31" ht="20.100000000000001" customHeight="1" x14ac:dyDescent="0.3">
      <c r="A1509" s="707" t="s">
        <v>838</v>
      </c>
      <c r="B1509" s="707"/>
      <c r="C1509" s="707"/>
      <c r="D1509" s="708"/>
      <c r="E1509" s="708"/>
      <c r="F1509" s="708"/>
      <c r="G1509" s="708"/>
      <c r="H1509" s="708"/>
      <c r="I1509" s="708"/>
      <c r="J1509" s="708"/>
      <c r="K1509" s="708"/>
      <c r="L1509" s="1183">
        <v>21</v>
      </c>
      <c r="M1509" s="1183">
        <v>8</v>
      </c>
      <c r="N1509" s="1183">
        <v>211</v>
      </c>
      <c r="O1509" s="1183">
        <v>101</v>
      </c>
      <c r="P1509" s="1183">
        <v>22</v>
      </c>
      <c r="Q1509" s="1183">
        <v>18</v>
      </c>
      <c r="R1509" s="709">
        <v>254</v>
      </c>
      <c r="S1509" s="709">
        <v>127</v>
      </c>
      <c r="T1509" s="710">
        <v>381</v>
      </c>
      <c r="U1509" s="711">
        <v>3.3575085700185939E-3</v>
      </c>
    </row>
    <row r="1510" spans="1:31" ht="20.100000000000001" customHeight="1" x14ac:dyDescent="0.3">
      <c r="A1510" s="707" t="s">
        <v>839</v>
      </c>
      <c r="B1510" s="707"/>
      <c r="C1510" s="707"/>
      <c r="D1510" s="708"/>
      <c r="E1510" s="708"/>
      <c r="F1510" s="708"/>
      <c r="G1510" s="708"/>
      <c r="H1510" s="708"/>
      <c r="I1510" s="708"/>
      <c r="J1510" s="708"/>
      <c r="K1510" s="708"/>
      <c r="L1510" s="1183">
        <v>21</v>
      </c>
      <c r="M1510" s="1183">
        <v>22</v>
      </c>
      <c r="N1510" s="1183">
        <v>59</v>
      </c>
      <c r="O1510" s="1183">
        <v>25</v>
      </c>
      <c r="P1510" s="1183">
        <v>26</v>
      </c>
      <c r="Q1510" s="1183">
        <v>14</v>
      </c>
      <c r="R1510" s="709">
        <v>106</v>
      </c>
      <c r="S1510" s="709">
        <v>61</v>
      </c>
      <c r="T1510" s="710">
        <v>167</v>
      </c>
      <c r="U1510" s="711">
        <v>1.4716638613992263E-3</v>
      </c>
    </row>
    <row r="1511" spans="1:31" ht="20.100000000000001" customHeight="1" x14ac:dyDescent="0.3">
      <c r="A1511" s="707" t="s">
        <v>840</v>
      </c>
      <c r="B1511" s="707"/>
      <c r="C1511" s="707"/>
      <c r="D1511" s="708"/>
      <c r="E1511" s="708"/>
      <c r="F1511" s="708"/>
      <c r="G1511" s="708"/>
      <c r="H1511" s="708"/>
      <c r="I1511" s="708"/>
      <c r="J1511" s="708"/>
      <c r="K1511" s="708"/>
      <c r="L1511" s="1183">
        <v>0</v>
      </c>
      <c r="M1511" s="1183">
        <v>0</v>
      </c>
      <c r="N1511" s="1183">
        <v>0</v>
      </c>
      <c r="O1511" s="1183">
        <v>0</v>
      </c>
      <c r="P1511" s="1183">
        <v>0</v>
      </c>
      <c r="Q1511" s="1183">
        <v>0</v>
      </c>
      <c r="R1511" s="709">
        <v>0</v>
      </c>
      <c r="S1511" s="709">
        <v>0</v>
      </c>
      <c r="T1511" s="710">
        <v>0</v>
      </c>
      <c r="U1511" s="711">
        <v>0</v>
      </c>
    </row>
    <row r="1512" spans="1:31" ht="20.100000000000001" customHeight="1" x14ac:dyDescent="0.3">
      <c r="A1512" s="707" t="s">
        <v>841</v>
      </c>
      <c r="B1512" s="707"/>
      <c r="C1512" s="707"/>
      <c r="D1512" s="708"/>
      <c r="E1512" s="708"/>
      <c r="F1512" s="708"/>
      <c r="G1512" s="708"/>
      <c r="H1512" s="1183">
        <v>0</v>
      </c>
      <c r="I1512" s="1183">
        <v>0</v>
      </c>
      <c r="J1512" s="1183">
        <v>0</v>
      </c>
      <c r="K1512" s="1183">
        <v>0</v>
      </c>
      <c r="L1512" s="1183">
        <v>154</v>
      </c>
      <c r="M1512" s="1183">
        <v>105</v>
      </c>
      <c r="N1512" s="1183">
        <v>239</v>
      </c>
      <c r="O1512" s="1183">
        <v>274</v>
      </c>
      <c r="P1512" s="1183">
        <v>3</v>
      </c>
      <c r="Q1512" s="1183">
        <v>13</v>
      </c>
      <c r="R1512" s="709">
        <v>396</v>
      </c>
      <c r="S1512" s="709">
        <v>392</v>
      </c>
      <c r="T1512" s="710">
        <v>788</v>
      </c>
      <c r="U1512" s="711">
        <v>6.9441384597759897E-3</v>
      </c>
    </row>
    <row r="1513" spans="1:31" ht="20.100000000000001" customHeight="1" x14ac:dyDescent="0.3">
      <c r="A1513" s="707" t="s">
        <v>842</v>
      </c>
      <c r="B1513" s="707"/>
      <c r="C1513" s="707"/>
      <c r="D1513" s="708"/>
      <c r="E1513" s="708"/>
      <c r="F1513" s="708"/>
      <c r="G1513" s="708"/>
      <c r="H1513" s="1183">
        <v>0</v>
      </c>
      <c r="I1513" s="1183">
        <v>0</v>
      </c>
      <c r="J1513" s="1183">
        <v>0</v>
      </c>
      <c r="K1513" s="1183">
        <v>0</v>
      </c>
      <c r="L1513" s="1183">
        <v>23</v>
      </c>
      <c r="M1513" s="1183">
        <v>12</v>
      </c>
      <c r="N1513" s="1183">
        <v>71</v>
      </c>
      <c r="O1513" s="1183">
        <v>70</v>
      </c>
      <c r="P1513" s="1183">
        <v>1</v>
      </c>
      <c r="Q1513" s="1183">
        <v>1</v>
      </c>
      <c r="R1513" s="709">
        <v>95</v>
      </c>
      <c r="S1513" s="709">
        <v>83</v>
      </c>
      <c r="T1513" s="710">
        <v>178</v>
      </c>
      <c r="U1513" s="711">
        <v>1.5685998043656424E-3</v>
      </c>
      <c r="AE1513" s="725"/>
    </row>
    <row r="1514" spans="1:31" ht="20.100000000000001" customHeight="1" x14ac:dyDescent="0.3">
      <c r="A1514" s="707" t="s">
        <v>843</v>
      </c>
      <c r="B1514" s="707"/>
      <c r="C1514" s="707"/>
      <c r="D1514" s="708"/>
      <c r="E1514" s="708"/>
      <c r="F1514" s="708"/>
      <c r="G1514" s="708"/>
      <c r="H1514" s="708"/>
      <c r="I1514" s="708"/>
      <c r="J1514" s="708"/>
      <c r="K1514" s="708"/>
      <c r="L1514" s="1183">
        <v>2</v>
      </c>
      <c r="M1514" s="1183">
        <v>2</v>
      </c>
      <c r="N1514" s="1183">
        <v>3</v>
      </c>
      <c r="O1514" s="1183">
        <v>8</v>
      </c>
      <c r="P1514" s="1183">
        <v>1</v>
      </c>
      <c r="Q1514" s="1183">
        <v>3</v>
      </c>
      <c r="R1514" s="709">
        <v>6</v>
      </c>
      <c r="S1514" s="709">
        <v>13</v>
      </c>
      <c r="T1514" s="710">
        <v>19</v>
      </c>
      <c r="U1514" s="711">
        <v>1.6743481057835508E-4</v>
      </c>
    </row>
    <row r="1515" spans="1:31" ht="20.100000000000001" customHeight="1" x14ac:dyDescent="0.3">
      <c r="A1515" s="707" t="s">
        <v>844</v>
      </c>
      <c r="B1515" s="707"/>
      <c r="C1515" s="707"/>
      <c r="D1515" s="1183">
        <v>0</v>
      </c>
      <c r="E1515" s="1183">
        <v>0</v>
      </c>
      <c r="F1515" s="1183">
        <v>16</v>
      </c>
      <c r="G1515" s="1183">
        <v>122</v>
      </c>
      <c r="H1515" s="1183">
        <v>44</v>
      </c>
      <c r="I1515" s="1183">
        <v>116</v>
      </c>
      <c r="J1515" s="1183">
        <v>94</v>
      </c>
      <c r="K1515" s="1183">
        <v>22</v>
      </c>
      <c r="L1515" s="1183">
        <v>2766</v>
      </c>
      <c r="M1515" s="1183">
        <v>567</v>
      </c>
      <c r="N1515" s="1183">
        <v>9027</v>
      </c>
      <c r="O1515" s="1183">
        <v>1765</v>
      </c>
      <c r="P1515" s="1183">
        <v>1271</v>
      </c>
      <c r="Q1515" s="1183">
        <v>791</v>
      </c>
      <c r="R1515" s="709">
        <v>13218</v>
      </c>
      <c r="S1515" s="709">
        <v>3383</v>
      </c>
      <c r="T1515" s="710">
        <v>16601</v>
      </c>
      <c r="U1515" s="711">
        <v>0.14629396265322489</v>
      </c>
    </row>
    <row r="1516" spans="1:31" ht="20.100000000000001" customHeight="1" x14ac:dyDescent="0.3">
      <c r="A1516" s="707" t="s">
        <v>845</v>
      </c>
      <c r="B1516" s="707"/>
      <c r="C1516" s="707"/>
      <c r="D1516" s="708"/>
      <c r="E1516" s="708"/>
      <c r="F1516" s="708"/>
      <c r="G1516" s="708"/>
      <c r="H1516" s="1183">
        <v>9</v>
      </c>
      <c r="I1516" s="1183">
        <v>6</v>
      </c>
      <c r="J1516" s="1183">
        <v>12</v>
      </c>
      <c r="K1516" s="1183">
        <v>7</v>
      </c>
      <c r="L1516" s="1183">
        <v>63</v>
      </c>
      <c r="M1516" s="1183">
        <v>37</v>
      </c>
      <c r="N1516" s="1183">
        <v>340</v>
      </c>
      <c r="O1516" s="1183">
        <v>225</v>
      </c>
      <c r="P1516" s="1183">
        <v>20</v>
      </c>
      <c r="Q1516" s="1183">
        <v>29</v>
      </c>
      <c r="R1516" s="709">
        <v>444</v>
      </c>
      <c r="S1516" s="709">
        <v>304</v>
      </c>
      <c r="T1516" s="710">
        <v>748</v>
      </c>
      <c r="U1516" s="711">
        <v>6.5916441217162948E-3</v>
      </c>
    </row>
    <row r="1517" spans="1:31" ht="20.100000000000001" customHeight="1" x14ac:dyDescent="0.3">
      <c r="A1517" s="707" t="s">
        <v>846</v>
      </c>
      <c r="B1517" s="707"/>
      <c r="C1517" s="707"/>
      <c r="D1517" s="708"/>
      <c r="E1517" s="708"/>
      <c r="F1517" s="708"/>
      <c r="G1517" s="708"/>
      <c r="H1517" s="708"/>
      <c r="I1517" s="708"/>
      <c r="J1517" s="708"/>
      <c r="K1517" s="708"/>
      <c r="L1517" s="1183">
        <v>28</v>
      </c>
      <c r="M1517" s="1183">
        <v>4</v>
      </c>
      <c r="N1517" s="1183">
        <v>42</v>
      </c>
      <c r="O1517" s="1183">
        <v>10</v>
      </c>
      <c r="P1517" s="1183">
        <v>1</v>
      </c>
      <c r="Q1517" s="1183">
        <v>0</v>
      </c>
      <c r="R1517" s="709">
        <v>71</v>
      </c>
      <c r="S1517" s="709">
        <v>14</v>
      </c>
      <c r="T1517" s="710">
        <v>85</v>
      </c>
      <c r="U1517" s="711">
        <v>7.4905046837685165E-4</v>
      </c>
    </row>
    <row r="1518" spans="1:31" ht="20.100000000000001" customHeight="1" x14ac:dyDescent="0.3">
      <c r="A1518" s="707" t="s">
        <v>847</v>
      </c>
      <c r="B1518" s="707"/>
      <c r="C1518" s="707"/>
      <c r="D1518" s="708"/>
      <c r="E1518" s="708"/>
      <c r="F1518" s="708"/>
      <c r="G1518" s="708"/>
      <c r="H1518" s="1183">
        <v>0</v>
      </c>
      <c r="I1518" s="1183">
        <v>0</v>
      </c>
      <c r="J1518" s="1183">
        <v>43</v>
      </c>
      <c r="K1518" s="1183">
        <v>27</v>
      </c>
      <c r="L1518" s="1183">
        <v>142</v>
      </c>
      <c r="M1518" s="1183">
        <v>111</v>
      </c>
      <c r="N1518" s="1183">
        <v>451</v>
      </c>
      <c r="O1518" s="1183">
        <v>475</v>
      </c>
      <c r="P1518" s="1183">
        <v>58</v>
      </c>
      <c r="Q1518" s="1183">
        <v>75</v>
      </c>
      <c r="R1518" s="709">
        <v>694</v>
      </c>
      <c r="S1518" s="709">
        <v>688</v>
      </c>
      <c r="T1518" s="710">
        <v>1382</v>
      </c>
      <c r="U1518" s="711">
        <v>1.2178679379962459E-2</v>
      </c>
    </row>
    <row r="1519" spans="1:31" ht="20.100000000000001" customHeight="1" x14ac:dyDescent="0.3">
      <c r="A1519" s="707" t="s">
        <v>848</v>
      </c>
      <c r="B1519" s="707"/>
      <c r="C1519" s="707"/>
      <c r="D1519" s="708"/>
      <c r="E1519" s="708"/>
      <c r="F1519" s="708"/>
      <c r="G1519" s="708"/>
      <c r="H1519" s="1183">
        <v>0</v>
      </c>
      <c r="I1519" s="1183">
        <v>0</v>
      </c>
      <c r="J1519" s="1183">
        <v>0</v>
      </c>
      <c r="K1519" s="1183">
        <v>0</v>
      </c>
      <c r="L1519" s="1183">
        <v>94</v>
      </c>
      <c r="M1519" s="1183">
        <v>15</v>
      </c>
      <c r="N1519" s="1183">
        <v>239</v>
      </c>
      <c r="O1519" s="1183">
        <v>105</v>
      </c>
      <c r="P1519" s="1183">
        <v>13</v>
      </c>
      <c r="Q1519" s="1183">
        <v>22</v>
      </c>
      <c r="R1519" s="709">
        <v>346</v>
      </c>
      <c r="S1519" s="709">
        <v>142</v>
      </c>
      <c r="T1519" s="710">
        <v>488</v>
      </c>
      <c r="U1519" s="711">
        <v>4.300430924328278E-3</v>
      </c>
    </row>
    <row r="1520" spans="1:31" ht="20.100000000000001" customHeight="1" x14ac:dyDescent="0.3">
      <c r="A1520" s="707" t="s">
        <v>849</v>
      </c>
      <c r="B1520" s="707"/>
      <c r="C1520" s="707"/>
      <c r="D1520" s="1183">
        <v>198</v>
      </c>
      <c r="E1520" s="1183">
        <v>102</v>
      </c>
      <c r="F1520" s="1183">
        <v>1032</v>
      </c>
      <c r="G1520" s="1183">
        <v>903</v>
      </c>
      <c r="H1520" s="1183">
        <v>926</v>
      </c>
      <c r="I1520" s="1183">
        <v>741</v>
      </c>
      <c r="J1520" s="1183">
        <v>1454</v>
      </c>
      <c r="K1520" s="1183">
        <v>807</v>
      </c>
      <c r="L1520" s="1183">
        <v>7790</v>
      </c>
      <c r="M1520" s="1183">
        <v>3079</v>
      </c>
      <c r="N1520" s="1183">
        <v>19094</v>
      </c>
      <c r="O1520" s="1183">
        <v>7501</v>
      </c>
      <c r="P1520" s="1183">
        <v>3149</v>
      </c>
      <c r="Q1520" s="1183">
        <v>1992</v>
      </c>
      <c r="R1520" s="709">
        <v>33643</v>
      </c>
      <c r="S1520" s="709">
        <v>15125</v>
      </c>
      <c r="T1520" s="710">
        <v>48768</v>
      </c>
      <c r="U1520" s="711">
        <v>0.42976109696238002</v>
      </c>
    </row>
    <row r="1521" spans="1:24" ht="20.100000000000001" customHeight="1" x14ac:dyDescent="0.3">
      <c r="A1521" s="726" t="s">
        <v>19</v>
      </c>
      <c r="B1521" s="726"/>
      <c r="C1521" s="726"/>
      <c r="D1521" s="1184">
        <v>58</v>
      </c>
      <c r="E1521" s="1184">
        <v>65</v>
      </c>
      <c r="F1521" s="1184">
        <v>780</v>
      </c>
      <c r="G1521" s="1184">
        <v>630</v>
      </c>
      <c r="H1521" s="1184">
        <v>633</v>
      </c>
      <c r="I1521" s="1184">
        <v>438</v>
      </c>
      <c r="J1521" s="1184">
        <v>568</v>
      </c>
      <c r="K1521" s="1184">
        <v>479</v>
      </c>
      <c r="L1521" s="1184">
        <v>1263</v>
      </c>
      <c r="M1521" s="1184">
        <v>687</v>
      </c>
      <c r="N1521" s="1184">
        <v>3522</v>
      </c>
      <c r="O1521" s="1184">
        <v>980</v>
      </c>
      <c r="P1521" s="1184">
        <v>1029</v>
      </c>
      <c r="Q1521" s="1184">
        <v>687</v>
      </c>
      <c r="R1521" s="727">
        <v>7853</v>
      </c>
      <c r="S1521" s="727">
        <v>3966</v>
      </c>
      <c r="T1521" s="728">
        <v>11819</v>
      </c>
      <c r="U1521" s="729">
        <v>0.10415326453818835</v>
      </c>
    </row>
    <row r="1522" spans="1:24" ht="20.100000000000001" customHeight="1" x14ac:dyDescent="0.3">
      <c r="A1522" s="680" t="s">
        <v>1</v>
      </c>
      <c r="B1522" s="680"/>
      <c r="C1522" s="680"/>
      <c r="D1522" s="730">
        <v>349</v>
      </c>
      <c r="E1522" s="730">
        <v>254</v>
      </c>
      <c r="F1522" s="730">
        <v>3691</v>
      </c>
      <c r="G1522" s="730">
        <v>3332</v>
      </c>
      <c r="H1522" s="730">
        <v>3345</v>
      </c>
      <c r="I1522" s="730">
        <v>2844</v>
      </c>
      <c r="J1522" s="730">
        <v>3351</v>
      </c>
      <c r="K1522" s="730">
        <v>2441</v>
      </c>
      <c r="L1522" s="730">
        <v>16054</v>
      </c>
      <c r="M1522" s="730">
        <v>7802</v>
      </c>
      <c r="N1522" s="730">
        <v>42733</v>
      </c>
      <c r="O1522" s="730">
        <v>17214</v>
      </c>
      <c r="P1522" s="730">
        <v>6040</v>
      </c>
      <c r="Q1522" s="730">
        <v>4027</v>
      </c>
      <c r="R1522" s="730">
        <v>75563</v>
      </c>
      <c r="S1522" s="730">
        <v>37914</v>
      </c>
      <c r="T1522" s="730">
        <v>113477</v>
      </c>
      <c r="U1522" s="1185">
        <v>1</v>
      </c>
    </row>
    <row r="1523" spans="1:24" ht="18" x14ac:dyDescent="0.35">
      <c r="V1523" s="731"/>
    </row>
    <row r="1524" spans="1:24" ht="18" x14ac:dyDescent="0.35">
      <c r="V1524" s="731"/>
    </row>
    <row r="1525" spans="1:24" ht="16.8" x14ac:dyDescent="0.3">
      <c r="D1525" s="732"/>
      <c r="E1525" s="732"/>
      <c r="F1525" s="732"/>
      <c r="G1525" s="732"/>
      <c r="H1525" s="732"/>
      <c r="I1525" s="732"/>
      <c r="J1525" s="732"/>
      <c r="K1525" s="732"/>
      <c r="L1525" s="732"/>
      <c r="M1525" s="732"/>
      <c r="N1525" s="732"/>
      <c r="O1525" s="732"/>
      <c r="P1525" s="732"/>
      <c r="Q1525" s="648"/>
      <c r="S1525" s="732"/>
      <c r="T1525" s="732"/>
      <c r="U1525" s="732"/>
      <c r="V1525" s="732"/>
      <c r="W1525" s="732"/>
      <c r="X1525" s="732"/>
    </row>
    <row r="1528" spans="1:24" ht="18.75" customHeight="1" x14ac:dyDescent="0.3"/>
    <row r="1529" spans="1:24" ht="18.75" customHeight="1" x14ac:dyDescent="0.3"/>
    <row r="1530" spans="1:24" ht="18.75" customHeight="1" x14ac:dyDescent="0.3"/>
    <row r="1531" spans="1:24" ht="18.75" customHeight="1" x14ac:dyDescent="0.3"/>
    <row r="1532" spans="1:24" ht="18.75" customHeight="1" x14ac:dyDescent="0.3"/>
    <row r="1533" spans="1:24" ht="18.75" customHeight="1" x14ac:dyDescent="0.3"/>
    <row r="1534" spans="1:24" ht="18.75" customHeight="1" x14ac:dyDescent="0.3"/>
    <row r="1535" spans="1:24" ht="18.75" customHeight="1" x14ac:dyDescent="0.3"/>
    <row r="1536" spans="1:24" ht="18.75" customHeight="1" x14ac:dyDescent="0.3"/>
    <row r="1537" ht="18.75" customHeight="1" x14ac:dyDescent="0.3"/>
    <row r="1538" ht="18.75" customHeight="1" x14ac:dyDescent="0.3"/>
    <row r="1539" ht="18.75" customHeight="1" x14ac:dyDescent="0.3"/>
    <row r="1540" ht="18.75" customHeight="1" x14ac:dyDescent="0.3"/>
    <row r="1541" ht="18.75" customHeight="1" x14ac:dyDescent="0.3"/>
    <row r="1542" ht="18.75" customHeight="1" x14ac:dyDescent="0.3"/>
    <row r="1543" ht="15" customHeight="1" x14ac:dyDescent="0.3"/>
    <row r="1555" spans="1:31" ht="15.6" x14ac:dyDescent="0.3">
      <c r="X1555" s="733"/>
      <c r="Y1555" s="734"/>
    </row>
    <row r="1556" spans="1:31" ht="15.6" x14ac:dyDescent="0.3">
      <c r="Y1556" s="734"/>
    </row>
    <row r="1560" spans="1:31" ht="18" thickBot="1" x14ac:dyDescent="0.35">
      <c r="A1560" s="649" t="s">
        <v>850</v>
      </c>
      <c r="B1560" s="298"/>
      <c r="C1560" s="298"/>
      <c r="D1560" s="298"/>
      <c r="E1560" s="298"/>
      <c r="F1560" s="298"/>
      <c r="G1560" s="298"/>
      <c r="H1560" s="298"/>
      <c r="I1560" s="298"/>
      <c r="J1560" s="298"/>
      <c r="K1560" s="298"/>
      <c r="L1560" s="298"/>
      <c r="M1560" s="298"/>
      <c r="N1560" s="298"/>
      <c r="O1560" s="298"/>
      <c r="P1560" s="298"/>
      <c r="Q1560" s="298"/>
      <c r="R1560" s="298"/>
      <c r="S1560" s="298"/>
      <c r="T1560" s="298"/>
      <c r="U1560" s="298"/>
      <c r="V1560" s="298"/>
      <c r="W1560" s="298"/>
      <c r="X1560" s="298"/>
      <c r="Y1560" s="298"/>
      <c r="Z1560" s="298"/>
      <c r="AA1560" s="298"/>
      <c r="AB1560" s="298"/>
      <c r="AC1560" s="298"/>
      <c r="AD1560" s="298"/>
      <c r="AE1560" s="298"/>
    </row>
    <row r="1561" spans="1:31" ht="15" thickTop="1" x14ac:dyDescent="0.3">
      <c r="A1561" s="652"/>
      <c r="B1561" s="652"/>
      <c r="C1561" s="652"/>
      <c r="D1561" s="652"/>
      <c r="E1561" s="652"/>
      <c r="F1561" s="652"/>
      <c r="G1561" s="652"/>
      <c r="H1561" s="652"/>
      <c r="I1561" s="652"/>
      <c r="J1561" s="652"/>
      <c r="K1561" s="652"/>
      <c r="L1561" s="652"/>
      <c r="M1561" s="652"/>
      <c r="N1561" s="652"/>
      <c r="O1561" s="652"/>
      <c r="P1561" s="652"/>
      <c r="Q1561" s="652"/>
      <c r="R1561" s="652"/>
      <c r="S1561" s="652"/>
      <c r="T1561" s="652"/>
      <c r="U1561" s="652"/>
      <c r="V1561" s="652"/>
      <c r="W1561" s="652"/>
      <c r="X1561" s="652"/>
      <c r="Y1561" s="652"/>
      <c r="Z1561" s="652"/>
      <c r="AA1561" s="652"/>
      <c r="AB1561" s="652"/>
      <c r="AC1561" s="652"/>
      <c r="AD1561" s="298"/>
      <c r="AE1561" s="298"/>
    </row>
    <row r="1562" spans="1:31" ht="14.4" customHeight="1" x14ac:dyDescent="0.3">
      <c r="A1562" s="1273" t="s">
        <v>851</v>
      </c>
      <c r="B1562" s="1273"/>
      <c r="C1562" s="1273"/>
      <c r="D1562" s="1273"/>
      <c r="E1562" s="1273" t="s">
        <v>852</v>
      </c>
      <c r="F1562" s="1273"/>
      <c r="G1562" s="1273"/>
      <c r="H1562" s="1273"/>
      <c r="I1562" s="1275" t="s">
        <v>1</v>
      </c>
      <c r="J1562" s="1275"/>
      <c r="K1562" s="1276" t="s">
        <v>18</v>
      </c>
      <c r="L1562" s="1276"/>
    </row>
    <row r="1563" spans="1:31" ht="14.4" customHeight="1" x14ac:dyDescent="0.3">
      <c r="A1563" s="1273"/>
      <c r="B1563" s="1273"/>
      <c r="C1563" s="1273"/>
      <c r="D1563" s="1273"/>
      <c r="E1563" s="1273"/>
      <c r="F1563" s="1273"/>
      <c r="G1563" s="1274"/>
      <c r="H1563" s="1274"/>
      <c r="I1563" s="1275"/>
      <c r="J1563" s="1275"/>
      <c r="K1563" s="1276"/>
      <c r="L1563" s="1276"/>
    </row>
    <row r="1564" spans="1:31" ht="14.4" customHeight="1" x14ac:dyDescent="0.3">
      <c r="A1564" s="1273"/>
      <c r="B1564" s="1273"/>
      <c r="C1564" s="1273"/>
      <c r="D1564" s="1273"/>
      <c r="E1564" s="1277" t="s">
        <v>649</v>
      </c>
      <c r="F1564" s="1277"/>
      <c r="G1564" s="1278" t="s">
        <v>853</v>
      </c>
      <c r="H1564" s="1279"/>
      <c r="I1564" s="1275"/>
      <c r="J1564" s="1275"/>
      <c r="K1564" s="1276"/>
      <c r="L1564" s="1276"/>
    </row>
    <row r="1565" spans="1:31" ht="14.4" customHeight="1" x14ac:dyDescent="0.3">
      <c r="A1565" s="1273"/>
      <c r="B1565" s="1273"/>
      <c r="C1565" s="1273"/>
      <c r="D1565" s="1273"/>
      <c r="E1565" s="1273"/>
      <c r="F1565" s="1273"/>
      <c r="G1565" s="1280"/>
      <c r="H1565" s="1281"/>
      <c r="I1565" s="1275"/>
      <c r="J1565" s="1275"/>
      <c r="K1565" s="1276"/>
      <c r="L1565" s="1276"/>
    </row>
    <row r="1566" spans="1:31" ht="15.6" x14ac:dyDescent="0.3">
      <c r="A1566" s="735" t="s">
        <v>854</v>
      </c>
      <c r="B1566" s="698"/>
      <c r="C1566" s="736"/>
      <c r="D1566" s="736"/>
      <c r="E1566" s="1271"/>
      <c r="F1566" s="1271"/>
      <c r="G1566" s="1272">
        <v>181</v>
      </c>
      <c r="H1566" s="1272"/>
      <c r="I1566" s="737">
        <v>181</v>
      </c>
      <c r="J1566" s="738"/>
      <c r="K1566" s="1268">
        <v>1.5950368797201194E-3</v>
      </c>
      <c r="L1566" s="1268"/>
      <c r="Q1566" s="732"/>
      <c r="R1566" s="732"/>
    </row>
    <row r="1567" spans="1:31" ht="15.6" x14ac:dyDescent="0.3">
      <c r="A1567" s="739" t="s">
        <v>658</v>
      </c>
      <c r="B1567" s="707"/>
      <c r="C1567" s="740"/>
      <c r="D1567" s="740"/>
      <c r="E1567" s="1267">
        <v>349</v>
      </c>
      <c r="F1567" s="1267"/>
      <c r="G1567" s="1267">
        <v>0</v>
      </c>
      <c r="H1567" s="1267"/>
      <c r="I1567" s="737">
        <v>349</v>
      </c>
      <c r="J1567" s="737"/>
      <c r="K1567" s="1268">
        <v>3.0755130995708383E-3</v>
      </c>
      <c r="L1567" s="1268"/>
      <c r="Q1567" s="732"/>
      <c r="R1567" s="732"/>
      <c r="S1567" s="732"/>
    </row>
    <row r="1568" spans="1:31" ht="15.6" x14ac:dyDescent="0.3">
      <c r="A1568" s="739" t="s">
        <v>855</v>
      </c>
      <c r="B1568" s="707"/>
      <c r="C1568" s="740"/>
      <c r="D1568" s="740"/>
      <c r="E1568" s="1271"/>
      <c r="F1568" s="1271"/>
      <c r="G1568" s="1267">
        <v>619</v>
      </c>
      <c r="H1568" s="1267"/>
      <c r="I1568" s="737">
        <v>619</v>
      </c>
      <c r="J1568" s="737"/>
      <c r="K1568" s="1268">
        <v>5.4548498814737788E-3</v>
      </c>
      <c r="L1568" s="1268"/>
      <c r="Q1568" s="732"/>
      <c r="R1568" s="732"/>
      <c r="S1568" s="732"/>
    </row>
    <row r="1569" spans="1:20" ht="15.6" x14ac:dyDescent="0.3">
      <c r="A1569" s="739" t="s">
        <v>856</v>
      </c>
      <c r="B1569" s="707"/>
      <c r="C1569" s="740"/>
      <c r="D1569" s="740"/>
      <c r="E1569" s="1267">
        <v>419</v>
      </c>
      <c r="F1569" s="1267"/>
      <c r="G1569" s="1270"/>
      <c r="H1569" s="1270"/>
      <c r="I1569" s="737">
        <v>419</v>
      </c>
      <c r="J1569" s="737"/>
      <c r="K1569" s="1268">
        <v>3.6923781911753044E-3</v>
      </c>
      <c r="L1569" s="1268"/>
      <c r="Q1569" s="732"/>
      <c r="R1569" s="732"/>
    </row>
    <row r="1570" spans="1:20" ht="15.6" x14ac:dyDescent="0.3">
      <c r="A1570" s="739" t="s">
        <v>857</v>
      </c>
      <c r="B1570" s="707"/>
      <c r="C1570" s="740"/>
      <c r="D1570" s="740"/>
      <c r="E1570" s="1267">
        <v>29204</v>
      </c>
      <c r="F1570" s="1267"/>
      <c r="G1570" s="1270"/>
      <c r="H1570" s="1270"/>
      <c r="I1570" s="737">
        <v>29204</v>
      </c>
      <c r="J1570" s="737"/>
      <c r="K1570" s="1268">
        <v>0.25735611621738325</v>
      </c>
      <c r="L1570" s="1268"/>
      <c r="P1570" s="741"/>
      <c r="Q1570" s="742"/>
      <c r="R1570" s="742"/>
      <c r="S1570" s="741"/>
      <c r="T1570" s="741"/>
    </row>
    <row r="1571" spans="1:20" ht="15.6" x14ac:dyDescent="0.3">
      <c r="A1571" s="739" t="s">
        <v>663</v>
      </c>
      <c r="B1571" s="707"/>
      <c r="C1571" s="740"/>
      <c r="D1571" s="740"/>
      <c r="E1571" s="1267">
        <v>3197</v>
      </c>
      <c r="F1571" s="1267"/>
      <c r="G1571" s="1267">
        <v>1111</v>
      </c>
      <c r="H1571" s="1267"/>
      <c r="I1571" s="737">
        <v>4308</v>
      </c>
      <c r="J1571" s="737"/>
      <c r="K1571" s="1268">
        <v>3.7963640209029141E-2</v>
      </c>
      <c r="L1571" s="1268"/>
      <c r="P1571" s="741"/>
      <c r="Q1571" s="742"/>
      <c r="R1571" s="743"/>
      <c r="S1571" s="744"/>
      <c r="T1571" s="744"/>
    </row>
    <row r="1572" spans="1:20" ht="15.6" x14ac:dyDescent="0.3">
      <c r="A1572" s="739" t="s">
        <v>858</v>
      </c>
      <c r="B1572" s="707"/>
      <c r="C1572" s="740"/>
      <c r="D1572" s="740"/>
      <c r="E1572" s="1267">
        <v>95</v>
      </c>
      <c r="F1572" s="1267"/>
      <c r="G1572" s="1270"/>
      <c r="H1572" s="1270"/>
      <c r="I1572" s="737">
        <v>95</v>
      </c>
      <c r="J1572" s="737"/>
      <c r="K1572" s="1268">
        <v>8.3717405289177548E-4</v>
      </c>
      <c r="L1572" s="1268"/>
      <c r="P1572" s="741"/>
      <c r="Q1572" s="742"/>
      <c r="R1572" s="743" t="s">
        <v>649</v>
      </c>
      <c r="S1572" s="744" t="s">
        <v>853</v>
      </c>
      <c r="T1572" s="744"/>
    </row>
    <row r="1573" spans="1:20" ht="15.6" x14ac:dyDescent="0.3">
      <c r="A1573" s="739" t="s">
        <v>665</v>
      </c>
      <c r="B1573" s="707"/>
      <c r="C1573" s="740"/>
      <c r="D1573" s="740"/>
      <c r="E1573" s="1270"/>
      <c r="F1573" s="1270"/>
      <c r="G1573" s="1267">
        <v>0</v>
      </c>
      <c r="H1573" s="1267"/>
      <c r="I1573" s="737">
        <v>0</v>
      </c>
      <c r="J1573" s="737"/>
      <c r="K1573" s="1268">
        <v>0</v>
      </c>
      <c r="L1573" s="1268"/>
      <c r="P1573" s="741"/>
      <c r="Q1573" s="742"/>
      <c r="R1573" s="743">
        <v>101010</v>
      </c>
      <c r="S1573" s="743">
        <v>12467</v>
      </c>
      <c r="T1573" s="744"/>
    </row>
    <row r="1574" spans="1:20" ht="15.6" x14ac:dyDescent="0.3">
      <c r="A1574" s="739" t="s">
        <v>666</v>
      </c>
      <c r="B1574" s="707"/>
      <c r="C1574" s="740"/>
      <c r="D1574" s="740"/>
      <c r="E1574" s="1267">
        <v>4230</v>
      </c>
      <c r="F1574" s="1267"/>
      <c r="G1574" s="1267">
        <v>31</v>
      </c>
      <c r="H1574" s="1267"/>
      <c r="I1574" s="737">
        <v>4261</v>
      </c>
      <c r="J1574" s="737"/>
      <c r="K1574" s="1268">
        <v>3.7549459361809E-2</v>
      </c>
      <c r="L1574" s="1268"/>
      <c r="P1574" s="741"/>
      <c r="Q1574" s="742"/>
      <c r="R1574" s="743"/>
      <c r="S1574" s="744"/>
      <c r="T1574" s="744"/>
    </row>
    <row r="1575" spans="1:20" ht="15.6" x14ac:dyDescent="0.3">
      <c r="A1575" s="739" t="s">
        <v>667</v>
      </c>
      <c r="B1575" s="707"/>
      <c r="C1575" s="740"/>
      <c r="D1575" s="740"/>
      <c r="E1575" s="1267">
        <v>60738</v>
      </c>
      <c r="F1575" s="1267"/>
      <c r="G1575" s="1267">
        <v>10489</v>
      </c>
      <c r="H1575" s="1267"/>
      <c r="I1575" s="737">
        <v>71227</v>
      </c>
      <c r="J1575" s="737"/>
      <c r="K1575" s="1268">
        <v>0.62767785542444721</v>
      </c>
      <c r="L1575" s="1268"/>
      <c r="P1575" s="741"/>
      <c r="Q1575" s="742"/>
      <c r="R1575" s="742"/>
      <c r="S1575" s="741"/>
      <c r="T1575" s="741"/>
    </row>
    <row r="1576" spans="1:20" ht="15.6" x14ac:dyDescent="0.3">
      <c r="A1576" s="739" t="s">
        <v>668</v>
      </c>
      <c r="B1576" s="707"/>
      <c r="C1576" s="740"/>
      <c r="D1576" s="740"/>
      <c r="E1576" s="1267">
        <v>25</v>
      </c>
      <c r="F1576" s="1267"/>
      <c r="G1576" s="1267">
        <v>3</v>
      </c>
      <c r="H1576" s="1267"/>
      <c r="I1576" s="737">
        <v>28</v>
      </c>
      <c r="J1576" s="737"/>
      <c r="K1576" s="1268">
        <v>2.4674603664178645E-4</v>
      </c>
      <c r="L1576" s="1268"/>
      <c r="Q1576" s="732"/>
      <c r="R1576" s="732"/>
    </row>
    <row r="1577" spans="1:20" ht="15.6" x14ac:dyDescent="0.3">
      <c r="A1577" s="745" t="s">
        <v>669</v>
      </c>
      <c r="B1577" s="726"/>
      <c r="C1577" s="746"/>
      <c r="D1577" s="746"/>
      <c r="E1577" s="1267">
        <v>0</v>
      </c>
      <c r="F1577" s="1267"/>
      <c r="G1577" s="1267">
        <v>33</v>
      </c>
      <c r="H1577" s="1267"/>
      <c r="I1577" s="737">
        <v>33</v>
      </c>
      <c r="J1577" s="747"/>
      <c r="K1577" s="1268">
        <v>2.9080782889924831E-4</v>
      </c>
      <c r="L1577" s="1268"/>
      <c r="Q1577" s="732"/>
      <c r="R1577" s="732"/>
    </row>
    <row r="1578" spans="1:20" ht="15.6" x14ac:dyDescent="0.3">
      <c r="A1578" s="745" t="s">
        <v>859</v>
      </c>
      <c r="B1578" s="726"/>
      <c r="C1578" s="746"/>
      <c r="D1578" s="746"/>
      <c r="E1578" s="1267">
        <v>0</v>
      </c>
      <c r="F1578" s="1267"/>
      <c r="G1578" s="1267">
        <v>0</v>
      </c>
      <c r="H1578" s="1267"/>
      <c r="I1578" s="737">
        <v>0</v>
      </c>
      <c r="J1578" s="747"/>
      <c r="K1578" s="1268">
        <v>0</v>
      </c>
      <c r="L1578" s="1268"/>
      <c r="Q1578" s="732"/>
      <c r="R1578" s="732"/>
    </row>
    <row r="1579" spans="1:20" ht="15.6" x14ac:dyDescent="0.3">
      <c r="A1579" s="745" t="s">
        <v>671</v>
      </c>
      <c r="B1579" s="726"/>
      <c r="C1579" s="746"/>
      <c r="D1579" s="746"/>
      <c r="E1579" s="1269">
        <v>2753</v>
      </c>
      <c r="F1579" s="1269"/>
      <c r="G1579" s="1270"/>
      <c r="H1579" s="1270"/>
      <c r="I1579" s="737">
        <v>2753</v>
      </c>
      <c r="J1579" s="747"/>
      <c r="K1579" s="1268">
        <v>2.4260422816958501E-2</v>
      </c>
      <c r="L1579" s="1268"/>
      <c r="Q1579" s="732"/>
      <c r="R1579" s="732"/>
    </row>
    <row r="1580" spans="1:20" ht="15.6" x14ac:dyDescent="0.3">
      <c r="A1580" s="748" t="s">
        <v>1</v>
      </c>
      <c r="B1580" s="748"/>
      <c r="C1580" s="748"/>
      <c r="D1580" s="748"/>
      <c r="E1580" s="1263">
        <v>101010</v>
      </c>
      <c r="F1580" s="1263"/>
      <c r="G1580" s="1263">
        <v>12467</v>
      </c>
      <c r="H1580" s="1263"/>
      <c r="I1580" s="749">
        <v>113477</v>
      </c>
      <c r="J1580" s="749"/>
      <c r="K1580" s="1264">
        <v>1</v>
      </c>
      <c r="L1580" s="1264"/>
      <c r="Q1580" s="732"/>
      <c r="R1580" s="732"/>
    </row>
    <row r="1584" spans="1:20" ht="18.600000000000001" thickBot="1" x14ac:dyDescent="0.35">
      <c r="A1584" s="649" t="s">
        <v>860</v>
      </c>
      <c r="B1584" s="650"/>
      <c r="C1584" s="650"/>
      <c r="D1584" s="650"/>
      <c r="E1584" s="650"/>
      <c r="F1584" s="650"/>
      <c r="G1584" s="650"/>
      <c r="H1584" s="650"/>
      <c r="I1584" s="650"/>
      <c r="J1584" s="650"/>
      <c r="K1584" s="650"/>
      <c r="L1584" s="650"/>
    </row>
    <row r="1585" spans="1:18" ht="18.600000000000001" thickTop="1" x14ac:dyDescent="0.3">
      <c r="A1585" s="651"/>
      <c r="B1585" s="652"/>
      <c r="C1585" s="652"/>
      <c r="D1585" s="652"/>
      <c r="E1585" s="652"/>
      <c r="F1585" s="652"/>
      <c r="G1585" s="652"/>
      <c r="H1585" s="652"/>
      <c r="I1585" s="298"/>
      <c r="J1585" s="298"/>
      <c r="K1585" s="298"/>
      <c r="L1585" s="298"/>
      <c r="M1585" s="650"/>
      <c r="N1585" s="650"/>
      <c r="O1585" s="650"/>
      <c r="P1585" s="298"/>
      <c r="Q1585" s="298"/>
    </row>
    <row r="1586" spans="1:18" ht="18" x14ac:dyDescent="0.3">
      <c r="A1586" s="1265" t="s">
        <v>0</v>
      </c>
      <c r="B1586" s="1265" t="s">
        <v>1</v>
      </c>
      <c r="C1586" s="1266" t="s">
        <v>861</v>
      </c>
      <c r="D1586" s="1266"/>
      <c r="E1586" s="1266"/>
      <c r="F1586" s="1266"/>
      <c r="G1586" s="1266"/>
      <c r="H1586" s="1266"/>
      <c r="I1586" s="750"/>
      <c r="J1586" s="750"/>
      <c r="K1586" s="750"/>
      <c r="L1586" s="750"/>
      <c r="M1586" s="298"/>
      <c r="N1586" s="298"/>
      <c r="O1586" s="298"/>
      <c r="P1586" s="298"/>
      <c r="Q1586" s="298"/>
      <c r="R1586" s="732"/>
    </row>
    <row r="1587" spans="1:18" ht="32.4" customHeight="1" x14ac:dyDescent="0.3">
      <c r="A1587" s="1265"/>
      <c r="B1587" s="1265"/>
      <c r="C1587" s="751" t="s">
        <v>862</v>
      </c>
      <c r="D1587" s="751" t="s">
        <v>177</v>
      </c>
      <c r="E1587" s="751" t="s">
        <v>863</v>
      </c>
      <c r="F1587" s="751" t="s">
        <v>864</v>
      </c>
      <c r="G1587" s="751" t="s">
        <v>865</v>
      </c>
      <c r="H1587" s="751" t="s">
        <v>866</v>
      </c>
      <c r="I1587" s="750"/>
      <c r="J1587" s="750"/>
      <c r="K1587" s="750"/>
      <c r="L1587" s="750"/>
      <c r="M1587" s="750"/>
      <c r="N1587" s="750"/>
      <c r="O1587" s="750"/>
      <c r="P1587" s="750"/>
      <c r="Q1587" s="750"/>
      <c r="R1587" s="732"/>
    </row>
    <row r="1588" spans="1:18" ht="15.6" x14ac:dyDescent="0.3">
      <c r="A1588" s="656" t="s">
        <v>277</v>
      </c>
      <c r="B1588" s="657">
        <v>47065</v>
      </c>
      <c r="C1588" s="1182">
        <v>1364</v>
      </c>
      <c r="D1588" s="1182">
        <v>14516</v>
      </c>
      <c r="E1588" s="1182">
        <v>288</v>
      </c>
      <c r="F1588" s="1182">
        <v>77</v>
      </c>
      <c r="G1588" s="1182">
        <v>99</v>
      </c>
      <c r="H1588" s="1182">
        <v>30721</v>
      </c>
      <c r="I1588" s="752"/>
      <c r="J1588" s="752"/>
      <c r="K1588" s="752"/>
      <c r="L1588" s="752"/>
      <c r="M1588" s="750"/>
      <c r="N1588" s="750"/>
      <c r="O1588" s="750"/>
      <c r="P1588" s="750"/>
      <c r="Q1588" s="750"/>
      <c r="R1588" s="732"/>
    </row>
    <row r="1589" spans="1:18" ht="15.6" x14ac:dyDescent="0.3">
      <c r="A1589" s="658" t="s">
        <v>278</v>
      </c>
      <c r="B1589" s="657">
        <v>66412</v>
      </c>
      <c r="C1589" s="1182">
        <v>2749</v>
      </c>
      <c r="D1589" s="1182">
        <v>17956</v>
      </c>
      <c r="E1589" s="1182">
        <v>362</v>
      </c>
      <c r="F1589" s="1182">
        <v>244</v>
      </c>
      <c r="G1589" s="1182">
        <v>426</v>
      </c>
      <c r="H1589" s="1182">
        <v>44675</v>
      </c>
      <c r="I1589" s="752"/>
      <c r="J1589" s="752"/>
      <c r="K1589" s="752"/>
      <c r="L1589" s="752"/>
      <c r="M1589" s="752"/>
      <c r="N1589" s="752"/>
      <c r="O1589" s="752"/>
      <c r="P1589" s="752"/>
      <c r="Q1589" s="752"/>
      <c r="R1589" s="732"/>
    </row>
    <row r="1590" spans="1:18" ht="15.6" x14ac:dyDescent="0.3">
      <c r="A1590" s="658" t="s">
        <v>279</v>
      </c>
      <c r="B1590" s="657">
        <v>0</v>
      </c>
      <c r="C1590" s="1182"/>
      <c r="D1590" s="1182"/>
      <c r="E1590" s="1182"/>
      <c r="F1590" s="1182"/>
      <c r="G1590" s="1182"/>
      <c r="H1590" s="1182"/>
      <c r="I1590" s="752"/>
      <c r="J1590" s="752"/>
      <c r="K1590" s="752"/>
      <c r="L1590" s="752"/>
      <c r="M1590" s="752"/>
      <c r="N1590" s="752"/>
      <c r="O1590" s="752"/>
      <c r="P1590" s="752"/>
      <c r="Q1590" s="752"/>
      <c r="R1590" s="732"/>
    </row>
    <row r="1591" spans="1:18" ht="15.6" x14ac:dyDescent="0.3">
      <c r="A1591" s="658" t="s">
        <v>280</v>
      </c>
      <c r="B1591" s="657">
        <v>0</v>
      </c>
      <c r="C1591" s="1182"/>
      <c r="D1591" s="1182"/>
      <c r="E1591" s="1182"/>
      <c r="F1591" s="1182"/>
      <c r="G1591" s="1182"/>
      <c r="H1591" s="1182"/>
      <c r="I1591" s="752"/>
      <c r="J1591" s="752"/>
      <c r="K1591" s="752"/>
      <c r="L1591" s="752"/>
      <c r="M1591" s="752"/>
      <c r="N1591" s="752"/>
      <c r="O1591" s="752"/>
      <c r="P1591" s="752"/>
      <c r="Q1591" s="752"/>
      <c r="R1591" s="732"/>
    </row>
    <row r="1592" spans="1:18" ht="15.6" x14ac:dyDescent="0.3">
      <c r="A1592" s="658" t="s">
        <v>281</v>
      </c>
      <c r="B1592" s="657">
        <v>0</v>
      </c>
      <c r="C1592" s="1182"/>
      <c r="D1592" s="1182"/>
      <c r="E1592" s="1182"/>
      <c r="F1592" s="1182"/>
      <c r="G1592" s="1182"/>
      <c r="H1592" s="1182"/>
      <c r="I1592" s="752"/>
      <c r="J1592" s="752"/>
      <c r="K1592" s="752"/>
      <c r="L1592" s="752"/>
      <c r="M1592" s="752"/>
      <c r="N1592" s="752"/>
      <c r="O1592" s="752"/>
      <c r="P1592" s="752"/>
      <c r="Q1592" s="752"/>
      <c r="R1592" s="732"/>
    </row>
    <row r="1593" spans="1:18" ht="15.6" x14ac:dyDescent="0.3">
      <c r="A1593" s="658" t="s">
        <v>282</v>
      </c>
      <c r="B1593" s="657">
        <v>0</v>
      </c>
      <c r="C1593" s="1182"/>
      <c r="D1593" s="1182"/>
      <c r="E1593" s="1182"/>
      <c r="F1593" s="1182"/>
      <c r="G1593" s="1182"/>
      <c r="H1593" s="1182"/>
      <c r="I1593" s="752"/>
      <c r="J1593" s="752"/>
      <c r="K1593" s="752"/>
      <c r="L1593" s="752"/>
      <c r="M1593" s="752"/>
      <c r="N1593" s="752"/>
      <c r="O1593" s="752"/>
      <c r="P1593" s="752"/>
      <c r="Q1593" s="752"/>
      <c r="R1593" s="732"/>
    </row>
    <row r="1594" spans="1:18" ht="15.6" x14ac:dyDescent="0.3">
      <c r="A1594" s="658" t="s">
        <v>283</v>
      </c>
      <c r="B1594" s="657">
        <v>0</v>
      </c>
      <c r="C1594" s="1182"/>
      <c r="D1594" s="1182"/>
      <c r="E1594" s="1182"/>
      <c r="F1594" s="1182"/>
      <c r="G1594" s="1182"/>
      <c r="H1594" s="1182"/>
      <c r="I1594" s="752"/>
      <c r="J1594" s="752"/>
      <c r="K1594" s="752"/>
      <c r="L1594" s="752"/>
      <c r="M1594" s="752"/>
      <c r="N1594" s="752"/>
      <c r="O1594" s="752"/>
      <c r="P1594" s="752"/>
      <c r="Q1594" s="752"/>
      <c r="R1594" s="732"/>
    </row>
    <row r="1595" spans="1:18" ht="15.6" x14ac:dyDescent="0.3">
      <c r="A1595" s="658" t="s">
        <v>284</v>
      </c>
      <c r="B1595" s="657">
        <v>0</v>
      </c>
      <c r="C1595" s="1182"/>
      <c r="D1595" s="1182"/>
      <c r="E1595" s="1182"/>
      <c r="F1595" s="1182"/>
      <c r="G1595" s="1182"/>
      <c r="H1595" s="1182"/>
      <c r="I1595" s="752"/>
      <c r="J1595" s="752"/>
      <c r="K1595" s="752"/>
      <c r="L1595" s="752"/>
      <c r="M1595" s="752"/>
      <c r="N1595" s="752"/>
      <c r="O1595" s="752"/>
      <c r="P1595" s="752"/>
      <c r="Q1595" s="752"/>
      <c r="R1595" s="732"/>
    </row>
    <row r="1596" spans="1:18" ht="15.6" x14ac:dyDescent="0.3">
      <c r="A1596" s="658" t="s">
        <v>285</v>
      </c>
      <c r="B1596" s="657">
        <v>0</v>
      </c>
      <c r="C1596" s="1182"/>
      <c r="D1596" s="1182"/>
      <c r="E1596" s="1182"/>
      <c r="F1596" s="1182"/>
      <c r="G1596" s="1182"/>
      <c r="H1596" s="1182"/>
      <c r="I1596" s="752"/>
      <c r="J1596" s="752"/>
      <c r="K1596" s="752"/>
      <c r="L1596" s="752"/>
      <c r="M1596" s="752"/>
      <c r="N1596" s="752"/>
      <c r="O1596" s="752"/>
      <c r="P1596" s="752"/>
      <c r="Q1596" s="752"/>
      <c r="R1596" s="732"/>
    </row>
    <row r="1597" spans="1:18" ht="15.6" x14ac:dyDescent="0.3">
      <c r="A1597" s="658" t="s">
        <v>286</v>
      </c>
      <c r="B1597" s="657">
        <v>0</v>
      </c>
      <c r="C1597" s="1182"/>
      <c r="D1597" s="1182"/>
      <c r="E1597" s="1182"/>
      <c r="F1597" s="1182"/>
      <c r="G1597" s="1182"/>
      <c r="H1597" s="1182"/>
      <c r="I1597" s="752"/>
      <c r="J1597" s="752"/>
      <c r="K1597" s="752"/>
      <c r="L1597" s="752"/>
      <c r="M1597" s="752"/>
      <c r="N1597" s="752"/>
      <c r="O1597" s="752"/>
      <c r="P1597" s="752"/>
      <c r="Q1597" s="752"/>
      <c r="R1597" s="732"/>
    </row>
    <row r="1598" spans="1:18" ht="15.6" x14ac:dyDescent="0.3">
      <c r="A1598" s="658" t="s">
        <v>287</v>
      </c>
      <c r="B1598" s="657">
        <v>0</v>
      </c>
      <c r="C1598" s="1182"/>
      <c r="D1598" s="1182"/>
      <c r="E1598" s="1182"/>
      <c r="F1598" s="1182"/>
      <c r="G1598" s="1182"/>
      <c r="H1598" s="1182"/>
      <c r="I1598" s="752"/>
      <c r="J1598" s="752"/>
      <c r="K1598" s="752"/>
      <c r="L1598" s="752"/>
      <c r="M1598" s="752"/>
      <c r="N1598" s="752"/>
      <c r="O1598" s="752"/>
      <c r="P1598" s="752"/>
      <c r="Q1598" s="752"/>
      <c r="R1598" s="732"/>
    </row>
    <row r="1599" spans="1:18" ht="15.6" x14ac:dyDescent="0.3">
      <c r="A1599" s="658" t="s">
        <v>288</v>
      </c>
      <c r="B1599" s="657">
        <v>0</v>
      </c>
      <c r="C1599" s="1182"/>
      <c r="D1599" s="1182"/>
      <c r="E1599" s="1182"/>
      <c r="F1599" s="1182"/>
      <c r="G1599" s="1182"/>
      <c r="H1599" s="1182"/>
      <c r="I1599" s="752"/>
      <c r="J1599" s="752"/>
      <c r="K1599" s="752"/>
      <c r="L1599" s="752"/>
      <c r="M1599" s="752"/>
      <c r="N1599" s="752"/>
      <c r="O1599" s="752"/>
      <c r="P1599" s="752"/>
      <c r="Q1599" s="752"/>
    </row>
    <row r="1600" spans="1:18" ht="15.6" x14ac:dyDescent="0.3">
      <c r="A1600" s="753" t="s">
        <v>1</v>
      </c>
      <c r="B1600" s="754">
        <v>113477</v>
      </c>
      <c r="C1600" s="754">
        <v>4113</v>
      </c>
      <c r="D1600" s="754">
        <v>32472</v>
      </c>
      <c r="E1600" s="754">
        <v>650</v>
      </c>
      <c r="F1600" s="754">
        <v>321</v>
      </c>
      <c r="G1600" s="754">
        <v>525</v>
      </c>
      <c r="H1600" s="754">
        <v>75396</v>
      </c>
      <c r="I1600" s="755"/>
      <c r="J1600" s="755"/>
      <c r="K1600" s="755"/>
      <c r="L1600" s="755"/>
      <c r="M1600" s="752"/>
      <c r="N1600" s="752"/>
      <c r="O1600" s="752"/>
      <c r="P1600" s="752"/>
      <c r="Q1600" s="752"/>
    </row>
    <row r="1601" spans="1:29" ht="16.2" thickBot="1" x14ac:dyDescent="0.35">
      <c r="A1601" s="663" t="s">
        <v>340</v>
      </c>
      <c r="B1601" s="756">
        <v>1</v>
      </c>
      <c r="C1601" s="756">
        <v>3.6245230310988127E-2</v>
      </c>
      <c r="D1601" s="756">
        <v>0.28615490363686036</v>
      </c>
      <c r="E1601" s="756">
        <v>5.7280329934700424E-3</v>
      </c>
      <c r="F1601" s="756">
        <v>2.8287670629290516E-3</v>
      </c>
      <c r="G1601" s="756">
        <v>4.6264881870334961E-3</v>
      </c>
      <c r="H1601" s="756">
        <v>0.66441657780871899</v>
      </c>
      <c r="I1601" s="757"/>
      <c r="J1601" s="757"/>
      <c r="K1601" s="757"/>
      <c r="L1601" s="757"/>
      <c r="M1601" s="755"/>
      <c r="N1601" s="755"/>
      <c r="O1601" s="755"/>
      <c r="P1601" s="755"/>
      <c r="Q1601" s="755"/>
    </row>
    <row r="1602" spans="1:29" ht="15.6" x14ac:dyDescent="0.3">
      <c r="M1602" s="757"/>
      <c r="N1602" s="757"/>
      <c r="O1602" s="757"/>
      <c r="P1602" s="757"/>
      <c r="Q1602" s="757"/>
    </row>
    <row r="1604" spans="1:29" ht="30" customHeight="1" x14ac:dyDescent="0.3">
      <c r="A1604" s="1259" t="s">
        <v>867</v>
      </c>
      <c r="B1604" s="1259"/>
      <c r="C1604" s="1259"/>
      <c r="D1604" s="1259"/>
      <c r="E1604" s="1259"/>
      <c r="F1604" s="1259"/>
      <c r="G1604" s="1259"/>
      <c r="H1604" s="1259"/>
      <c r="I1604" s="1259"/>
      <c r="J1604" s="1259"/>
      <c r="K1604" s="1259"/>
      <c r="L1604" s="1259"/>
      <c r="M1604" s="1259"/>
      <c r="N1604" s="1259"/>
      <c r="O1604" s="1259"/>
      <c r="P1604" s="1259"/>
      <c r="Q1604" s="1259"/>
      <c r="R1604" s="1259"/>
      <c r="S1604" s="1259"/>
      <c r="T1604" s="1259"/>
      <c r="U1604" s="1259"/>
      <c r="V1604" s="1259"/>
      <c r="W1604" s="1259"/>
      <c r="X1604" s="1259"/>
      <c r="Y1604" s="1259"/>
      <c r="Z1604" s="1259"/>
      <c r="AA1604" s="1259"/>
      <c r="AB1604" s="1259"/>
      <c r="AC1604" s="1259"/>
    </row>
    <row r="1605" spans="1:29" x14ac:dyDescent="0.3">
      <c r="A1605" s="758"/>
      <c r="B1605" s="758"/>
      <c r="C1605" s="758"/>
      <c r="D1605" s="758"/>
      <c r="E1605" s="758"/>
      <c r="F1605" s="758"/>
      <c r="G1605" s="758"/>
      <c r="H1605" s="758"/>
      <c r="I1605" s="758"/>
      <c r="J1605" s="758"/>
      <c r="K1605" s="758"/>
      <c r="L1605" s="758"/>
      <c r="M1605" s="758"/>
      <c r="N1605" s="758"/>
      <c r="O1605" s="758"/>
      <c r="P1605" s="758"/>
      <c r="Q1605" s="758"/>
      <c r="R1605" s="758"/>
      <c r="S1605" s="758"/>
      <c r="T1605" s="758"/>
      <c r="U1605" s="758"/>
      <c r="V1605" s="758"/>
      <c r="W1605" s="758"/>
      <c r="X1605" s="758"/>
      <c r="Y1605" s="758"/>
      <c r="Z1605" s="758"/>
      <c r="AA1605" s="758"/>
      <c r="AB1605" s="758"/>
      <c r="AC1605" s="758"/>
    </row>
    <row r="1606" spans="1:29" ht="18" thickBot="1" x14ac:dyDescent="0.35">
      <c r="A1606" s="759" t="s">
        <v>868</v>
      </c>
      <c r="B1606" s="759"/>
      <c r="C1606" s="759"/>
      <c r="D1606" s="759"/>
      <c r="E1606" s="759"/>
      <c r="F1606" s="759"/>
      <c r="G1606" s="759"/>
      <c r="H1606" s="759"/>
      <c r="I1606" s="759"/>
      <c r="J1606" s="759"/>
      <c r="K1606" s="759"/>
      <c r="L1606" s="759"/>
      <c r="M1606" s="759"/>
      <c r="N1606" s="759"/>
      <c r="O1606" s="759"/>
      <c r="P1606" s="759"/>
      <c r="Q1606" s="759"/>
      <c r="R1606" s="759"/>
      <c r="S1606" s="759"/>
      <c r="T1606" s="759"/>
      <c r="U1606" s="759"/>
      <c r="V1606" s="759"/>
      <c r="W1606" s="759"/>
      <c r="X1606" s="759"/>
      <c r="Y1606" s="759"/>
      <c r="Z1606" s="759"/>
      <c r="AA1606" s="759"/>
      <c r="AB1606" s="759"/>
      <c r="AC1606" s="759"/>
    </row>
    <row r="1607" spans="1:29" ht="15" thickTop="1" x14ac:dyDescent="0.3">
      <c r="A1607" s="758"/>
      <c r="B1607" s="758"/>
      <c r="C1607" s="758"/>
      <c r="D1607" s="758"/>
      <c r="E1607" s="758"/>
      <c r="F1607" s="758"/>
      <c r="G1607" s="758"/>
      <c r="H1607" s="758"/>
      <c r="I1607" s="758"/>
      <c r="J1607" s="758"/>
      <c r="K1607" s="760"/>
      <c r="L1607" s="760"/>
      <c r="M1607" s="760"/>
      <c r="N1607" s="760"/>
      <c r="O1607" s="760"/>
      <c r="P1607" s="758"/>
      <c r="Q1607" s="758"/>
      <c r="R1607" s="758"/>
      <c r="S1607" s="758"/>
      <c r="T1607" s="758"/>
      <c r="U1607" s="758"/>
      <c r="V1607" s="758"/>
      <c r="W1607" s="758"/>
      <c r="X1607" s="758"/>
      <c r="Y1607" s="758"/>
      <c r="Z1607" s="758"/>
      <c r="AA1607" s="758"/>
      <c r="AB1607" s="758"/>
      <c r="AC1607" s="758"/>
    </row>
    <row r="1608" spans="1:29" s="763" customFormat="1" ht="34.200000000000003" customHeight="1" x14ac:dyDescent="0.3">
      <c r="A1608" s="1260" t="s">
        <v>0</v>
      </c>
      <c r="B1608" s="1262" t="s">
        <v>794</v>
      </c>
      <c r="C1608" s="1262"/>
      <c r="D1608" s="1262"/>
      <c r="E1608" s="761"/>
      <c r="F1608" s="1262" t="s">
        <v>821</v>
      </c>
      <c r="G1608" s="1262"/>
      <c r="H1608" s="1262"/>
      <c r="I1608" s="761"/>
      <c r="J1608" s="761"/>
      <c r="K1608" s="762"/>
      <c r="L1608" s="762"/>
      <c r="M1608" s="762"/>
      <c r="N1608" s="762"/>
      <c r="O1608" s="762"/>
      <c r="P1608" s="761"/>
      <c r="Q1608" s="761"/>
      <c r="R1608" s="761"/>
      <c r="S1608" s="761"/>
      <c r="T1608" s="761"/>
      <c r="U1608" s="761"/>
      <c r="V1608" s="761"/>
      <c r="W1608" s="761"/>
      <c r="X1608" s="761"/>
      <c r="Y1608" s="761"/>
      <c r="Z1608" s="761"/>
      <c r="AA1608" s="761"/>
      <c r="AB1608" s="761"/>
      <c r="AC1608" s="761"/>
    </row>
    <row r="1609" spans="1:29" s="763" customFormat="1" ht="15.6" x14ac:dyDescent="0.3">
      <c r="A1609" s="1261"/>
      <c r="B1609" s="764">
        <v>2017</v>
      </c>
      <c r="C1609" s="764">
        <v>2018</v>
      </c>
      <c r="D1609" s="765" t="s">
        <v>869</v>
      </c>
      <c r="E1609" s="761"/>
      <c r="F1609" s="764">
        <v>2017</v>
      </c>
      <c r="G1609" s="764">
        <v>2018</v>
      </c>
      <c r="H1609" s="765" t="s">
        <v>869</v>
      </c>
      <c r="I1609" s="761"/>
      <c r="J1609" s="761"/>
      <c r="K1609" s="766"/>
      <c r="L1609" s="766"/>
      <c r="M1609" s="766"/>
      <c r="N1609" s="767"/>
      <c r="O1609" s="762"/>
      <c r="P1609" s="761"/>
      <c r="Q1609" s="761"/>
      <c r="R1609" s="761"/>
      <c r="S1609" s="761"/>
      <c r="T1609" s="761"/>
      <c r="U1609" s="761"/>
      <c r="V1609" s="761"/>
      <c r="W1609" s="761"/>
      <c r="X1609" s="761"/>
      <c r="Y1609" s="761"/>
      <c r="Z1609" s="761"/>
      <c r="AA1609" s="761"/>
      <c r="AB1609" s="761"/>
      <c r="AC1609" s="761"/>
    </row>
    <row r="1610" spans="1:29" s="763" customFormat="1" ht="15.6" x14ac:dyDescent="0.3">
      <c r="A1610" s="768" t="s">
        <v>277</v>
      </c>
      <c r="B1610" s="769">
        <v>1525</v>
      </c>
      <c r="C1610" s="769">
        <v>1870</v>
      </c>
      <c r="D1610" s="770">
        <v>0.22622950819672139</v>
      </c>
      <c r="E1610" s="761"/>
      <c r="F1610" s="769">
        <v>32767</v>
      </c>
      <c r="G1610" s="769">
        <v>47065</v>
      </c>
      <c r="H1610" s="770">
        <v>0.43635364848780789</v>
      </c>
      <c r="I1610" s="761"/>
      <c r="J1610" s="761"/>
      <c r="K1610" s="771"/>
      <c r="L1610" s="772"/>
      <c r="M1610" s="772"/>
      <c r="N1610" s="773"/>
      <c r="O1610" s="762"/>
      <c r="P1610" s="761"/>
      <c r="Q1610" s="761"/>
      <c r="R1610" s="761"/>
      <c r="S1610" s="761"/>
      <c r="T1610" s="761"/>
      <c r="U1610" s="761"/>
      <c r="V1610" s="761"/>
      <c r="W1610" s="761"/>
      <c r="X1610" s="761"/>
      <c r="Y1610" s="761"/>
      <c r="Z1610" s="761"/>
      <c r="AA1610" s="761"/>
      <c r="AB1610" s="761"/>
      <c r="AC1610" s="761"/>
    </row>
    <row r="1611" spans="1:29" s="763" customFormat="1" ht="15.6" x14ac:dyDescent="0.3">
      <c r="A1611" s="768" t="s">
        <v>278</v>
      </c>
      <c r="B1611" s="769">
        <v>1780</v>
      </c>
      <c r="C1611" s="769">
        <v>2175</v>
      </c>
      <c r="D1611" s="770">
        <v>0.2219101123595506</v>
      </c>
      <c r="E1611" s="761"/>
      <c r="F1611" s="769">
        <v>55807</v>
      </c>
      <c r="G1611" s="769">
        <v>66412</v>
      </c>
      <c r="H1611" s="770">
        <v>0.19002992456143497</v>
      </c>
      <c r="I1611" s="761"/>
      <c r="J1611" s="761"/>
      <c r="K1611" s="771"/>
      <c r="L1611" s="772"/>
      <c r="M1611" s="772"/>
      <c r="N1611" s="773"/>
      <c r="O1611" s="762"/>
      <c r="P1611" s="761"/>
      <c r="Q1611" s="761"/>
      <c r="R1611" s="761"/>
      <c r="S1611" s="761"/>
      <c r="T1611" s="761"/>
      <c r="U1611" s="761"/>
      <c r="V1611" s="761"/>
      <c r="W1611" s="761"/>
      <c r="X1611" s="761"/>
      <c r="Y1611" s="761"/>
      <c r="Z1611" s="761"/>
      <c r="AA1611" s="761"/>
      <c r="AB1611" s="761"/>
      <c r="AC1611" s="761"/>
    </row>
    <row r="1612" spans="1:29" s="763" customFormat="1" ht="15.6" hidden="1" x14ac:dyDescent="0.3">
      <c r="A1612" s="768" t="s">
        <v>279</v>
      </c>
      <c r="B1612" s="769">
        <v>2946</v>
      </c>
      <c r="C1612" s="769">
        <v>0</v>
      </c>
      <c r="D1612" s="770">
        <v>-1</v>
      </c>
      <c r="E1612" s="761"/>
      <c r="F1612" s="769">
        <v>190613</v>
      </c>
      <c r="G1612" s="769">
        <v>0</v>
      </c>
      <c r="H1612" s="770">
        <v>-1</v>
      </c>
      <c r="I1612" s="761"/>
      <c r="J1612" s="761"/>
      <c r="K1612" s="771"/>
      <c r="L1612" s="772"/>
      <c r="M1612" s="772"/>
      <c r="N1612" s="773"/>
      <c r="O1612" s="762"/>
      <c r="P1612" s="761"/>
      <c r="Q1612" s="761"/>
      <c r="R1612" s="761"/>
      <c r="S1612" s="761"/>
      <c r="T1612" s="761"/>
      <c r="U1612" s="761"/>
      <c r="V1612" s="761"/>
      <c r="W1612" s="761"/>
      <c r="X1612" s="761"/>
      <c r="Y1612" s="761"/>
      <c r="Z1612" s="761"/>
      <c r="AA1612" s="761"/>
      <c r="AB1612" s="761"/>
      <c r="AC1612" s="761"/>
    </row>
    <row r="1613" spans="1:29" s="763" customFormat="1" ht="15.6" hidden="1" x14ac:dyDescent="0.3">
      <c r="A1613" s="768" t="s">
        <v>280</v>
      </c>
      <c r="B1613" s="769">
        <v>2549</v>
      </c>
      <c r="C1613" s="769">
        <v>0</v>
      </c>
      <c r="D1613" s="770">
        <v>-1</v>
      </c>
      <c r="E1613" s="761"/>
      <c r="F1613" s="769">
        <v>110371</v>
      </c>
      <c r="G1613" s="769">
        <v>0</v>
      </c>
      <c r="H1613" s="770">
        <v>-1</v>
      </c>
      <c r="I1613" s="761"/>
      <c r="J1613" s="761"/>
      <c r="K1613" s="771"/>
      <c r="L1613" s="772"/>
      <c r="M1613" s="772"/>
      <c r="N1613" s="773"/>
      <c r="O1613" s="762"/>
      <c r="P1613" s="761"/>
      <c r="Q1613" s="761"/>
      <c r="R1613" s="761"/>
      <c r="S1613" s="761"/>
      <c r="T1613" s="761"/>
      <c r="U1613" s="761"/>
      <c r="V1613" s="761"/>
      <c r="W1613" s="761"/>
      <c r="X1613" s="761"/>
      <c r="Y1613" s="761"/>
      <c r="Z1613" s="761"/>
      <c r="AA1613" s="761"/>
      <c r="AB1613" s="761"/>
      <c r="AC1613" s="761"/>
    </row>
    <row r="1614" spans="1:29" s="763" customFormat="1" ht="15.6" hidden="1" x14ac:dyDescent="0.3">
      <c r="A1614" s="768" t="s">
        <v>281</v>
      </c>
      <c r="B1614" s="769">
        <v>2978</v>
      </c>
      <c r="C1614" s="769">
        <v>0</v>
      </c>
      <c r="D1614" s="770">
        <v>-1</v>
      </c>
      <c r="E1614" s="761"/>
      <c r="F1614" s="769">
        <v>135488</v>
      </c>
      <c r="G1614" s="769">
        <v>0</v>
      </c>
      <c r="H1614" s="770">
        <v>-1</v>
      </c>
      <c r="I1614" s="761"/>
      <c r="J1614" s="761"/>
      <c r="K1614" s="771"/>
      <c r="L1614" s="772"/>
      <c r="M1614" s="772"/>
      <c r="N1614" s="773"/>
      <c r="O1614" s="762"/>
      <c r="P1614" s="761"/>
      <c r="Q1614" s="761"/>
      <c r="R1614" s="761"/>
      <c r="S1614" s="761"/>
      <c r="T1614" s="761"/>
      <c r="U1614" s="761"/>
      <c r="V1614" s="761"/>
      <c r="W1614" s="761"/>
      <c r="X1614" s="761"/>
      <c r="Y1614" s="761"/>
      <c r="Z1614" s="761"/>
      <c r="AA1614" s="761"/>
      <c r="AB1614" s="761"/>
      <c r="AC1614" s="761"/>
    </row>
    <row r="1615" spans="1:29" s="763" customFormat="1" ht="15.6" hidden="1" x14ac:dyDescent="0.3">
      <c r="A1615" s="768" t="s">
        <v>282</v>
      </c>
      <c r="B1615" s="769">
        <v>3214</v>
      </c>
      <c r="C1615" s="769">
        <v>0</v>
      </c>
      <c r="D1615" s="770">
        <v>-1</v>
      </c>
      <c r="E1615" s="761"/>
      <c r="F1615" s="769">
        <v>167016</v>
      </c>
      <c r="G1615" s="769">
        <v>0</v>
      </c>
      <c r="H1615" s="770">
        <v>-1</v>
      </c>
      <c r="I1615" s="761"/>
      <c r="J1615" s="761"/>
      <c r="K1615" s="771"/>
      <c r="L1615" s="772"/>
      <c r="M1615" s="772"/>
      <c r="N1615" s="773"/>
      <c r="O1615" s="762"/>
      <c r="P1615" s="761"/>
      <c r="Q1615" s="761"/>
      <c r="R1615" s="761"/>
      <c r="S1615" s="761"/>
      <c r="T1615" s="761"/>
      <c r="U1615" s="761"/>
      <c r="V1615" s="761"/>
      <c r="W1615" s="761"/>
      <c r="X1615" s="761"/>
      <c r="Y1615" s="761"/>
      <c r="Z1615" s="761"/>
      <c r="AA1615" s="761"/>
      <c r="AB1615" s="761"/>
      <c r="AC1615" s="761"/>
    </row>
    <row r="1616" spans="1:29" s="763" customFormat="1" ht="15.6" hidden="1" x14ac:dyDescent="0.3">
      <c r="A1616" s="768" t="s">
        <v>283</v>
      </c>
      <c r="B1616" s="769">
        <v>2845</v>
      </c>
      <c r="C1616" s="769">
        <v>0</v>
      </c>
      <c r="D1616" s="770">
        <v>-1</v>
      </c>
      <c r="E1616" s="761"/>
      <c r="F1616" s="769">
        <v>123180</v>
      </c>
      <c r="G1616" s="769">
        <v>0</v>
      </c>
      <c r="H1616" s="770">
        <v>-1</v>
      </c>
      <c r="I1616" s="761"/>
      <c r="J1616" s="761"/>
      <c r="K1616" s="771"/>
      <c r="L1616" s="772"/>
      <c r="M1616" s="772"/>
      <c r="N1616" s="773"/>
      <c r="O1616" s="762"/>
      <c r="P1616" s="761"/>
      <c r="Q1616" s="761"/>
      <c r="R1616" s="761"/>
      <c r="S1616" s="761"/>
      <c r="T1616" s="761"/>
      <c r="U1616" s="761"/>
      <c r="V1616" s="761"/>
      <c r="W1616" s="761"/>
      <c r="X1616" s="761"/>
      <c r="Y1616" s="761"/>
      <c r="Z1616" s="761"/>
      <c r="AA1616" s="761"/>
      <c r="AB1616" s="761"/>
      <c r="AC1616" s="761"/>
    </row>
    <row r="1617" spans="1:29" s="763" customFormat="1" ht="15.6" hidden="1" x14ac:dyDescent="0.3">
      <c r="A1617" s="768" t="s">
        <v>284</v>
      </c>
      <c r="B1617" s="769">
        <v>2539</v>
      </c>
      <c r="C1617" s="769">
        <v>0</v>
      </c>
      <c r="D1617" s="770">
        <v>-1</v>
      </c>
      <c r="E1617" s="761"/>
      <c r="F1617" s="769">
        <v>107124</v>
      </c>
      <c r="G1617" s="769">
        <v>0</v>
      </c>
      <c r="H1617" s="770">
        <v>-1</v>
      </c>
      <c r="I1617" s="761"/>
      <c r="J1617" s="761"/>
      <c r="K1617" s="771"/>
      <c r="L1617" s="772"/>
      <c r="M1617" s="772"/>
      <c r="N1617" s="773"/>
      <c r="O1617" s="762"/>
      <c r="P1617" s="761"/>
      <c r="Q1617" s="761"/>
      <c r="R1617" s="761"/>
      <c r="S1617" s="761"/>
      <c r="T1617" s="761"/>
      <c r="U1617" s="761"/>
      <c r="V1617" s="761"/>
      <c r="W1617" s="761"/>
      <c r="X1617" s="761"/>
      <c r="Y1617" s="761"/>
      <c r="Z1617" s="761"/>
      <c r="AA1617" s="761"/>
      <c r="AB1617" s="761"/>
      <c r="AC1617" s="761"/>
    </row>
    <row r="1618" spans="1:29" s="763" customFormat="1" ht="15.6" hidden="1" x14ac:dyDescent="0.3">
      <c r="A1618" s="768" t="s">
        <v>285</v>
      </c>
      <c r="B1618" s="769">
        <v>3875</v>
      </c>
      <c r="C1618" s="769">
        <v>0</v>
      </c>
      <c r="D1618" s="770">
        <v>-1</v>
      </c>
      <c r="E1618" s="761"/>
      <c r="F1618" s="769">
        <v>177359</v>
      </c>
      <c r="G1618" s="769">
        <v>0</v>
      </c>
      <c r="H1618" s="770">
        <v>-1</v>
      </c>
      <c r="I1618" s="761"/>
      <c r="J1618" s="761"/>
      <c r="K1618" s="771"/>
      <c r="L1618" s="772"/>
      <c r="M1618" s="772"/>
      <c r="N1618" s="773"/>
      <c r="O1618" s="762"/>
      <c r="P1618" s="761"/>
      <c r="Q1618" s="761"/>
      <c r="R1618" s="761"/>
      <c r="S1618" s="761"/>
      <c r="T1618" s="761"/>
      <c r="U1618" s="761"/>
      <c r="V1618" s="761"/>
      <c r="W1618" s="761"/>
      <c r="X1618" s="761"/>
      <c r="Y1618" s="761"/>
      <c r="Z1618" s="761"/>
      <c r="AA1618" s="761"/>
      <c r="AB1618" s="761"/>
      <c r="AC1618" s="761"/>
    </row>
    <row r="1619" spans="1:29" s="763" customFormat="1" ht="15.6" hidden="1" x14ac:dyDescent="0.3">
      <c r="A1619" s="768" t="s">
        <v>286</v>
      </c>
      <c r="B1619" s="769">
        <v>4070</v>
      </c>
      <c r="C1619" s="769">
        <v>0</v>
      </c>
      <c r="D1619" s="770">
        <v>-1</v>
      </c>
      <c r="E1619" s="761"/>
      <c r="F1619" s="769">
        <v>167445</v>
      </c>
      <c r="G1619" s="769">
        <v>0</v>
      </c>
      <c r="H1619" s="770">
        <v>-1</v>
      </c>
      <c r="I1619" s="761"/>
      <c r="J1619" s="761"/>
      <c r="K1619" s="771"/>
      <c r="L1619" s="772"/>
      <c r="M1619" s="772"/>
      <c r="N1619" s="773"/>
      <c r="O1619" s="762"/>
      <c r="P1619" s="761"/>
      <c r="Q1619" s="761"/>
      <c r="R1619" s="761"/>
      <c r="S1619" s="761"/>
      <c r="T1619" s="761"/>
      <c r="U1619" s="761"/>
      <c r="V1619" s="761"/>
      <c r="W1619" s="761"/>
      <c r="X1619" s="761"/>
      <c r="Y1619" s="761"/>
      <c r="Z1619" s="761"/>
      <c r="AA1619" s="761"/>
      <c r="AB1619" s="761"/>
      <c r="AC1619" s="761"/>
    </row>
    <row r="1620" spans="1:29" s="763" customFormat="1" ht="15.6" hidden="1" x14ac:dyDescent="0.3">
      <c r="A1620" s="768" t="s">
        <v>287</v>
      </c>
      <c r="B1620" s="769">
        <v>5078</v>
      </c>
      <c r="C1620" s="769">
        <v>0</v>
      </c>
      <c r="D1620" s="770">
        <v>-1</v>
      </c>
      <c r="E1620" s="761"/>
      <c r="F1620" s="769">
        <v>385103</v>
      </c>
      <c r="G1620" s="769">
        <v>0</v>
      </c>
      <c r="H1620" s="770">
        <v>-1</v>
      </c>
      <c r="I1620" s="761"/>
      <c r="J1620" s="761"/>
      <c r="K1620" s="771"/>
      <c r="L1620" s="772"/>
      <c r="M1620" s="772"/>
      <c r="N1620" s="773"/>
      <c r="O1620" s="762"/>
      <c r="P1620" s="761"/>
      <c r="Q1620" s="761"/>
      <c r="R1620" s="761"/>
      <c r="S1620" s="761"/>
      <c r="T1620" s="761"/>
      <c r="U1620" s="761"/>
      <c r="V1620" s="761"/>
      <c r="W1620" s="761"/>
      <c r="X1620" s="761"/>
      <c r="Y1620" s="761"/>
      <c r="Z1620" s="761"/>
      <c r="AA1620" s="761"/>
      <c r="AB1620" s="761"/>
      <c r="AC1620" s="761"/>
    </row>
    <row r="1621" spans="1:29" s="763" customFormat="1" ht="15.6" hidden="1" x14ac:dyDescent="0.3">
      <c r="A1621" s="768" t="s">
        <v>288</v>
      </c>
      <c r="B1621" s="769">
        <v>3123</v>
      </c>
      <c r="C1621" s="769">
        <v>0</v>
      </c>
      <c r="D1621" s="770">
        <v>-1</v>
      </c>
      <c r="E1621" s="761"/>
      <c r="F1621" s="769">
        <v>123167</v>
      </c>
      <c r="G1621" s="769">
        <v>0</v>
      </c>
      <c r="H1621" s="770">
        <v>-1</v>
      </c>
      <c r="I1621" s="761"/>
      <c r="J1621" s="761"/>
      <c r="K1621" s="771"/>
      <c r="L1621" s="772"/>
      <c r="M1621" s="772"/>
      <c r="N1621" s="773"/>
      <c r="O1621" s="762"/>
      <c r="P1621" s="761"/>
      <c r="Q1621" s="761"/>
      <c r="R1621" s="761"/>
      <c r="S1621" s="761"/>
      <c r="T1621" s="761"/>
      <c r="U1621" s="761"/>
      <c r="V1621" s="761"/>
      <c r="W1621" s="761"/>
      <c r="X1621" s="761"/>
      <c r="Y1621" s="761"/>
      <c r="Z1621" s="761"/>
      <c r="AA1621" s="761"/>
      <c r="AB1621" s="761"/>
      <c r="AC1621" s="761"/>
    </row>
    <row r="1622" spans="1:29" s="763" customFormat="1" ht="15.6" x14ac:dyDescent="0.3">
      <c r="A1622" s="774" t="s">
        <v>1</v>
      </c>
      <c r="B1622" s="775">
        <v>3305</v>
      </c>
      <c r="C1622" s="775">
        <v>4045</v>
      </c>
      <c r="D1622" s="776">
        <v>0.22390317700453854</v>
      </c>
      <c r="E1622" s="761"/>
      <c r="F1622" s="775">
        <v>88574</v>
      </c>
      <c r="G1622" s="775">
        <v>113477</v>
      </c>
      <c r="H1622" s="776">
        <v>0.28115474066881929</v>
      </c>
      <c r="I1622" s="761"/>
      <c r="J1622" s="761"/>
      <c r="K1622" s="766"/>
      <c r="L1622" s="777"/>
      <c r="M1622" s="777"/>
      <c r="N1622" s="778"/>
      <c r="O1622" s="762"/>
      <c r="P1622" s="761"/>
      <c r="Q1622" s="761"/>
      <c r="R1622" s="761"/>
      <c r="S1622" s="761"/>
      <c r="T1622" s="761"/>
      <c r="U1622" s="761"/>
      <c r="V1622" s="761"/>
      <c r="W1622" s="761"/>
      <c r="X1622" s="761"/>
      <c r="Y1622" s="761"/>
      <c r="Z1622" s="761"/>
      <c r="AA1622" s="761"/>
      <c r="AB1622" s="761"/>
      <c r="AC1622" s="761"/>
    </row>
  </sheetData>
  <mergeCells count="404">
    <mergeCell ref="A1604:AC1604"/>
    <mergeCell ref="A1608:A1609"/>
    <mergeCell ref="B1608:D1608"/>
    <mergeCell ref="F1608:H1608"/>
    <mergeCell ref="E1580:F1580"/>
    <mergeCell ref="G1580:H1580"/>
    <mergeCell ref="K1580:L1580"/>
    <mergeCell ref="A1586:A1587"/>
    <mergeCell ref="B1586:B1587"/>
    <mergeCell ref="C1586:H1586"/>
    <mergeCell ref="E1578:F1578"/>
    <mergeCell ref="G1578:H1578"/>
    <mergeCell ref="K1578:L1578"/>
    <mergeCell ref="E1579:F1579"/>
    <mergeCell ref="G1579:H1579"/>
    <mergeCell ref="K1579:L1579"/>
    <mergeCell ref="E1576:F1576"/>
    <mergeCell ref="G1576:H1576"/>
    <mergeCell ref="K1576:L1576"/>
    <mergeCell ref="E1577:F1577"/>
    <mergeCell ref="G1577:H1577"/>
    <mergeCell ref="K1577:L1577"/>
    <mergeCell ref="E1574:F1574"/>
    <mergeCell ref="G1574:H1574"/>
    <mergeCell ref="K1574:L1574"/>
    <mergeCell ref="E1575:F1575"/>
    <mergeCell ref="G1575:H1575"/>
    <mergeCell ref="K1575:L1575"/>
    <mergeCell ref="E1572:F1572"/>
    <mergeCell ref="G1572:H1572"/>
    <mergeCell ref="K1572:L1572"/>
    <mergeCell ref="E1573:F1573"/>
    <mergeCell ref="G1573:H1573"/>
    <mergeCell ref="K1573:L1573"/>
    <mergeCell ref="E1570:F1570"/>
    <mergeCell ref="G1570:H1570"/>
    <mergeCell ref="K1570:L1570"/>
    <mergeCell ref="E1571:F1571"/>
    <mergeCell ref="G1571:H1571"/>
    <mergeCell ref="K1571:L1571"/>
    <mergeCell ref="E1568:F1568"/>
    <mergeCell ref="G1568:H1568"/>
    <mergeCell ref="K1568:L1568"/>
    <mergeCell ref="E1569:F1569"/>
    <mergeCell ref="G1569:H1569"/>
    <mergeCell ref="K1569:L1569"/>
    <mergeCell ref="E1566:F1566"/>
    <mergeCell ref="G1566:H1566"/>
    <mergeCell ref="K1566:L1566"/>
    <mergeCell ref="E1567:F1567"/>
    <mergeCell ref="G1567:H1567"/>
    <mergeCell ref="K1567:L1567"/>
    <mergeCell ref="A1562:D1565"/>
    <mergeCell ref="E1562:H1563"/>
    <mergeCell ref="I1562:J1565"/>
    <mergeCell ref="K1562:L1565"/>
    <mergeCell ref="E1564:F1565"/>
    <mergeCell ref="G1564:H1565"/>
    <mergeCell ref="AB1495:AC1495"/>
    <mergeCell ref="AB1496:AC1496"/>
    <mergeCell ref="AB1497:AC1497"/>
    <mergeCell ref="AB1498:AC1498"/>
    <mergeCell ref="AB1499:AC1499"/>
    <mergeCell ref="AB1500:AC1500"/>
    <mergeCell ref="U1491:U1492"/>
    <mergeCell ref="W1491:Y1492"/>
    <mergeCell ref="Z1491:AA1492"/>
    <mergeCell ref="AB1491:AC1492"/>
    <mergeCell ref="AB1493:AC1493"/>
    <mergeCell ref="AB1494:AC1494"/>
    <mergeCell ref="A1486:AC1486"/>
    <mergeCell ref="A1491:C1492"/>
    <mergeCell ref="D1491:E1491"/>
    <mergeCell ref="F1491:G1491"/>
    <mergeCell ref="H1491:I1491"/>
    <mergeCell ref="J1491:K1491"/>
    <mergeCell ref="L1491:M1491"/>
    <mergeCell ref="N1491:O1491"/>
    <mergeCell ref="P1491:Q1491"/>
    <mergeCell ref="R1491:T1491"/>
    <mergeCell ref="Z1477:AA1477"/>
    <mergeCell ref="AB1477:AC1477"/>
    <mergeCell ref="A1479:C1479"/>
    <mergeCell ref="A1480:C1480"/>
    <mergeCell ref="A1481:C1481"/>
    <mergeCell ref="A1482:C1482"/>
    <mergeCell ref="N1477:O1477"/>
    <mergeCell ref="P1477:Q1477"/>
    <mergeCell ref="R1477:S1477"/>
    <mergeCell ref="T1477:U1477"/>
    <mergeCell ref="V1477:W1477"/>
    <mergeCell ref="X1477:Y1477"/>
    <mergeCell ref="AB1467:AC1467"/>
    <mergeCell ref="A1469:C1469"/>
    <mergeCell ref="A1470:C1470"/>
    <mergeCell ref="A1471:C1471"/>
    <mergeCell ref="A1477:C1478"/>
    <mergeCell ref="D1477:E1477"/>
    <mergeCell ref="F1477:G1477"/>
    <mergeCell ref="H1477:I1477"/>
    <mergeCell ref="J1477:K1477"/>
    <mergeCell ref="L1477:M1477"/>
    <mergeCell ref="P1467:Q1467"/>
    <mergeCell ref="R1467:S1467"/>
    <mergeCell ref="T1467:U1467"/>
    <mergeCell ref="V1467:W1467"/>
    <mergeCell ref="X1467:Y1467"/>
    <mergeCell ref="Z1467:AA1467"/>
    <mergeCell ref="D1467:E1467"/>
    <mergeCell ref="F1467:G1467"/>
    <mergeCell ref="H1467:I1467"/>
    <mergeCell ref="J1467:K1467"/>
    <mergeCell ref="L1467:M1467"/>
    <mergeCell ref="N1467:O1467"/>
    <mergeCell ref="A1458:C1458"/>
    <mergeCell ref="A1459:C1459"/>
    <mergeCell ref="A1460:C1460"/>
    <mergeCell ref="A1461:C1461"/>
    <mergeCell ref="A1462:C1462"/>
    <mergeCell ref="A1467:C1468"/>
    <mergeCell ref="A1452:C1452"/>
    <mergeCell ref="A1453:C1453"/>
    <mergeCell ref="A1454:C1454"/>
    <mergeCell ref="A1455:C1455"/>
    <mergeCell ref="A1456:C1456"/>
    <mergeCell ref="A1457:C1457"/>
    <mergeCell ref="V1448:W1448"/>
    <mergeCell ref="X1448:Y1448"/>
    <mergeCell ref="Z1448:AA1448"/>
    <mergeCell ref="AB1448:AC1448"/>
    <mergeCell ref="A1450:C1450"/>
    <mergeCell ref="A1451:C1451"/>
    <mergeCell ref="J1448:K1448"/>
    <mergeCell ref="L1448:M1448"/>
    <mergeCell ref="N1448:O1448"/>
    <mergeCell ref="P1448:Q1448"/>
    <mergeCell ref="R1448:S1448"/>
    <mergeCell ref="T1448:U1448"/>
    <mergeCell ref="A1441:C1441"/>
    <mergeCell ref="A1442:C1442"/>
    <mergeCell ref="A1448:C1449"/>
    <mergeCell ref="D1448:E1448"/>
    <mergeCell ref="F1448:G1448"/>
    <mergeCell ref="H1448:I1448"/>
    <mergeCell ref="T1438:U1438"/>
    <mergeCell ref="V1438:W1438"/>
    <mergeCell ref="X1438:Y1438"/>
    <mergeCell ref="Z1438:AA1438"/>
    <mergeCell ref="AB1438:AC1438"/>
    <mergeCell ref="A1440:C1440"/>
    <mergeCell ref="H1438:I1438"/>
    <mergeCell ref="J1438:K1438"/>
    <mergeCell ref="L1438:M1438"/>
    <mergeCell ref="N1438:O1438"/>
    <mergeCell ref="P1438:Q1438"/>
    <mergeCell ref="R1438:S1438"/>
    <mergeCell ref="A1430:C1430"/>
    <mergeCell ref="A1431:C1431"/>
    <mergeCell ref="A1432:C1432"/>
    <mergeCell ref="A1438:C1439"/>
    <mergeCell ref="D1438:E1438"/>
    <mergeCell ref="F1438:G1438"/>
    <mergeCell ref="A1424:C1424"/>
    <mergeCell ref="A1425:C1425"/>
    <mergeCell ref="A1426:C1426"/>
    <mergeCell ref="A1427:C1427"/>
    <mergeCell ref="A1428:C1428"/>
    <mergeCell ref="A1429:C1429"/>
    <mergeCell ref="AB1417:AC1417"/>
    <mergeCell ref="A1419:C1419"/>
    <mergeCell ref="A1420:C1420"/>
    <mergeCell ref="A1421:C1421"/>
    <mergeCell ref="A1422:C1422"/>
    <mergeCell ref="A1423:C1423"/>
    <mergeCell ref="P1417:Q1417"/>
    <mergeCell ref="R1417:S1417"/>
    <mergeCell ref="T1417:U1417"/>
    <mergeCell ref="V1417:W1417"/>
    <mergeCell ref="X1417:Y1417"/>
    <mergeCell ref="Z1417:AA1417"/>
    <mergeCell ref="D1417:E1417"/>
    <mergeCell ref="F1417:G1417"/>
    <mergeCell ref="H1417:I1417"/>
    <mergeCell ref="J1417:K1417"/>
    <mergeCell ref="L1417:M1417"/>
    <mergeCell ref="N1417:O1417"/>
    <mergeCell ref="A1407:C1407"/>
    <mergeCell ref="A1408:C1408"/>
    <mergeCell ref="A1409:C1409"/>
    <mergeCell ref="A1410:C1410"/>
    <mergeCell ref="A1411:C1411"/>
    <mergeCell ref="A1417:C1418"/>
    <mergeCell ref="X1402:Y1402"/>
    <mergeCell ref="Z1402:AA1402"/>
    <mergeCell ref="AB1402:AC1402"/>
    <mergeCell ref="A1404:C1404"/>
    <mergeCell ref="A1405:C1405"/>
    <mergeCell ref="A1406:C1406"/>
    <mergeCell ref="L1402:M1402"/>
    <mergeCell ref="N1402:O1402"/>
    <mergeCell ref="P1402:Q1402"/>
    <mergeCell ref="R1402:S1402"/>
    <mergeCell ref="T1402:U1402"/>
    <mergeCell ref="V1402:W1402"/>
    <mergeCell ref="AB1391:AC1391"/>
    <mergeCell ref="A1393:C1393"/>
    <mergeCell ref="A1394:C1394"/>
    <mergeCell ref="A1395:C1395"/>
    <mergeCell ref="A1396:C1396"/>
    <mergeCell ref="A1402:C1403"/>
    <mergeCell ref="D1402:E1402"/>
    <mergeCell ref="F1402:G1402"/>
    <mergeCell ref="H1402:I1402"/>
    <mergeCell ref="J1402:K1402"/>
    <mergeCell ref="P1391:Q1391"/>
    <mergeCell ref="R1391:S1391"/>
    <mergeCell ref="T1391:U1391"/>
    <mergeCell ref="V1391:W1391"/>
    <mergeCell ref="X1391:Y1391"/>
    <mergeCell ref="Z1391:AA1391"/>
    <mergeCell ref="Z1383:AA1383"/>
    <mergeCell ref="AB1383:AC1383"/>
    <mergeCell ref="A1385:C1385"/>
    <mergeCell ref="A1391:C1392"/>
    <mergeCell ref="D1391:E1391"/>
    <mergeCell ref="F1391:G1391"/>
    <mergeCell ref="H1391:I1391"/>
    <mergeCell ref="J1391:K1391"/>
    <mergeCell ref="L1391:M1391"/>
    <mergeCell ref="N1391:O1391"/>
    <mergeCell ref="N1383:O1383"/>
    <mergeCell ref="P1383:Q1383"/>
    <mergeCell ref="R1383:S1383"/>
    <mergeCell ref="T1383:U1383"/>
    <mergeCell ref="V1383:W1383"/>
    <mergeCell ref="X1383:Y1383"/>
    <mergeCell ref="A1383:C1384"/>
    <mergeCell ref="D1383:E1383"/>
    <mergeCell ref="F1383:G1383"/>
    <mergeCell ref="H1383:I1383"/>
    <mergeCell ref="J1383:K1383"/>
    <mergeCell ref="L1383:M1383"/>
    <mergeCell ref="A1372:C1372"/>
    <mergeCell ref="A1373:C1373"/>
    <mergeCell ref="A1374:C1374"/>
    <mergeCell ref="A1375:C1375"/>
    <mergeCell ref="A1376:C1376"/>
    <mergeCell ref="A1377:C1377"/>
    <mergeCell ref="A1366:C1366"/>
    <mergeCell ref="A1367:C1367"/>
    <mergeCell ref="A1368:C1368"/>
    <mergeCell ref="A1369:C1369"/>
    <mergeCell ref="A1370:C1370"/>
    <mergeCell ref="A1371:C1371"/>
    <mergeCell ref="AB1359:AC1359"/>
    <mergeCell ref="A1361:C1361"/>
    <mergeCell ref="A1362:C1362"/>
    <mergeCell ref="A1363:C1363"/>
    <mergeCell ref="A1364:C1364"/>
    <mergeCell ref="A1365:C1365"/>
    <mergeCell ref="P1359:Q1359"/>
    <mergeCell ref="R1359:S1359"/>
    <mergeCell ref="T1359:U1359"/>
    <mergeCell ref="V1359:W1359"/>
    <mergeCell ref="X1359:Y1359"/>
    <mergeCell ref="Z1359:AA1359"/>
    <mergeCell ref="D1359:E1359"/>
    <mergeCell ref="F1359:G1359"/>
    <mergeCell ref="H1359:I1359"/>
    <mergeCell ref="J1359:K1359"/>
    <mergeCell ref="L1359:M1359"/>
    <mergeCell ref="N1359:O1359"/>
    <mergeCell ref="A1349:C1349"/>
    <mergeCell ref="A1350:C1350"/>
    <mergeCell ref="A1351:C1351"/>
    <mergeCell ref="A1352:C1352"/>
    <mergeCell ref="A1353:C1353"/>
    <mergeCell ref="A1359:C1360"/>
    <mergeCell ref="A1343:C1343"/>
    <mergeCell ref="A1344:C1344"/>
    <mergeCell ref="A1345:C1345"/>
    <mergeCell ref="A1346:C1346"/>
    <mergeCell ref="A1347:C1347"/>
    <mergeCell ref="A1348:C1348"/>
    <mergeCell ref="Z1337:AA1337"/>
    <mergeCell ref="AB1337:AC1337"/>
    <mergeCell ref="A1339:C1339"/>
    <mergeCell ref="A1340:C1340"/>
    <mergeCell ref="A1341:C1341"/>
    <mergeCell ref="A1342:C1342"/>
    <mergeCell ref="N1337:O1337"/>
    <mergeCell ref="P1337:Q1337"/>
    <mergeCell ref="R1337:S1337"/>
    <mergeCell ref="T1337:U1337"/>
    <mergeCell ref="V1337:W1337"/>
    <mergeCell ref="X1337:Y1337"/>
    <mergeCell ref="A1337:C1338"/>
    <mergeCell ref="D1337:E1337"/>
    <mergeCell ref="F1337:G1337"/>
    <mergeCell ref="H1337:I1337"/>
    <mergeCell ref="J1337:K1337"/>
    <mergeCell ref="L1337:M1337"/>
    <mergeCell ref="A1326:C1326"/>
    <mergeCell ref="A1327:C1327"/>
    <mergeCell ref="A1328:C1328"/>
    <mergeCell ref="A1329:C1329"/>
    <mergeCell ref="A1330:C1330"/>
    <mergeCell ref="A1331:C1331"/>
    <mergeCell ref="A1320:C1320"/>
    <mergeCell ref="A1321:C1321"/>
    <mergeCell ref="A1322:C1322"/>
    <mergeCell ref="A1323:C1323"/>
    <mergeCell ref="A1324:C1324"/>
    <mergeCell ref="A1325:C1325"/>
    <mergeCell ref="X1315:Y1315"/>
    <mergeCell ref="Z1315:AA1315"/>
    <mergeCell ref="AB1315:AC1315"/>
    <mergeCell ref="A1317:C1317"/>
    <mergeCell ref="A1318:C1318"/>
    <mergeCell ref="A1319:C1319"/>
    <mergeCell ref="L1315:M1315"/>
    <mergeCell ref="N1315:O1315"/>
    <mergeCell ref="P1315:Q1315"/>
    <mergeCell ref="R1315:S1315"/>
    <mergeCell ref="T1315:U1315"/>
    <mergeCell ref="V1315:W1315"/>
    <mergeCell ref="Z1305:AA1305"/>
    <mergeCell ref="AB1305:AC1305"/>
    <mergeCell ref="A1307:C1307"/>
    <mergeCell ref="A1308:C1308"/>
    <mergeCell ref="A1309:C1309"/>
    <mergeCell ref="A1315:C1316"/>
    <mergeCell ref="D1315:E1315"/>
    <mergeCell ref="F1315:G1315"/>
    <mergeCell ref="H1315:I1315"/>
    <mergeCell ref="J1315:K1315"/>
    <mergeCell ref="N1305:O1305"/>
    <mergeCell ref="P1305:Q1305"/>
    <mergeCell ref="R1305:S1305"/>
    <mergeCell ref="T1305:U1305"/>
    <mergeCell ref="V1305:W1305"/>
    <mergeCell ref="X1305:Y1305"/>
    <mergeCell ref="X1297:Y1297"/>
    <mergeCell ref="Z1297:AA1297"/>
    <mergeCell ref="AB1297:AC1297"/>
    <mergeCell ref="A1299:C1299"/>
    <mergeCell ref="A1305:C1306"/>
    <mergeCell ref="D1305:E1305"/>
    <mergeCell ref="F1305:G1305"/>
    <mergeCell ref="H1305:I1305"/>
    <mergeCell ref="J1305:K1305"/>
    <mergeCell ref="L1305:M1305"/>
    <mergeCell ref="L1297:M1297"/>
    <mergeCell ref="N1297:O1297"/>
    <mergeCell ref="P1297:Q1297"/>
    <mergeCell ref="R1297:S1297"/>
    <mergeCell ref="T1297:U1297"/>
    <mergeCell ref="V1297:W1297"/>
    <mergeCell ref="A1291:C1291"/>
    <mergeCell ref="A1297:C1298"/>
    <mergeCell ref="D1297:E1297"/>
    <mergeCell ref="F1297:G1297"/>
    <mergeCell ref="H1297:I1297"/>
    <mergeCell ref="J1297:K1297"/>
    <mergeCell ref="Z1285:AA1285"/>
    <mergeCell ref="AB1285:AC1285"/>
    <mergeCell ref="A1287:C1287"/>
    <mergeCell ref="A1288:C1288"/>
    <mergeCell ref="A1289:C1289"/>
    <mergeCell ref="A1290:C1290"/>
    <mergeCell ref="N1285:O1285"/>
    <mergeCell ref="P1285:Q1285"/>
    <mergeCell ref="R1285:S1285"/>
    <mergeCell ref="T1285:U1285"/>
    <mergeCell ref="V1285:W1285"/>
    <mergeCell ref="X1285:Y1285"/>
    <mergeCell ref="A1285:C1286"/>
    <mergeCell ref="D1285:E1285"/>
    <mergeCell ref="F1285:G1285"/>
    <mergeCell ref="H1285:I1285"/>
    <mergeCell ref="J1285:K1285"/>
    <mergeCell ref="L1285:M1285"/>
    <mergeCell ref="X1275:Y1275"/>
    <mergeCell ref="Z1275:AA1275"/>
    <mergeCell ref="AB1275:AC1275"/>
    <mergeCell ref="A1277:C1277"/>
    <mergeCell ref="A1278:C1278"/>
    <mergeCell ref="A1279:C1279"/>
    <mergeCell ref="L1275:M1275"/>
    <mergeCell ref="N1275:O1275"/>
    <mergeCell ref="P1275:Q1275"/>
    <mergeCell ref="R1275:S1275"/>
    <mergeCell ref="T1275:U1275"/>
    <mergeCell ref="V1275:W1275"/>
    <mergeCell ref="A1243:AC1243"/>
    <mergeCell ref="A1244:AC1244"/>
    <mergeCell ref="A1245:AC1245"/>
    <mergeCell ref="A1246:AC1246"/>
    <mergeCell ref="A1250:AC1250"/>
    <mergeCell ref="A1275:C1276"/>
    <mergeCell ref="D1275:E1275"/>
    <mergeCell ref="F1275:G1275"/>
    <mergeCell ref="H1275:I1275"/>
    <mergeCell ref="J1275:K1275"/>
  </mergeCells>
  <printOptions horizontalCentered="1"/>
  <pageMargins left="0.19685039370078741" right="0.19685039370078741" top="0.47244094488188981" bottom="0.39370078740157483" header="0.27559055118110237" footer="0.31496062992125984"/>
  <pageSetup paperSize="9" scale="54" fitToHeight="0" orientation="landscape" r:id="rId1"/>
  <headerFooter>
    <oddFooter>&amp;LFuente: Registro de Acciones Preventivas Promocionales
Elaboración: UGIGC - PNCVFS - MIMP&amp;RPág. &amp;P
&amp;D</oddFooter>
  </headerFooter>
  <rowBreaks count="11" manualBreakCount="11">
    <brk id="219" max="28" man="1"/>
    <brk id="934" max="28" man="1"/>
    <brk id="1282" max="28" man="1"/>
    <brk id="1312" max="28" man="1"/>
    <brk id="1354" max="28" man="1"/>
    <brk id="1388" max="28" man="1"/>
    <brk id="1414" max="28" man="1"/>
    <brk id="1445" max="28" man="1"/>
    <brk id="1485" max="28" man="1"/>
    <brk id="1523" max="28" man="1"/>
    <brk id="1582" max="2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B2:Q235"/>
  <sheetViews>
    <sheetView showGridLines="0" view="pageBreakPreview" zoomScaleNormal="100" zoomScaleSheetLayoutView="100" workbookViewId="0">
      <selection activeCell="H23" sqref="H23"/>
    </sheetView>
  </sheetViews>
  <sheetFormatPr baseColWidth="10" defaultColWidth="11.44140625" defaultRowHeight="14.4" x14ac:dyDescent="0.3"/>
  <cols>
    <col min="1" max="1" width="0.109375" style="187" customWidth="1"/>
    <col min="2" max="2" width="13" style="187" customWidth="1"/>
    <col min="3" max="3" width="8.109375" style="218" customWidth="1"/>
    <col min="4" max="4" width="9.33203125" style="218" customWidth="1"/>
    <col min="5" max="5" width="11.88671875" style="218" customWidth="1"/>
    <col min="6" max="6" width="12.33203125" style="218" customWidth="1"/>
    <col min="7" max="7" width="10.6640625" style="187" customWidth="1"/>
    <col min="8" max="8" width="9.88671875" style="187" customWidth="1"/>
    <col min="9" max="9" width="12.109375" style="187" customWidth="1"/>
    <col min="10" max="10" width="6.88671875" style="187" customWidth="1"/>
    <col min="11" max="11" width="10.44140625" style="187" customWidth="1"/>
    <col min="12" max="12" width="9.5546875" style="187" customWidth="1"/>
    <col min="13" max="13" width="9.88671875" style="187" customWidth="1"/>
    <col min="14" max="15" width="9.6640625" style="187" customWidth="1"/>
    <col min="16" max="16" width="10" style="187" customWidth="1"/>
    <col min="17" max="17" width="0.33203125" style="1064" customWidth="1"/>
    <col min="18" max="16384" width="11.44140625" style="187"/>
  </cols>
  <sheetData>
    <row r="2" spans="2:17" ht="35.25" customHeight="1" x14ac:dyDescent="0.3"/>
    <row r="3" spans="2:17" customFormat="1" ht="33" customHeight="1" x14ac:dyDescent="0.4">
      <c r="B3" s="1598" t="s">
        <v>1196</v>
      </c>
      <c r="C3" s="1598"/>
      <c r="D3" s="1598"/>
      <c r="E3" s="1598"/>
      <c r="F3" s="1598"/>
      <c r="G3" s="1598"/>
      <c r="H3" s="1598"/>
      <c r="I3" s="1598"/>
      <c r="J3" s="1598"/>
      <c r="K3" s="1598"/>
      <c r="L3" s="1598"/>
      <c r="M3" s="1598"/>
      <c r="N3" s="1598"/>
      <c r="O3" s="1598"/>
      <c r="P3" s="1598"/>
      <c r="Q3" s="1065"/>
    </row>
    <row r="4" spans="2:17" customFormat="1" ht="23.25" customHeight="1" x14ac:dyDescent="0.3">
      <c r="B4" s="1319" t="s">
        <v>1274</v>
      </c>
      <c r="C4" s="1319"/>
      <c r="D4" s="1319"/>
      <c r="E4" s="1319"/>
      <c r="F4" s="1319"/>
      <c r="G4" s="1319"/>
      <c r="H4" s="1319"/>
      <c r="I4" s="1319"/>
      <c r="J4" s="1319"/>
      <c r="K4" s="1319"/>
      <c r="L4" s="1319"/>
      <c r="M4" s="1319"/>
      <c r="N4" s="1319"/>
      <c r="O4" s="1319"/>
      <c r="P4" s="1319"/>
      <c r="Q4" s="1067"/>
    </row>
    <row r="5" spans="2:17" s="1070" customFormat="1" ht="18" customHeight="1" x14ac:dyDescent="0.25">
      <c r="B5" s="800" t="s">
        <v>1197</v>
      </c>
      <c r="C5" s="802"/>
      <c r="D5" s="802"/>
      <c r="E5" s="802"/>
      <c r="F5" s="802"/>
      <c r="G5" s="802"/>
      <c r="H5" s="802"/>
      <c r="I5" s="802"/>
      <c r="J5" s="802"/>
      <c r="K5" s="801"/>
      <c r="L5" s="801"/>
      <c r="M5" s="801"/>
      <c r="N5" s="801"/>
      <c r="O5" s="801"/>
      <c r="P5" s="801"/>
      <c r="Q5" s="1068"/>
    </row>
    <row r="6" spans="2:17" s="1071" customFormat="1" ht="3" customHeight="1" x14ac:dyDescent="0.25">
      <c r="C6" s="1120"/>
      <c r="D6" s="1120"/>
      <c r="E6" s="1120"/>
      <c r="F6" s="1120"/>
      <c r="G6" s="1073"/>
      <c r="H6" s="147"/>
      <c r="Q6" s="1069"/>
    </row>
    <row r="7" spans="2:17" s="1071" customFormat="1" ht="15" customHeight="1" thickBot="1" x14ac:dyDescent="0.3">
      <c r="B7" s="1320" t="s">
        <v>1198</v>
      </c>
      <c r="C7" s="1320"/>
      <c r="D7" s="1320"/>
      <c r="E7" s="1320"/>
      <c r="F7" s="1320"/>
      <c r="G7" s="1074"/>
      <c r="H7" s="1072"/>
      <c r="I7" s="1089" t="s">
        <v>1199</v>
      </c>
      <c r="J7" s="1089"/>
      <c r="K7" s="1089"/>
      <c r="L7" s="1089"/>
      <c r="M7" s="1089"/>
      <c r="N7" s="1089"/>
      <c r="O7" s="1089"/>
      <c r="P7" s="1072"/>
      <c r="Q7" s="1069"/>
    </row>
    <row r="8" spans="2:17" s="1071" customFormat="1" ht="15" customHeight="1" thickBot="1" x14ac:dyDescent="0.3">
      <c r="B8" s="1321" t="s">
        <v>88</v>
      </c>
      <c r="C8" s="1321" t="s">
        <v>1200</v>
      </c>
      <c r="D8" s="1322" t="s">
        <v>1201</v>
      </c>
      <c r="E8" s="1322"/>
      <c r="F8" s="1322"/>
      <c r="G8" s="1321" t="s">
        <v>1202</v>
      </c>
      <c r="H8" s="1121"/>
      <c r="I8" s="1323" t="s">
        <v>1203</v>
      </c>
      <c r="J8" s="1323"/>
      <c r="K8" s="1323"/>
      <c r="L8" s="1323"/>
      <c r="M8" s="1324"/>
      <c r="N8" s="1329" t="s">
        <v>1275</v>
      </c>
      <c r="O8" s="1329" t="s">
        <v>1276</v>
      </c>
      <c r="P8" s="1331" t="s">
        <v>1277</v>
      </c>
      <c r="Q8" s="1069"/>
    </row>
    <row r="9" spans="2:17" s="1071" customFormat="1" ht="23.25" customHeight="1" x14ac:dyDescent="0.25">
      <c r="B9" s="1321"/>
      <c r="C9" s="1321"/>
      <c r="D9" s="1122" t="s">
        <v>1204</v>
      </c>
      <c r="E9" s="1122" t="s">
        <v>1205</v>
      </c>
      <c r="F9" s="1122" t="s">
        <v>1072</v>
      </c>
      <c r="G9" s="1321"/>
      <c r="H9" s="1121"/>
      <c r="I9" s="1325"/>
      <c r="J9" s="1325"/>
      <c r="K9" s="1325"/>
      <c r="L9" s="1325"/>
      <c r="M9" s="1326"/>
      <c r="N9" s="1330"/>
      <c r="O9" s="1330"/>
      <c r="P9" s="1332"/>
      <c r="Q9" s="1069"/>
    </row>
    <row r="10" spans="2:17" s="1071" customFormat="1" ht="15" customHeight="1" thickBot="1" x14ac:dyDescent="0.3">
      <c r="B10" s="1075" t="s">
        <v>277</v>
      </c>
      <c r="C10" s="1123">
        <f>F10+G10</f>
        <v>142673</v>
      </c>
      <c r="D10" s="1076">
        <v>4543</v>
      </c>
      <c r="E10" s="1076">
        <v>118518</v>
      </c>
      <c r="F10" s="1076">
        <f>D10+E10</f>
        <v>123061</v>
      </c>
      <c r="G10" s="1076">
        <v>19612</v>
      </c>
      <c r="H10" s="1121"/>
      <c r="I10" s="1327"/>
      <c r="J10" s="1327"/>
      <c r="K10" s="1327"/>
      <c r="L10" s="1327"/>
      <c r="M10" s="1328"/>
      <c r="N10" s="1330"/>
      <c r="O10" s="1330"/>
      <c r="P10" s="1332"/>
      <c r="Q10" s="1069"/>
    </row>
    <row r="11" spans="2:17" s="1071" customFormat="1" ht="15" customHeight="1" x14ac:dyDescent="0.25">
      <c r="B11" s="1075" t="s">
        <v>278</v>
      </c>
      <c r="C11" s="1123">
        <f t="shared" ref="C11:C21" si="0">F11+G11</f>
        <v>127787</v>
      </c>
      <c r="D11" s="1076">
        <v>4361</v>
      </c>
      <c r="E11" s="1076">
        <v>102400</v>
      </c>
      <c r="F11" s="1076">
        <v>106761</v>
      </c>
      <c r="G11" s="1076">
        <v>21026</v>
      </c>
      <c r="H11" s="1121"/>
      <c r="I11" s="1331" t="s">
        <v>1206</v>
      </c>
      <c r="J11" s="1324"/>
      <c r="K11" s="1334" t="s">
        <v>1207</v>
      </c>
      <c r="L11" s="1337" t="s">
        <v>1208</v>
      </c>
      <c r="M11" s="1338"/>
      <c r="N11" s="1124">
        <v>10851</v>
      </c>
      <c r="O11" s="1124">
        <v>8904</v>
      </c>
      <c r="P11" s="1125">
        <f>(O11/N11)-1</f>
        <v>-0.17943046723804257</v>
      </c>
      <c r="Q11" s="1069"/>
    </row>
    <row r="12" spans="2:17" s="1071" customFormat="1" ht="15" customHeight="1" x14ac:dyDescent="0.25">
      <c r="B12" s="1075" t="s">
        <v>279</v>
      </c>
      <c r="C12" s="1123">
        <f t="shared" si="0"/>
        <v>0</v>
      </c>
      <c r="D12" s="1076">
        <v>0</v>
      </c>
      <c r="E12" s="1076">
        <v>0</v>
      </c>
      <c r="F12" s="1076">
        <f t="shared" ref="F12:F21" si="1">D12+E12</f>
        <v>0</v>
      </c>
      <c r="G12" s="1076">
        <v>0</v>
      </c>
      <c r="H12" s="1121"/>
      <c r="I12" s="1332"/>
      <c r="J12" s="1326"/>
      <c r="K12" s="1335"/>
      <c r="L12" s="1339" t="s">
        <v>1209</v>
      </c>
      <c r="M12" s="1340"/>
      <c r="N12" s="1124">
        <v>372760</v>
      </c>
      <c r="O12" s="1124">
        <v>220918</v>
      </c>
      <c r="P12" s="1125">
        <f>(O12/N12)-1</f>
        <v>-0.40734520871338131</v>
      </c>
      <c r="Q12" s="1069"/>
    </row>
    <row r="13" spans="2:17" s="1071" customFormat="1" ht="15" customHeight="1" thickBot="1" x14ac:dyDescent="0.3">
      <c r="B13" s="1075" t="s">
        <v>280</v>
      </c>
      <c r="C13" s="1123">
        <f t="shared" si="0"/>
        <v>0</v>
      </c>
      <c r="D13" s="1076">
        <v>0</v>
      </c>
      <c r="E13" s="1076">
        <v>0</v>
      </c>
      <c r="F13" s="1076">
        <f t="shared" si="1"/>
        <v>0</v>
      </c>
      <c r="G13" s="1076">
        <v>0</v>
      </c>
      <c r="H13" s="1121"/>
      <c r="I13" s="1332"/>
      <c r="J13" s="1326"/>
      <c r="K13" s="1336"/>
      <c r="L13" s="1341" t="s">
        <v>1210</v>
      </c>
      <c r="M13" s="1342"/>
      <c r="N13" s="1599">
        <f>N12+N11</f>
        <v>383611</v>
      </c>
      <c r="O13" s="1599">
        <f>O12+O11</f>
        <v>229822</v>
      </c>
      <c r="P13" s="1600">
        <f>(O13/N13)-1</f>
        <v>-0.40089830583585973</v>
      </c>
      <c r="Q13" s="1069"/>
    </row>
    <row r="14" spans="2:17" s="1071" customFormat="1" ht="15" customHeight="1" thickBot="1" x14ac:dyDescent="0.3">
      <c r="B14" s="1075" t="s">
        <v>281</v>
      </c>
      <c r="C14" s="1123">
        <f t="shared" si="0"/>
        <v>0</v>
      </c>
      <c r="D14" s="1076">
        <v>0</v>
      </c>
      <c r="E14" s="1076">
        <v>0</v>
      </c>
      <c r="F14" s="1076">
        <f t="shared" si="1"/>
        <v>0</v>
      </c>
      <c r="G14" s="1076">
        <v>0</v>
      </c>
      <c r="H14" s="1121"/>
      <c r="I14" s="1332"/>
      <c r="J14" s="1326"/>
      <c r="K14" s="1343" t="s">
        <v>1211</v>
      </c>
      <c r="L14" s="1344"/>
      <c r="M14" s="1344"/>
      <c r="N14" s="1599">
        <v>57326</v>
      </c>
      <c r="O14" s="1599">
        <v>40638</v>
      </c>
      <c r="P14" s="1600">
        <f>(O14/N14)-1</f>
        <v>-0.29110700205840279</v>
      </c>
      <c r="Q14" s="1069"/>
    </row>
    <row r="15" spans="2:17" s="1071" customFormat="1" ht="15" customHeight="1" thickBot="1" x14ac:dyDescent="0.3">
      <c r="B15" s="1075" t="s">
        <v>282</v>
      </c>
      <c r="C15" s="1123">
        <f t="shared" si="0"/>
        <v>0</v>
      </c>
      <c r="D15" s="1076">
        <v>0</v>
      </c>
      <c r="E15" s="1076">
        <v>0</v>
      </c>
      <c r="F15" s="1076">
        <f t="shared" si="1"/>
        <v>0</v>
      </c>
      <c r="G15" s="1076">
        <v>0</v>
      </c>
      <c r="H15" s="1121"/>
      <c r="I15" s="1333"/>
      <c r="J15" s="1328"/>
      <c r="K15" s="1345" t="s">
        <v>1</v>
      </c>
      <c r="L15" s="1346"/>
      <c r="M15" s="1346"/>
      <c r="N15" s="1601">
        <f>N13+N14</f>
        <v>440937</v>
      </c>
      <c r="O15" s="1601">
        <f>O13+O14</f>
        <v>270460</v>
      </c>
      <c r="P15" s="1602">
        <f>(O15/N15)-1</f>
        <v>-0.38662439305388296</v>
      </c>
      <c r="Q15" s="1069"/>
    </row>
    <row r="16" spans="2:17" s="1071" customFormat="1" ht="15" customHeight="1" x14ac:dyDescent="0.25">
      <c r="B16" s="1075" t="s">
        <v>283</v>
      </c>
      <c r="C16" s="1123">
        <f t="shared" si="0"/>
        <v>0</v>
      </c>
      <c r="D16" s="1076">
        <v>0</v>
      </c>
      <c r="E16" s="1076">
        <v>0</v>
      </c>
      <c r="F16" s="1076">
        <f t="shared" si="1"/>
        <v>0</v>
      </c>
      <c r="G16" s="1076">
        <v>0</v>
      </c>
      <c r="H16" s="1121"/>
      <c r="I16" s="1072"/>
      <c r="J16" s="1072"/>
      <c r="K16" s="1072"/>
      <c r="L16" s="1072"/>
      <c r="M16" s="1072"/>
      <c r="N16" s="1072"/>
      <c r="O16" s="1072"/>
      <c r="P16" s="1072"/>
      <c r="Q16" s="1069"/>
    </row>
    <row r="17" spans="2:17" s="1071" customFormat="1" ht="15" customHeight="1" x14ac:dyDescent="0.25">
      <c r="B17" s="1075" t="s">
        <v>284</v>
      </c>
      <c r="C17" s="1123">
        <f t="shared" si="0"/>
        <v>0</v>
      </c>
      <c r="D17" s="1076">
        <v>0</v>
      </c>
      <c r="E17" s="1076">
        <v>0</v>
      </c>
      <c r="F17" s="1076">
        <f t="shared" si="1"/>
        <v>0</v>
      </c>
      <c r="G17" s="1076">
        <v>0</v>
      </c>
      <c r="H17" s="1121"/>
      <c r="I17" s="1072"/>
      <c r="J17" s="1072"/>
      <c r="K17" s="1072"/>
      <c r="L17" s="1072"/>
      <c r="M17" s="1072"/>
      <c r="N17" s="1072"/>
      <c r="O17" s="1072"/>
      <c r="P17" s="1072"/>
      <c r="Q17" s="1069"/>
    </row>
    <row r="18" spans="2:17" s="1071" customFormat="1" ht="15" customHeight="1" x14ac:dyDescent="0.25">
      <c r="B18" s="1075" t="s">
        <v>285</v>
      </c>
      <c r="C18" s="1123">
        <f t="shared" si="0"/>
        <v>0</v>
      </c>
      <c r="D18" s="1076">
        <v>0</v>
      </c>
      <c r="E18" s="1076">
        <v>0</v>
      </c>
      <c r="F18" s="1076">
        <f t="shared" si="1"/>
        <v>0</v>
      </c>
      <c r="G18" s="1076">
        <v>0</v>
      </c>
      <c r="H18" s="1121"/>
      <c r="I18" s="1072"/>
      <c r="J18" s="1072"/>
      <c r="K18" s="1072"/>
      <c r="L18" s="1072"/>
      <c r="M18" s="1072"/>
      <c r="N18" s="1126"/>
      <c r="O18" s="1072"/>
      <c r="P18" s="1072"/>
      <c r="Q18" s="1069"/>
    </row>
    <row r="19" spans="2:17" s="1071" customFormat="1" ht="15" customHeight="1" x14ac:dyDescent="0.25">
      <c r="B19" s="1075" t="s">
        <v>286</v>
      </c>
      <c r="C19" s="1123">
        <f t="shared" si="0"/>
        <v>0</v>
      </c>
      <c r="D19" s="1076">
        <v>0</v>
      </c>
      <c r="E19" s="1076">
        <v>0</v>
      </c>
      <c r="F19" s="1076">
        <f t="shared" si="1"/>
        <v>0</v>
      </c>
      <c r="G19" s="1076">
        <v>0</v>
      </c>
      <c r="H19" s="1121"/>
      <c r="I19" s="1072"/>
      <c r="J19" s="1072"/>
      <c r="K19" s="1072"/>
      <c r="L19" s="1072"/>
      <c r="M19" s="1072"/>
      <c r="N19" s="1072"/>
      <c r="O19" s="1126"/>
      <c r="P19" s="1072"/>
      <c r="Q19" s="1069"/>
    </row>
    <row r="20" spans="2:17" s="1071" customFormat="1" ht="15" customHeight="1" x14ac:dyDescent="0.25">
      <c r="B20" s="1075" t="s">
        <v>287</v>
      </c>
      <c r="C20" s="1123">
        <f t="shared" si="0"/>
        <v>0</v>
      </c>
      <c r="D20" s="1076">
        <v>0</v>
      </c>
      <c r="E20" s="1076">
        <v>0</v>
      </c>
      <c r="F20" s="1076">
        <f t="shared" si="1"/>
        <v>0</v>
      </c>
      <c r="G20" s="1076">
        <v>0</v>
      </c>
      <c r="H20" s="1121"/>
      <c r="I20" s="1072"/>
      <c r="J20" s="1072"/>
      <c r="K20" s="1072"/>
      <c r="L20" s="1072"/>
      <c r="M20" s="1072"/>
      <c r="N20" s="1072"/>
      <c r="O20" s="1072"/>
      <c r="P20" s="1072"/>
      <c r="Q20" s="1069"/>
    </row>
    <row r="21" spans="2:17" s="1071" customFormat="1" ht="15" customHeight="1" thickBot="1" x14ac:dyDescent="0.3">
      <c r="B21" s="1075" t="s">
        <v>288</v>
      </c>
      <c r="C21" s="1123">
        <f t="shared" si="0"/>
        <v>0</v>
      </c>
      <c r="D21" s="1076">
        <v>0</v>
      </c>
      <c r="E21" s="1076">
        <v>0</v>
      </c>
      <c r="F21" s="1076">
        <f t="shared" si="1"/>
        <v>0</v>
      </c>
      <c r="G21" s="1076">
        <v>0</v>
      </c>
      <c r="H21" s="1121"/>
      <c r="I21" s="1072"/>
      <c r="J21" s="1072"/>
      <c r="K21" s="1072"/>
      <c r="L21" s="1072"/>
      <c r="M21" s="1072"/>
      <c r="N21" s="1072"/>
      <c r="O21" s="1072"/>
      <c r="P21" s="1072"/>
      <c r="Q21" s="1069"/>
    </row>
    <row r="22" spans="2:17" s="1071" customFormat="1" ht="15" customHeight="1" x14ac:dyDescent="0.25">
      <c r="B22" s="1111" t="s">
        <v>1</v>
      </c>
      <c r="C22" s="1087">
        <f>SUM(C10:C21)</f>
        <v>270460</v>
      </c>
      <c r="D22" s="1127">
        <f>SUM(D10:D21)</f>
        <v>8904</v>
      </c>
      <c r="E22" s="1128">
        <f>SUM(E10:E21)</f>
        <v>220918</v>
      </c>
      <c r="F22" s="1129">
        <f>SUM(F10:F21)</f>
        <v>229822</v>
      </c>
      <c r="G22" s="1087">
        <f>SUM(G10:G21)</f>
        <v>40638</v>
      </c>
      <c r="H22" s="1121"/>
      <c r="I22" s="1072"/>
      <c r="J22" s="1072"/>
      <c r="K22" s="1072"/>
      <c r="L22" s="1072"/>
      <c r="M22" s="1072"/>
      <c r="N22" s="1072"/>
      <c r="O22" s="1072"/>
      <c r="P22" s="1072"/>
      <c r="Q22" s="1069"/>
    </row>
    <row r="23" spans="2:17" s="1071" customFormat="1" ht="15" customHeight="1" thickBot="1" x14ac:dyDescent="0.3">
      <c r="B23" s="1130" t="s">
        <v>227</v>
      </c>
      <c r="C23" s="1131">
        <f>SUM(F23+G23)</f>
        <v>1</v>
      </c>
      <c r="D23" s="1132">
        <f>D22/F22</f>
        <v>3.8743027212364355E-2</v>
      </c>
      <c r="E23" s="1133">
        <f>E22/F22</f>
        <v>0.96125697278763567</v>
      </c>
      <c r="F23" s="1134">
        <f>F22/C22</f>
        <v>0.84974487909487539</v>
      </c>
      <c r="G23" s="1135">
        <f>G22/C22</f>
        <v>0.15025512090512461</v>
      </c>
      <c r="H23" s="1121"/>
      <c r="I23" s="1072"/>
      <c r="J23" s="1072"/>
      <c r="K23" s="1072"/>
      <c r="L23" s="1072"/>
      <c r="M23" s="1072"/>
      <c r="N23" s="1072"/>
      <c r="O23" s="1072"/>
      <c r="P23" s="1072"/>
      <c r="Q23" s="1069"/>
    </row>
    <row r="24" spans="2:17" s="1071" customFormat="1" ht="15" customHeight="1" x14ac:dyDescent="0.25">
      <c r="B24" s="1113"/>
      <c r="C24" s="1076"/>
      <c r="D24" s="1136"/>
      <c r="E24" s="1136"/>
      <c r="F24" s="1086"/>
      <c r="G24" s="1086"/>
      <c r="H24" s="1121"/>
      <c r="I24" s="1072"/>
      <c r="J24" s="1072"/>
      <c r="K24" s="1072"/>
      <c r="L24" s="1072"/>
      <c r="M24" s="1072"/>
      <c r="N24" s="1072"/>
      <c r="O24" s="1072"/>
      <c r="P24" s="1072"/>
      <c r="Q24" s="1069"/>
    </row>
    <row r="25" spans="2:17" s="1071" customFormat="1" ht="15" customHeight="1" x14ac:dyDescent="0.25">
      <c r="B25" s="1113"/>
      <c r="C25" s="1076"/>
      <c r="D25" s="1136"/>
      <c r="E25" s="1136"/>
      <c r="F25" s="1086"/>
      <c r="G25" s="1086"/>
      <c r="H25" s="1121"/>
      <c r="I25" s="1072"/>
      <c r="J25" s="1072"/>
      <c r="K25" s="1072"/>
      <c r="L25" s="1072"/>
      <c r="M25" s="1072"/>
      <c r="N25" s="1072"/>
      <c r="O25" s="1072"/>
      <c r="P25" s="1072"/>
      <c r="Q25" s="1069"/>
    </row>
    <row r="26" spans="2:17" s="1071" customFormat="1" ht="15" customHeight="1" x14ac:dyDescent="0.25">
      <c r="B26" s="1113"/>
      <c r="C26" s="1076"/>
      <c r="D26" s="1136"/>
      <c r="E26" s="1136"/>
      <c r="F26" s="1086"/>
      <c r="G26" s="1086"/>
      <c r="H26" s="1121"/>
      <c r="I26" s="1072"/>
      <c r="J26" s="1072"/>
      <c r="K26" s="1072"/>
      <c r="L26" s="1072"/>
      <c r="M26" s="1072"/>
      <c r="N26" s="1072"/>
      <c r="O26" s="1072"/>
      <c r="P26" s="1072"/>
      <c r="Q26" s="1069"/>
    </row>
    <row r="27" spans="2:17" s="1071" customFormat="1" ht="13.5" customHeight="1" x14ac:dyDescent="0.25">
      <c r="C27" s="1137"/>
      <c r="D27" s="1137"/>
      <c r="E27" s="1137"/>
      <c r="F27" s="1137"/>
      <c r="Q27" s="1069"/>
    </row>
    <row r="28" spans="2:17" s="1071" customFormat="1" ht="13.5" customHeight="1" x14ac:dyDescent="0.25">
      <c r="C28" s="1137"/>
      <c r="D28" s="1137"/>
      <c r="E28" s="1137"/>
      <c r="F28" s="1137"/>
      <c r="Q28" s="1069"/>
    </row>
    <row r="29" spans="2:17" s="1071" customFormat="1" ht="13.5" customHeight="1" x14ac:dyDescent="0.25">
      <c r="C29" s="1137"/>
      <c r="D29" s="1137"/>
      <c r="E29" s="1137"/>
      <c r="F29" s="1137"/>
      <c r="Q29" s="1069"/>
    </row>
    <row r="30" spans="2:17" s="1070" customFormat="1" ht="18" customHeight="1" x14ac:dyDescent="0.25">
      <c r="B30" s="800" t="s">
        <v>1212</v>
      </c>
      <c r="C30" s="802"/>
      <c r="D30" s="802"/>
      <c r="E30" s="802"/>
      <c r="F30" s="802"/>
      <c r="G30" s="802"/>
      <c r="H30" s="802"/>
      <c r="I30" s="802"/>
      <c r="J30" s="802"/>
      <c r="K30" s="801"/>
      <c r="L30" s="801"/>
      <c r="M30" s="801"/>
      <c r="N30" s="801"/>
      <c r="O30" s="801"/>
      <c r="P30" s="801"/>
      <c r="Q30" s="1068"/>
    </row>
    <row r="31" spans="2:17" s="1071" customFormat="1" ht="4.5" customHeight="1" x14ac:dyDescent="0.25">
      <c r="C31" s="1137"/>
      <c r="D31" s="1137"/>
      <c r="E31" s="1137"/>
      <c r="F31" s="1137"/>
      <c r="Q31" s="1069"/>
    </row>
    <row r="32" spans="2:17" s="1140" customFormat="1" ht="25.5" customHeight="1" x14ac:dyDescent="0.25">
      <c r="B32" s="1349" t="s">
        <v>1213</v>
      </c>
      <c r="C32" s="1349"/>
      <c r="D32" s="1349"/>
      <c r="E32" s="1349"/>
      <c r="F32" s="1349"/>
      <c r="G32" s="1138"/>
      <c r="H32" s="1138"/>
      <c r="I32" s="1139"/>
      <c r="J32" s="1139"/>
    </row>
    <row r="33" spans="2:16" s="1140" customFormat="1" ht="15" customHeight="1" x14ac:dyDescent="0.25">
      <c r="B33" s="1186" t="s">
        <v>88</v>
      </c>
      <c r="C33" s="1186" t="s">
        <v>21</v>
      </c>
      <c r="D33" s="1186" t="s">
        <v>22</v>
      </c>
      <c r="E33" s="1186" t="s">
        <v>972</v>
      </c>
      <c r="F33" s="1186" t="s">
        <v>1</v>
      </c>
      <c r="G33" s="1186" t="s">
        <v>869</v>
      </c>
      <c r="H33" s="1141"/>
    </row>
    <row r="34" spans="2:16" s="1140" customFormat="1" ht="15" customHeight="1" x14ac:dyDescent="0.25">
      <c r="B34" s="1075" t="s">
        <v>277</v>
      </c>
      <c r="C34" s="1142">
        <v>3884</v>
      </c>
      <c r="D34" s="1076">
        <v>659</v>
      </c>
      <c r="E34" s="1076">
        <v>0</v>
      </c>
      <c r="F34" s="1077">
        <f>C34+D34+E34</f>
        <v>4543</v>
      </c>
      <c r="G34" s="1077" t="s">
        <v>213</v>
      </c>
      <c r="H34" s="1086"/>
    </row>
    <row r="35" spans="2:16" s="1140" customFormat="1" ht="15" customHeight="1" x14ac:dyDescent="0.25">
      <c r="B35" s="1075" t="s">
        <v>278</v>
      </c>
      <c r="C35" s="1123">
        <v>3053</v>
      </c>
      <c r="D35" s="1076">
        <v>581</v>
      </c>
      <c r="E35" s="1076">
        <v>727</v>
      </c>
      <c r="F35" s="1077">
        <f>C35+D35+E35</f>
        <v>4361</v>
      </c>
      <c r="G35" s="1147">
        <f>(F35/F34)-1</f>
        <v>-4.006163328197232E-2</v>
      </c>
      <c r="H35" s="1086"/>
    </row>
    <row r="36" spans="2:16" s="1140" customFormat="1" ht="15" customHeight="1" x14ac:dyDescent="0.25">
      <c r="B36" s="1075" t="s">
        <v>279</v>
      </c>
      <c r="C36" s="1123"/>
      <c r="D36" s="1076"/>
      <c r="E36" s="1076"/>
      <c r="F36" s="1077"/>
      <c r="G36" s="1077"/>
      <c r="H36" s="1086"/>
    </row>
    <row r="37" spans="2:16" s="1140" customFormat="1" ht="15" customHeight="1" x14ac:dyDescent="0.25">
      <c r="B37" s="1075" t="s">
        <v>280</v>
      </c>
      <c r="C37" s="1123"/>
      <c r="D37" s="1076"/>
      <c r="E37" s="1076"/>
      <c r="F37" s="1077"/>
      <c r="G37" s="1077"/>
      <c r="H37" s="1086"/>
    </row>
    <row r="38" spans="2:16" s="1140" customFormat="1" ht="15" customHeight="1" x14ac:dyDescent="0.25">
      <c r="B38" s="1075" t="s">
        <v>281</v>
      </c>
      <c r="C38" s="1123"/>
      <c r="D38" s="1076"/>
      <c r="E38" s="1076"/>
      <c r="F38" s="1077"/>
      <c r="G38" s="1077"/>
      <c r="H38" s="1086"/>
    </row>
    <row r="39" spans="2:16" s="1140" customFormat="1" ht="15" customHeight="1" x14ac:dyDescent="0.25">
      <c r="B39" s="1075" t="s">
        <v>282</v>
      </c>
      <c r="C39" s="1123"/>
      <c r="D39" s="1076"/>
      <c r="E39" s="1076"/>
      <c r="F39" s="1077"/>
      <c r="G39" s="1077"/>
      <c r="H39" s="1086"/>
      <c r="O39" s="1143" t="s">
        <v>21</v>
      </c>
      <c r="P39" s="1143" t="s">
        <v>22</v>
      </c>
    </row>
    <row r="40" spans="2:16" s="1140" customFormat="1" ht="15" customHeight="1" x14ac:dyDescent="0.25">
      <c r="B40" s="1075" t="s">
        <v>283</v>
      </c>
      <c r="C40" s="1123"/>
      <c r="D40" s="1076"/>
      <c r="E40" s="1076"/>
      <c r="F40" s="1077"/>
      <c r="G40" s="1077"/>
      <c r="H40" s="1086"/>
      <c r="O40" s="1347">
        <f>C47</f>
        <v>0.77908805031446537</v>
      </c>
      <c r="P40" s="1347">
        <f>D47</f>
        <v>0.13926325247079965</v>
      </c>
    </row>
    <row r="41" spans="2:16" s="1140" customFormat="1" ht="15" customHeight="1" x14ac:dyDescent="0.25">
      <c r="B41" s="1075" t="s">
        <v>284</v>
      </c>
      <c r="C41" s="1123"/>
      <c r="D41" s="1076"/>
      <c r="E41" s="1076"/>
      <c r="F41" s="1077"/>
      <c r="G41" s="1077"/>
      <c r="H41" s="1086"/>
      <c r="O41" s="1347"/>
      <c r="P41" s="1348"/>
    </row>
    <row r="42" spans="2:16" s="1140" customFormat="1" ht="15" customHeight="1" x14ac:dyDescent="0.25">
      <c r="B42" s="1075" t="s">
        <v>285</v>
      </c>
      <c r="C42" s="1123"/>
      <c r="D42" s="1076"/>
      <c r="E42" s="1076"/>
      <c r="F42" s="1077"/>
      <c r="G42" s="1077"/>
      <c r="H42" s="1086"/>
    </row>
    <row r="43" spans="2:16" s="1140" customFormat="1" ht="15" customHeight="1" x14ac:dyDescent="0.25">
      <c r="B43" s="1075" t="s">
        <v>286</v>
      </c>
      <c r="C43" s="1123"/>
      <c r="D43" s="1076"/>
      <c r="E43" s="1076"/>
      <c r="F43" s="1077"/>
      <c r="G43" s="1077"/>
      <c r="H43" s="1086"/>
    </row>
    <row r="44" spans="2:16" s="1140" customFormat="1" ht="15" customHeight="1" x14ac:dyDescent="0.25">
      <c r="B44" s="1075" t="s">
        <v>287</v>
      </c>
      <c r="C44" s="1123"/>
      <c r="D44" s="1076"/>
      <c r="E44" s="1076"/>
      <c r="F44" s="1077"/>
      <c r="G44" s="1077"/>
      <c r="H44" s="1145"/>
    </row>
    <row r="45" spans="2:16" s="1140" customFormat="1" ht="15" customHeight="1" x14ac:dyDescent="0.25">
      <c r="B45" s="1075" t="s">
        <v>288</v>
      </c>
      <c r="C45" s="1123"/>
      <c r="D45" s="1076"/>
      <c r="E45" s="1076"/>
      <c r="F45" s="1077"/>
      <c r="G45" s="1077"/>
    </row>
    <row r="46" spans="2:16" s="1140" customFormat="1" ht="15" customHeight="1" x14ac:dyDescent="0.25">
      <c r="B46" s="1111" t="s">
        <v>1</v>
      </c>
      <c r="C46" s="1087">
        <f>SUM(C34:C45)</f>
        <v>6937</v>
      </c>
      <c r="D46" s="1087">
        <f>SUM(D34:D45)</f>
        <v>1240</v>
      </c>
      <c r="E46" s="1087">
        <f>SUM(E34:E45)</f>
        <v>727</v>
      </c>
      <c r="F46" s="1087">
        <f>SUM(F34:F45)</f>
        <v>8904</v>
      </c>
      <c r="G46" s="1087">
        <f>SUM(G34:G45)</f>
        <v>-4.006163328197232E-2</v>
      </c>
      <c r="H46" s="1146"/>
      <c r="I46" s="1146"/>
      <c r="J46" s="1146"/>
      <c r="K46" s="1146"/>
      <c r="L46" s="1146"/>
    </row>
    <row r="47" spans="2:16" s="1140" customFormat="1" ht="15" customHeight="1" x14ac:dyDescent="0.25">
      <c r="B47" s="1130" t="s">
        <v>227</v>
      </c>
      <c r="C47" s="1131">
        <f>C46/F46</f>
        <v>0.77908805031446537</v>
      </c>
      <c r="D47" s="1131">
        <f>D46/F46</f>
        <v>0.13926325247079965</v>
      </c>
      <c r="E47" s="1131">
        <f>E46/F46</f>
        <v>8.1648697214734944E-2</v>
      </c>
      <c r="F47" s="1131">
        <f>F46/F46</f>
        <v>1</v>
      </c>
      <c r="G47" s="1147"/>
      <c r="H47" s="1141"/>
      <c r="I47" s="1141"/>
      <c r="J47" s="1141"/>
      <c r="K47" s="1141"/>
      <c r="L47" s="1141"/>
    </row>
    <row r="48" spans="2:16" s="1140" customFormat="1" ht="8.25" customHeight="1" x14ac:dyDescent="0.25">
      <c r="B48" s="1075"/>
      <c r="C48" s="1076"/>
      <c r="D48" s="1076"/>
      <c r="E48" s="1076"/>
      <c r="F48" s="1076"/>
      <c r="G48" s="1076"/>
      <c r="H48" s="1076"/>
      <c r="I48" s="1076"/>
      <c r="J48" s="1076"/>
      <c r="K48" s="1077"/>
      <c r="L48" s="1077"/>
    </row>
    <row r="49" spans="2:17" s="1140" customFormat="1" ht="15" customHeight="1" x14ac:dyDescent="0.25">
      <c r="B49" s="1148" t="s">
        <v>1214</v>
      </c>
      <c r="C49" s="1148"/>
      <c r="D49" s="1148"/>
      <c r="E49" s="1148"/>
      <c r="F49" s="1148"/>
      <c r="G49" s="1076"/>
      <c r="H49" s="1076"/>
      <c r="I49" s="1076"/>
      <c r="J49" s="1076"/>
      <c r="K49" s="1077"/>
      <c r="L49" s="1077"/>
    </row>
    <row r="50" spans="2:17" s="1140" customFormat="1" ht="23.25" customHeight="1" x14ac:dyDescent="0.25">
      <c r="B50" s="1321" t="s">
        <v>88</v>
      </c>
      <c r="C50" s="1186" t="s">
        <v>291</v>
      </c>
      <c r="D50" s="1186" t="s">
        <v>294</v>
      </c>
      <c r="E50" s="1186" t="s">
        <v>176</v>
      </c>
      <c r="F50" s="1186" t="s">
        <v>1278</v>
      </c>
      <c r="G50" s="1186" t="s">
        <v>302</v>
      </c>
      <c r="H50" s="1186" t="s">
        <v>305</v>
      </c>
      <c r="I50" s="1186" t="s">
        <v>1279</v>
      </c>
      <c r="J50" s="1321" t="s">
        <v>935</v>
      </c>
      <c r="K50" s="1321" t="s">
        <v>1</v>
      </c>
      <c r="L50" s="1141"/>
    </row>
    <row r="51" spans="2:17" s="1140" customFormat="1" ht="13.5" customHeight="1" x14ac:dyDescent="0.25">
      <c r="B51" s="1321"/>
      <c r="C51" s="1603" t="s">
        <v>1280</v>
      </c>
      <c r="D51" s="1603" t="s">
        <v>1281</v>
      </c>
      <c r="E51" s="1603" t="s">
        <v>1282</v>
      </c>
      <c r="F51" s="1603" t="s">
        <v>1283</v>
      </c>
      <c r="G51" s="1603" t="s">
        <v>1284</v>
      </c>
      <c r="H51" s="1603" t="s">
        <v>1285</v>
      </c>
      <c r="I51" s="1603" t="s">
        <v>1286</v>
      </c>
      <c r="J51" s="1321"/>
      <c r="K51" s="1321"/>
      <c r="L51" s="1141"/>
    </row>
    <row r="52" spans="2:17" s="1140" customFormat="1" ht="15" customHeight="1" x14ac:dyDescent="0.25">
      <c r="B52" s="1075" t="s">
        <v>277</v>
      </c>
      <c r="C52" s="1142">
        <v>0</v>
      </c>
      <c r="D52" s="1076">
        <v>7</v>
      </c>
      <c r="E52" s="1076">
        <v>25</v>
      </c>
      <c r="F52" s="1076">
        <v>56</v>
      </c>
      <c r="G52" s="1076">
        <v>1077</v>
      </c>
      <c r="H52" s="1076">
        <v>2877</v>
      </c>
      <c r="I52" s="1076">
        <v>157</v>
      </c>
      <c r="J52" s="1076">
        <v>344</v>
      </c>
      <c r="K52" s="1077">
        <f>SUM(C52:J52)</f>
        <v>4543</v>
      </c>
      <c r="L52" s="1077"/>
    </row>
    <row r="53" spans="2:17" s="1140" customFormat="1" ht="15" customHeight="1" x14ac:dyDescent="0.25">
      <c r="B53" s="1075" t="s">
        <v>278</v>
      </c>
      <c r="C53" s="1142">
        <v>0</v>
      </c>
      <c r="D53" s="1076">
        <v>7</v>
      </c>
      <c r="E53" s="1076">
        <v>23</v>
      </c>
      <c r="F53" s="1076">
        <v>55</v>
      </c>
      <c r="G53" s="1076">
        <v>912</v>
      </c>
      <c r="H53" s="1076">
        <v>2300</v>
      </c>
      <c r="I53" s="1076">
        <v>172</v>
      </c>
      <c r="J53" s="1076">
        <v>892</v>
      </c>
      <c r="K53" s="1077">
        <f>SUM(C53:J53)</f>
        <v>4361</v>
      </c>
      <c r="L53" s="1077"/>
    </row>
    <row r="54" spans="2:17" s="1140" customFormat="1" ht="15" customHeight="1" x14ac:dyDescent="0.25">
      <c r="B54" s="1075" t="s">
        <v>279</v>
      </c>
      <c r="C54" s="1142"/>
      <c r="D54" s="1076"/>
      <c r="E54" s="1076"/>
      <c r="F54" s="1076"/>
      <c r="G54" s="1076"/>
      <c r="H54" s="1076"/>
      <c r="I54" s="1076"/>
      <c r="J54" s="1076"/>
      <c r="K54" s="1077">
        <f t="shared" ref="K54:K63" si="2">SUM(C54:I54)</f>
        <v>0</v>
      </c>
      <c r="L54" s="1077"/>
    </row>
    <row r="55" spans="2:17" s="1140" customFormat="1" ht="15" customHeight="1" x14ac:dyDescent="0.25">
      <c r="B55" s="1075" t="s">
        <v>280</v>
      </c>
      <c r="C55" s="1142"/>
      <c r="D55" s="1076"/>
      <c r="E55" s="1076"/>
      <c r="F55" s="1076"/>
      <c r="G55" s="1076"/>
      <c r="H55" s="1076"/>
      <c r="I55" s="1076"/>
      <c r="J55" s="1076"/>
      <c r="K55" s="1077">
        <f t="shared" si="2"/>
        <v>0</v>
      </c>
      <c r="L55" s="1077"/>
    </row>
    <row r="56" spans="2:17" s="1140" customFormat="1" ht="15" customHeight="1" x14ac:dyDescent="0.25">
      <c r="B56" s="1075" t="s">
        <v>281</v>
      </c>
      <c r="C56" s="1142"/>
      <c r="D56" s="1076"/>
      <c r="E56" s="1076"/>
      <c r="F56" s="1076"/>
      <c r="G56" s="1076"/>
      <c r="H56" s="1076"/>
      <c r="I56" s="1076"/>
      <c r="J56" s="1076"/>
      <c r="K56" s="1077">
        <f t="shared" si="2"/>
        <v>0</v>
      </c>
      <c r="L56" s="1077"/>
    </row>
    <row r="57" spans="2:17" s="1140" customFormat="1" ht="15" customHeight="1" x14ac:dyDescent="0.25">
      <c r="B57" s="1075" t="s">
        <v>282</v>
      </c>
      <c r="C57" s="1142"/>
      <c r="D57" s="1076"/>
      <c r="E57" s="1076"/>
      <c r="F57" s="1076"/>
      <c r="G57" s="1076"/>
      <c r="H57" s="1076"/>
      <c r="I57" s="1076"/>
      <c r="J57" s="1076"/>
      <c r="K57" s="1077">
        <f t="shared" si="2"/>
        <v>0</v>
      </c>
      <c r="L57" s="1077"/>
    </row>
    <row r="58" spans="2:17" s="1140" customFormat="1" ht="15" customHeight="1" x14ac:dyDescent="0.25">
      <c r="B58" s="1075" t="s">
        <v>283</v>
      </c>
      <c r="C58" s="1142"/>
      <c r="D58" s="1076"/>
      <c r="E58" s="1076"/>
      <c r="F58" s="1076"/>
      <c r="G58" s="1076"/>
      <c r="H58" s="1076"/>
      <c r="I58" s="1076"/>
      <c r="J58" s="1076"/>
      <c r="K58" s="1077">
        <f t="shared" si="2"/>
        <v>0</v>
      </c>
      <c r="L58" s="1077"/>
    </row>
    <row r="59" spans="2:17" s="1140" customFormat="1" ht="15" customHeight="1" x14ac:dyDescent="0.25">
      <c r="B59" s="1075" t="s">
        <v>284</v>
      </c>
      <c r="C59" s="1142"/>
      <c r="D59" s="1076"/>
      <c r="E59" s="1076"/>
      <c r="F59" s="1076"/>
      <c r="G59" s="1076"/>
      <c r="H59" s="1076"/>
      <c r="I59" s="1076"/>
      <c r="J59" s="1076"/>
      <c r="K59" s="1077">
        <f t="shared" si="2"/>
        <v>0</v>
      </c>
      <c r="L59" s="1077"/>
    </row>
    <row r="60" spans="2:17" s="1140" customFormat="1" ht="15" customHeight="1" x14ac:dyDescent="0.25">
      <c r="B60" s="1075" t="s">
        <v>285</v>
      </c>
      <c r="C60" s="1142"/>
      <c r="D60" s="1076"/>
      <c r="E60" s="1076"/>
      <c r="F60" s="1076"/>
      <c r="G60" s="1076"/>
      <c r="H60" s="1076"/>
      <c r="I60" s="1076"/>
      <c r="J60" s="1076"/>
      <c r="K60" s="1077">
        <f t="shared" si="2"/>
        <v>0</v>
      </c>
      <c r="L60" s="1077"/>
    </row>
    <row r="61" spans="2:17" s="1140" customFormat="1" ht="15" customHeight="1" x14ac:dyDescent="0.25">
      <c r="B61" s="1075" t="s">
        <v>286</v>
      </c>
      <c r="C61" s="1142"/>
      <c r="D61" s="1076"/>
      <c r="E61" s="1076"/>
      <c r="F61" s="1076"/>
      <c r="G61" s="1076"/>
      <c r="H61" s="1076"/>
      <c r="I61" s="1076"/>
      <c r="J61" s="1076"/>
      <c r="K61" s="1077">
        <f t="shared" si="2"/>
        <v>0</v>
      </c>
      <c r="L61" s="1077"/>
    </row>
    <row r="62" spans="2:17" s="1140" customFormat="1" ht="15" customHeight="1" x14ac:dyDescent="0.25">
      <c r="B62" s="1075" t="s">
        <v>287</v>
      </c>
      <c r="C62" s="1142"/>
      <c r="D62" s="1076"/>
      <c r="E62" s="1076"/>
      <c r="F62" s="1076"/>
      <c r="G62" s="1076"/>
      <c r="H62" s="1076"/>
      <c r="I62" s="1076"/>
      <c r="J62" s="1076"/>
      <c r="K62" s="1077">
        <f t="shared" si="2"/>
        <v>0</v>
      </c>
      <c r="L62" s="1077"/>
    </row>
    <row r="63" spans="2:17" s="1140" customFormat="1" ht="15" customHeight="1" x14ac:dyDescent="0.25">
      <c r="B63" s="1075" t="s">
        <v>288</v>
      </c>
      <c r="C63" s="1142"/>
      <c r="D63" s="1076"/>
      <c r="E63" s="1076"/>
      <c r="F63" s="1076"/>
      <c r="G63" s="1076"/>
      <c r="H63" s="1076"/>
      <c r="I63" s="1076"/>
      <c r="J63" s="1076"/>
      <c r="K63" s="1077">
        <f t="shared" si="2"/>
        <v>0</v>
      </c>
      <c r="L63" s="1077"/>
    </row>
    <row r="64" spans="2:17" s="1140" customFormat="1" ht="15" customHeight="1" x14ac:dyDescent="0.25">
      <c r="B64" s="1111" t="s">
        <v>1</v>
      </c>
      <c r="C64" s="1087">
        <f t="shared" ref="C64:K64" si="3">SUM(C52:C63)</f>
        <v>0</v>
      </c>
      <c r="D64" s="1087">
        <f t="shared" si="3"/>
        <v>14</v>
      </c>
      <c r="E64" s="1087">
        <f t="shared" si="3"/>
        <v>48</v>
      </c>
      <c r="F64" s="1087">
        <f t="shared" si="3"/>
        <v>111</v>
      </c>
      <c r="G64" s="1087">
        <f t="shared" si="3"/>
        <v>1989</v>
      </c>
      <c r="H64" s="1087">
        <f t="shared" si="3"/>
        <v>5177</v>
      </c>
      <c r="I64" s="1087">
        <f t="shared" si="3"/>
        <v>329</v>
      </c>
      <c r="J64" s="1087">
        <f t="shared" si="3"/>
        <v>1236</v>
      </c>
      <c r="K64" s="1087">
        <f t="shared" si="3"/>
        <v>8904</v>
      </c>
      <c r="L64" s="1144"/>
      <c r="N64" s="1149"/>
      <c r="O64" s="1150"/>
      <c r="P64" s="1097"/>
      <c r="Q64" s="1104"/>
    </row>
    <row r="65" spans="2:17" s="1140" customFormat="1" ht="15" customHeight="1" x14ac:dyDescent="0.25">
      <c r="B65" s="1130" t="s">
        <v>227</v>
      </c>
      <c r="C65" s="1151">
        <f>C64/$K$64</f>
        <v>0</v>
      </c>
      <c r="D65" s="1151">
        <f t="shared" ref="D65:K65" si="4">D64/$K$64</f>
        <v>1.5723270440251573E-3</v>
      </c>
      <c r="E65" s="1151">
        <f t="shared" si="4"/>
        <v>5.3908355795148251E-3</v>
      </c>
      <c r="F65" s="1151">
        <f t="shared" si="4"/>
        <v>1.2466307277628033E-2</v>
      </c>
      <c r="G65" s="1151">
        <f t="shared" si="4"/>
        <v>0.22338274932614555</v>
      </c>
      <c r="H65" s="1151">
        <f t="shared" si="4"/>
        <v>0.58142407906558846</v>
      </c>
      <c r="I65" s="1151">
        <f t="shared" si="4"/>
        <v>3.6949685534591194E-2</v>
      </c>
      <c r="J65" s="1151">
        <f t="shared" si="4"/>
        <v>0.13881401617250674</v>
      </c>
      <c r="K65" s="1151">
        <f t="shared" si="4"/>
        <v>1</v>
      </c>
      <c r="L65" s="1136"/>
      <c r="N65" s="1149"/>
      <c r="O65" s="1150"/>
      <c r="P65" s="1097"/>
      <c r="Q65" s="1104"/>
    </row>
    <row r="66" spans="2:17" s="1140" customFormat="1" ht="12" customHeight="1" x14ac:dyDescent="0.25">
      <c r="C66" s="1152"/>
      <c r="D66" s="1152"/>
      <c r="E66" s="1152"/>
      <c r="F66" s="1152"/>
      <c r="N66" s="1149"/>
      <c r="O66" s="1150"/>
      <c r="P66" s="1097"/>
      <c r="Q66" s="1104"/>
    </row>
    <row r="67" spans="2:17" s="1140" customFormat="1" ht="15" customHeight="1" x14ac:dyDescent="0.25">
      <c r="B67" s="1148" t="s">
        <v>1215</v>
      </c>
      <c r="C67" s="1148"/>
      <c r="D67" s="1148"/>
      <c r="E67" s="1148"/>
      <c r="F67" s="1148"/>
      <c r="N67" s="1149"/>
      <c r="O67" s="1150"/>
      <c r="P67" s="1097"/>
      <c r="Q67" s="1104"/>
    </row>
    <row r="68" spans="2:17" s="1140" customFormat="1" ht="15" customHeight="1" x14ac:dyDescent="0.25">
      <c r="B68" s="1321" t="s">
        <v>1216</v>
      </c>
      <c r="C68" s="1321"/>
      <c r="D68" s="1186" t="s">
        <v>275</v>
      </c>
      <c r="E68" s="1186" t="s">
        <v>18</v>
      </c>
      <c r="N68" s="1149"/>
      <c r="O68" s="1150"/>
      <c r="P68" s="1097"/>
      <c r="Q68" s="1104"/>
    </row>
    <row r="69" spans="2:17" s="1140" customFormat="1" ht="15" customHeight="1" x14ac:dyDescent="0.25">
      <c r="B69" s="1075" t="s">
        <v>1217</v>
      </c>
      <c r="C69" s="1142"/>
      <c r="D69" s="1076">
        <v>3394</v>
      </c>
      <c r="E69" s="1147">
        <f t="shared" ref="E69:E74" si="5">D69/$D$75</f>
        <v>0.38117699910152741</v>
      </c>
      <c r="N69" s="1149"/>
      <c r="O69" s="1150"/>
      <c r="P69" s="1097"/>
      <c r="Q69" s="1104"/>
    </row>
    <row r="70" spans="2:17" s="1140" customFormat="1" ht="15" customHeight="1" x14ac:dyDescent="0.25">
      <c r="B70" s="1075" t="s">
        <v>1218</v>
      </c>
      <c r="C70" s="1123"/>
      <c r="D70" s="1076">
        <v>1246</v>
      </c>
      <c r="E70" s="1147">
        <f t="shared" si="5"/>
        <v>0.13993710691823899</v>
      </c>
      <c r="N70" s="1149"/>
      <c r="O70" s="1150"/>
      <c r="P70" s="1097"/>
      <c r="Q70" s="1104"/>
    </row>
    <row r="71" spans="2:17" s="1140" customFormat="1" ht="15" customHeight="1" x14ac:dyDescent="0.25">
      <c r="B71" s="1075" t="s">
        <v>1219</v>
      </c>
      <c r="C71" s="1123"/>
      <c r="D71" s="1076">
        <v>1314</v>
      </c>
      <c r="E71" s="1147">
        <f t="shared" si="5"/>
        <v>0.14757412398921832</v>
      </c>
      <c r="N71" s="1149"/>
      <c r="O71" s="1150"/>
      <c r="P71" s="1097"/>
      <c r="Q71" s="1104"/>
    </row>
    <row r="72" spans="2:17" s="1140" customFormat="1" ht="15" customHeight="1" x14ac:dyDescent="0.25">
      <c r="B72" s="1075" t="s">
        <v>963</v>
      </c>
      <c r="C72" s="1123"/>
      <c r="D72" s="1076">
        <v>1614</v>
      </c>
      <c r="E72" s="1147">
        <f t="shared" si="5"/>
        <v>0.18126684636118598</v>
      </c>
      <c r="N72" s="1149"/>
      <c r="O72" s="1150"/>
      <c r="P72" s="1097"/>
      <c r="Q72" s="1104"/>
    </row>
    <row r="73" spans="2:17" s="1140" customFormat="1" ht="15" customHeight="1" x14ac:dyDescent="0.25">
      <c r="B73" s="1075" t="s">
        <v>1220</v>
      </c>
      <c r="C73" s="1123"/>
      <c r="D73" s="1076">
        <v>1226</v>
      </c>
      <c r="E73" s="1147">
        <f t="shared" si="5"/>
        <v>0.1376909254267745</v>
      </c>
      <c r="N73" s="1153"/>
      <c r="O73" s="1153"/>
      <c r="P73" s="1154"/>
      <c r="Q73" s="1104"/>
    </row>
    <row r="74" spans="2:17" s="1140" customFormat="1" ht="15" customHeight="1" x14ac:dyDescent="0.25">
      <c r="B74" s="1075" t="s">
        <v>1221</v>
      </c>
      <c r="C74" s="1123"/>
      <c r="D74" s="1076">
        <v>110</v>
      </c>
      <c r="E74" s="1147">
        <f t="shared" si="5"/>
        <v>1.2353998203054807E-2</v>
      </c>
      <c r="N74" s="1155"/>
      <c r="O74" s="1155"/>
      <c r="P74" s="1155"/>
    </row>
    <row r="75" spans="2:17" s="1140" customFormat="1" ht="11.25" customHeight="1" x14ac:dyDescent="0.25">
      <c r="B75" s="1111" t="s">
        <v>1</v>
      </c>
      <c r="C75" s="1087">
        <f>SUM(C63:C74)</f>
        <v>0</v>
      </c>
      <c r="D75" s="1087">
        <f>SUM(D69:D74)</f>
        <v>8904</v>
      </c>
      <c r="E75" s="1156">
        <f>SUM(E69:E74)</f>
        <v>1</v>
      </c>
      <c r="N75" s="1155"/>
      <c r="O75" s="1155"/>
      <c r="P75" s="1155"/>
    </row>
    <row r="76" spans="2:17" s="1157" customFormat="1" ht="4.5" customHeight="1" x14ac:dyDescent="0.25">
      <c r="C76" s="1158"/>
      <c r="D76" s="1158"/>
      <c r="E76" s="1158"/>
      <c r="F76" s="1158"/>
    </row>
    <row r="77" spans="2:17" s="1140" customFormat="1" ht="18" customHeight="1" x14ac:dyDescent="0.25">
      <c r="B77" s="800" t="s">
        <v>1222</v>
      </c>
      <c r="C77" s="802"/>
      <c r="D77" s="802"/>
      <c r="E77" s="802"/>
      <c r="F77" s="802"/>
      <c r="G77" s="802"/>
      <c r="H77" s="802"/>
      <c r="I77" s="802"/>
      <c r="J77" s="802"/>
      <c r="K77" s="801"/>
      <c r="L77" s="801"/>
      <c r="M77" s="801"/>
      <c r="N77" s="801"/>
      <c r="O77" s="801"/>
      <c r="P77" s="801"/>
      <c r="Q77" s="1110"/>
    </row>
    <row r="78" spans="2:17" s="1140" customFormat="1" ht="5.25" customHeight="1" x14ac:dyDescent="0.25">
      <c r="B78" s="1071"/>
      <c r="C78" s="1137"/>
      <c r="D78" s="1137"/>
      <c r="E78" s="1137"/>
      <c r="F78" s="1137"/>
      <c r="G78" s="1071"/>
      <c r="H78" s="1071"/>
      <c r="I78" s="1071"/>
      <c r="J78" s="1071"/>
      <c r="K78" s="1071"/>
      <c r="L78" s="1071"/>
      <c r="M78" s="1071"/>
      <c r="N78" s="1071"/>
      <c r="O78" s="1071"/>
      <c r="P78" s="1071"/>
    </row>
    <row r="79" spans="2:17" s="1140" customFormat="1" ht="27.75" customHeight="1" x14ac:dyDescent="0.25">
      <c r="B79" s="1349" t="s">
        <v>1223</v>
      </c>
      <c r="C79" s="1349"/>
      <c r="D79" s="1349"/>
      <c r="E79" s="1349"/>
      <c r="F79" s="1349"/>
      <c r="G79" s="1138"/>
      <c r="H79" s="1138"/>
      <c r="I79" s="1139"/>
      <c r="J79" s="1139"/>
    </row>
    <row r="80" spans="2:17" s="1140" customFormat="1" ht="15" customHeight="1" x14ac:dyDescent="0.25">
      <c r="B80" s="1186" t="s">
        <v>88</v>
      </c>
      <c r="C80" s="1186" t="s">
        <v>21</v>
      </c>
      <c r="D80" s="1186" t="s">
        <v>22</v>
      </c>
      <c r="E80" s="1186" t="s">
        <v>1</v>
      </c>
      <c r="F80" s="1186" t="s">
        <v>869</v>
      </c>
      <c r="G80" s="1141"/>
      <c r="H80" s="1141"/>
    </row>
    <row r="81" spans="2:16" s="1140" customFormat="1" ht="15" customHeight="1" x14ac:dyDescent="0.25">
      <c r="B81" s="1075" t="s">
        <v>277</v>
      </c>
      <c r="C81" s="1142">
        <v>3492</v>
      </c>
      <c r="D81" s="1076">
        <v>1051</v>
      </c>
      <c r="E81" s="1077">
        <f>C81+D81</f>
        <v>4543</v>
      </c>
      <c r="F81" s="1077"/>
      <c r="G81" s="1077"/>
      <c r="H81" s="1086"/>
    </row>
    <row r="82" spans="2:16" s="1140" customFormat="1" ht="15" customHeight="1" x14ac:dyDescent="0.25">
      <c r="B82" s="1075" t="s">
        <v>278</v>
      </c>
      <c r="C82" s="1142">
        <v>3344</v>
      </c>
      <c r="D82" s="1076">
        <v>1017</v>
      </c>
      <c r="E82" s="1077">
        <f>C82+D82</f>
        <v>4361</v>
      </c>
      <c r="F82" s="1147">
        <f>E82/E81-1</f>
        <v>-4.006163328197232E-2</v>
      </c>
      <c r="G82" s="1077"/>
      <c r="H82" s="1086"/>
    </row>
    <row r="83" spans="2:16" s="1140" customFormat="1" ht="15" customHeight="1" x14ac:dyDescent="0.25">
      <c r="B83" s="1075" t="s">
        <v>279</v>
      </c>
      <c r="C83" s="1142"/>
      <c r="D83" s="1076"/>
      <c r="E83" s="1077"/>
      <c r="F83" s="1077"/>
      <c r="G83" s="1077"/>
      <c r="H83" s="1086"/>
    </row>
    <row r="84" spans="2:16" s="1140" customFormat="1" ht="15" customHeight="1" x14ac:dyDescent="0.25">
      <c r="B84" s="1075" t="s">
        <v>280</v>
      </c>
      <c r="C84" s="1142"/>
      <c r="D84" s="1076"/>
      <c r="E84" s="1077"/>
      <c r="F84" s="1077"/>
      <c r="G84" s="1077"/>
      <c r="H84" s="1086"/>
    </row>
    <row r="85" spans="2:16" s="1140" customFormat="1" ht="15" customHeight="1" x14ac:dyDescent="0.25">
      <c r="B85" s="1075" t="s">
        <v>281</v>
      </c>
      <c r="C85" s="1142"/>
      <c r="D85" s="1076"/>
      <c r="E85" s="1077"/>
      <c r="F85" s="1077"/>
      <c r="G85" s="1077"/>
      <c r="H85" s="1086"/>
    </row>
    <row r="86" spans="2:16" s="1140" customFormat="1" ht="15" customHeight="1" x14ac:dyDescent="0.25">
      <c r="B86" s="1075" t="s">
        <v>282</v>
      </c>
      <c r="C86" s="1142"/>
      <c r="D86" s="1076"/>
      <c r="E86" s="1077"/>
      <c r="F86" s="1077"/>
      <c r="G86" s="1077"/>
      <c r="H86" s="1086"/>
      <c r="O86" s="1143" t="s">
        <v>21</v>
      </c>
      <c r="P86" s="1143" t="s">
        <v>22</v>
      </c>
    </row>
    <row r="87" spans="2:16" s="1140" customFormat="1" ht="15" customHeight="1" x14ac:dyDescent="0.25">
      <c r="B87" s="1075" t="s">
        <v>283</v>
      </c>
      <c r="C87" s="1142"/>
      <c r="D87" s="1076"/>
      <c r="E87" s="1077"/>
      <c r="F87" s="1077"/>
      <c r="G87" s="1077"/>
      <c r="H87" s="1086"/>
      <c r="O87" s="1347">
        <f>C94</f>
        <v>0.76774483378256964</v>
      </c>
      <c r="P87" s="1347">
        <f>D94</f>
        <v>0.23225516621743036</v>
      </c>
    </row>
    <row r="88" spans="2:16" s="1140" customFormat="1" ht="15" customHeight="1" x14ac:dyDescent="0.25">
      <c r="B88" s="1075" t="s">
        <v>284</v>
      </c>
      <c r="C88" s="1142"/>
      <c r="D88" s="1076"/>
      <c r="E88" s="1077"/>
      <c r="F88" s="1077"/>
      <c r="G88" s="1077"/>
      <c r="H88" s="1086"/>
      <c r="O88" s="1347"/>
      <c r="P88" s="1348"/>
    </row>
    <row r="89" spans="2:16" s="1140" customFormat="1" ht="15" customHeight="1" x14ac:dyDescent="0.25">
      <c r="B89" s="1075" t="s">
        <v>285</v>
      </c>
      <c r="C89" s="1142"/>
      <c r="D89" s="1076"/>
      <c r="E89" s="1077"/>
      <c r="F89" s="1077"/>
      <c r="G89" s="1077"/>
      <c r="H89" s="1086"/>
    </row>
    <row r="90" spans="2:16" s="1140" customFormat="1" ht="15" customHeight="1" x14ac:dyDescent="0.25">
      <c r="B90" s="1075" t="s">
        <v>286</v>
      </c>
      <c r="C90" s="1142"/>
      <c r="D90" s="1076"/>
      <c r="E90" s="1077"/>
      <c r="F90" s="1077"/>
      <c r="G90" s="1077"/>
      <c r="H90" s="1086"/>
    </row>
    <row r="91" spans="2:16" s="1140" customFormat="1" ht="15" customHeight="1" x14ac:dyDescent="0.25">
      <c r="B91" s="1075" t="s">
        <v>287</v>
      </c>
      <c r="C91" s="1142"/>
      <c r="D91" s="1076"/>
      <c r="E91" s="1077"/>
      <c r="F91" s="1077"/>
      <c r="G91" s="1144"/>
      <c r="H91" s="1145"/>
    </row>
    <row r="92" spans="2:16" s="1140" customFormat="1" ht="15" customHeight="1" x14ac:dyDescent="0.25">
      <c r="B92" s="1075" t="s">
        <v>288</v>
      </c>
      <c r="C92" s="1142"/>
      <c r="D92" s="1076"/>
      <c r="E92" s="1077"/>
      <c r="F92" s="1077"/>
    </row>
    <row r="93" spans="2:16" s="1140" customFormat="1" ht="15" customHeight="1" x14ac:dyDescent="0.25">
      <c r="B93" s="1111" t="s">
        <v>1</v>
      </c>
      <c r="C93" s="1087">
        <f>SUM(C81:C92)</f>
        <v>6836</v>
      </c>
      <c r="D93" s="1087">
        <f>SUM(D81:D92)</f>
        <v>2068</v>
      </c>
      <c r="E93" s="1087">
        <f>SUM(E81:E92)</f>
        <v>8904</v>
      </c>
      <c r="F93" s="1087">
        <f>SUM(F81:F92)</f>
        <v>-4.006163328197232E-2</v>
      </c>
      <c r="G93" s="891"/>
      <c r="H93" s="1146"/>
      <c r="I93" s="1146"/>
      <c r="J93" s="1146"/>
      <c r="K93" s="1146"/>
      <c r="L93" s="1146"/>
    </row>
    <row r="94" spans="2:16" s="1140" customFormat="1" ht="15" customHeight="1" x14ac:dyDescent="0.25">
      <c r="B94" s="1130" t="s">
        <v>227</v>
      </c>
      <c r="C94" s="1131">
        <f>C93/E93</f>
        <v>0.76774483378256964</v>
      </c>
      <c r="D94" s="1131">
        <f>D93/E93</f>
        <v>0.23225516621743036</v>
      </c>
      <c r="E94" s="1131">
        <f>E93/E93</f>
        <v>1</v>
      </c>
      <c r="F94" s="1147"/>
      <c r="G94" s="1141"/>
      <c r="H94" s="1141"/>
      <c r="I94" s="1141"/>
      <c r="J94" s="1141"/>
      <c r="K94" s="1141"/>
      <c r="L94" s="1141"/>
    </row>
    <row r="95" spans="2:16" s="1140" customFormat="1" ht="9" customHeight="1" x14ac:dyDescent="0.25">
      <c r="B95" s="1075"/>
      <c r="C95" s="1076"/>
      <c r="D95" s="1076"/>
      <c r="E95" s="1076"/>
      <c r="F95" s="1076"/>
      <c r="G95" s="1076"/>
      <c r="H95" s="1076"/>
      <c r="I95" s="1076"/>
      <c r="J95" s="1076"/>
      <c r="K95" s="1077"/>
      <c r="L95" s="1077"/>
    </row>
    <row r="96" spans="2:16" s="1140" customFormat="1" ht="15" customHeight="1" x14ac:dyDescent="0.25">
      <c r="B96" s="1148" t="s">
        <v>1224</v>
      </c>
      <c r="C96" s="1148"/>
      <c r="D96" s="1148"/>
      <c r="E96" s="1148"/>
      <c r="F96" s="1148"/>
      <c r="G96" s="1076"/>
      <c r="H96" s="1076"/>
      <c r="I96" s="1076"/>
      <c r="J96" s="1076"/>
      <c r="K96" s="1077"/>
      <c r="L96" s="1077"/>
    </row>
    <row r="97" spans="2:16" s="1140" customFormat="1" ht="24" x14ac:dyDescent="0.25">
      <c r="B97" s="1321" t="s">
        <v>88</v>
      </c>
      <c r="C97" s="1186" t="s">
        <v>291</v>
      </c>
      <c r="D97" s="1186" t="s">
        <v>294</v>
      </c>
      <c r="E97" s="1186" t="s">
        <v>176</v>
      </c>
      <c r="F97" s="1186" t="s">
        <v>1278</v>
      </c>
      <c r="G97" s="1186" t="s">
        <v>302</v>
      </c>
      <c r="H97" s="1186" t="s">
        <v>305</v>
      </c>
      <c r="I97" s="1186" t="s">
        <v>1279</v>
      </c>
      <c r="J97" s="1321" t="s">
        <v>935</v>
      </c>
      <c r="K97" s="1321" t="s">
        <v>1</v>
      </c>
      <c r="L97" s="1141"/>
    </row>
    <row r="98" spans="2:16" s="1140" customFormat="1" ht="12" customHeight="1" x14ac:dyDescent="0.25">
      <c r="B98" s="1321"/>
      <c r="C98" s="1603" t="s">
        <v>1280</v>
      </c>
      <c r="D98" s="1603" t="s">
        <v>1281</v>
      </c>
      <c r="E98" s="1603" t="s">
        <v>1282</v>
      </c>
      <c r="F98" s="1603" t="s">
        <v>1283</v>
      </c>
      <c r="G98" s="1603" t="s">
        <v>1284</v>
      </c>
      <c r="H98" s="1603" t="s">
        <v>1285</v>
      </c>
      <c r="I98" s="1603" t="s">
        <v>1286</v>
      </c>
      <c r="J98" s="1321"/>
      <c r="K98" s="1321"/>
      <c r="L98" s="1141"/>
    </row>
    <row r="99" spans="2:16" s="1140" customFormat="1" ht="15" customHeight="1" x14ac:dyDescent="0.25">
      <c r="B99" s="1075" t="s">
        <v>277</v>
      </c>
      <c r="C99" s="1142">
        <v>638</v>
      </c>
      <c r="D99" s="1076">
        <v>727</v>
      </c>
      <c r="E99" s="1076">
        <v>340</v>
      </c>
      <c r="F99" s="1076">
        <v>232</v>
      </c>
      <c r="G99" s="1076">
        <v>888</v>
      </c>
      <c r="H99" s="1076">
        <v>1492</v>
      </c>
      <c r="I99" s="1076">
        <v>216</v>
      </c>
      <c r="J99" s="1076">
        <v>10</v>
      </c>
      <c r="K99" s="1077">
        <f>SUM(C99:J99)</f>
        <v>4543</v>
      </c>
      <c r="L99" s="1077"/>
    </row>
    <row r="100" spans="2:16" s="1140" customFormat="1" ht="15" customHeight="1" x14ac:dyDescent="0.25">
      <c r="B100" s="1075" t="s">
        <v>278</v>
      </c>
      <c r="C100" s="1142">
        <v>647</v>
      </c>
      <c r="D100" s="1076">
        <v>658</v>
      </c>
      <c r="E100" s="1076">
        <v>355</v>
      </c>
      <c r="F100" s="1076">
        <v>270</v>
      </c>
      <c r="G100" s="1076">
        <v>821</v>
      </c>
      <c r="H100" s="1076">
        <v>1333</v>
      </c>
      <c r="I100" s="1076">
        <v>230</v>
      </c>
      <c r="J100" s="1076">
        <v>47</v>
      </c>
      <c r="K100" s="1077">
        <f>SUM(C100:J100)</f>
        <v>4361</v>
      </c>
      <c r="L100" s="1077"/>
    </row>
    <row r="101" spans="2:16" s="1140" customFormat="1" ht="15" customHeight="1" x14ac:dyDescent="0.25">
      <c r="B101" s="1075" t="s">
        <v>279</v>
      </c>
      <c r="C101" s="1142"/>
      <c r="D101" s="1076"/>
      <c r="E101" s="1076"/>
      <c r="F101" s="1076"/>
      <c r="G101" s="1076"/>
      <c r="H101" s="1076"/>
      <c r="I101" s="1076"/>
      <c r="J101" s="1076"/>
      <c r="K101" s="1077">
        <f t="shared" ref="K101:K110" si="6">SUM(C101:I101)</f>
        <v>0</v>
      </c>
      <c r="L101" s="1077"/>
    </row>
    <row r="102" spans="2:16" s="1140" customFormat="1" ht="15" customHeight="1" x14ac:dyDescent="0.25">
      <c r="B102" s="1075" t="s">
        <v>280</v>
      </c>
      <c r="C102" s="1142"/>
      <c r="D102" s="1076"/>
      <c r="E102" s="1076"/>
      <c r="F102" s="1076"/>
      <c r="G102" s="1076"/>
      <c r="H102" s="1076"/>
      <c r="I102" s="1076"/>
      <c r="J102" s="1076"/>
      <c r="K102" s="1077">
        <f t="shared" si="6"/>
        <v>0</v>
      </c>
      <c r="L102" s="1077"/>
    </row>
    <row r="103" spans="2:16" s="1140" customFormat="1" ht="15" customHeight="1" x14ac:dyDescent="0.25">
      <c r="B103" s="1075" t="s">
        <v>281</v>
      </c>
      <c r="C103" s="1142"/>
      <c r="D103" s="1076"/>
      <c r="E103" s="1076"/>
      <c r="F103" s="1076"/>
      <c r="G103" s="1076"/>
      <c r="H103" s="1076"/>
      <c r="I103" s="1076"/>
      <c r="J103" s="1076"/>
      <c r="K103" s="1077">
        <f t="shared" si="6"/>
        <v>0</v>
      </c>
      <c r="L103" s="1077"/>
    </row>
    <row r="104" spans="2:16" s="1140" customFormat="1" ht="15" customHeight="1" x14ac:dyDescent="0.25">
      <c r="B104" s="1075" t="s">
        <v>282</v>
      </c>
      <c r="C104" s="1142"/>
      <c r="D104" s="1076"/>
      <c r="E104" s="1076"/>
      <c r="F104" s="1076"/>
      <c r="G104" s="1076"/>
      <c r="H104" s="1076"/>
      <c r="I104" s="1076"/>
      <c r="J104" s="1076"/>
      <c r="K104" s="1077">
        <f t="shared" si="6"/>
        <v>0</v>
      </c>
      <c r="L104" s="1077"/>
    </row>
    <row r="105" spans="2:16" s="1140" customFormat="1" ht="15" customHeight="1" x14ac:dyDescent="0.25">
      <c r="B105" s="1075" t="s">
        <v>283</v>
      </c>
      <c r="C105" s="1142"/>
      <c r="D105" s="1076"/>
      <c r="E105" s="1076"/>
      <c r="F105" s="1076"/>
      <c r="G105" s="1076"/>
      <c r="H105" s="1076"/>
      <c r="I105" s="1076"/>
      <c r="J105" s="1076"/>
      <c r="K105" s="1077">
        <f t="shared" si="6"/>
        <v>0</v>
      </c>
      <c r="L105" s="1077"/>
    </row>
    <row r="106" spans="2:16" s="1140" customFormat="1" ht="15" customHeight="1" x14ac:dyDescent="0.25">
      <c r="B106" s="1075" t="s">
        <v>284</v>
      </c>
      <c r="C106" s="1142"/>
      <c r="D106" s="1076"/>
      <c r="E106" s="1076"/>
      <c r="F106" s="1076"/>
      <c r="G106" s="1076"/>
      <c r="H106" s="1076"/>
      <c r="I106" s="1076"/>
      <c r="J106" s="1076"/>
      <c r="K106" s="1077">
        <f t="shared" si="6"/>
        <v>0</v>
      </c>
      <c r="L106" s="1077"/>
    </row>
    <row r="107" spans="2:16" s="1140" customFormat="1" ht="15" customHeight="1" x14ac:dyDescent="0.25">
      <c r="B107" s="1075" t="s">
        <v>285</v>
      </c>
      <c r="C107" s="1142"/>
      <c r="D107" s="1076"/>
      <c r="E107" s="1076"/>
      <c r="F107" s="1076"/>
      <c r="G107" s="1076"/>
      <c r="H107" s="1076"/>
      <c r="I107" s="1076"/>
      <c r="J107" s="1076"/>
      <c r="K107" s="1077">
        <f t="shared" si="6"/>
        <v>0</v>
      </c>
      <c r="L107" s="1077"/>
    </row>
    <row r="108" spans="2:16" s="1140" customFormat="1" ht="15" customHeight="1" x14ac:dyDescent="0.25">
      <c r="B108" s="1075" t="s">
        <v>286</v>
      </c>
      <c r="C108" s="1142"/>
      <c r="D108" s="1076"/>
      <c r="E108" s="1076"/>
      <c r="F108" s="1076"/>
      <c r="G108" s="1076"/>
      <c r="H108" s="1076"/>
      <c r="I108" s="1076"/>
      <c r="J108" s="1076"/>
      <c r="K108" s="1077">
        <f t="shared" si="6"/>
        <v>0</v>
      </c>
      <c r="L108" s="1077"/>
    </row>
    <row r="109" spans="2:16" s="1140" customFormat="1" ht="15" customHeight="1" x14ac:dyDescent="0.25">
      <c r="B109" s="1075" t="s">
        <v>287</v>
      </c>
      <c r="C109" s="1142"/>
      <c r="D109" s="1076"/>
      <c r="E109" s="1076"/>
      <c r="F109" s="1076"/>
      <c r="G109" s="1076"/>
      <c r="H109" s="1076"/>
      <c r="I109" s="1076"/>
      <c r="J109" s="1076"/>
      <c r="K109" s="1077">
        <f t="shared" si="6"/>
        <v>0</v>
      </c>
      <c r="L109" s="1077"/>
    </row>
    <row r="110" spans="2:16" s="1140" customFormat="1" ht="15" customHeight="1" x14ac:dyDescent="0.25">
      <c r="B110" s="1075" t="s">
        <v>288</v>
      </c>
      <c r="C110" s="1142"/>
      <c r="D110" s="1076"/>
      <c r="E110" s="1076"/>
      <c r="F110" s="1076"/>
      <c r="G110" s="1076"/>
      <c r="H110" s="1076"/>
      <c r="I110" s="1076"/>
      <c r="J110" s="1076"/>
      <c r="K110" s="1077">
        <f t="shared" si="6"/>
        <v>0</v>
      </c>
      <c r="L110" s="1077"/>
    </row>
    <row r="111" spans="2:16" s="1140" customFormat="1" ht="15" customHeight="1" x14ac:dyDescent="0.25">
      <c r="B111" s="1111" t="s">
        <v>1</v>
      </c>
      <c r="C111" s="1087">
        <f t="shared" ref="C111:K111" si="7">SUM(C99:C110)</f>
        <v>1285</v>
      </c>
      <c r="D111" s="1087">
        <f t="shared" si="7"/>
        <v>1385</v>
      </c>
      <c r="E111" s="1087">
        <f t="shared" si="7"/>
        <v>695</v>
      </c>
      <c r="F111" s="1087">
        <f t="shared" si="7"/>
        <v>502</v>
      </c>
      <c r="G111" s="1087">
        <f t="shared" si="7"/>
        <v>1709</v>
      </c>
      <c r="H111" s="1087">
        <f t="shared" si="7"/>
        <v>2825</v>
      </c>
      <c r="I111" s="1087">
        <f t="shared" si="7"/>
        <v>446</v>
      </c>
      <c r="J111" s="1087">
        <f t="shared" si="7"/>
        <v>57</v>
      </c>
      <c r="K111" s="1087">
        <f t="shared" si="7"/>
        <v>8904</v>
      </c>
      <c r="L111" s="1144"/>
      <c r="N111" s="1149"/>
      <c r="O111" s="1150"/>
      <c r="P111" s="1097"/>
    </row>
    <row r="112" spans="2:16" s="1140" customFormat="1" ht="15" customHeight="1" x14ac:dyDescent="0.25">
      <c r="B112" s="1130" t="s">
        <v>227</v>
      </c>
      <c r="C112" s="1151">
        <f t="shared" ref="C112:K112" si="8">C111/$K$64</f>
        <v>0.14431716082659479</v>
      </c>
      <c r="D112" s="1151">
        <f t="shared" si="8"/>
        <v>0.15554806828391735</v>
      </c>
      <c r="E112" s="1151">
        <f t="shared" si="8"/>
        <v>7.8054806828391735E-2</v>
      </c>
      <c r="F112" s="1151">
        <f t="shared" si="8"/>
        <v>5.6379155435759207E-2</v>
      </c>
      <c r="G112" s="1151">
        <f t="shared" si="8"/>
        <v>0.19193620844564241</v>
      </c>
      <c r="H112" s="1151">
        <f t="shared" si="8"/>
        <v>0.31727313566936211</v>
      </c>
      <c r="I112" s="1151">
        <f t="shared" si="8"/>
        <v>5.0089847259658579E-2</v>
      </c>
      <c r="J112" s="1151">
        <f t="shared" si="8"/>
        <v>6.4016172506738541E-3</v>
      </c>
      <c r="K112" s="1151">
        <f t="shared" si="8"/>
        <v>1</v>
      </c>
      <c r="L112" s="1136"/>
      <c r="N112" s="1149"/>
      <c r="O112" s="1150"/>
      <c r="P112" s="1097"/>
    </row>
    <row r="113" spans="2:17" s="1140" customFormat="1" ht="15" customHeight="1" x14ac:dyDescent="0.25">
      <c r="B113" s="1113"/>
      <c r="C113" s="1159"/>
      <c r="D113" s="1159"/>
      <c r="E113" s="1086"/>
      <c r="F113" s="1086"/>
      <c r="G113" s="1086"/>
      <c r="H113" s="1086"/>
    </row>
    <row r="114" spans="2:17" s="1140" customFormat="1" ht="15" customHeight="1" x14ac:dyDescent="0.25">
      <c r="B114" s="1148" t="s">
        <v>1225</v>
      </c>
      <c r="C114" s="1159"/>
      <c r="D114" s="1159"/>
      <c r="E114" s="1086"/>
      <c r="F114" s="1086"/>
      <c r="G114" s="1086"/>
      <c r="H114" s="1086"/>
    </row>
    <row r="115" spans="2:17" s="1140" customFormat="1" ht="15" customHeight="1" x14ac:dyDescent="0.25">
      <c r="B115" s="1186" t="s">
        <v>898</v>
      </c>
      <c r="C115" s="1186" t="s">
        <v>277</v>
      </c>
      <c r="D115" s="1186" t="s">
        <v>278</v>
      </c>
      <c r="E115" s="1186" t="s">
        <v>279</v>
      </c>
      <c r="F115" s="1186" t="s">
        <v>280</v>
      </c>
      <c r="G115" s="1186" t="s">
        <v>281</v>
      </c>
      <c r="H115" s="1186" t="s">
        <v>282</v>
      </c>
      <c r="I115" s="1186" t="s">
        <v>283</v>
      </c>
      <c r="J115" s="1186" t="s">
        <v>284</v>
      </c>
      <c r="K115" s="1186" t="s">
        <v>285</v>
      </c>
      <c r="L115" s="1186" t="s">
        <v>286</v>
      </c>
      <c r="M115" s="1186" t="s">
        <v>287</v>
      </c>
      <c r="N115" s="1186" t="s">
        <v>288</v>
      </c>
      <c r="O115" s="1186" t="s">
        <v>1</v>
      </c>
      <c r="P115" s="1186" t="s">
        <v>18</v>
      </c>
    </row>
    <row r="116" spans="2:17" s="1140" customFormat="1" ht="15" customHeight="1" x14ac:dyDescent="0.25">
      <c r="B116" s="1075" t="s">
        <v>1226</v>
      </c>
      <c r="C116" s="1142">
        <v>1256</v>
      </c>
      <c r="D116" s="1076">
        <v>1170</v>
      </c>
      <c r="E116" s="1076"/>
      <c r="F116" s="1076"/>
      <c r="G116" s="1076"/>
      <c r="H116" s="1076"/>
      <c r="I116" s="1076"/>
      <c r="J116" s="1076"/>
      <c r="M116" s="1118"/>
      <c r="N116" s="1118"/>
      <c r="O116" s="1123">
        <f>SUM(C116:N116)</f>
        <v>2426</v>
      </c>
      <c r="P116" s="1086">
        <f t="shared" ref="P116:P121" si="9">O116/$O$121</f>
        <v>0.27246181491464511</v>
      </c>
      <c r="Q116" s="1116"/>
    </row>
    <row r="117" spans="2:17" s="1140" customFormat="1" ht="15" customHeight="1" x14ac:dyDescent="0.25">
      <c r="B117" s="1075" t="s">
        <v>1227</v>
      </c>
      <c r="C117" s="1142">
        <v>2563</v>
      </c>
      <c r="D117" s="1076">
        <v>2372</v>
      </c>
      <c r="E117" s="1076"/>
      <c r="F117" s="1076"/>
      <c r="G117" s="1076"/>
      <c r="H117" s="1076"/>
      <c r="I117" s="1076"/>
      <c r="J117" s="1076"/>
      <c r="M117" s="1118"/>
      <c r="N117" s="1118"/>
      <c r="O117" s="1123">
        <f>SUM(C117:N117)</f>
        <v>4935</v>
      </c>
      <c r="P117" s="1086">
        <f t="shared" si="9"/>
        <v>0.55424528301886788</v>
      </c>
      <c r="Q117" s="1116"/>
    </row>
    <row r="118" spans="2:17" s="1140" customFormat="1" ht="15" customHeight="1" x14ac:dyDescent="0.25">
      <c r="B118" s="1075" t="s">
        <v>1228</v>
      </c>
      <c r="C118" s="1142">
        <v>430</v>
      </c>
      <c r="D118" s="1076">
        <v>492</v>
      </c>
      <c r="E118" s="1076"/>
      <c r="F118" s="1076"/>
      <c r="G118" s="1076"/>
      <c r="H118" s="1076"/>
      <c r="I118" s="1076"/>
      <c r="J118" s="1076"/>
      <c r="O118" s="1123">
        <f>SUM(C118:N118)</f>
        <v>922</v>
      </c>
      <c r="P118" s="1086">
        <f t="shared" si="9"/>
        <v>0.10354896675651393</v>
      </c>
    </row>
    <row r="119" spans="2:17" s="1140" customFormat="1" ht="15" customHeight="1" x14ac:dyDescent="0.25">
      <c r="B119" s="1075" t="s">
        <v>1229</v>
      </c>
      <c r="C119" s="1142">
        <v>12</v>
      </c>
      <c r="D119" s="1076">
        <v>27</v>
      </c>
      <c r="E119" s="1076"/>
      <c r="F119" s="1076"/>
      <c r="G119" s="1076"/>
      <c r="H119" s="1076"/>
      <c r="I119" s="1076"/>
      <c r="J119" s="1076"/>
      <c r="O119" s="1123">
        <f>SUM(C119:N119)</f>
        <v>39</v>
      </c>
      <c r="P119" s="1086">
        <f t="shared" si="9"/>
        <v>4.3800539083557952E-3</v>
      </c>
    </row>
    <row r="120" spans="2:17" s="1140" customFormat="1" ht="15" customHeight="1" x14ac:dyDescent="0.25">
      <c r="B120" s="1075" t="s">
        <v>1230</v>
      </c>
      <c r="C120" s="1142">
        <v>282</v>
      </c>
      <c r="D120" s="1076">
        <v>300</v>
      </c>
      <c r="E120" s="1076"/>
      <c r="F120" s="1076"/>
      <c r="G120" s="1076"/>
      <c r="H120" s="1076"/>
      <c r="I120" s="1076"/>
      <c r="J120" s="1076"/>
      <c r="O120" s="1123">
        <f>SUM(C120:N120)</f>
        <v>582</v>
      </c>
      <c r="P120" s="1086">
        <f t="shared" si="9"/>
        <v>6.5363881401617252E-2</v>
      </c>
    </row>
    <row r="121" spans="2:17" s="1140" customFormat="1" ht="15" customHeight="1" x14ac:dyDescent="0.25">
      <c r="B121" s="1111" t="s">
        <v>1</v>
      </c>
      <c r="C121" s="1087">
        <f>SUM(C116:C120)</f>
        <v>4543</v>
      </c>
      <c r="D121" s="1087">
        <f>SUM(D116:D120)</f>
        <v>4361</v>
      </c>
      <c r="E121" s="1087">
        <f>SUM(E116:E120)</f>
        <v>0</v>
      </c>
      <c r="F121" s="1087">
        <f t="shared" ref="F121:O121" si="10">SUM(F116:F120)</f>
        <v>0</v>
      </c>
      <c r="G121" s="1087">
        <f t="shared" si="10"/>
        <v>0</v>
      </c>
      <c r="H121" s="1087">
        <f t="shared" si="10"/>
        <v>0</v>
      </c>
      <c r="I121" s="1087">
        <f t="shared" si="10"/>
        <v>0</v>
      </c>
      <c r="J121" s="1087">
        <f t="shared" si="10"/>
        <v>0</v>
      </c>
      <c r="K121" s="1087">
        <f t="shared" si="10"/>
        <v>0</v>
      </c>
      <c r="L121" s="1087"/>
      <c r="M121" s="1087">
        <f t="shared" si="10"/>
        <v>0</v>
      </c>
      <c r="N121" s="1087">
        <f t="shared" si="10"/>
        <v>0</v>
      </c>
      <c r="O121" s="1087">
        <f t="shared" si="10"/>
        <v>8904</v>
      </c>
      <c r="P121" s="1088">
        <f t="shared" si="9"/>
        <v>1</v>
      </c>
    </row>
    <row r="122" spans="2:17" s="1140" customFormat="1" ht="14.25" customHeight="1" x14ac:dyDescent="0.25">
      <c r="B122" s="1075"/>
      <c r="C122" s="1076"/>
      <c r="D122" s="1076"/>
      <c r="E122" s="1076"/>
      <c r="F122" s="1119"/>
    </row>
    <row r="123" spans="2:17" s="1140" customFormat="1" ht="18" customHeight="1" x14ac:dyDescent="0.25">
      <c r="B123" s="800" t="s">
        <v>1231</v>
      </c>
      <c r="C123" s="802"/>
      <c r="D123" s="802"/>
      <c r="E123" s="802"/>
      <c r="F123" s="802"/>
      <c r="G123" s="802"/>
      <c r="H123" s="802"/>
      <c r="I123" s="802"/>
      <c r="J123" s="802"/>
      <c r="K123" s="801"/>
      <c r="L123" s="801"/>
      <c r="M123" s="801"/>
      <c r="N123" s="801"/>
      <c r="O123" s="801"/>
      <c r="P123" s="801"/>
    </row>
    <row r="124" spans="2:17" s="1140" customFormat="1" ht="3" customHeight="1" x14ac:dyDescent="0.25">
      <c r="B124" s="1071"/>
      <c r="C124" s="1137"/>
      <c r="D124" s="1137"/>
      <c r="E124" s="1137"/>
      <c r="F124" s="1137"/>
      <c r="G124" s="1071"/>
      <c r="H124" s="1071"/>
      <c r="I124" s="1071"/>
      <c r="J124" s="1071"/>
      <c r="K124" s="1071"/>
      <c r="L124" s="1071"/>
      <c r="M124" s="1071"/>
      <c r="N124" s="1071"/>
      <c r="O124" s="1071"/>
      <c r="P124" s="1071"/>
    </row>
    <row r="125" spans="2:17" s="1140" customFormat="1" ht="15" customHeight="1" x14ac:dyDescent="0.25">
      <c r="B125" s="1148" t="s">
        <v>1232</v>
      </c>
      <c r="C125" s="1148"/>
      <c r="D125" s="1148"/>
      <c r="E125" s="1148"/>
      <c r="F125" s="1148"/>
      <c r="G125" s="1138"/>
      <c r="H125" s="1138"/>
      <c r="I125" s="1139"/>
      <c r="J125" s="1139"/>
    </row>
    <row r="126" spans="2:17" s="896" customFormat="1" ht="15" customHeight="1" x14ac:dyDescent="0.3">
      <c r="B126" s="1186" t="s">
        <v>88</v>
      </c>
      <c r="C126" s="1186" t="s">
        <v>21</v>
      </c>
      <c r="D126" s="1186" t="s">
        <v>22</v>
      </c>
      <c r="E126" s="1186" t="s">
        <v>972</v>
      </c>
      <c r="F126" s="1186" t="s">
        <v>1</v>
      </c>
      <c r="G126" s="1186" t="s">
        <v>869</v>
      </c>
      <c r="H126" s="1141"/>
      <c r="I126" s="1140"/>
      <c r="J126" s="1140"/>
      <c r="K126" s="1140"/>
      <c r="L126" s="1140"/>
      <c r="M126" s="1140"/>
      <c r="N126" s="1140"/>
      <c r="O126" s="1140"/>
      <c r="P126" s="1140"/>
    </row>
    <row r="127" spans="2:17" s="896" customFormat="1" ht="15" customHeight="1" x14ac:dyDescent="0.3">
      <c r="B127" s="1075" t="s">
        <v>277</v>
      </c>
      <c r="C127" s="1142">
        <v>977</v>
      </c>
      <c r="D127" s="1076">
        <v>3566</v>
      </c>
      <c r="E127" s="1076">
        <v>0</v>
      </c>
      <c r="F127" s="1077">
        <f>C127+D127+E127</f>
        <v>4543</v>
      </c>
      <c r="G127" s="1077"/>
      <c r="H127" s="1086"/>
      <c r="I127" s="1140"/>
      <c r="J127" s="1140"/>
      <c r="K127" s="1140"/>
      <c r="L127" s="1140"/>
      <c r="M127" s="1140"/>
      <c r="N127" s="1140"/>
      <c r="O127" s="1140"/>
      <c r="P127" s="1140"/>
    </row>
    <row r="128" spans="2:17" s="896" customFormat="1" ht="15" customHeight="1" x14ac:dyDescent="0.3">
      <c r="B128" s="1075" t="s">
        <v>278</v>
      </c>
      <c r="C128" s="1142">
        <v>861</v>
      </c>
      <c r="D128" s="1076">
        <v>2442</v>
      </c>
      <c r="E128" s="1076">
        <v>1058</v>
      </c>
      <c r="F128" s="1077">
        <f>C128+D128+E128</f>
        <v>4361</v>
      </c>
      <c r="G128" s="1147">
        <f>F128/F127-1</f>
        <v>-4.006163328197232E-2</v>
      </c>
      <c r="H128" s="1086"/>
      <c r="I128" s="1140"/>
      <c r="J128" s="1140"/>
      <c r="K128" s="1140"/>
      <c r="L128" s="1140"/>
      <c r="M128" s="1140"/>
      <c r="N128" s="1140"/>
      <c r="O128" s="1140"/>
      <c r="P128" s="1140"/>
    </row>
    <row r="129" spans="2:16" s="896" customFormat="1" ht="15" customHeight="1" x14ac:dyDescent="0.3">
      <c r="B129" s="1075" t="s">
        <v>279</v>
      </c>
      <c r="C129" s="1123"/>
      <c r="D129" s="1076"/>
      <c r="E129" s="1076"/>
      <c r="F129" s="1077"/>
      <c r="G129" s="1077"/>
      <c r="H129" s="1086"/>
      <c r="I129" s="1140"/>
      <c r="J129" s="1140"/>
      <c r="K129" s="1140"/>
      <c r="L129" s="1140"/>
      <c r="M129" s="1140"/>
      <c r="N129" s="1140"/>
      <c r="O129" s="1140"/>
      <c r="P129" s="1140"/>
    </row>
    <row r="130" spans="2:16" s="896" customFormat="1" ht="15" customHeight="1" x14ac:dyDescent="0.3">
      <c r="B130" s="1075" t="s">
        <v>280</v>
      </c>
      <c r="C130" s="1123"/>
      <c r="D130" s="1076"/>
      <c r="E130" s="1076"/>
      <c r="F130" s="1077"/>
      <c r="G130" s="1077"/>
      <c r="H130" s="1086"/>
      <c r="I130" s="1140"/>
      <c r="J130" s="1140"/>
      <c r="K130" s="1140"/>
      <c r="L130" s="1140"/>
      <c r="M130" s="1140"/>
      <c r="N130" s="1140"/>
      <c r="O130" s="1140"/>
      <c r="P130" s="1140"/>
    </row>
    <row r="131" spans="2:16" s="896" customFormat="1" ht="15" customHeight="1" x14ac:dyDescent="0.3">
      <c r="B131" s="1075" t="s">
        <v>281</v>
      </c>
      <c r="C131" s="1123"/>
      <c r="D131" s="1076"/>
      <c r="E131" s="1076"/>
      <c r="F131" s="1077"/>
      <c r="G131" s="1077"/>
      <c r="H131" s="1086"/>
      <c r="I131" s="1140"/>
      <c r="J131" s="1140"/>
      <c r="K131" s="1140"/>
      <c r="L131" s="1140"/>
      <c r="M131" s="1140"/>
      <c r="N131" s="1140"/>
      <c r="O131" s="1140"/>
      <c r="P131" s="1140"/>
    </row>
    <row r="132" spans="2:16" s="896" customFormat="1" ht="15" customHeight="1" x14ac:dyDescent="0.3">
      <c r="B132" s="1075" t="s">
        <v>282</v>
      </c>
      <c r="C132" s="1123"/>
      <c r="D132" s="1076"/>
      <c r="E132" s="1076"/>
      <c r="F132" s="1077"/>
      <c r="G132" s="1077"/>
      <c r="H132" s="1086"/>
      <c r="I132" s="1140"/>
      <c r="J132" s="1140"/>
      <c r="K132" s="1140"/>
      <c r="L132" s="1140"/>
      <c r="M132" s="1140"/>
      <c r="N132" s="1140"/>
      <c r="O132" s="1143" t="s">
        <v>21</v>
      </c>
      <c r="P132" s="1143" t="s">
        <v>22</v>
      </c>
    </row>
    <row r="133" spans="2:16" s="896" customFormat="1" ht="15" customHeight="1" x14ac:dyDescent="0.3">
      <c r="B133" s="1075" t="s">
        <v>283</v>
      </c>
      <c r="C133" s="1123"/>
      <c r="D133" s="1076"/>
      <c r="E133" s="1076"/>
      <c r="F133" s="1077"/>
      <c r="G133" s="1077"/>
      <c r="H133" s="1086"/>
      <c r="I133" s="1140"/>
      <c r="J133" s="1140"/>
      <c r="K133" s="1140"/>
      <c r="L133" s="1140"/>
      <c r="M133" s="1140"/>
      <c r="N133" s="1140"/>
      <c r="O133" s="1347">
        <f>C140</f>
        <v>0.20642407906558849</v>
      </c>
      <c r="P133" s="1347">
        <f>D140</f>
        <v>0.6747529200359389</v>
      </c>
    </row>
    <row r="134" spans="2:16" s="896" customFormat="1" ht="15" customHeight="1" x14ac:dyDescent="0.3">
      <c r="B134" s="1075" t="s">
        <v>284</v>
      </c>
      <c r="C134" s="1123"/>
      <c r="D134" s="1076"/>
      <c r="E134" s="1076"/>
      <c r="F134" s="1077"/>
      <c r="G134" s="1077"/>
      <c r="H134" s="1086"/>
      <c r="I134" s="1140"/>
      <c r="J134" s="1140"/>
      <c r="K134" s="1140"/>
      <c r="L134" s="1140"/>
      <c r="M134" s="1140"/>
      <c r="N134" s="1140"/>
      <c r="O134" s="1347"/>
      <c r="P134" s="1348"/>
    </row>
    <row r="135" spans="2:16" s="896" customFormat="1" ht="15" customHeight="1" x14ac:dyDescent="0.3">
      <c r="B135" s="1075" t="s">
        <v>285</v>
      </c>
      <c r="C135" s="1123"/>
      <c r="D135" s="1076"/>
      <c r="E135" s="1076"/>
      <c r="F135" s="1077"/>
      <c r="G135" s="1077"/>
      <c r="H135" s="1086"/>
      <c r="I135" s="1140"/>
      <c r="J135" s="1140"/>
      <c r="K135" s="1140"/>
      <c r="L135" s="1140"/>
      <c r="M135" s="1140"/>
      <c r="N135" s="1140"/>
      <c r="O135" s="1140"/>
      <c r="P135" s="1140"/>
    </row>
    <row r="136" spans="2:16" s="896" customFormat="1" ht="15" customHeight="1" x14ac:dyDescent="0.3">
      <c r="B136" s="1075" t="s">
        <v>286</v>
      </c>
      <c r="C136" s="1123"/>
      <c r="D136" s="1076"/>
      <c r="E136" s="1076"/>
      <c r="F136" s="1077"/>
      <c r="G136" s="1077"/>
      <c r="H136" s="1086"/>
      <c r="I136" s="1140"/>
      <c r="J136" s="1140"/>
      <c r="K136" s="1140"/>
      <c r="L136" s="1140"/>
      <c r="M136" s="1140"/>
      <c r="N136" s="1140"/>
      <c r="O136" s="1140"/>
      <c r="P136" s="1140"/>
    </row>
    <row r="137" spans="2:16" s="896" customFormat="1" ht="15" customHeight="1" x14ac:dyDescent="0.3">
      <c r="B137" s="1075" t="s">
        <v>287</v>
      </c>
      <c r="C137" s="1123"/>
      <c r="D137" s="1076"/>
      <c r="E137" s="1076"/>
      <c r="F137" s="1077"/>
      <c r="G137" s="1077"/>
      <c r="H137" s="1145"/>
      <c r="I137" s="1140"/>
      <c r="J137" s="1140"/>
      <c r="K137" s="1140"/>
      <c r="L137" s="1140"/>
      <c r="M137" s="1140"/>
      <c r="N137" s="1140"/>
      <c r="O137" s="1140"/>
      <c r="P137" s="1140"/>
    </row>
    <row r="138" spans="2:16" s="896" customFormat="1" ht="15" customHeight="1" x14ac:dyDescent="0.3">
      <c r="B138" s="1075" t="s">
        <v>288</v>
      </c>
      <c r="C138" s="1123"/>
      <c r="D138" s="1076"/>
      <c r="E138" s="1076"/>
      <c r="F138" s="1077"/>
      <c r="G138" s="1077"/>
      <c r="H138" s="1140"/>
      <c r="I138" s="1140"/>
      <c r="J138" s="1140"/>
      <c r="K138" s="1140"/>
      <c r="L138" s="1140"/>
      <c r="M138" s="1140"/>
      <c r="N138" s="1140"/>
      <c r="O138" s="1140"/>
      <c r="P138" s="1140"/>
    </row>
    <row r="139" spans="2:16" s="896" customFormat="1" x14ac:dyDescent="0.3">
      <c r="B139" s="1111" t="s">
        <v>1</v>
      </c>
      <c r="C139" s="1087">
        <f>SUM(C127:C138)</f>
        <v>1838</v>
      </c>
      <c r="D139" s="1087">
        <f>SUM(D127:D138)</f>
        <v>6008</v>
      </c>
      <c r="E139" s="1087">
        <f>SUM(E127:E138)</f>
        <v>1058</v>
      </c>
      <c r="F139" s="1087">
        <f>SUM(F127:F138)</f>
        <v>8904</v>
      </c>
      <c r="G139" s="1087">
        <f>SUM(G127:G138)</f>
        <v>-4.006163328197232E-2</v>
      </c>
      <c r="H139" s="1146"/>
      <c r="I139" s="1146"/>
      <c r="J139" s="1146"/>
      <c r="K139" s="1146"/>
      <c r="L139" s="1146"/>
      <c r="M139" s="1140"/>
      <c r="N139" s="1140"/>
      <c r="O139" s="1140"/>
      <c r="P139" s="1140"/>
    </row>
    <row r="140" spans="2:16" s="896" customFormat="1" x14ac:dyDescent="0.3">
      <c r="B140" s="1130" t="s">
        <v>227</v>
      </c>
      <c r="C140" s="1131">
        <f>C139/F139</f>
        <v>0.20642407906558849</v>
      </c>
      <c r="D140" s="1131">
        <f>D139/F139</f>
        <v>0.6747529200359389</v>
      </c>
      <c r="E140" s="1131">
        <f>E139/F139</f>
        <v>0.1188230008984726</v>
      </c>
      <c r="F140" s="1131">
        <f>F139/F139</f>
        <v>1</v>
      </c>
      <c r="G140" s="1147"/>
      <c r="H140" s="1141"/>
      <c r="I140" s="1141"/>
      <c r="J140" s="1141"/>
      <c r="K140" s="1141"/>
      <c r="L140" s="1141"/>
      <c r="M140" s="1140"/>
      <c r="N140" s="1140"/>
      <c r="O140" s="1140"/>
      <c r="P140" s="1140"/>
    </row>
    <row r="141" spans="2:16" s="896" customFormat="1" x14ac:dyDescent="0.3">
      <c r="B141" s="1075"/>
      <c r="C141" s="1076"/>
      <c r="D141" s="1076"/>
      <c r="E141" s="1076"/>
      <c r="F141" s="1076"/>
      <c r="G141" s="1076"/>
      <c r="H141" s="1076"/>
      <c r="I141" s="1076"/>
      <c r="J141" s="1076"/>
      <c r="K141" s="1077"/>
      <c r="L141" s="1077"/>
      <c r="M141" s="1140"/>
      <c r="N141" s="1140"/>
      <c r="O141" s="1140"/>
      <c r="P141" s="1140"/>
    </row>
    <row r="142" spans="2:16" s="896" customFormat="1" x14ac:dyDescent="0.3">
      <c r="B142" s="1148" t="s">
        <v>1233</v>
      </c>
      <c r="C142" s="1148"/>
      <c r="D142" s="1148"/>
      <c r="E142" s="1148"/>
      <c r="F142" s="1148"/>
      <c r="G142" s="1076"/>
      <c r="H142" s="1076"/>
      <c r="I142" s="1076"/>
      <c r="J142" s="1076"/>
      <c r="K142" s="1077"/>
      <c r="L142" s="1077"/>
      <c r="M142" s="1140"/>
      <c r="N142" s="1140"/>
      <c r="O142" s="1140"/>
      <c r="P142" s="1140"/>
    </row>
    <row r="143" spans="2:16" s="896" customFormat="1" ht="24" x14ac:dyDescent="0.3">
      <c r="B143" s="1321" t="s">
        <v>88</v>
      </c>
      <c r="C143" s="1186" t="s">
        <v>291</v>
      </c>
      <c r="D143" s="1186" t="s">
        <v>294</v>
      </c>
      <c r="E143" s="1186" t="s">
        <v>176</v>
      </c>
      <c r="F143" s="1186" t="s">
        <v>1278</v>
      </c>
      <c r="G143" s="1186" t="s">
        <v>302</v>
      </c>
      <c r="H143" s="1186" t="s">
        <v>305</v>
      </c>
      <c r="I143" s="1186" t="s">
        <v>1279</v>
      </c>
      <c r="J143" s="1321" t="s">
        <v>935</v>
      </c>
      <c r="K143" s="1321" t="s">
        <v>1</v>
      </c>
      <c r="L143" s="1141"/>
      <c r="M143" s="1140"/>
      <c r="N143" s="1140"/>
      <c r="O143" s="1140"/>
      <c r="P143" s="1140"/>
    </row>
    <row r="144" spans="2:16" s="896" customFormat="1" ht="13.5" customHeight="1" x14ac:dyDescent="0.3">
      <c r="B144" s="1321"/>
      <c r="C144" s="1603" t="s">
        <v>1280</v>
      </c>
      <c r="D144" s="1603" t="s">
        <v>1281</v>
      </c>
      <c r="E144" s="1603" t="s">
        <v>1282</v>
      </c>
      <c r="F144" s="1603" t="s">
        <v>1283</v>
      </c>
      <c r="G144" s="1603" t="s">
        <v>1284</v>
      </c>
      <c r="H144" s="1603" t="s">
        <v>1285</v>
      </c>
      <c r="I144" s="1603" t="s">
        <v>1286</v>
      </c>
      <c r="J144" s="1321"/>
      <c r="K144" s="1321"/>
      <c r="L144" s="1141"/>
      <c r="M144" s="1140"/>
      <c r="N144" s="1140"/>
      <c r="O144" s="1140"/>
      <c r="P144" s="1140"/>
    </row>
    <row r="145" spans="2:16" s="896" customFormat="1" ht="14.25" customHeight="1" x14ac:dyDescent="0.3">
      <c r="B145" s="1075" t="s">
        <v>277</v>
      </c>
      <c r="C145" s="1142">
        <v>0</v>
      </c>
      <c r="D145" s="1076">
        <v>12</v>
      </c>
      <c r="E145" s="1076">
        <v>15</v>
      </c>
      <c r="F145" s="1076">
        <v>36</v>
      </c>
      <c r="G145" s="1076">
        <v>928</v>
      </c>
      <c r="H145" s="1076">
        <v>2702</v>
      </c>
      <c r="I145" s="1076">
        <v>185</v>
      </c>
      <c r="J145" s="1076">
        <v>665</v>
      </c>
      <c r="K145" s="1077">
        <f>SUM(C145:J145)</f>
        <v>4543</v>
      </c>
      <c r="L145" s="1077"/>
      <c r="M145" s="1140"/>
      <c r="N145" s="1140"/>
      <c r="O145" s="1140"/>
      <c r="P145" s="1140"/>
    </row>
    <row r="146" spans="2:16" s="896" customFormat="1" ht="14.25" customHeight="1" x14ac:dyDescent="0.3">
      <c r="B146" s="1075" t="s">
        <v>278</v>
      </c>
      <c r="C146" s="1142">
        <v>0</v>
      </c>
      <c r="D146" s="1076">
        <v>1</v>
      </c>
      <c r="E146" s="1076">
        <v>17</v>
      </c>
      <c r="F146" s="1076">
        <v>37</v>
      </c>
      <c r="G146" s="1076">
        <v>770</v>
      </c>
      <c r="H146" s="1076">
        <v>2214</v>
      </c>
      <c r="I146" s="1076">
        <v>175</v>
      </c>
      <c r="J146" s="1076">
        <v>1147</v>
      </c>
      <c r="K146" s="1077">
        <f>SUM(C146:J146)</f>
        <v>4361</v>
      </c>
      <c r="L146" s="1077"/>
      <c r="M146" s="1140"/>
      <c r="N146" s="1140"/>
      <c r="O146" s="1140"/>
      <c r="P146" s="1140"/>
    </row>
    <row r="147" spans="2:16" s="896" customFormat="1" ht="14.25" customHeight="1" x14ac:dyDescent="0.3">
      <c r="B147" s="1075" t="s">
        <v>279</v>
      </c>
      <c r="C147" s="1142"/>
      <c r="D147" s="1076"/>
      <c r="E147" s="1076"/>
      <c r="F147" s="1076"/>
      <c r="G147" s="1076"/>
      <c r="H147" s="1076"/>
      <c r="I147" s="1076"/>
      <c r="J147" s="1076"/>
      <c r="K147" s="1077">
        <f t="shared" ref="K147:K156" si="11">SUM(C147:I147)</f>
        <v>0</v>
      </c>
      <c r="L147" s="1077"/>
      <c r="M147" s="1140"/>
      <c r="N147" s="1140"/>
      <c r="O147" s="1140"/>
      <c r="P147" s="1140"/>
    </row>
    <row r="148" spans="2:16" s="896" customFormat="1" ht="14.25" customHeight="1" x14ac:dyDescent="0.3">
      <c r="B148" s="1075" t="s">
        <v>280</v>
      </c>
      <c r="C148" s="1142"/>
      <c r="D148" s="1076"/>
      <c r="E148" s="1076"/>
      <c r="F148" s="1076"/>
      <c r="G148" s="1076"/>
      <c r="H148" s="1076"/>
      <c r="I148" s="1076"/>
      <c r="J148" s="1076"/>
      <c r="K148" s="1077">
        <f t="shared" si="11"/>
        <v>0</v>
      </c>
      <c r="L148" s="1077"/>
      <c r="M148" s="1140"/>
      <c r="N148" s="1140"/>
      <c r="O148" s="1140"/>
      <c r="P148" s="1140"/>
    </row>
    <row r="149" spans="2:16" s="896" customFormat="1" ht="14.25" customHeight="1" x14ac:dyDescent="0.3">
      <c r="B149" s="1075" t="s">
        <v>281</v>
      </c>
      <c r="C149" s="1142"/>
      <c r="D149" s="1076"/>
      <c r="E149" s="1076"/>
      <c r="F149" s="1076"/>
      <c r="G149" s="1076"/>
      <c r="H149" s="1076"/>
      <c r="I149" s="1076"/>
      <c r="J149" s="1076"/>
      <c r="K149" s="1077">
        <f t="shared" si="11"/>
        <v>0</v>
      </c>
      <c r="L149" s="1077"/>
      <c r="M149" s="1140"/>
      <c r="N149" s="1140"/>
      <c r="O149" s="1140"/>
      <c r="P149" s="1140"/>
    </row>
    <row r="150" spans="2:16" s="896" customFormat="1" ht="14.25" customHeight="1" x14ac:dyDescent="0.3">
      <c r="B150" s="1075" t="s">
        <v>282</v>
      </c>
      <c r="C150" s="1142"/>
      <c r="D150" s="1076"/>
      <c r="E150" s="1076"/>
      <c r="F150" s="1076"/>
      <c r="G150" s="1076"/>
      <c r="H150" s="1076"/>
      <c r="I150" s="1076"/>
      <c r="J150" s="1076"/>
      <c r="K150" s="1077">
        <f t="shared" si="11"/>
        <v>0</v>
      </c>
      <c r="L150" s="1077"/>
      <c r="M150" s="1140"/>
      <c r="N150" s="1140"/>
      <c r="O150" s="1140"/>
      <c r="P150" s="1140"/>
    </row>
    <row r="151" spans="2:16" s="896" customFormat="1" ht="14.25" customHeight="1" x14ac:dyDescent="0.3">
      <c r="B151" s="1075" t="s">
        <v>283</v>
      </c>
      <c r="C151" s="1142"/>
      <c r="D151" s="1076"/>
      <c r="E151" s="1076"/>
      <c r="F151" s="1076"/>
      <c r="G151" s="1076"/>
      <c r="H151" s="1076"/>
      <c r="I151" s="1076"/>
      <c r="J151" s="1076"/>
      <c r="K151" s="1077">
        <f t="shared" si="11"/>
        <v>0</v>
      </c>
      <c r="L151" s="1077"/>
      <c r="M151" s="1140"/>
      <c r="N151" s="1140"/>
      <c r="O151" s="1140"/>
      <c r="P151" s="1140"/>
    </row>
    <row r="152" spans="2:16" s="896" customFormat="1" ht="14.25" customHeight="1" x14ac:dyDescent="0.3">
      <c r="B152" s="1075" t="s">
        <v>284</v>
      </c>
      <c r="C152" s="1142"/>
      <c r="D152" s="1076"/>
      <c r="E152" s="1076"/>
      <c r="F152" s="1076"/>
      <c r="G152" s="1076"/>
      <c r="H152" s="1076"/>
      <c r="I152" s="1076"/>
      <c r="J152" s="1076"/>
      <c r="K152" s="1077">
        <f t="shared" si="11"/>
        <v>0</v>
      </c>
      <c r="L152" s="1077"/>
      <c r="M152" s="1140"/>
      <c r="N152" s="1140"/>
      <c r="O152" s="1140"/>
      <c r="P152" s="1140"/>
    </row>
    <row r="153" spans="2:16" s="896" customFormat="1" ht="14.25" customHeight="1" x14ac:dyDescent="0.3">
      <c r="B153" s="1075" t="s">
        <v>285</v>
      </c>
      <c r="C153" s="1142"/>
      <c r="D153" s="1076"/>
      <c r="E153" s="1076"/>
      <c r="F153" s="1076"/>
      <c r="G153" s="1076"/>
      <c r="H153" s="1076"/>
      <c r="I153" s="1076"/>
      <c r="J153" s="1076"/>
      <c r="K153" s="1077">
        <f t="shared" si="11"/>
        <v>0</v>
      </c>
      <c r="L153" s="1077"/>
      <c r="M153" s="1140"/>
      <c r="N153" s="1140"/>
      <c r="O153" s="1140"/>
      <c r="P153" s="1140"/>
    </row>
    <row r="154" spans="2:16" s="896" customFormat="1" ht="14.25" customHeight="1" x14ac:dyDescent="0.3">
      <c r="B154" s="1075" t="s">
        <v>286</v>
      </c>
      <c r="C154" s="1142"/>
      <c r="D154" s="1076"/>
      <c r="E154" s="1076"/>
      <c r="F154" s="1076"/>
      <c r="G154" s="1076"/>
      <c r="H154" s="1076"/>
      <c r="I154" s="1076"/>
      <c r="J154" s="1076"/>
      <c r="K154" s="1077">
        <f t="shared" si="11"/>
        <v>0</v>
      </c>
      <c r="L154" s="1077"/>
      <c r="M154" s="1140"/>
      <c r="N154" s="1140"/>
      <c r="O154" s="1140"/>
      <c r="P154" s="1140"/>
    </row>
    <row r="155" spans="2:16" s="896" customFormat="1" ht="14.25" customHeight="1" x14ac:dyDescent="0.3">
      <c r="B155" s="1075" t="s">
        <v>287</v>
      </c>
      <c r="C155" s="1142"/>
      <c r="D155" s="1076"/>
      <c r="E155" s="1076"/>
      <c r="F155" s="1076"/>
      <c r="G155" s="1076"/>
      <c r="H155" s="1076"/>
      <c r="I155" s="1076"/>
      <c r="J155" s="1076"/>
      <c r="K155" s="1077">
        <f t="shared" si="11"/>
        <v>0</v>
      </c>
      <c r="L155" s="1077"/>
      <c r="M155" s="1140"/>
      <c r="N155" s="1140"/>
      <c r="O155" s="1140"/>
      <c r="P155" s="1140"/>
    </row>
    <row r="156" spans="2:16" s="896" customFormat="1" ht="14.25" customHeight="1" x14ac:dyDescent="0.3">
      <c r="B156" s="1075" t="s">
        <v>288</v>
      </c>
      <c r="C156" s="1142"/>
      <c r="D156" s="1076"/>
      <c r="E156" s="1076"/>
      <c r="F156" s="1076"/>
      <c r="G156" s="1076"/>
      <c r="H156" s="1076"/>
      <c r="I156" s="1076"/>
      <c r="J156" s="1076"/>
      <c r="K156" s="1077">
        <f t="shared" si="11"/>
        <v>0</v>
      </c>
      <c r="L156" s="1077"/>
      <c r="M156" s="1140"/>
      <c r="N156" s="1140"/>
      <c r="O156" s="1140"/>
      <c r="P156" s="1140"/>
    </row>
    <row r="157" spans="2:16" s="896" customFormat="1" ht="14.25" customHeight="1" x14ac:dyDescent="0.3">
      <c r="B157" s="1111" t="s">
        <v>1</v>
      </c>
      <c r="C157" s="1087">
        <f t="shared" ref="C157:K157" si="12">SUM(C145:C156)</f>
        <v>0</v>
      </c>
      <c r="D157" s="1087">
        <f t="shared" si="12"/>
        <v>13</v>
      </c>
      <c r="E157" s="1087">
        <f t="shared" si="12"/>
        <v>32</v>
      </c>
      <c r="F157" s="1087">
        <f t="shared" si="12"/>
        <v>73</v>
      </c>
      <c r="G157" s="1087">
        <f t="shared" si="12"/>
        <v>1698</v>
      </c>
      <c r="H157" s="1087">
        <f t="shared" si="12"/>
        <v>4916</v>
      </c>
      <c r="I157" s="1087">
        <f t="shared" si="12"/>
        <v>360</v>
      </c>
      <c r="J157" s="1087">
        <f t="shared" si="12"/>
        <v>1812</v>
      </c>
      <c r="K157" s="1087">
        <f t="shared" si="12"/>
        <v>8904</v>
      </c>
      <c r="L157" s="1144"/>
      <c r="M157" s="1140"/>
      <c r="N157" s="1149"/>
      <c r="O157" s="1150"/>
      <c r="P157" s="1097"/>
    </row>
    <row r="158" spans="2:16" s="896" customFormat="1" ht="14.25" customHeight="1" x14ac:dyDescent="0.3">
      <c r="B158" s="1130" t="s">
        <v>227</v>
      </c>
      <c r="C158" s="1151">
        <f t="shared" ref="C158:K158" si="13">C157/$K$64</f>
        <v>0</v>
      </c>
      <c r="D158" s="1151">
        <f t="shared" si="13"/>
        <v>1.4600179694519318E-3</v>
      </c>
      <c r="E158" s="1151">
        <f t="shared" si="13"/>
        <v>3.5938903863432167E-3</v>
      </c>
      <c r="F158" s="1151">
        <f t="shared" si="13"/>
        <v>8.1985624438454634E-3</v>
      </c>
      <c r="G158" s="1151">
        <f t="shared" si="13"/>
        <v>0.19070080862533692</v>
      </c>
      <c r="H158" s="1151">
        <f t="shared" si="13"/>
        <v>0.55211141060197666</v>
      </c>
      <c r="I158" s="1151">
        <f t="shared" si="13"/>
        <v>4.0431266846361183E-2</v>
      </c>
      <c r="J158" s="1151">
        <f t="shared" si="13"/>
        <v>0.20350404312668463</v>
      </c>
      <c r="K158" s="1151">
        <f t="shared" si="13"/>
        <v>1</v>
      </c>
      <c r="L158" s="1136"/>
      <c r="M158" s="1140"/>
      <c r="N158" s="1149"/>
      <c r="O158" s="1150"/>
      <c r="P158" s="1097"/>
    </row>
    <row r="159" spans="2:16" s="896" customFormat="1" x14ac:dyDescent="0.3">
      <c r="C159" s="1160"/>
      <c r="D159" s="1160"/>
      <c r="E159" s="1160"/>
      <c r="F159" s="1160"/>
    </row>
    <row r="160" spans="2:16" s="896" customFormat="1" x14ac:dyDescent="0.3">
      <c r="B160" s="896" t="s">
        <v>1234</v>
      </c>
      <c r="C160" s="1160"/>
      <c r="D160" s="1160"/>
      <c r="E160" s="1160"/>
      <c r="F160" s="1160"/>
      <c r="H160" s="1148" t="s">
        <v>1287</v>
      </c>
    </row>
    <row r="161" spans="2:14" s="896" customFormat="1" ht="14.25" customHeight="1" x14ac:dyDescent="0.3">
      <c r="B161" s="1186" t="s">
        <v>414</v>
      </c>
      <c r="C161" s="1186" t="s">
        <v>277</v>
      </c>
      <c r="D161" s="1186" t="s">
        <v>278</v>
      </c>
      <c r="E161" s="1186" t="s">
        <v>1</v>
      </c>
      <c r="F161" s="1186" t="s">
        <v>18</v>
      </c>
      <c r="G161" s="1121"/>
      <c r="H161" s="1148" t="s">
        <v>1288</v>
      </c>
      <c r="I161" s="1148"/>
      <c r="J161" s="1148"/>
      <c r="K161" s="1148"/>
      <c r="L161" s="1148"/>
      <c r="M161" s="1148"/>
      <c r="N161" s="1121"/>
    </row>
    <row r="162" spans="2:14" s="896" customFormat="1" ht="14.25" customHeight="1" x14ac:dyDescent="0.3">
      <c r="B162" s="1075" t="s">
        <v>425</v>
      </c>
      <c r="C162" s="1142">
        <v>32</v>
      </c>
      <c r="D162" s="1076">
        <v>21</v>
      </c>
      <c r="E162" s="1123">
        <f t="shared" ref="E162:E186" si="14">SUM(C162:D162)</f>
        <v>53</v>
      </c>
      <c r="F162" s="1086">
        <f t="shared" ref="F162:F186" si="15">E162/$E$187</f>
        <v>5.9523809523809521E-3</v>
      </c>
      <c r="G162" s="1121"/>
      <c r="I162" s="1138"/>
      <c r="J162" s="1138"/>
      <c r="K162" s="1138"/>
      <c r="L162" s="1138"/>
      <c r="M162" s="1138"/>
      <c r="N162" s="1121"/>
    </row>
    <row r="163" spans="2:14" s="896" customFormat="1" ht="14.25" customHeight="1" x14ac:dyDescent="0.3">
      <c r="B163" s="1075" t="s">
        <v>426</v>
      </c>
      <c r="C163" s="1142">
        <v>64</v>
      </c>
      <c r="D163" s="1076">
        <v>75</v>
      </c>
      <c r="E163" s="1123">
        <f t="shared" si="14"/>
        <v>139</v>
      </c>
      <c r="F163" s="1086">
        <f t="shared" si="15"/>
        <v>1.5610961365678347E-2</v>
      </c>
      <c r="G163" s="1121"/>
      <c r="H163" s="1121"/>
      <c r="I163" s="1121"/>
      <c r="J163" s="1121"/>
      <c r="K163" s="1121"/>
      <c r="L163" s="1121"/>
      <c r="M163" s="1121"/>
      <c r="N163" s="1121"/>
    </row>
    <row r="164" spans="2:14" s="896" customFormat="1" ht="14.25" customHeight="1" x14ac:dyDescent="0.3">
      <c r="B164" s="1075" t="s">
        <v>902</v>
      </c>
      <c r="C164" s="1142">
        <v>35</v>
      </c>
      <c r="D164" s="1076">
        <v>29</v>
      </c>
      <c r="E164" s="1123">
        <f t="shared" si="14"/>
        <v>64</v>
      </c>
      <c r="F164" s="1086">
        <f t="shared" si="15"/>
        <v>7.1877807726864335E-3</v>
      </c>
      <c r="G164" s="1121"/>
      <c r="H164" s="1121"/>
      <c r="I164" s="1121"/>
      <c r="J164" s="1121"/>
      <c r="K164" s="1121"/>
      <c r="L164" s="1121"/>
      <c r="M164" s="1121"/>
      <c r="N164" s="1121"/>
    </row>
    <row r="165" spans="2:14" s="896" customFormat="1" ht="14.25" customHeight="1" x14ac:dyDescent="0.3">
      <c r="B165" s="1075" t="s">
        <v>203</v>
      </c>
      <c r="C165" s="1142">
        <v>152</v>
      </c>
      <c r="D165" s="1076">
        <v>147</v>
      </c>
      <c r="E165" s="1123">
        <f t="shared" si="14"/>
        <v>299</v>
      </c>
      <c r="F165" s="1086">
        <f t="shared" si="15"/>
        <v>3.3580413297394432E-2</v>
      </c>
      <c r="G165" s="1121"/>
      <c r="H165" s="1121"/>
      <c r="I165" s="1121"/>
      <c r="J165" s="1121"/>
      <c r="K165" s="1121"/>
      <c r="L165" s="1121"/>
      <c r="M165" s="1121"/>
      <c r="N165" s="1121"/>
    </row>
    <row r="166" spans="2:14" s="896" customFormat="1" ht="14.25" customHeight="1" x14ac:dyDescent="0.3">
      <c r="B166" s="1075" t="s">
        <v>428</v>
      </c>
      <c r="C166" s="1142">
        <v>47</v>
      </c>
      <c r="D166" s="1076">
        <v>79</v>
      </c>
      <c r="E166" s="1123">
        <f t="shared" si="14"/>
        <v>126</v>
      </c>
      <c r="F166" s="1086">
        <f t="shared" si="15"/>
        <v>1.4150943396226415E-2</v>
      </c>
      <c r="G166" s="1121"/>
      <c r="H166" s="1121"/>
      <c r="I166" s="1121"/>
      <c r="J166" s="1121"/>
      <c r="K166" s="1121"/>
      <c r="L166" s="1121"/>
      <c r="M166" s="1121"/>
      <c r="N166" s="1121"/>
    </row>
    <row r="167" spans="2:14" s="896" customFormat="1" ht="14.25" customHeight="1" x14ac:dyDescent="0.3">
      <c r="B167" s="1075" t="s">
        <v>429</v>
      </c>
      <c r="C167" s="1142">
        <v>106</v>
      </c>
      <c r="D167" s="1076">
        <v>101</v>
      </c>
      <c r="E167" s="1123">
        <f t="shared" si="14"/>
        <v>207</v>
      </c>
      <c r="F167" s="1086">
        <f t="shared" si="15"/>
        <v>2.3247978436657681E-2</v>
      </c>
      <c r="G167" s="1121"/>
      <c r="H167" s="1121"/>
      <c r="I167" s="1121"/>
      <c r="J167" s="1121"/>
      <c r="K167" s="1121"/>
      <c r="L167" s="1121"/>
      <c r="M167" s="1121"/>
      <c r="N167" s="1121"/>
    </row>
    <row r="168" spans="2:14" s="896" customFormat="1" ht="14.25" customHeight="1" x14ac:dyDescent="0.3">
      <c r="B168" s="1075" t="s">
        <v>430</v>
      </c>
      <c r="C168" s="1142">
        <v>240</v>
      </c>
      <c r="D168" s="1076">
        <v>222</v>
      </c>
      <c r="E168" s="1123">
        <f t="shared" si="14"/>
        <v>462</v>
      </c>
      <c r="F168" s="1086">
        <f t="shared" si="15"/>
        <v>5.1886792452830191E-2</v>
      </c>
      <c r="G168" s="1121"/>
      <c r="H168" s="1121"/>
      <c r="I168" s="1121"/>
      <c r="J168" s="1121"/>
      <c r="K168" s="1121"/>
      <c r="L168" s="1121"/>
      <c r="M168" s="1121"/>
      <c r="N168" s="1121"/>
    </row>
    <row r="169" spans="2:14" s="896" customFormat="1" ht="14.25" customHeight="1" x14ac:dyDescent="0.3">
      <c r="B169" s="1075" t="s">
        <v>431</v>
      </c>
      <c r="C169" s="1142">
        <v>81</v>
      </c>
      <c r="D169" s="1076">
        <v>123</v>
      </c>
      <c r="E169" s="1123">
        <f t="shared" si="14"/>
        <v>204</v>
      </c>
      <c r="F169" s="1086">
        <f t="shared" si="15"/>
        <v>2.2911051212938006E-2</v>
      </c>
      <c r="G169" s="1121"/>
      <c r="H169" s="1121"/>
      <c r="I169" s="1121"/>
      <c r="J169" s="1121"/>
      <c r="K169" s="1121"/>
      <c r="L169" s="1121"/>
      <c r="M169" s="1121"/>
      <c r="N169" s="1121"/>
    </row>
    <row r="170" spans="2:14" s="896" customFormat="1" ht="14.25" customHeight="1" x14ac:dyDescent="0.3">
      <c r="B170" s="1075" t="s">
        <v>432</v>
      </c>
      <c r="C170" s="1142">
        <v>12</v>
      </c>
      <c r="D170" s="1076">
        <v>14</v>
      </c>
      <c r="E170" s="1123">
        <f t="shared" si="14"/>
        <v>26</v>
      </c>
      <c r="F170" s="1086">
        <f t="shared" si="15"/>
        <v>2.9200359389038636E-3</v>
      </c>
      <c r="G170" s="1121"/>
      <c r="H170" s="1121"/>
      <c r="I170" s="1121"/>
      <c r="J170" s="1121"/>
      <c r="K170" s="1121"/>
      <c r="L170" s="1121"/>
      <c r="M170" s="1121"/>
      <c r="N170" s="1121"/>
    </row>
    <row r="171" spans="2:14" s="896" customFormat="1" ht="14.25" customHeight="1" x14ac:dyDescent="0.3">
      <c r="B171" s="1075" t="s">
        <v>893</v>
      </c>
      <c r="C171" s="1142">
        <v>79</v>
      </c>
      <c r="D171" s="1076">
        <v>80</v>
      </c>
      <c r="E171" s="1123">
        <f t="shared" si="14"/>
        <v>159</v>
      </c>
      <c r="F171" s="1086">
        <f t="shared" si="15"/>
        <v>1.7857142857142856E-2</v>
      </c>
      <c r="G171" s="1121"/>
      <c r="H171" s="1121"/>
      <c r="I171" s="1121"/>
      <c r="J171" s="1121"/>
      <c r="K171" s="1121"/>
      <c r="L171" s="1121"/>
      <c r="M171" s="1121"/>
      <c r="N171" s="1121"/>
    </row>
    <row r="172" spans="2:14" s="896" customFormat="1" ht="14.25" customHeight="1" x14ac:dyDescent="0.3">
      <c r="B172" s="1075" t="s">
        <v>434</v>
      </c>
      <c r="C172" s="1142">
        <v>137</v>
      </c>
      <c r="D172" s="1076">
        <v>93</v>
      </c>
      <c r="E172" s="1123">
        <f t="shared" si="14"/>
        <v>230</v>
      </c>
      <c r="F172" s="1086">
        <f t="shared" si="15"/>
        <v>2.5831087151841868E-2</v>
      </c>
      <c r="G172" s="1121"/>
      <c r="H172" s="1121"/>
      <c r="I172" s="1121"/>
      <c r="J172" s="1121"/>
      <c r="K172" s="1121"/>
      <c r="L172" s="1121"/>
      <c r="M172" s="1121"/>
      <c r="N172" s="1121"/>
    </row>
    <row r="173" spans="2:14" s="896" customFormat="1" ht="14.25" customHeight="1" x14ac:dyDescent="0.3">
      <c r="B173" s="1075" t="s">
        <v>888</v>
      </c>
      <c r="C173" s="1142">
        <v>151</v>
      </c>
      <c r="D173" s="1076">
        <v>122</v>
      </c>
      <c r="E173" s="1123">
        <f t="shared" si="14"/>
        <v>273</v>
      </c>
      <c r="F173" s="1086">
        <f t="shared" si="15"/>
        <v>3.0660377358490566E-2</v>
      </c>
      <c r="G173" s="1121"/>
      <c r="H173" s="1121"/>
      <c r="I173" s="1121"/>
      <c r="J173" s="1121"/>
      <c r="K173" s="1121"/>
      <c r="L173" s="1121"/>
      <c r="M173" s="1121"/>
      <c r="N173" s="1121"/>
    </row>
    <row r="174" spans="2:14" s="896" customFormat="1" ht="14.25" customHeight="1" x14ac:dyDescent="0.3">
      <c r="B174" s="1075" t="s">
        <v>436</v>
      </c>
      <c r="C174" s="1142">
        <v>196</v>
      </c>
      <c r="D174" s="1076">
        <v>177</v>
      </c>
      <c r="E174" s="1123">
        <f t="shared" si="14"/>
        <v>373</v>
      </c>
      <c r="F174" s="1086">
        <f t="shared" si="15"/>
        <v>4.1891284815813119E-2</v>
      </c>
      <c r="G174" s="1121"/>
      <c r="H174" s="1121"/>
      <c r="I174" s="1121"/>
      <c r="J174" s="1121"/>
      <c r="K174" s="1121"/>
      <c r="L174" s="1121"/>
      <c r="M174" s="1121"/>
      <c r="N174" s="1121"/>
    </row>
    <row r="175" spans="2:14" s="896" customFormat="1" ht="14.25" customHeight="1" x14ac:dyDescent="0.3">
      <c r="B175" s="1075" t="s">
        <v>437</v>
      </c>
      <c r="C175" s="1142">
        <v>82</v>
      </c>
      <c r="D175" s="1076">
        <v>103</v>
      </c>
      <c r="E175" s="1123">
        <f t="shared" si="14"/>
        <v>185</v>
      </c>
      <c r="F175" s="1086">
        <f t="shared" si="15"/>
        <v>2.0777178796046722E-2</v>
      </c>
      <c r="G175" s="1121"/>
      <c r="H175" s="1121"/>
      <c r="I175" s="1121"/>
      <c r="J175" s="1121"/>
      <c r="K175" s="1121"/>
      <c r="L175" s="1121"/>
      <c r="M175" s="1121"/>
      <c r="N175" s="1121"/>
    </row>
    <row r="176" spans="2:14" s="896" customFormat="1" ht="14.25" customHeight="1" x14ac:dyDescent="0.3">
      <c r="B176" s="1075" t="s">
        <v>202</v>
      </c>
      <c r="C176" s="1142">
        <v>2502</v>
      </c>
      <c r="D176" s="1076">
        <v>2423</v>
      </c>
      <c r="E176" s="1123">
        <f t="shared" si="14"/>
        <v>4925</v>
      </c>
      <c r="F176" s="1086">
        <f t="shared" si="15"/>
        <v>0.55312219227313564</v>
      </c>
      <c r="G176" s="1121"/>
      <c r="H176" s="1121"/>
      <c r="I176" s="1121"/>
      <c r="J176" s="1121"/>
      <c r="K176" s="1121"/>
      <c r="L176" s="1121"/>
      <c r="M176" s="1121"/>
      <c r="N176" s="1121"/>
    </row>
    <row r="177" spans="2:17" s="896" customFormat="1" ht="14.25" customHeight="1" x14ac:dyDescent="0.3">
      <c r="B177" s="1075" t="s">
        <v>438</v>
      </c>
      <c r="C177" s="1142">
        <v>40</v>
      </c>
      <c r="D177" s="1076">
        <v>60</v>
      </c>
      <c r="E177" s="1123">
        <f t="shared" si="14"/>
        <v>100</v>
      </c>
      <c r="F177" s="1086">
        <f t="shared" si="15"/>
        <v>1.1230907457322551E-2</v>
      </c>
      <c r="G177" s="1121"/>
      <c r="H177" s="1121"/>
      <c r="I177" s="1121"/>
      <c r="J177" s="1121"/>
      <c r="K177" s="1121"/>
      <c r="L177" s="1121"/>
      <c r="M177" s="1121"/>
      <c r="N177" s="1121"/>
    </row>
    <row r="178" spans="2:17" s="896" customFormat="1" ht="14.25" customHeight="1" x14ac:dyDescent="0.3">
      <c r="B178" s="1075" t="s">
        <v>439</v>
      </c>
      <c r="C178" s="1142">
        <v>13</v>
      </c>
      <c r="D178" s="1076">
        <v>16</v>
      </c>
      <c r="E178" s="1123">
        <f t="shared" si="14"/>
        <v>29</v>
      </c>
      <c r="F178" s="1086">
        <f t="shared" si="15"/>
        <v>3.2569631626235399E-3</v>
      </c>
      <c r="G178" s="1121"/>
      <c r="H178" s="1121"/>
      <c r="I178" s="1121"/>
      <c r="J178" s="1121"/>
      <c r="K178" s="1121"/>
      <c r="L178" s="1121"/>
      <c r="M178" s="1121"/>
      <c r="N178" s="1121"/>
    </row>
    <row r="179" spans="2:17" s="896" customFormat="1" ht="14.25" customHeight="1" x14ac:dyDescent="0.3">
      <c r="B179" s="1075" t="s">
        <v>440</v>
      </c>
      <c r="C179" s="1142">
        <v>13</v>
      </c>
      <c r="D179" s="1076">
        <v>18</v>
      </c>
      <c r="E179" s="1123">
        <f t="shared" si="14"/>
        <v>31</v>
      </c>
      <c r="F179" s="1086">
        <f t="shared" si="15"/>
        <v>3.481581311769991E-3</v>
      </c>
      <c r="G179" s="1121"/>
      <c r="H179" s="1121"/>
      <c r="I179" s="1121"/>
      <c r="J179" s="1121"/>
      <c r="K179" s="1121"/>
      <c r="L179" s="1121"/>
      <c r="M179" s="1121"/>
      <c r="N179" s="1121"/>
    </row>
    <row r="180" spans="2:17" s="896" customFormat="1" ht="14.25" customHeight="1" x14ac:dyDescent="0.3">
      <c r="B180" s="1075" t="s">
        <v>441</v>
      </c>
      <c r="C180" s="1142">
        <v>8</v>
      </c>
      <c r="D180" s="1076">
        <v>11</v>
      </c>
      <c r="E180" s="1123">
        <f t="shared" si="14"/>
        <v>19</v>
      </c>
      <c r="F180" s="1086">
        <f t="shared" si="15"/>
        <v>2.1338724168912847E-3</v>
      </c>
      <c r="G180" s="1121"/>
      <c r="H180" s="1121"/>
      <c r="I180" s="1121"/>
      <c r="J180" s="1121"/>
      <c r="K180" s="1121"/>
      <c r="L180" s="1121"/>
      <c r="M180" s="1121"/>
      <c r="N180" s="1121"/>
    </row>
    <row r="181" spans="2:17" s="896" customFormat="1" ht="14.25" customHeight="1" x14ac:dyDescent="0.3">
      <c r="B181" s="1075" t="s">
        <v>442</v>
      </c>
      <c r="C181" s="1142">
        <v>239</v>
      </c>
      <c r="D181" s="1076">
        <v>179</v>
      </c>
      <c r="E181" s="1123">
        <f t="shared" si="14"/>
        <v>418</v>
      </c>
      <c r="F181" s="1086">
        <f t="shared" si="15"/>
        <v>4.6945193171608265E-2</v>
      </c>
      <c r="G181" s="1121"/>
      <c r="H181" s="1121"/>
      <c r="I181" s="1121"/>
      <c r="J181" s="1121"/>
      <c r="K181" s="1121"/>
      <c r="L181" s="1121"/>
      <c r="M181" s="1121"/>
      <c r="N181" s="1121"/>
    </row>
    <row r="182" spans="2:17" s="896" customFormat="1" ht="14.25" customHeight="1" x14ac:dyDescent="0.3">
      <c r="B182" s="1075" t="s">
        <v>443</v>
      </c>
      <c r="C182" s="1142">
        <v>115</v>
      </c>
      <c r="D182" s="1076">
        <v>93</v>
      </c>
      <c r="E182" s="1123">
        <f t="shared" si="14"/>
        <v>208</v>
      </c>
      <c r="F182" s="1086">
        <f t="shared" si="15"/>
        <v>2.3360287511230909E-2</v>
      </c>
      <c r="G182" s="1121"/>
      <c r="H182" s="1121"/>
      <c r="I182" s="1121"/>
      <c r="J182" s="1121"/>
      <c r="K182" s="1121"/>
      <c r="L182" s="1121"/>
      <c r="M182" s="1121"/>
      <c r="N182" s="1121"/>
    </row>
    <row r="183" spans="2:17" s="896" customFormat="1" ht="14.25" customHeight="1" x14ac:dyDescent="0.3">
      <c r="B183" s="1075" t="s">
        <v>444</v>
      </c>
      <c r="C183" s="1142">
        <v>123</v>
      </c>
      <c r="D183" s="1076">
        <v>87</v>
      </c>
      <c r="E183" s="1123">
        <f t="shared" si="14"/>
        <v>210</v>
      </c>
      <c r="F183" s="1086">
        <f t="shared" si="15"/>
        <v>2.358490566037736E-2</v>
      </c>
      <c r="G183" s="1121"/>
      <c r="H183" s="1121"/>
      <c r="I183" s="1121"/>
      <c r="J183" s="1121"/>
      <c r="K183" s="1121"/>
      <c r="L183" s="1121"/>
      <c r="M183" s="1121"/>
      <c r="N183" s="1121"/>
    </row>
    <row r="184" spans="2:17" s="896" customFormat="1" ht="14.25" customHeight="1" x14ac:dyDescent="0.3">
      <c r="B184" s="1075" t="s">
        <v>445</v>
      </c>
      <c r="C184" s="1142">
        <v>33</v>
      </c>
      <c r="D184" s="1076">
        <v>41</v>
      </c>
      <c r="E184" s="1123">
        <f t="shared" si="14"/>
        <v>74</v>
      </c>
      <c r="F184" s="1086">
        <f t="shared" si="15"/>
        <v>8.3108715184186874E-3</v>
      </c>
      <c r="G184" s="1121"/>
      <c r="H184" s="1121"/>
      <c r="I184" s="1121"/>
      <c r="J184" s="1121"/>
      <c r="K184" s="1121"/>
      <c r="L184" s="1121"/>
      <c r="M184" s="1121"/>
      <c r="N184" s="1121"/>
    </row>
    <row r="185" spans="2:17" s="896" customFormat="1" ht="14.25" customHeight="1" x14ac:dyDescent="0.3">
      <c r="B185" s="1075" t="s">
        <v>446</v>
      </c>
      <c r="C185" s="1142">
        <v>16</v>
      </c>
      <c r="D185" s="1076">
        <v>18</v>
      </c>
      <c r="E185" s="1123">
        <f t="shared" si="14"/>
        <v>34</v>
      </c>
      <c r="F185" s="1086">
        <f t="shared" si="15"/>
        <v>3.8185085354896678E-3</v>
      </c>
      <c r="G185" s="1121"/>
      <c r="H185" s="1121"/>
      <c r="I185" s="1121"/>
      <c r="J185" s="1121"/>
      <c r="K185" s="1121"/>
      <c r="L185" s="1121"/>
      <c r="M185" s="1121"/>
      <c r="N185" s="1121"/>
    </row>
    <row r="186" spans="2:17" s="896" customFormat="1" ht="14.25" customHeight="1" x14ac:dyDescent="0.3">
      <c r="B186" s="1075" t="s">
        <v>447</v>
      </c>
      <c r="C186" s="1142">
        <v>27</v>
      </c>
      <c r="D186" s="1076">
        <v>29</v>
      </c>
      <c r="E186" s="1123">
        <f t="shared" si="14"/>
        <v>56</v>
      </c>
      <c r="F186" s="1086">
        <f t="shared" si="15"/>
        <v>6.2893081761006293E-3</v>
      </c>
      <c r="G186" s="1121"/>
      <c r="H186" s="1121"/>
      <c r="I186" s="1121"/>
      <c r="J186" s="1121"/>
      <c r="K186" s="1121"/>
      <c r="L186" s="1121"/>
      <c r="M186" s="1121"/>
      <c r="N186" s="1121"/>
    </row>
    <row r="187" spans="2:17" s="896" customFormat="1" ht="14.25" customHeight="1" x14ac:dyDescent="0.3">
      <c r="B187" s="1111" t="s">
        <v>1</v>
      </c>
      <c r="C187" s="1087">
        <f t="shared" ref="C187:D187" si="16">SUM(C162:C186)</f>
        <v>4543</v>
      </c>
      <c r="D187" s="1087">
        <f t="shared" si="16"/>
        <v>4361</v>
      </c>
      <c r="E187" s="1087">
        <f>SUM(E162:E186)</f>
        <v>8904</v>
      </c>
      <c r="F187" s="1088">
        <f>SUM(F162:F186)</f>
        <v>1.0000000000000002</v>
      </c>
      <c r="G187" s="1121"/>
      <c r="H187" s="1121"/>
      <c r="I187" s="1121"/>
      <c r="J187" s="1121"/>
      <c r="K187" s="1121"/>
      <c r="L187" s="1121"/>
      <c r="M187" s="1121"/>
      <c r="N187" s="1121"/>
    </row>
    <row r="188" spans="2:17" ht="6" customHeight="1" thickBot="1" x14ac:dyDescent="0.35"/>
    <row r="189" spans="2:17" ht="16.5" customHeight="1" thickTop="1" x14ac:dyDescent="0.3">
      <c r="B189" s="1604" t="s">
        <v>1289</v>
      </c>
      <c r="C189" s="1604"/>
      <c r="D189" s="1604"/>
      <c r="E189" s="1604"/>
      <c r="F189" s="1604"/>
      <c r="G189" s="1604"/>
      <c r="H189" s="1604"/>
      <c r="I189" s="1604"/>
      <c r="J189" s="1604"/>
      <c r="K189" s="1604"/>
      <c r="L189" s="1604"/>
      <c r="M189" s="1604"/>
      <c r="N189" s="1604"/>
      <c r="O189" s="1604"/>
      <c r="P189" s="1604"/>
      <c r="Q189" s="1605"/>
    </row>
    <row r="190" spans="2:17" s="1064" customFormat="1" ht="3" customHeight="1" x14ac:dyDescent="0.3">
      <c r="B190" s="1606"/>
      <c r="C190" s="1607"/>
      <c r="D190" s="1607"/>
      <c r="E190" s="1607"/>
      <c r="F190" s="1607"/>
      <c r="G190" s="1607"/>
      <c r="H190" s="1607"/>
      <c r="I190" s="1607"/>
      <c r="J190" s="1607"/>
      <c r="K190" s="1607"/>
      <c r="L190" s="1607"/>
      <c r="M190" s="1607"/>
      <c r="N190" s="1607"/>
      <c r="O190" s="1607"/>
      <c r="P190" s="1607"/>
      <c r="Q190" s="1607"/>
    </row>
    <row r="191" spans="2:17" x14ac:dyDescent="0.3">
      <c r="B191" s="1608" t="s">
        <v>1290</v>
      </c>
      <c r="C191" s="1609"/>
      <c r="D191" s="1609"/>
      <c r="E191" s="1609"/>
      <c r="F191" s="1609"/>
      <c r="G191" s="1609"/>
      <c r="H191" s="1609"/>
      <c r="I191" s="1609"/>
      <c r="J191" s="1609"/>
      <c r="K191" s="1609"/>
      <c r="L191" s="1609"/>
      <c r="M191" s="1609"/>
      <c r="N191" s="1609"/>
      <c r="O191" s="1609"/>
      <c r="P191" s="1609"/>
      <c r="Q191" s="1609"/>
    </row>
    <row r="192" spans="2:17" ht="14.25" customHeight="1" x14ac:dyDescent="0.3">
      <c r="B192" s="1610" t="s">
        <v>88</v>
      </c>
      <c r="C192" s="1610"/>
      <c r="D192" s="1611" t="s">
        <v>1</v>
      </c>
      <c r="E192" s="1612"/>
      <c r="F192" s="1612"/>
      <c r="G192" s="1612"/>
      <c r="H192" s="1612"/>
      <c r="I192" s="1612"/>
      <c r="J192" s="1612"/>
      <c r="K192" s="1612"/>
      <c r="L192" s="1612"/>
      <c r="M192" s="1612"/>
      <c r="N192" s="1612"/>
      <c r="O192" s="1612"/>
      <c r="P192" s="1612"/>
      <c r="Q192" s="1612"/>
    </row>
    <row r="193" spans="2:17" ht="14.25" customHeight="1" x14ac:dyDescent="0.3">
      <c r="B193" s="1613" t="s">
        <v>277</v>
      </c>
      <c r="C193" s="1614"/>
      <c r="D193" s="1615">
        <v>2639</v>
      </c>
      <c r="E193" s="1612"/>
      <c r="F193" s="1612"/>
      <c r="G193" s="1612"/>
      <c r="H193" s="1612"/>
      <c r="I193" s="1612"/>
      <c r="J193" s="1612"/>
      <c r="K193" s="1612"/>
      <c r="L193" s="1612"/>
      <c r="M193" s="1612"/>
      <c r="N193" s="1612"/>
      <c r="O193" s="1612"/>
      <c r="P193" s="1612"/>
      <c r="Q193" s="1612"/>
    </row>
    <row r="194" spans="2:17" ht="14.25" customHeight="1" x14ac:dyDescent="0.3">
      <c r="B194" s="1613" t="s">
        <v>278</v>
      </c>
      <c r="C194" s="1614"/>
      <c r="D194" s="1615">
        <v>2461</v>
      </c>
      <c r="E194" s="1612"/>
      <c r="F194" s="1612"/>
      <c r="G194" s="1612"/>
      <c r="H194" s="1612"/>
      <c r="I194" s="1612"/>
      <c r="J194" s="1612"/>
      <c r="K194" s="1612"/>
      <c r="L194" s="1612"/>
      <c r="M194" s="1612"/>
      <c r="N194" s="1612"/>
      <c r="O194" s="1612"/>
      <c r="P194" s="1612"/>
      <c r="Q194" s="1612"/>
    </row>
    <row r="195" spans="2:17" ht="14.25" customHeight="1" x14ac:dyDescent="0.3">
      <c r="B195" s="1613" t="s">
        <v>279</v>
      </c>
      <c r="C195" s="1614"/>
      <c r="D195" s="1615"/>
      <c r="E195" s="1612"/>
      <c r="F195" s="1612"/>
      <c r="G195" s="1612"/>
      <c r="H195" s="1612"/>
      <c r="I195" s="1612"/>
      <c r="J195" s="1612"/>
      <c r="K195" s="1612"/>
      <c r="L195" s="1612"/>
      <c r="M195" s="1612"/>
      <c r="N195" s="1612"/>
      <c r="O195" s="1612"/>
      <c r="P195" s="1612"/>
      <c r="Q195" s="1612"/>
    </row>
    <row r="196" spans="2:17" ht="14.25" customHeight="1" x14ac:dyDescent="0.3">
      <c r="B196" s="1613" t="s">
        <v>280</v>
      </c>
      <c r="C196" s="1614"/>
      <c r="D196" s="1615"/>
      <c r="E196" s="1612"/>
      <c r="F196" s="1612"/>
      <c r="G196" s="1612"/>
      <c r="H196" s="1612"/>
      <c r="I196" s="1612"/>
      <c r="J196" s="1612"/>
      <c r="K196" s="1612"/>
      <c r="L196" s="1612"/>
      <c r="M196" s="1612"/>
      <c r="N196" s="1612"/>
      <c r="O196" s="1612"/>
      <c r="P196" s="1612"/>
      <c r="Q196" s="1612"/>
    </row>
    <row r="197" spans="2:17" ht="14.25" customHeight="1" x14ac:dyDescent="0.3">
      <c r="B197" s="1613" t="s">
        <v>281</v>
      </c>
      <c r="C197" s="1614"/>
      <c r="D197" s="1615"/>
      <c r="E197" s="1612"/>
      <c r="F197" s="1612"/>
      <c r="G197" s="1612"/>
      <c r="H197" s="1612"/>
      <c r="I197" s="1612"/>
      <c r="J197" s="1612"/>
      <c r="K197" s="1612"/>
      <c r="L197" s="1612"/>
      <c r="M197" s="1612"/>
      <c r="N197" s="1612"/>
      <c r="O197" s="1612"/>
      <c r="P197" s="1612"/>
      <c r="Q197" s="1612"/>
    </row>
    <row r="198" spans="2:17" ht="14.25" customHeight="1" x14ac:dyDescent="0.3">
      <c r="B198" s="1613" t="s">
        <v>282</v>
      </c>
      <c r="C198" s="1614"/>
      <c r="D198" s="1615"/>
      <c r="E198" s="1612"/>
      <c r="F198" s="1612"/>
      <c r="G198" s="1612"/>
      <c r="H198" s="1612"/>
      <c r="I198" s="1612"/>
      <c r="J198" s="1612"/>
      <c r="K198" s="1612"/>
      <c r="L198" s="1612"/>
      <c r="M198" s="1612"/>
      <c r="N198" s="1612"/>
      <c r="O198" s="1612"/>
      <c r="P198" s="1612"/>
      <c r="Q198" s="1612"/>
    </row>
    <row r="199" spans="2:17" ht="14.25" customHeight="1" x14ac:dyDescent="0.3">
      <c r="B199" s="1616" t="s">
        <v>283</v>
      </c>
      <c r="C199" s="1615"/>
      <c r="D199" s="1615"/>
      <c r="E199" s="1612"/>
      <c r="F199" s="1612"/>
      <c r="G199" s="1612"/>
      <c r="H199" s="1612"/>
      <c r="I199" s="1612"/>
      <c r="J199" s="1612"/>
      <c r="K199" s="1612"/>
      <c r="L199" s="1612"/>
      <c r="M199" s="1612"/>
      <c r="N199" s="1612"/>
      <c r="O199" s="1612"/>
      <c r="P199" s="1612"/>
      <c r="Q199" s="1612"/>
    </row>
    <row r="200" spans="2:17" ht="14.25" customHeight="1" x14ac:dyDescent="0.3">
      <c r="B200" s="1616" t="s">
        <v>284</v>
      </c>
      <c r="C200" s="1615"/>
      <c r="D200" s="1615"/>
      <c r="E200" s="1612"/>
      <c r="F200" s="1612"/>
      <c r="G200" s="1612"/>
      <c r="H200" s="1612"/>
      <c r="I200" s="1612"/>
      <c r="J200" s="1612"/>
      <c r="K200" s="1612"/>
      <c r="L200" s="1612"/>
      <c r="M200" s="1612"/>
      <c r="N200" s="1612"/>
      <c r="O200" s="1612"/>
      <c r="P200" s="1612"/>
      <c r="Q200" s="1612"/>
    </row>
    <row r="201" spans="2:17" ht="14.25" customHeight="1" x14ac:dyDescent="0.3">
      <c r="B201" s="1617" t="s">
        <v>285</v>
      </c>
      <c r="C201" s="1617"/>
      <c r="D201" s="1615"/>
      <c r="E201" s="1612"/>
      <c r="F201" s="1612"/>
      <c r="G201" s="1612"/>
      <c r="H201" s="1612"/>
      <c r="I201" s="1612"/>
      <c r="J201" s="1612"/>
      <c r="K201" s="1612"/>
      <c r="L201" s="1612"/>
      <c r="M201" s="1612"/>
      <c r="N201" s="1612"/>
      <c r="O201" s="1612"/>
      <c r="P201" s="1612"/>
      <c r="Q201" s="1612"/>
    </row>
    <row r="202" spans="2:17" ht="14.25" customHeight="1" x14ac:dyDescent="0.3">
      <c r="B202" s="1617" t="s">
        <v>286</v>
      </c>
      <c r="C202" s="1617"/>
      <c r="D202" s="1615"/>
      <c r="E202" s="1612"/>
      <c r="F202" s="1612"/>
      <c r="G202" s="1612"/>
      <c r="H202" s="1612"/>
      <c r="I202" s="1612"/>
      <c r="J202" s="1612"/>
      <c r="K202" s="1612"/>
      <c r="L202" s="1612"/>
      <c r="M202" s="1612"/>
      <c r="N202" s="1612"/>
      <c r="O202" s="1612"/>
      <c r="P202" s="1612"/>
      <c r="Q202" s="1612"/>
    </row>
    <row r="203" spans="2:17" ht="14.25" customHeight="1" x14ac:dyDescent="0.3">
      <c r="B203" s="1618" t="s">
        <v>287</v>
      </c>
      <c r="C203" s="1615"/>
      <c r="D203" s="1615"/>
      <c r="E203" s="1619" t="s">
        <v>1291</v>
      </c>
      <c r="F203" s="1612"/>
      <c r="G203" s="1612"/>
      <c r="H203" s="1612"/>
      <c r="I203" s="1612"/>
      <c r="J203" s="1612"/>
      <c r="K203" s="1612"/>
      <c r="L203" s="1612"/>
      <c r="M203" s="1612"/>
      <c r="N203" s="1612"/>
      <c r="O203" s="1612"/>
      <c r="P203" s="1612"/>
      <c r="Q203" s="1612"/>
    </row>
    <row r="204" spans="2:17" ht="14.25" customHeight="1" thickBot="1" x14ac:dyDescent="0.35">
      <c r="B204" s="1618" t="s">
        <v>288</v>
      </c>
      <c r="C204" s="1615"/>
      <c r="D204" s="1615"/>
      <c r="E204" s="1619"/>
      <c r="F204" s="1612"/>
      <c r="G204" s="1612"/>
      <c r="H204" s="1612"/>
      <c r="I204" s="1612"/>
      <c r="J204" s="1612"/>
      <c r="K204" s="1612"/>
      <c r="L204" s="1612"/>
      <c r="M204" s="1612"/>
      <c r="N204" s="1612"/>
      <c r="O204" s="1612"/>
      <c r="P204" s="1612"/>
      <c r="Q204" s="1612"/>
    </row>
    <row r="205" spans="2:17" ht="14.25" customHeight="1" x14ac:dyDescent="0.3">
      <c r="B205" s="1620" t="s">
        <v>1</v>
      </c>
      <c r="C205" s="1620"/>
      <c r="D205" s="1621">
        <f>SUM(D193:D204)</f>
        <v>5100</v>
      </c>
      <c r="E205" s="1622">
        <f>E187-D205</f>
        <v>3804</v>
      </c>
      <c r="F205" s="1612"/>
      <c r="G205" s="1612"/>
      <c r="H205" s="1612"/>
      <c r="I205" s="1612"/>
      <c r="J205" s="1612"/>
      <c r="K205" s="1612"/>
      <c r="L205" s="1612"/>
      <c r="M205" s="1612"/>
      <c r="N205" s="1612"/>
      <c r="O205" s="1612"/>
      <c r="P205" s="1612"/>
      <c r="Q205" s="1612"/>
    </row>
    <row r="206" spans="2:17" ht="8.25" customHeight="1" thickBot="1" x14ac:dyDescent="0.35">
      <c r="B206" s="1623"/>
      <c r="C206" s="1605"/>
      <c r="D206" s="1624" t="s">
        <v>1292</v>
      </c>
      <c r="E206" s="1624" t="s">
        <v>1293</v>
      </c>
      <c r="F206" s="1605"/>
      <c r="G206" s="1605"/>
      <c r="H206" s="1605"/>
      <c r="I206" s="1605"/>
      <c r="J206" s="1605"/>
      <c r="K206" s="1605"/>
      <c r="L206" s="1605"/>
      <c r="M206" s="1605"/>
      <c r="N206" s="1605"/>
      <c r="O206" s="1605"/>
      <c r="P206" s="1605"/>
      <c r="Q206" s="1605"/>
    </row>
    <row r="207" spans="2:17" ht="18.75" customHeight="1" thickTop="1" x14ac:dyDescent="0.3">
      <c r="B207" s="1604" t="s">
        <v>1294</v>
      </c>
      <c r="C207" s="1604"/>
      <c r="D207" s="1604"/>
      <c r="E207" s="1604"/>
      <c r="F207" s="1604"/>
      <c r="G207" s="1604"/>
      <c r="H207" s="1604"/>
      <c r="I207" s="1604"/>
      <c r="J207" s="1604"/>
      <c r="K207" s="1604"/>
      <c r="L207" s="1604"/>
      <c r="M207" s="1604"/>
      <c r="N207" s="1604"/>
      <c r="O207" s="1604"/>
      <c r="P207" s="1604"/>
      <c r="Q207" s="1605"/>
    </row>
    <row r="208" spans="2:17" ht="3" customHeight="1" x14ac:dyDescent="0.3">
      <c r="B208" s="1605"/>
      <c r="C208" s="1605"/>
      <c r="D208" s="1605"/>
      <c r="E208" s="1605"/>
      <c r="F208" s="1605"/>
      <c r="G208" s="1605"/>
      <c r="H208" s="1605"/>
      <c r="I208" s="1605"/>
      <c r="J208" s="1605"/>
      <c r="K208" s="1605"/>
      <c r="L208" s="1605"/>
      <c r="M208" s="1605"/>
      <c r="N208" s="1605"/>
      <c r="O208" s="1605"/>
      <c r="P208" s="1605"/>
      <c r="Q208" s="1605"/>
    </row>
    <row r="209" spans="2:17" x14ac:dyDescent="0.3">
      <c r="B209" s="1625" t="s">
        <v>1295</v>
      </c>
      <c r="C209" s="1605"/>
      <c r="D209" s="1605"/>
      <c r="E209" s="1605"/>
      <c r="F209" s="1605"/>
      <c r="G209" s="1605"/>
      <c r="H209" s="1605"/>
      <c r="I209" s="1605"/>
      <c r="J209" s="1605"/>
      <c r="K209" s="1605"/>
      <c r="L209" s="1605"/>
      <c r="M209" s="1605"/>
      <c r="N209" s="1605"/>
      <c r="O209" s="1605"/>
      <c r="P209" s="1605"/>
      <c r="Q209" s="1605"/>
    </row>
    <row r="210" spans="2:17" ht="1.5" customHeight="1" thickBot="1" x14ac:dyDescent="0.35">
      <c r="B210" s="1626"/>
      <c r="C210" s="1609"/>
      <c r="D210" s="1609"/>
      <c r="E210" s="1609"/>
      <c r="F210" s="1627"/>
      <c r="G210" s="1627"/>
      <c r="H210" s="1605"/>
      <c r="I210" s="1605"/>
      <c r="J210" s="1605"/>
      <c r="K210" s="1605"/>
      <c r="L210" s="1605"/>
      <c r="M210" s="1605"/>
      <c r="N210" s="1605"/>
      <c r="O210" s="1605"/>
      <c r="P210" s="1605"/>
      <c r="Q210" s="1605"/>
    </row>
    <row r="211" spans="2:17" ht="3.75" hidden="1" customHeight="1" thickBot="1" x14ac:dyDescent="0.35">
      <c r="B211" s="1609"/>
      <c r="C211" s="1609"/>
      <c r="D211" s="1609"/>
      <c r="E211" s="1609"/>
      <c r="F211" s="1627"/>
      <c r="G211" s="1627"/>
      <c r="H211" s="1605"/>
      <c r="I211" s="1605"/>
      <c r="J211" s="1605"/>
      <c r="K211" s="1605"/>
      <c r="L211" s="1605"/>
      <c r="M211" s="1605"/>
      <c r="N211" s="1605"/>
      <c r="O211" s="1605"/>
      <c r="P211" s="1605"/>
      <c r="Q211" s="1605"/>
    </row>
    <row r="212" spans="2:17" x14ac:dyDescent="0.3">
      <c r="B212" s="1628" t="s">
        <v>0</v>
      </c>
      <c r="C212" s="1629" t="s">
        <v>880</v>
      </c>
      <c r="D212" s="1630"/>
      <c r="E212" s="1631" t="s">
        <v>1296</v>
      </c>
      <c r="F212" s="1605"/>
      <c r="G212" s="1605"/>
      <c r="H212" s="1605"/>
      <c r="I212" s="1605"/>
      <c r="J212" s="1605"/>
      <c r="K212" s="1605"/>
      <c r="L212" s="1605"/>
      <c r="M212" s="1605"/>
      <c r="N212" s="1605"/>
      <c r="O212" s="1605"/>
      <c r="P212" s="1605"/>
      <c r="Q212" s="1605"/>
    </row>
    <row r="213" spans="2:17" x14ac:dyDescent="0.3">
      <c r="B213" s="1628"/>
      <c r="C213" s="1632">
        <v>2017</v>
      </c>
      <c r="D213" s="1633">
        <v>2018</v>
      </c>
      <c r="E213" s="1634"/>
      <c r="F213" s="1605"/>
      <c r="G213" s="1635"/>
      <c r="H213" s="1605"/>
      <c r="I213" s="1605"/>
      <c r="J213" s="1605"/>
      <c r="K213" s="1605"/>
      <c r="L213" s="1605"/>
      <c r="M213" s="1605"/>
      <c r="N213" s="1605"/>
      <c r="O213" s="1605"/>
      <c r="P213" s="1605"/>
      <c r="Q213" s="1605"/>
    </row>
    <row r="214" spans="2:17" ht="14.25" customHeight="1" x14ac:dyDescent="0.3">
      <c r="B214" s="1636" t="s">
        <v>7</v>
      </c>
      <c r="C214" s="1637">
        <v>5742</v>
      </c>
      <c r="D214" s="1638">
        <f>F34</f>
        <v>4543</v>
      </c>
      <c r="E214" s="1639">
        <f>(D214/C214)-1</f>
        <v>-0.20881226053639845</v>
      </c>
      <c r="F214" s="1605"/>
      <c r="G214" s="1635"/>
      <c r="H214" s="1605"/>
      <c r="I214" s="1605"/>
      <c r="J214" s="1605"/>
      <c r="K214" s="1605"/>
      <c r="L214" s="1605"/>
      <c r="M214" s="1605"/>
      <c r="N214" s="1605"/>
      <c r="O214" s="1605"/>
      <c r="P214" s="1605"/>
      <c r="Q214" s="1605"/>
    </row>
    <row r="215" spans="2:17" ht="14.25" customHeight="1" x14ac:dyDescent="0.3">
      <c r="B215" s="1640" t="s">
        <v>8</v>
      </c>
      <c r="C215" s="1641">
        <v>5109</v>
      </c>
      <c r="D215" s="1638">
        <f>F35</f>
        <v>4361</v>
      </c>
      <c r="E215" s="1642">
        <f>(D215/C215)-1</f>
        <v>-0.14640829908005482</v>
      </c>
      <c r="F215" s="1605"/>
      <c r="G215" s="1635"/>
      <c r="H215" s="1605"/>
      <c r="I215" s="1605"/>
      <c r="J215" s="1605"/>
      <c r="K215" s="1605"/>
      <c r="L215" s="1605"/>
      <c r="M215" s="1605"/>
      <c r="N215" s="1605"/>
      <c r="O215" s="1605"/>
      <c r="P215" s="1605"/>
      <c r="Q215" s="1605"/>
    </row>
    <row r="216" spans="2:17" ht="14.25" hidden="1" customHeight="1" x14ac:dyDescent="0.3">
      <c r="B216" s="1640" t="s">
        <v>9</v>
      </c>
      <c r="C216" s="1641"/>
      <c r="D216" s="1638"/>
      <c r="E216" s="1642"/>
      <c r="F216" s="1605"/>
      <c r="G216" s="1635"/>
      <c r="H216" s="1605"/>
      <c r="I216" s="1605"/>
      <c r="J216" s="1605"/>
      <c r="K216" s="1605"/>
      <c r="L216" s="1605"/>
      <c r="M216" s="1605"/>
      <c r="N216" s="1605"/>
      <c r="O216" s="1605"/>
      <c r="P216" s="1605"/>
      <c r="Q216" s="1605"/>
    </row>
    <row r="217" spans="2:17" ht="14.25" hidden="1" customHeight="1" x14ac:dyDescent="0.3">
      <c r="B217" s="1640" t="s">
        <v>10</v>
      </c>
      <c r="C217" s="1641"/>
      <c r="D217" s="1638"/>
      <c r="E217" s="1642"/>
      <c r="F217" s="1605"/>
      <c r="G217" s="1635"/>
      <c r="H217" s="1605"/>
      <c r="I217" s="1605"/>
      <c r="J217" s="1605"/>
      <c r="K217" s="1605"/>
      <c r="L217" s="1605"/>
      <c r="M217" s="1605"/>
      <c r="N217" s="1605"/>
      <c r="O217" s="1605"/>
      <c r="P217" s="1605"/>
      <c r="Q217" s="1605"/>
    </row>
    <row r="218" spans="2:17" ht="14.25" hidden="1" customHeight="1" x14ac:dyDescent="0.3">
      <c r="B218" s="1640" t="s">
        <v>11</v>
      </c>
      <c r="C218" s="1641"/>
      <c r="D218" s="1638"/>
      <c r="E218" s="1642"/>
      <c r="F218" s="1605"/>
      <c r="G218" s="1635"/>
      <c r="H218" s="1605"/>
      <c r="I218" s="1605"/>
      <c r="J218" s="1605"/>
      <c r="K218" s="1605"/>
      <c r="L218" s="1605"/>
      <c r="M218" s="1605"/>
      <c r="N218" s="1605"/>
      <c r="O218" s="1605"/>
      <c r="P218" s="1605"/>
      <c r="Q218" s="1605"/>
    </row>
    <row r="219" spans="2:17" ht="14.25" hidden="1" customHeight="1" x14ac:dyDescent="0.3">
      <c r="B219" s="1640" t="s">
        <v>12</v>
      </c>
      <c r="C219" s="1641"/>
      <c r="D219" s="1638"/>
      <c r="E219" s="1642"/>
      <c r="F219" s="1605"/>
      <c r="G219" s="1635"/>
      <c r="H219" s="1605"/>
      <c r="I219" s="1605"/>
      <c r="J219" s="1605"/>
      <c r="K219" s="1605"/>
      <c r="L219" s="1605"/>
      <c r="M219" s="1605"/>
      <c r="N219" s="1605"/>
      <c r="O219" s="1605"/>
      <c r="P219" s="1605"/>
      <c r="Q219" s="1605"/>
    </row>
    <row r="220" spans="2:17" ht="14.25" hidden="1" customHeight="1" x14ac:dyDescent="0.3">
      <c r="B220" s="1640" t="s">
        <v>13</v>
      </c>
      <c r="C220" s="1641"/>
      <c r="D220" s="1638"/>
      <c r="E220" s="1642"/>
      <c r="F220" s="1605"/>
      <c r="G220" s="1635"/>
      <c r="H220" s="1605"/>
      <c r="I220" s="1605"/>
      <c r="J220" s="1605"/>
      <c r="K220" s="1605"/>
      <c r="L220" s="1605"/>
      <c r="M220" s="1605"/>
      <c r="N220" s="1605"/>
      <c r="O220" s="1605"/>
      <c r="P220" s="1605"/>
      <c r="Q220" s="1605"/>
    </row>
    <row r="221" spans="2:17" ht="14.25" hidden="1" customHeight="1" x14ac:dyDescent="0.3">
      <c r="B221" s="1640" t="s">
        <v>14</v>
      </c>
      <c r="C221" s="1641"/>
      <c r="D221" s="1638"/>
      <c r="E221" s="1642"/>
      <c r="F221" s="1605"/>
      <c r="G221" s="1635"/>
      <c r="H221" s="1605"/>
      <c r="I221" s="1605"/>
      <c r="J221" s="1605"/>
      <c r="K221" s="1605"/>
      <c r="L221" s="1605"/>
      <c r="M221" s="1605"/>
      <c r="N221" s="1605"/>
      <c r="O221" s="1605"/>
      <c r="P221" s="1605"/>
      <c r="Q221" s="1605"/>
    </row>
    <row r="222" spans="2:17" ht="14.25" hidden="1" customHeight="1" x14ac:dyDescent="0.3">
      <c r="B222" s="1640" t="s">
        <v>94</v>
      </c>
      <c r="C222" s="1641"/>
      <c r="D222" s="1638"/>
      <c r="E222" s="1642"/>
      <c r="F222" s="1605"/>
      <c r="G222" s="1635"/>
      <c r="H222" s="1605"/>
      <c r="I222" s="1605"/>
      <c r="J222" s="1605"/>
      <c r="K222" s="1605"/>
      <c r="L222" s="1605"/>
      <c r="M222" s="1605"/>
      <c r="N222" s="1605"/>
      <c r="O222" s="1605"/>
      <c r="P222" s="1605"/>
      <c r="Q222" s="1605"/>
    </row>
    <row r="223" spans="2:17" ht="14.25" hidden="1" customHeight="1" x14ac:dyDescent="0.3">
      <c r="B223" s="1640" t="s">
        <v>15</v>
      </c>
      <c r="C223" s="1641"/>
      <c r="D223" s="1638"/>
      <c r="E223" s="1643"/>
      <c r="F223" s="1605"/>
      <c r="G223" s="1635"/>
      <c r="H223" s="1605"/>
      <c r="I223" s="1605"/>
      <c r="J223" s="1605"/>
      <c r="K223" s="1605"/>
      <c r="L223" s="1605"/>
      <c r="M223" s="1605"/>
      <c r="N223" s="1605"/>
      <c r="O223" s="1605"/>
      <c r="P223" s="1605"/>
      <c r="Q223" s="1605"/>
    </row>
    <row r="224" spans="2:17" ht="14.25" hidden="1" customHeight="1" x14ac:dyDescent="0.3">
      <c r="B224" s="1640" t="s">
        <v>16</v>
      </c>
      <c r="C224" s="1641"/>
      <c r="D224" s="1638"/>
      <c r="E224" s="1643"/>
      <c r="F224" s="1605"/>
      <c r="G224" s="1635"/>
      <c r="H224" s="1605"/>
      <c r="I224" s="1605"/>
      <c r="J224" s="1605"/>
      <c r="K224" s="1605"/>
      <c r="L224" s="1605"/>
      <c r="M224" s="1605"/>
      <c r="N224" s="1605"/>
      <c r="O224" s="1605"/>
      <c r="P224" s="1605"/>
      <c r="Q224" s="1605"/>
    </row>
    <row r="225" spans="2:17" ht="14.25" hidden="1" customHeight="1" x14ac:dyDescent="0.3">
      <c r="B225" s="1640" t="s">
        <v>17</v>
      </c>
      <c r="C225" s="1641"/>
      <c r="D225" s="1638"/>
      <c r="E225" s="1643"/>
      <c r="F225" s="1635"/>
      <c r="G225" s="1635"/>
      <c r="H225" s="1635"/>
      <c r="I225" s="1635"/>
      <c r="J225" s="1605"/>
      <c r="K225" s="1605"/>
      <c r="L225" s="1605"/>
      <c r="M225" s="1605"/>
      <c r="N225" s="1605"/>
      <c r="O225" s="1605"/>
      <c r="P225" s="1605"/>
      <c r="Q225" s="1605"/>
    </row>
    <row r="226" spans="2:17" ht="14.25" customHeight="1" thickBot="1" x14ac:dyDescent="0.35">
      <c r="B226" s="1644" t="s">
        <v>1</v>
      </c>
      <c r="C226" s="1645">
        <f>C214+C215</f>
        <v>10851</v>
      </c>
      <c r="D226" s="1645">
        <f>D214+D215</f>
        <v>8904</v>
      </c>
      <c r="E226" s="1646">
        <f>(D226/C226)-1</f>
        <v>-0.17943046723804257</v>
      </c>
      <c r="F226" s="1635"/>
      <c r="G226" s="1635"/>
      <c r="H226" s="1635"/>
      <c r="I226" s="1635"/>
      <c r="J226" s="1605"/>
      <c r="K226" s="1605"/>
      <c r="L226" s="1605"/>
      <c r="M226" s="1605"/>
      <c r="N226" s="1605"/>
      <c r="O226" s="1605"/>
      <c r="P226" s="1605"/>
      <c r="Q226" s="1605"/>
    </row>
    <row r="227" spans="2:17" ht="5.25" customHeight="1" x14ac:dyDescent="0.3">
      <c r="B227" s="1605"/>
      <c r="C227" s="1605"/>
      <c r="D227" s="1605"/>
      <c r="E227" s="1605"/>
      <c r="F227" s="1635"/>
      <c r="G227" s="1635"/>
      <c r="H227" s="1635"/>
      <c r="I227" s="1635"/>
      <c r="J227" s="1605"/>
      <c r="K227" s="1605"/>
      <c r="L227" s="1605"/>
      <c r="M227" s="1605"/>
      <c r="N227" s="1605"/>
      <c r="O227" s="1605"/>
      <c r="P227" s="1605"/>
      <c r="Q227" s="1605"/>
    </row>
    <row r="228" spans="2:17" x14ac:dyDescent="0.3">
      <c r="C228" s="1605"/>
      <c r="D228" s="1605"/>
      <c r="E228" s="1605"/>
      <c r="F228" s="1635"/>
      <c r="G228" s="1635"/>
      <c r="H228" s="1635"/>
      <c r="I228" s="1635"/>
      <c r="J228" s="1605"/>
      <c r="K228" s="1605"/>
      <c r="L228" s="1605"/>
      <c r="M228" s="1605"/>
      <c r="N228" s="1605"/>
      <c r="O228" s="1605"/>
      <c r="P228" s="1605"/>
      <c r="Q228" s="1605"/>
    </row>
    <row r="229" spans="2:17" x14ac:dyDescent="0.3">
      <c r="C229" s="1605"/>
      <c r="D229" s="1605"/>
      <c r="E229" s="1605"/>
      <c r="F229" s="1635"/>
      <c r="G229" s="1635"/>
      <c r="H229" s="1635"/>
      <c r="I229" s="1635"/>
      <c r="J229" s="1605"/>
      <c r="K229" s="1605"/>
      <c r="L229" s="1605"/>
      <c r="M229" s="1605"/>
      <c r="N229" s="1605"/>
      <c r="O229" s="1605"/>
      <c r="P229" s="1605"/>
      <c r="Q229" s="1605"/>
    </row>
    <row r="230" spans="2:17" x14ac:dyDescent="0.3">
      <c r="B230" s="1635"/>
      <c r="C230" s="1635"/>
      <c r="D230" s="1635"/>
      <c r="E230" s="1635"/>
      <c r="F230" s="1635"/>
      <c r="G230" s="1635"/>
      <c r="H230" s="1635"/>
      <c r="I230" s="1635"/>
      <c r="J230" s="1635"/>
      <c r="K230" s="1635"/>
      <c r="L230" s="1635"/>
      <c r="M230" s="1635"/>
      <c r="N230" s="1635"/>
      <c r="O230" s="1635"/>
      <c r="P230" s="1635"/>
      <c r="Q230" s="1635"/>
    </row>
    <row r="231" spans="2:17" x14ac:dyDescent="0.3">
      <c r="B231" s="1635"/>
      <c r="C231" s="1635"/>
      <c r="D231" s="1635"/>
      <c r="E231" s="1635"/>
      <c r="F231" s="1635"/>
      <c r="G231" s="1635"/>
      <c r="H231" s="1635"/>
      <c r="I231" s="1635"/>
      <c r="J231" s="1635"/>
      <c r="K231" s="1635"/>
      <c r="L231" s="1635"/>
      <c r="M231" s="1635"/>
      <c r="N231" s="1635"/>
      <c r="O231" s="1635"/>
      <c r="P231" s="1635"/>
      <c r="Q231" s="1635"/>
    </row>
    <row r="232" spans="2:17" x14ac:dyDescent="0.3">
      <c r="B232" s="1635"/>
      <c r="C232" s="1635"/>
      <c r="D232" s="1635"/>
      <c r="E232" s="1635"/>
      <c r="F232" s="1635"/>
      <c r="G232" s="1635"/>
      <c r="H232" s="1635"/>
      <c r="I232" s="1635"/>
      <c r="J232" s="1635"/>
      <c r="K232" s="1635"/>
      <c r="L232" s="1635"/>
      <c r="M232" s="1635"/>
      <c r="N232" s="1635"/>
      <c r="O232" s="1635"/>
      <c r="P232" s="1635"/>
      <c r="Q232" s="1635"/>
    </row>
    <row r="233" spans="2:17" x14ac:dyDescent="0.3">
      <c r="C233" s="1635"/>
      <c r="D233" s="1635"/>
      <c r="E233" s="1635"/>
      <c r="F233" s="1635"/>
      <c r="G233" s="1635"/>
      <c r="H233" s="1635"/>
      <c r="I233" s="1635"/>
      <c r="J233" s="1635"/>
      <c r="K233" s="1635"/>
      <c r="L233" s="1635"/>
      <c r="M233" s="1635"/>
      <c r="N233" s="1635"/>
      <c r="O233" s="1635"/>
      <c r="P233" s="1635"/>
      <c r="Q233" s="1635"/>
    </row>
    <row r="234" spans="2:17" x14ac:dyDescent="0.3">
      <c r="B234" s="1605" t="s">
        <v>1297</v>
      </c>
      <c r="C234" s="1635"/>
      <c r="D234" s="1635"/>
      <c r="E234" s="1635"/>
      <c r="F234" s="1635"/>
      <c r="G234" s="1635"/>
      <c r="H234" s="1635"/>
      <c r="I234" s="1635"/>
      <c r="J234" s="1635"/>
      <c r="K234" s="1635"/>
      <c r="L234" s="1635"/>
      <c r="M234" s="1635"/>
      <c r="N234" s="1635"/>
      <c r="O234" s="1635"/>
      <c r="P234" s="1635"/>
      <c r="Q234" s="1635"/>
    </row>
    <row r="235" spans="2:17" x14ac:dyDescent="0.3">
      <c r="B235" s="1605" t="s">
        <v>216</v>
      </c>
    </row>
  </sheetData>
  <mergeCells count="43">
    <mergeCell ref="B201:C201"/>
    <mergeCell ref="B202:C202"/>
    <mergeCell ref="B205:C205"/>
    <mergeCell ref="B212:B213"/>
    <mergeCell ref="C212:D212"/>
    <mergeCell ref="E212:E213"/>
    <mergeCell ref="O133:O134"/>
    <mergeCell ref="P133:P134"/>
    <mergeCell ref="B143:B144"/>
    <mergeCell ref="J143:J144"/>
    <mergeCell ref="K143:K144"/>
    <mergeCell ref="B192:C192"/>
    <mergeCell ref="B68:C68"/>
    <mergeCell ref="B79:F79"/>
    <mergeCell ref="O87:O88"/>
    <mergeCell ref="P87:P88"/>
    <mergeCell ref="B97:B98"/>
    <mergeCell ref="J97:J98"/>
    <mergeCell ref="K97:K98"/>
    <mergeCell ref="B32:F32"/>
    <mergeCell ref="O40:O41"/>
    <mergeCell ref="P40:P41"/>
    <mergeCell ref="B50:B51"/>
    <mergeCell ref="J50:J51"/>
    <mergeCell ref="K50:K51"/>
    <mergeCell ref="P8:P10"/>
    <mergeCell ref="I11:J15"/>
    <mergeCell ref="K11:K13"/>
    <mergeCell ref="L11:M11"/>
    <mergeCell ref="L12:M12"/>
    <mergeCell ref="L13:M13"/>
    <mergeCell ref="K14:M14"/>
    <mergeCell ref="K15:M15"/>
    <mergeCell ref="B3:P3"/>
    <mergeCell ref="B4:P4"/>
    <mergeCell ref="B7:F7"/>
    <mergeCell ref="B8:B9"/>
    <mergeCell ref="C8:C9"/>
    <mergeCell ref="D8:F8"/>
    <mergeCell ref="G8:G9"/>
    <mergeCell ref="I8:M10"/>
    <mergeCell ref="N8:N10"/>
    <mergeCell ref="O8:O10"/>
  </mergeCells>
  <pageMargins left="0.15748031496062992" right="7.874015748031496E-2" top="0.11811023622047245" bottom="0.11811023622047245" header="7.874015748031496E-2" footer="7.874015748031496E-2"/>
  <pageSetup paperSize="9" scale="65" orientation="portrait" r:id="rId1"/>
  <rowBreaks count="2" manualBreakCount="2">
    <brk id="75" max="16" man="1"/>
    <brk id="141"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O323"/>
  <sheetViews>
    <sheetView view="pageBreakPreview" topLeftCell="A119" zoomScale="85" zoomScaleNormal="100" zoomScaleSheetLayoutView="85" workbookViewId="0">
      <selection activeCell="C153" sqref="C153"/>
    </sheetView>
  </sheetViews>
  <sheetFormatPr baseColWidth="10" defaultColWidth="6.109375" defaultRowHeight="15" customHeight="1" x14ac:dyDescent="0.3"/>
  <cols>
    <col min="1" max="1" width="12.44140625" style="54" customWidth="1"/>
    <col min="2" max="2" width="11.6640625" style="54" customWidth="1"/>
    <col min="3" max="5" width="13.33203125" style="54" customWidth="1"/>
    <col min="6" max="6" width="11.6640625" style="54" customWidth="1"/>
    <col min="7" max="8" width="10.88671875" style="54" customWidth="1"/>
    <col min="9" max="9" width="12.6640625" style="54" customWidth="1"/>
    <col min="10" max="10" width="15" style="54" customWidth="1"/>
    <col min="11" max="11" width="12.109375" style="54" customWidth="1"/>
    <col min="12" max="12" width="12.33203125" style="54" customWidth="1"/>
    <col min="13" max="13" width="10.88671875" style="54" customWidth="1"/>
    <col min="14" max="14" width="9.5546875" style="54" customWidth="1"/>
    <col min="15" max="15" width="9.33203125" style="54" customWidth="1"/>
    <col min="16" max="178" width="11.44140625" style="54" customWidth="1"/>
    <col min="179" max="179" width="10" style="54" customWidth="1"/>
    <col min="180" max="256" width="6.109375" style="54"/>
    <col min="257" max="257" width="12.44140625" style="54" customWidth="1"/>
    <col min="258" max="258" width="11.6640625" style="54" customWidth="1"/>
    <col min="259" max="261" width="13.33203125" style="54" customWidth="1"/>
    <col min="262" max="262" width="11.6640625" style="54" customWidth="1"/>
    <col min="263" max="264" width="10.88671875" style="54" customWidth="1"/>
    <col min="265" max="265" width="12.6640625" style="54" customWidth="1"/>
    <col min="266" max="266" width="15" style="54" customWidth="1"/>
    <col min="267" max="267" width="12.109375" style="54" customWidth="1"/>
    <col min="268" max="268" width="12.33203125" style="54" customWidth="1"/>
    <col min="269" max="269" width="10.88671875" style="54" customWidth="1"/>
    <col min="270" max="270" width="9.5546875" style="54" customWidth="1"/>
    <col min="271" max="271" width="9.33203125" style="54" customWidth="1"/>
    <col min="272" max="434" width="11.44140625" style="54" customWidth="1"/>
    <col min="435" max="435" width="10" style="54" customWidth="1"/>
    <col min="436" max="512" width="6.109375" style="54"/>
    <col min="513" max="513" width="12.44140625" style="54" customWidth="1"/>
    <col min="514" max="514" width="11.6640625" style="54" customWidth="1"/>
    <col min="515" max="517" width="13.33203125" style="54" customWidth="1"/>
    <col min="518" max="518" width="11.6640625" style="54" customWidth="1"/>
    <col min="519" max="520" width="10.88671875" style="54" customWidth="1"/>
    <col min="521" max="521" width="12.6640625" style="54" customWidth="1"/>
    <col min="522" max="522" width="15" style="54" customWidth="1"/>
    <col min="523" max="523" width="12.109375" style="54" customWidth="1"/>
    <col min="524" max="524" width="12.33203125" style="54" customWidth="1"/>
    <col min="525" max="525" width="10.88671875" style="54" customWidth="1"/>
    <col min="526" max="526" width="9.5546875" style="54" customWidth="1"/>
    <col min="527" max="527" width="9.33203125" style="54" customWidth="1"/>
    <col min="528" max="690" width="11.44140625" style="54" customWidth="1"/>
    <col min="691" max="691" width="10" style="54" customWidth="1"/>
    <col min="692" max="768" width="6.109375" style="54"/>
    <col min="769" max="769" width="12.44140625" style="54" customWidth="1"/>
    <col min="770" max="770" width="11.6640625" style="54" customWidth="1"/>
    <col min="771" max="773" width="13.33203125" style="54" customWidth="1"/>
    <col min="774" max="774" width="11.6640625" style="54" customWidth="1"/>
    <col min="775" max="776" width="10.88671875" style="54" customWidth="1"/>
    <col min="777" max="777" width="12.6640625" style="54" customWidth="1"/>
    <col min="778" max="778" width="15" style="54" customWidth="1"/>
    <col min="779" max="779" width="12.109375" style="54" customWidth="1"/>
    <col min="780" max="780" width="12.33203125" style="54" customWidth="1"/>
    <col min="781" max="781" width="10.88671875" style="54" customWidth="1"/>
    <col min="782" max="782" width="9.5546875" style="54" customWidth="1"/>
    <col min="783" max="783" width="9.33203125" style="54" customWidth="1"/>
    <col min="784" max="946" width="11.44140625" style="54" customWidth="1"/>
    <col min="947" max="947" width="10" style="54" customWidth="1"/>
    <col min="948" max="1024" width="6.109375" style="54"/>
    <col min="1025" max="1025" width="12.44140625" style="54" customWidth="1"/>
    <col min="1026" max="1026" width="11.6640625" style="54" customWidth="1"/>
    <col min="1027" max="1029" width="13.33203125" style="54" customWidth="1"/>
    <col min="1030" max="1030" width="11.6640625" style="54" customWidth="1"/>
    <col min="1031" max="1032" width="10.88671875" style="54" customWidth="1"/>
    <col min="1033" max="1033" width="12.6640625" style="54" customWidth="1"/>
    <col min="1034" max="1034" width="15" style="54" customWidth="1"/>
    <col min="1035" max="1035" width="12.109375" style="54" customWidth="1"/>
    <col min="1036" max="1036" width="12.33203125" style="54" customWidth="1"/>
    <col min="1037" max="1037" width="10.88671875" style="54" customWidth="1"/>
    <col min="1038" max="1038" width="9.5546875" style="54" customWidth="1"/>
    <col min="1039" max="1039" width="9.33203125" style="54" customWidth="1"/>
    <col min="1040" max="1202" width="11.44140625" style="54" customWidth="1"/>
    <col min="1203" max="1203" width="10" style="54" customWidth="1"/>
    <col min="1204" max="1280" width="6.109375" style="54"/>
    <col min="1281" max="1281" width="12.44140625" style="54" customWidth="1"/>
    <col min="1282" max="1282" width="11.6640625" style="54" customWidth="1"/>
    <col min="1283" max="1285" width="13.33203125" style="54" customWidth="1"/>
    <col min="1286" max="1286" width="11.6640625" style="54" customWidth="1"/>
    <col min="1287" max="1288" width="10.88671875" style="54" customWidth="1"/>
    <col min="1289" max="1289" width="12.6640625" style="54" customWidth="1"/>
    <col min="1290" max="1290" width="15" style="54" customWidth="1"/>
    <col min="1291" max="1291" width="12.109375" style="54" customWidth="1"/>
    <col min="1292" max="1292" width="12.33203125" style="54" customWidth="1"/>
    <col min="1293" max="1293" width="10.88671875" style="54" customWidth="1"/>
    <col min="1294" max="1294" width="9.5546875" style="54" customWidth="1"/>
    <col min="1295" max="1295" width="9.33203125" style="54" customWidth="1"/>
    <col min="1296" max="1458" width="11.44140625" style="54" customWidth="1"/>
    <col min="1459" max="1459" width="10" style="54" customWidth="1"/>
    <col min="1460" max="1536" width="6.109375" style="54"/>
    <col min="1537" max="1537" width="12.44140625" style="54" customWidth="1"/>
    <col min="1538" max="1538" width="11.6640625" style="54" customWidth="1"/>
    <col min="1539" max="1541" width="13.33203125" style="54" customWidth="1"/>
    <col min="1542" max="1542" width="11.6640625" style="54" customWidth="1"/>
    <col min="1543" max="1544" width="10.88671875" style="54" customWidth="1"/>
    <col min="1545" max="1545" width="12.6640625" style="54" customWidth="1"/>
    <col min="1546" max="1546" width="15" style="54" customWidth="1"/>
    <col min="1547" max="1547" width="12.109375" style="54" customWidth="1"/>
    <col min="1548" max="1548" width="12.33203125" style="54" customWidth="1"/>
    <col min="1549" max="1549" width="10.88671875" style="54" customWidth="1"/>
    <col min="1550" max="1550" width="9.5546875" style="54" customWidth="1"/>
    <col min="1551" max="1551" width="9.33203125" style="54" customWidth="1"/>
    <col min="1552" max="1714" width="11.44140625" style="54" customWidth="1"/>
    <col min="1715" max="1715" width="10" style="54" customWidth="1"/>
    <col min="1716" max="1792" width="6.109375" style="54"/>
    <col min="1793" max="1793" width="12.44140625" style="54" customWidth="1"/>
    <col min="1794" max="1794" width="11.6640625" style="54" customWidth="1"/>
    <col min="1795" max="1797" width="13.33203125" style="54" customWidth="1"/>
    <col min="1798" max="1798" width="11.6640625" style="54" customWidth="1"/>
    <col min="1799" max="1800" width="10.88671875" style="54" customWidth="1"/>
    <col min="1801" max="1801" width="12.6640625" style="54" customWidth="1"/>
    <col min="1802" max="1802" width="15" style="54" customWidth="1"/>
    <col min="1803" max="1803" width="12.109375" style="54" customWidth="1"/>
    <col min="1804" max="1804" width="12.33203125" style="54" customWidth="1"/>
    <col min="1805" max="1805" width="10.88671875" style="54" customWidth="1"/>
    <col min="1806" max="1806" width="9.5546875" style="54" customWidth="1"/>
    <col min="1807" max="1807" width="9.33203125" style="54" customWidth="1"/>
    <col min="1808" max="1970" width="11.44140625" style="54" customWidth="1"/>
    <col min="1971" max="1971" width="10" style="54" customWidth="1"/>
    <col min="1972" max="2048" width="6.109375" style="54"/>
    <col min="2049" max="2049" width="12.44140625" style="54" customWidth="1"/>
    <col min="2050" max="2050" width="11.6640625" style="54" customWidth="1"/>
    <col min="2051" max="2053" width="13.33203125" style="54" customWidth="1"/>
    <col min="2054" max="2054" width="11.6640625" style="54" customWidth="1"/>
    <col min="2055" max="2056" width="10.88671875" style="54" customWidth="1"/>
    <col min="2057" max="2057" width="12.6640625" style="54" customWidth="1"/>
    <col min="2058" max="2058" width="15" style="54" customWidth="1"/>
    <col min="2059" max="2059" width="12.109375" style="54" customWidth="1"/>
    <col min="2060" max="2060" width="12.33203125" style="54" customWidth="1"/>
    <col min="2061" max="2061" width="10.88671875" style="54" customWidth="1"/>
    <col min="2062" max="2062" width="9.5546875" style="54" customWidth="1"/>
    <col min="2063" max="2063" width="9.33203125" style="54" customWidth="1"/>
    <col min="2064" max="2226" width="11.44140625" style="54" customWidth="1"/>
    <col min="2227" max="2227" width="10" style="54" customWidth="1"/>
    <col min="2228" max="2304" width="6.109375" style="54"/>
    <col min="2305" max="2305" width="12.44140625" style="54" customWidth="1"/>
    <col min="2306" max="2306" width="11.6640625" style="54" customWidth="1"/>
    <col min="2307" max="2309" width="13.33203125" style="54" customWidth="1"/>
    <col min="2310" max="2310" width="11.6640625" style="54" customWidth="1"/>
    <col min="2311" max="2312" width="10.88671875" style="54" customWidth="1"/>
    <col min="2313" max="2313" width="12.6640625" style="54" customWidth="1"/>
    <col min="2314" max="2314" width="15" style="54" customWidth="1"/>
    <col min="2315" max="2315" width="12.109375" style="54" customWidth="1"/>
    <col min="2316" max="2316" width="12.33203125" style="54" customWidth="1"/>
    <col min="2317" max="2317" width="10.88671875" style="54" customWidth="1"/>
    <col min="2318" max="2318" width="9.5546875" style="54" customWidth="1"/>
    <col min="2319" max="2319" width="9.33203125" style="54" customWidth="1"/>
    <col min="2320" max="2482" width="11.44140625" style="54" customWidth="1"/>
    <col min="2483" max="2483" width="10" style="54" customWidth="1"/>
    <col min="2484" max="2560" width="6.109375" style="54"/>
    <col min="2561" max="2561" width="12.44140625" style="54" customWidth="1"/>
    <col min="2562" max="2562" width="11.6640625" style="54" customWidth="1"/>
    <col min="2563" max="2565" width="13.33203125" style="54" customWidth="1"/>
    <col min="2566" max="2566" width="11.6640625" style="54" customWidth="1"/>
    <col min="2567" max="2568" width="10.88671875" style="54" customWidth="1"/>
    <col min="2569" max="2569" width="12.6640625" style="54" customWidth="1"/>
    <col min="2570" max="2570" width="15" style="54" customWidth="1"/>
    <col min="2571" max="2571" width="12.109375" style="54" customWidth="1"/>
    <col min="2572" max="2572" width="12.33203125" style="54" customWidth="1"/>
    <col min="2573" max="2573" width="10.88671875" style="54" customWidth="1"/>
    <col min="2574" max="2574" width="9.5546875" style="54" customWidth="1"/>
    <col min="2575" max="2575" width="9.33203125" style="54" customWidth="1"/>
    <col min="2576" max="2738" width="11.44140625" style="54" customWidth="1"/>
    <col min="2739" max="2739" width="10" style="54" customWidth="1"/>
    <col min="2740" max="2816" width="6.109375" style="54"/>
    <col min="2817" max="2817" width="12.44140625" style="54" customWidth="1"/>
    <col min="2818" max="2818" width="11.6640625" style="54" customWidth="1"/>
    <col min="2819" max="2821" width="13.33203125" style="54" customWidth="1"/>
    <col min="2822" max="2822" width="11.6640625" style="54" customWidth="1"/>
    <col min="2823" max="2824" width="10.88671875" style="54" customWidth="1"/>
    <col min="2825" max="2825" width="12.6640625" style="54" customWidth="1"/>
    <col min="2826" max="2826" width="15" style="54" customWidth="1"/>
    <col min="2827" max="2827" width="12.109375" style="54" customWidth="1"/>
    <col min="2828" max="2828" width="12.33203125" style="54" customWidth="1"/>
    <col min="2829" max="2829" width="10.88671875" style="54" customWidth="1"/>
    <col min="2830" max="2830" width="9.5546875" style="54" customWidth="1"/>
    <col min="2831" max="2831" width="9.33203125" style="54" customWidth="1"/>
    <col min="2832" max="2994" width="11.44140625" style="54" customWidth="1"/>
    <col min="2995" max="2995" width="10" style="54" customWidth="1"/>
    <col min="2996" max="3072" width="6.109375" style="54"/>
    <col min="3073" max="3073" width="12.44140625" style="54" customWidth="1"/>
    <col min="3074" max="3074" width="11.6640625" style="54" customWidth="1"/>
    <col min="3075" max="3077" width="13.33203125" style="54" customWidth="1"/>
    <col min="3078" max="3078" width="11.6640625" style="54" customWidth="1"/>
    <col min="3079" max="3080" width="10.88671875" style="54" customWidth="1"/>
    <col min="3081" max="3081" width="12.6640625" style="54" customWidth="1"/>
    <col min="3082" max="3082" width="15" style="54" customWidth="1"/>
    <col min="3083" max="3083" width="12.109375" style="54" customWidth="1"/>
    <col min="3084" max="3084" width="12.33203125" style="54" customWidth="1"/>
    <col min="3085" max="3085" width="10.88671875" style="54" customWidth="1"/>
    <col min="3086" max="3086" width="9.5546875" style="54" customWidth="1"/>
    <col min="3087" max="3087" width="9.33203125" style="54" customWidth="1"/>
    <col min="3088" max="3250" width="11.44140625" style="54" customWidth="1"/>
    <col min="3251" max="3251" width="10" style="54" customWidth="1"/>
    <col min="3252" max="3328" width="6.109375" style="54"/>
    <col min="3329" max="3329" width="12.44140625" style="54" customWidth="1"/>
    <col min="3330" max="3330" width="11.6640625" style="54" customWidth="1"/>
    <col min="3331" max="3333" width="13.33203125" style="54" customWidth="1"/>
    <col min="3334" max="3334" width="11.6640625" style="54" customWidth="1"/>
    <col min="3335" max="3336" width="10.88671875" style="54" customWidth="1"/>
    <col min="3337" max="3337" width="12.6640625" style="54" customWidth="1"/>
    <col min="3338" max="3338" width="15" style="54" customWidth="1"/>
    <col min="3339" max="3339" width="12.109375" style="54" customWidth="1"/>
    <col min="3340" max="3340" width="12.33203125" style="54" customWidth="1"/>
    <col min="3341" max="3341" width="10.88671875" style="54" customWidth="1"/>
    <col min="3342" max="3342" width="9.5546875" style="54" customWidth="1"/>
    <col min="3343" max="3343" width="9.33203125" style="54" customWidth="1"/>
    <col min="3344" max="3506" width="11.44140625" style="54" customWidth="1"/>
    <col min="3507" max="3507" width="10" style="54" customWidth="1"/>
    <col min="3508" max="3584" width="6.109375" style="54"/>
    <col min="3585" max="3585" width="12.44140625" style="54" customWidth="1"/>
    <col min="3586" max="3586" width="11.6640625" style="54" customWidth="1"/>
    <col min="3587" max="3589" width="13.33203125" style="54" customWidth="1"/>
    <col min="3590" max="3590" width="11.6640625" style="54" customWidth="1"/>
    <col min="3591" max="3592" width="10.88671875" style="54" customWidth="1"/>
    <col min="3593" max="3593" width="12.6640625" style="54" customWidth="1"/>
    <col min="3594" max="3594" width="15" style="54" customWidth="1"/>
    <col min="3595" max="3595" width="12.109375" style="54" customWidth="1"/>
    <col min="3596" max="3596" width="12.33203125" style="54" customWidth="1"/>
    <col min="3597" max="3597" width="10.88671875" style="54" customWidth="1"/>
    <col min="3598" max="3598" width="9.5546875" style="54" customWidth="1"/>
    <col min="3599" max="3599" width="9.33203125" style="54" customWidth="1"/>
    <col min="3600" max="3762" width="11.44140625" style="54" customWidth="1"/>
    <col min="3763" max="3763" width="10" style="54" customWidth="1"/>
    <col min="3764" max="3840" width="6.109375" style="54"/>
    <col min="3841" max="3841" width="12.44140625" style="54" customWidth="1"/>
    <col min="3842" max="3842" width="11.6640625" style="54" customWidth="1"/>
    <col min="3843" max="3845" width="13.33203125" style="54" customWidth="1"/>
    <col min="3846" max="3846" width="11.6640625" style="54" customWidth="1"/>
    <col min="3847" max="3848" width="10.88671875" style="54" customWidth="1"/>
    <col min="3849" max="3849" width="12.6640625" style="54" customWidth="1"/>
    <col min="3850" max="3850" width="15" style="54" customWidth="1"/>
    <col min="3851" max="3851" width="12.109375" style="54" customWidth="1"/>
    <col min="3852" max="3852" width="12.33203125" style="54" customWidth="1"/>
    <col min="3853" max="3853" width="10.88671875" style="54" customWidth="1"/>
    <col min="3854" max="3854" width="9.5546875" style="54" customWidth="1"/>
    <col min="3855" max="3855" width="9.33203125" style="54" customWidth="1"/>
    <col min="3856" max="4018" width="11.44140625" style="54" customWidth="1"/>
    <col min="4019" max="4019" width="10" style="54" customWidth="1"/>
    <col min="4020" max="4096" width="6.109375" style="54"/>
    <col min="4097" max="4097" width="12.44140625" style="54" customWidth="1"/>
    <col min="4098" max="4098" width="11.6640625" style="54" customWidth="1"/>
    <col min="4099" max="4101" width="13.33203125" style="54" customWidth="1"/>
    <col min="4102" max="4102" width="11.6640625" style="54" customWidth="1"/>
    <col min="4103" max="4104" width="10.88671875" style="54" customWidth="1"/>
    <col min="4105" max="4105" width="12.6640625" style="54" customWidth="1"/>
    <col min="4106" max="4106" width="15" style="54" customWidth="1"/>
    <col min="4107" max="4107" width="12.109375" style="54" customWidth="1"/>
    <col min="4108" max="4108" width="12.33203125" style="54" customWidth="1"/>
    <col min="4109" max="4109" width="10.88671875" style="54" customWidth="1"/>
    <col min="4110" max="4110" width="9.5546875" style="54" customWidth="1"/>
    <col min="4111" max="4111" width="9.33203125" style="54" customWidth="1"/>
    <col min="4112" max="4274" width="11.44140625" style="54" customWidth="1"/>
    <col min="4275" max="4275" width="10" style="54" customWidth="1"/>
    <col min="4276" max="4352" width="6.109375" style="54"/>
    <col min="4353" max="4353" width="12.44140625" style="54" customWidth="1"/>
    <col min="4354" max="4354" width="11.6640625" style="54" customWidth="1"/>
    <col min="4355" max="4357" width="13.33203125" style="54" customWidth="1"/>
    <col min="4358" max="4358" width="11.6640625" style="54" customWidth="1"/>
    <col min="4359" max="4360" width="10.88671875" style="54" customWidth="1"/>
    <col min="4361" max="4361" width="12.6640625" style="54" customWidth="1"/>
    <col min="4362" max="4362" width="15" style="54" customWidth="1"/>
    <col min="4363" max="4363" width="12.109375" style="54" customWidth="1"/>
    <col min="4364" max="4364" width="12.33203125" style="54" customWidth="1"/>
    <col min="4365" max="4365" width="10.88671875" style="54" customWidth="1"/>
    <col min="4366" max="4366" width="9.5546875" style="54" customWidth="1"/>
    <col min="4367" max="4367" width="9.33203125" style="54" customWidth="1"/>
    <col min="4368" max="4530" width="11.44140625" style="54" customWidth="1"/>
    <col min="4531" max="4531" width="10" style="54" customWidth="1"/>
    <col min="4532" max="4608" width="6.109375" style="54"/>
    <col min="4609" max="4609" width="12.44140625" style="54" customWidth="1"/>
    <col min="4610" max="4610" width="11.6640625" style="54" customWidth="1"/>
    <col min="4611" max="4613" width="13.33203125" style="54" customWidth="1"/>
    <col min="4614" max="4614" width="11.6640625" style="54" customWidth="1"/>
    <col min="4615" max="4616" width="10.88671875" style="54" customWidth="1"/>
    <col min="4617" max="4617" width="12.6640625" style="54" customWidth="1"/>
    <col min="4618" max="4618" width="15" style="54" customWidth="1"/>
    <col min="4619" max="4619" width="12.109375" style="54" customWidth="1"/>
    <col min="4620" max="4620" width="12.33203125" style="54" customWidth="1"/>
    <col min="4621" max="4621" width="10.88671875" style="54" customWidth="1"/>
    <col min="4622" max="4622" width="9.5546875" style="54" customWidth="1"/>
    <col min="4623" max="4623" width="9.33203125" style="54" customWidth="1"/>
    <col min="4624" max="4786" width="11.44140625" style="54" customWidth="1"/>
    <col min="4787" max="4787" width="10" style="54" customWidth="1"/>
    <col min="4788" max="4864" width="6.109375" style="54"/>
    <col min="4865" max="4865" width="12.44140625" style="54" customWidth="1"/>
    <col min="4866" max="4866" width="11.6640625" style="54" customWidth="1"/>
    <col min="4867" max="4869" width="13.33203125" style="54" customWidth="1"/>
    <col min="4870" max="4870" width="11.6640625" style="54" customWidth="1"/>
    <col min="4871" max="4872" width="10.88671875" style="54" customWidth="1"/>
    <col min="4873" max="4873" width="12.6640625" style="54" customWidth="1"/>
    <col min="4874" max="4874" width="15" style="54" customWidth="1"/>
    <col min="4875" max="4875" width="12.109375" style="54" customWidth="1"/>
    <col min="4876" max="4876" width="12.33203125" style="54" customWidth="1"/>
    <col min="4877" max="4877" width="10.88671875" style="54" customWidth="1"/>
    <col min="4878" max="4878" width="9.5546875" style="54" customWidth="1"/>
    <col min="4879" max="4879" width="9.33203125" style="54" customWidth="1"/>
    <col min="4880" max="5042" width="11.44140625" style="54" customWidth="1"/>
    <col min="5043" max="5043" width="10" style="54" customWidth="1"/>
    <col min="5044" max="5120" width="6.109375" style="54"/>
    <col min="5121" max="5121" width="12.44140625" style="54" customWidth="1"/>
    <col min="5122" max="5122" width="11.6640625" style="54" customWidth="1"/>
    <col min="5123" max="5125" width="13.33203125" style="54" customWidth="1"/>
    <col min="5126" max="5126" width="11.6640625" style="54" customWidth="1"/>
    <col min="5127" max="5128" width="10.88671875" style="54" customWidth="1"/>
    <col min="5129" max="5129" width="12.6640625" style="54" customWidth="1"/>
    <col min="5130" max="5130" width="15" style="54" customWidth="1"/>
    <col min="5131" max="5131" width="12.109375" style="54" customWidth="1"/>
    <col min="5132" max="5132" width="12.33203125" style="54" customWidth="1"/>
    <col min="5133" max="5133" width="10.88671875" style="54" customWidth="1"/>
    <col min="5134" max="5134" width="9.5546875" style="54" customWidth="1"/>
    <col min="5135" max="5135" width="9.33203125" style="54" customWidth="1"/>
    <col min="5136" max="5298" width="11.44140625" style="54" customWidth="1"/>
    <col min="5299" max="5299" width="10" style="54" customWidth="1"/>
    <col min="5300" max="5376" width="6.109375" style="54"/>
    <col min="5377" max="5377" width="12.44140625" style="54" customWidth="1"/>
    <col min="5378" max="5378" width="11.6640625" style="54" customWidth="1"/>
    <col min="5379" max="5381" width="13.33203125" style="54" customWidth="1"/>
    <col min="5382" max="5382" width="11.6640625" style="54" customWidth="1"/>
    <col min="5383" max="5384" width="10.88671875" style="54" customWidth="1"/>
    <col min="5385" max="5385" width="12.6640625" style="54" customWidth="1"/>
    <col min="5386" max="5386" width="15" style="54" customWidth="1"/>
    <col min="5387" max="5387" width="12.109375" style="54" customWidth="1"/>
    <col min="5388" max="5388" width="12.33203125" style="54" customWidth="1"/>
    <col min="5389" max="5389" width="10.88671875" style="54" customWidth="1"/>
    <col min="5390" max="5390" width="9.5546875" style="54" customWidth="1"/>
    <col min="5391" max="5391" width="9.33203125" style="54" customWidth="1"/>
    <col min="5392" max="5554" width="11.44140625" style="54" customWidth="1"/>
    <col min="5555" max="5555" width="10" style="54" customWidth="1"/>
    <col min="5556" max="5632" width="6.109375" style="54"/>
    <col min="5633" max="5633" width="12.44140625" style="54" customWidth="1"/>
    <col min="5634" max="5634" width="11.6640625" style="54" customWidth="1"/>
    <col min="5635" max="5637" width="13.33203125" style="54" customWidth="1"/>
    <col min="5638" max="5638" width="11.6640625" style="54" customWidth="1"/>
    <col min="5639" max="5640" width="10.88671875" style="54" customWidth="1"/>
    <col min="5641" max="5641" width="12.6640625" style="54" customWidth="1"/>
    <col min="5642" max="5642" width="15" style="54" customWidth="1"/>
    <col min="5643" max="5643" width="12.109375" style="54" customWidth="1"/>
    <col min="5644" max="5644" width="12.33203125" style="54" customWidth="1"/>
    <col min="5645" max="5645" width="10.88671875" style="54" customWidth="1"/>
    <col min="5646" max="5646" width="9.5546875" style="54" customWidth="1"/>
    <col min="5647" max="5647" width="9.33203125" style="54" customWidth="1"/>
    <col min="5648" max="5810" width="11.44140625" style="54" customWidth="1"/>
    <col min="5811" max="5811" width="10" style="54" customWidth="1"/>
    <col min="5812" max="5888" width="6.109375" style="54"/>
    <col min="5889" max="5889" width="12.44140625" style="54" customWidth="1"/>
    <col min="5890" max="5890" width="11.6640625" style="54" customWidth="1"/>
    <col min="5891" max="5893" width="13.33203125" style="54" customWidth="1"/>
    <col min="5894" max="5894" width="11.6640625" style="54" customWidth="1"/>
    <col min="5895" max="5896" width="10.88671875" style="54" customWidth="1"/>
    <col min="5897" max="5897" width="12.6640625" style="54" customWidth="1"/>
    <col min="5898" max="5898" width="15" style="54" customWidth="1"/>
    <col min="5899" max="5899" width="12.109375" style="54" customWidth="1"/>
    <col min="5900" max="5900" width="12.33203125" style="54" customWidth="1"/>
    <col min="5901" max="5901" width="10.88671875" style="54" customWidth="1"/>
    <col min="5902" max="5902" width="9.5546875" style="54" customWidth="1"/>
    <col min="5903" max="5903" width="9.33203125" style="54" customWidth="1"/>
    <col min="5904" max="6066" width="11.44140625" style="54" customWidth="1"/>
    <col min="6067" max="6067" width="10" style="54" customWidth="1"/>
    <col min="6068" max="6144" width="6.109375" style="54"/>
    <col min="6145" max="6145" width="12.44140625" style="54" customWidth="1"/>
    <col min="6146" max="6146" width="11.6640625" style="54" customWidth="1"/>
    <col min="6147" max="6149" width="13.33203125" style="54" customWidth="1"/>
    <col min="6150" max="6150" width="11.6640625" style="54" customWidth="1"/>
    <col min="6151" max="6152" width="10.88671875" style="54" customWidth="1"/>
    <col min="6153" max="6153" width="12.6640625" style="54" customWidth="1"/>
    <col min="6154" max="6154" width="15" style="54" customWidth="1"/>
    <col min="6155" max="6155" width="12.109375" style="54" customWidth="1"/>
    <col min="6156" max="6156" width="12.33203125" style="54" customWidth="1"/>
    <col min="6157" max="6157" width="10.88671875" style="54" customWidth="1"/>
    <col min="6158" max="6158" width="9.5546875" style="54" customWidth="1"/>
    <col min="6159" max="6159" width="9.33203125" style="54" customWidth="1"/>
    <col min="6160" max="6322" width="11.44140625" style="54" customWidth="1"/>
    <col min="6323" max="6323" width="10" style="54" customWidth="1"/>
    <col min="6324" max="6400" width="6.109375" style="54"/>
    <col min="6401" max="6401" width="12.44140625" style="54" customWidth="1"/>
    <col min="6402" max="6402" width="11.6640625" style="54" customWidth="1"/>
    <col min="6403" max="6405" width="13.33203125" style="54" customWidth="1"/>
    <col min="6406" max="6406" width="11.6640625" style="54" customWidth="1"/>
    <col min="6407" max="6408" width="10.88671875" style="54" customWidth="1"/>
    <col min="6409" max="6409" width="12.6640625" style="54" customWidth="1"/>
    <col min="6410" max="6410" width="15" style="54" customWidth="1"/>
    <col min="6411" max="6411" width="12.109375" style="54" customWidth="1"/>
    <col min="6412" max="6412" width="12.33203125" style="54" customWidth="1"/>
    <col min="6413" max="6413" width="10.88671875" style="54" customWidth="1"/>
    <col min="6414" max="6414" width="9.5546875" style="54" customWidth="1"/>
    <col min="6415" max="6415" width="9.33203125" style="54" customWidth="1"/>
    <col min="6416" max="6578" width="11.44140625" style="54" customWidth="1"/>
    <col min="6579" max="6579" width="10" style="54" customWidth="1"/>
    <col min="6580" max="6656" width="6.109375" style="54"/>
    <col min="6657" max="6657" width="12.44140625" style="54" customWidth="1"/>
    <col min="6658" max="6658" width="11.6640625" style="54" customWidth="1"/>
    <col min="6659" max="6661" width="13.33203125" style="54" customWidth="1"/>
    <col min="6662" max="6662" width="11.6640625" style="54" customWidth="1"/>
    <col min="6663" max="6664" width="10.88671875" style="54" customWidth="1"/>
    <col min="6665" max="6665" width="12.6640625" style="54" customWidth="1"/>
    <col min="6666" max="6666" width="15" style="54" customWidth="1"/>
    <col min="6667" max="6667" width="12.109375" style="54" customWidth="1"/>
    <col min="6668" max="6668" width="12.33203125" style="54" customWidth="1"/>
    <col min="6669" max="6669" width="10.88671875" style="54" customWidth="1"/>
    <col min="6670" max="6670" width="9.5546875" style="54" customWidth="1"/>
    <col min="6671" max="6671" width="9.33203125" style="54" customWidth="1"/>
    <col min="6672" max="6834" width="11.44140625" style="54" customWidth="1"/>
    <col min="6835" max="6835" width="10" style="54" customWidth="1"/>
    <col min="6836" max="6912" width="6.109375" style="54"/>
    <col min="6913" max="6913" width="12.44140625" style="54" customWidth="1"/>
    <col min="6914" max="6914" width="11.6640625" style="54" customWidth="1"/>
    <col min="6915" max="6917" width="13.33203125" style="54" customWidth="1"/>
    <col min="6918" max="6918" width="11.6640625" style="54" customWidth="1"/>
    <col min="6919" max="6920" width="10.88671875" style="54" customWidth="1"/>
    <col min="6921" max="6921" width="12.6640625" style="54" customWidth="1"/>
    <col min="6922" max="6922" width="15" style="54" customWidth="1"/>
    <col min="6923" max="6923" width="12.109375" style="54" customWidth="1"/>
    <col min="6924" max="6924" width="12.33203125" style="54" customWidth="1"/>
    <col min="6925" max="6925" width="10.88671875" style="54" customWidth="1"/>
    <col min="6926" max="6926" width="9.5546875" style="54" customWidth="1"/>
    <col min="6927" max="6927" width="9.33203125" style="54" customWidth="1"/>
    <col min="6928" max="7090" width="11.44140625" style="54" customWidth="1"/>
    <col min="7091" max="7091" width="10" style="54" customWidth="1"/>
    <col min="7092" max="7168" width="6.109375" style="54"/>
    <col min="7169" max="7169" width="12.44140625" style="54" customWidth="1"/>
    <col min="7170" max="7170" width="11.6640625" style="54" customWidth="1"/>
    <col min="7171" max="7173" width="13.33203125" style="54" customWidth="1"/>
    <col min="7174" max="7174" width="11.6640625" style="54" customWidth="1"/>
    <col min="7175" max="7176" width="10.88671875" style="54" customWidth="1"/>
    <col min="7177" max="7177" width="12.6640625" style="54" customWidth="1"/>
    <col min="7178" max="7178" width="15" style="54" customWidth="1"/>
    <col min="7179" max="7179" width="12.109375" style="54" customWidth="1"/>
    <col min="7180" max="7180" width="12.33203125" style="54" customWidth="1"/>
    <col min="7181" max="7181" width="10.88671875" style="54" customWidth="1"/>
    <col min="7182" max="7182" width="9.5546875" style="54" customWidth="1"/>
    <col min="7183" max="7183" width="9.33203125" style="54" customWidth="1"/>
    <col min="7184" max="7346" width="11.44140625" style="54" customWidth="1"/>
    <col min="7347" max="7347" width="10" style="54" customWidth="1"/>
    <col min="7348" max="7424" width="6.109375" style="54"/>
    <col min="7425" max="7425" width="12.44140625" style="54" customWidth="1"/>
    <col min="7426" max="7426" width="11.6640625" style="54" customWidth="1"/>
    <col min="7427" max="7429" width="13.33203125" style="54" customWidth="1"/>
    <col min="7430" max="7430" width="11.6640625" style="54" customWidth="1"/>
    <col min="7431" max="7432" width="10.88671875" style="54" customWidth="1"/>
    <col min="7433" max="7433" width="12.6640625" style="54" customWidth="1"/>
    <col min="7434" max="7434" width="15" style="54" customWidth="1"/>
    <col min="7435" max="7435" width="12.109375" style="54" customWidth="1"/>
    <col min="7436" max="7436" width="12.33203125" style="54" customWidth="1"/>
    <col min="7437" max="7437" width="10.88671875" style="54" customWidth="1"/>
    <col min="7438" max="7438" width="9.5546875" style="54" customWidth="1"/>
    <col min="7439" max="7439" width="9.33203125" style="54" customWidth="1"/>
    <col min="7440" max="7602" width="11.44140625" style="54" customWidth="1"/>
    <col min="7603" max="7603" width="10" style="54" customWidth="1"/>
    <col min="7604" max="7680" width="6.109375" style="54"/>
    <col min="7681" max="7681" width="12.44140625" style="54" customWidth="1"/>
    <col min="7682" max="7682" width="11.6640625" style="54" customWidth="1"/>
    <col min="7683" max="7685" width="13.33203125" style="54" customWidth="1"/>
    <col min="7686" max="7686" width="11.6640625" style="54" customWidth="1"/>
    <col min="7687" max="7688" width="10.88671875" style="54" customWidth="1"/>
    <col min="7689" max="7689" width="12.6640625" style="54" customWidth="1"/>
    <col min="7690" max="7690" width="15" style="54" customWidth="1"/>
    <col min="7691" max="7691" width="12.109375" style="54" customWidth="1"/>
    <col min="7692" max="7692" width="12.33203125" style="54" customWidth="1"/>
    <col min="7693" max="7693" width="10.88671875" style="54" customWidth="1"/>
    <col min="7694" max="7694" width="9.5546875" style="54" customWidth="1"/>
    <col min="7695" max="7695" width="9.33203125" style="54" customWidth="1"/>
    <col min="7696" max="7858" width="11.44140625" style="54" customWidth="1"/>
    <col min="7859" max="7859" width="10" style="54" customWidth="1"/>
    <col min="7860" max="7936" width="6.109375" style="54"/>
    <col min="7937" max="7937" width="12.44140625" style="54" customWidth="1"/>
    <col min="7938" max="7938" width="11.6640625" style="54" customWidth="1"/>
    <col min="7939" max="7941" width="13.33203125" style="54" customWidth="1"/>
    <col min="7942" max="7942" width="11.6640625" style="54" customWidth="1"/>
    <col min="7943" max="7944" width="10.88671875" style="54" customWidth="1"/>
    <col min="7945" max="7945" width="12.6640625" style="54" customWidth="1"/>
    <col min="7946" max="7946" width="15" style="54" customWidth="1"/>
    <col min="7947" max="7947" width="12.109375" style="54" customWidth="1"/>
    <col min="7948" max="7948" width="12.33203125" style="54" customWidth="1"/>
    <col min="7949" max="7949" width="10.88671875" style="54" customWidth="1"/>
    <col min="7950" max="7950" width="9.5546875" style="54" customWidth="1"/>
    <col min="7951" max="7951" width="9.33203125" style="54" customWidth="1"/>
    <col min="7952" max="8114" width="11.44140625" style="54" customWidth="1"/>
    <col min="8115" max="8115" width="10" style="54" customWidth="1"/>
    <col min="8116" max="8192" width="6.109375" style="54"/>
    <col min="8193" max="8193" width="12.44140625" style="54" customWidth="1"/>
    <col min="8194" max="8194" width="11.6640625" style="54" customWidth="1"/>
    <col min="8195" max="8197" width="13.33203125" style="54" customWidth="1"/>
    <col min="8198" max="8198" width="11.6640625" style="54" customWidth="1"/>
    <col min="8199" max="8200" width="10.88671875" style="54" customWidth="1"/>
    <col min="8201" max="8201" width="12.6640625" style="54" customWidth="1"/>
    <col min="8202" max="8202" width="15" style="54" customWidth="1"/>
    <col min="8203" max="8203" width="12.109375" style="54" customWidth="1"/>
    <col min="8204" max="8204" width="12.33203125" style="54" customWidth="1"/>
    <col min="8205" max="8205" width="10.88671875" style="54" customWidth="1"/>
    <col min="8206" max="8206" width="9.5546875" style="54" customWidth="1"/>
    <col min="8207" max="8207" width="9.33203125" style="54" customWidth="1"/>
    <col min="8208" max="8370" width="11.44140625" style="54" customWidth="1"/>
    <col min="8371" max="8371" width="10" style="54" customWidth="1"/>
    <col min="8372" max="8448" width="6.109375" style="54"/>
    <col min="8449" max="8449" width="12.44140625" style="54" customWidth="1"/>
    <col min="8450" max="8450" width="11.6640625" style="54" customWidth="1"/>
    <col min="8451" max="8453" width="13.33203125" style="54" customWidth="1"/>
    <col min="8454" max="8454" width="11.6640625" style="54" customWidth="1"/>
    <col min="8455" max="8456" width="10.88671875" style="54" customWidth="1"/>
    <col min="8457" max="8457" width="12.6640625" style="54" customWidth="1"/>
    <col min="8458" max="8458" width="15" style="54" customWidth="1"/>
    <col min="8459" max="8459" width="12.109375" style="54" customWidth="1"/>
    <col min="8460" max="8460" width="12.33203125" style="54" customWidth="1"/>
    <col min="8461" max="8461" width="10.88671875" style="54" customWidth="1"/>
    <col min="8462" max="8462" width="9.5546875" style="54" customWidth="1"/>
    <col min="8463" max="8463" width="9.33203125" style="54" customWidth="1"/>
    <col min="8464" max="8626" width="11.44140625" style="54" customWidth="1"/>
    <col min="8627" max="8627" width="10" style="54" customWidth="1"/>
    <col min="8628" max="8704" width="6.109375" style="54"/>
    <col min="8705" max="8705" width="12.44140625" style="54" customWidth="1"/>
    <col min="8706" max="8706" width="11.6640625" style="54" customWidth="1"/>
    <col min="8707" max="8709" width="13.33203125" style="54" customWidth="1"/>
    <col min="8710" max="8710" width="11.6640625" style="54" customWidth="1"/>
    <col min="8711" max="8712" width="10.88671875" style="54" customWidth="1"/>
    <col min="8713" max="8713" width="12.6640625" style="54" customWidth="1"/>
    <col min="8714" max="8714" width="15" style="54" customWidth="1"/>
    <col min="8715" max="8715" width="12.109375" style="54" customWidth="1"/>
    <col min="8716" max="8716" width="12.33203125" style="54" customWidth="1"/>
    <col min="8717" max="8717" width="10.88671875" style="54" customWidth="1"/>
    <col min="8718" max="8718" width="9.5546875" style="54" customWidth="1"/>
    <col min="8719" max="8719" width="9.33203125" style="54" customWidth="1"/>
    <col min="8720" max="8882" width="11.44140625" style="54" customWidth="1"/>
    <col min="8883" max="8883" width="10" style="54" customWidth="1"/>
    <col min="8884" max="8960" width="6.109375" style="54"/>
    <col min="8961" max="8961" width="12.44140625" style="54" customWidth="1"/>
    <col min="8962" max="8962" width="11.6640625" style="54" customWidth="1"/>
    <col min="8963" max="8965" width="13.33203125" style="54" customWidth="1"/>
    <col min="8966" max="8966" width="11.6640625" style="54" customWidth="1"/>
    <col min="8967" max="8968" width="10.88671875" style="54" customWidth="1"/>
    <col min="8969" max="8969" width="12.6640625" style="54" customWidth="1"/>
    <col min="8970" max="8970" width="15" style="54" customWidth="1"/>
    <col min="8971" max="8971" width="12.109375" style="54" customWidth="1"/>
    <col min="8972" max="8972" width="12.33203125" style="54" customWidth="1"/>
    <col min="8973" max="8973" width="10.88671875" style="54" customWidth="1"/>
    <col min="8974" max="8974" width="9.5546875" style="54" customWidth="1"/>
    <col min="8975" max="8975" width="9.33203125" style="54" customWidth="1"/>
    <col min="8976" max="9138" width="11.44140625" style="54" customWidth="1"/>
    <col min="9139" max="9139" width="10" style="54" customWidth="1"/>
    <col min="9140" max="9216" width="6.109375" style="54"/>
    <col min="9217" max="9217" width="12.44140625" style="54" customWidth="1"/>
    <col min="9218" max="9218" width="11.6640625" style="54" customWidth="1"/>
    <col min="9219" max="9221" width="13.33203125" style="54" customWidth="1"/>
    <col min="9222" max="9222" width="11.6640625" style="54" customWidth="1"/>
    <col min="9223" max="9224" width="10.88671875" style="54" customWidth="1"/>
    <col min="9225" max="9225" width="12.6640625" style="54" customWidth="1"/>
    <col min="9226" max="9226" width="15" style="54" customWidth="1"/>
    <col min="9227" max="9227" width="12.109375" style="54" customWidth="1"/>
    <col min="9228" max="9228" width="12.33203125" style="54" customWidth="1"/>
    <col min="9229" max="9229" width="10.88671875" style="54" customWidth="1"/>
    <col min="9230" max="9230" width="9.5546875" style="54" customWidth="1"/>
    <col min="9231" max="9231" width="9.33203125" style="54" customWidth="1"/>
    <col min="9232" max="9394" width="11.44140625" style="54" customWidth="1"/>
    <col min="9395" max="9395" width="10" style="54" customWidth="1"/>
    <col min="9396" max="9472" width="6.109375" style="54"/>
    <col min="9473" max="9473" width="12.44140625" style="54" customWidth="1"/>
    <col min="9474" max="9474" width="11.6640625" style="54" customWidth="1"/>
    <col min="9475" max="9477" width="13.33203125" style="54" customWidth="1"/>
    <col min="9478" max="9478" width="11.6640625" style="54" customWidth="1"/>
    <col min="9479" max="9480" width="10.88671875" style="54" customWidth="1"/>
    <col min="9481" max="9481" width="12.6640625" style="54" customWidth="1"/>
    <col min="9482" max="9482" width="15" style="54" customWidth="1"/>
    <col min="9483" max="9483" width="12.109375" style="54" customWidth="1"/>
    <col min="9484" max="9484" width="12.33203125" style="54" customWidth="1"/>
    <col min="9485" max="9485" width="10.88671875" style="54" customWidth="1"/>
    <col min="9486" max="9486" width="9.5546875" style="54" customWidth="1"/>
    <col min="9487" max="9487" width="9.33203125" style="54" customWidth="1"/>
    <col min="9488" max="9650" width="11.44140625" style="54" customWidth="1"/>
    <col min="9651" max="9651" width="10" style="54" customWidth="1"/>
    <col min="9652" max="9728" width="6.109375" style="54"/>
    <col min="9729" max="9729" width="12.44140625" style="54" customWidth="1"/>
    <col min="9730" max="9730" width="11.6640625" style="54" customWidth="1"/>
    <col min="9731" max="9733" width="13.33203125" style="54" customWidth="1"/>
    <col min="9734" max="9734" width="11.6640625" style="54" customWidth="1"/>
    <col min="9735" max="9736" width="10.88671875" style="54" customWidth="1"/>
    <col min="9737" max="9737" width="12.6640625" style="54" customWidth="1"/>
    <col min="9738" max="9738" width="15" style="54" customWidth="1"/>
    <col min="9739" max="9739" width="12.109375" style="54" customWidth="1"/>
    <col min="9740" max="9740" width="12.33203125" style="54" customWidth="1"/>
    <col min="9741" max="9741" width="10.88671875" style="54" customWidth="1"/>
    <col min="9742" max="9742" width="9.5546875" style="54" customWidth="1"/>
    <col min="9743" max="9743" width="9.33203125" style="54" customWidth="1"/>
    <col min="9744" max="9906" width="11.44140625" style="54" customWidth="1"/>
    <col min="9907" max="9907" width="10" style="54" customWidth="1"/>
    <col min="9908" max="9984" width="6.109375" style="54"/>
    <col min="9985" max="9985" width="12.44140625" style="54" customWidth="1"/>
    <col min="9986" max="9986" width="11.6640625" style="54" customWidth="1"/>
    <col min="9987" max="9989" width="13.33203125" style="54" customWidth="1"/>
    <col min="9990" max="9990" width="11.6640625" style="54" customWidth="1"/>
    <col min="9991" max="9992" width="10.88671875" style="54" customWidth="1"/>
    <col min="9993" max="9993" width="12.6640625" style="54" customWidth="1"/>
    <col min="9994" max="9994" width="15" style="54" customWidth="1"/>
    <col min="9995" max="9995" width="12.109375" style="54" customWidth="1"/>
    <col min="9996" max="9996" width="12.33203125" style="54" customWidth="1"/>
    <col min="9997" max="9997" width="10.88671875" style="54" customWidth="1"/>
    <col min="9998" max="9998" width="9.5546875" style="54" customWidth="1"/>
    <col min="9999" max="9999" width="9.33203125" style="54" customWidth="1"/>
    <col min="10000" max="10162" width="11.44140625" style="54" customWidth="1"/>
    <col min="10163" max="10163" width="10" style="54" customWidth="1"/>
    <col min="10164" max="10240" width="6.109375" style="54"/>
    <col min="10241" max="10241" width="12.44140625" style="54" customWidth="1"/>
    <col min="10242" max="10242" width="11.6640625" style="54" customWidth="1"/>
    <col min="10243" max="10245" width="13.33203125" style="54" customWidth="1"/>
    <col min="10246" max="10246" width="11.6640625" style="54" customWidth="1"/>
    <col min="10247" max="10248" width="10.88671875" style="54" customWidth="1"/>
    <col min="10249" max="10249" width="12.6640625" style="54" customWidth="1"/>
    <col min="10250" max="10250" width="15" style="54" customWidth="1"/>
    <col min="10251" max="10251" width="12.109375" style="54" customWidth="1"/>
    <col min="10252" max="10252" width="12.33203125" style="54" customWidth="1"/>
    <col min="10253" max="10253" width="10.88671875" style="54" customWidth="1"/>
    <col min="10254" max="10254" width="9.5546875" style="54" customWidth="1"/>
    <col min="10255" max="10255" width="9.33203125" style="54" customWidth="1"/>
    <col min="10256" max="10418" width="11.44140625" style="54" customWidth="1"/>
    <col min="10419" max="10419" width="10" style="54" customWidth="1"/>
    <col min="10420" max="10496" width="6.109375" style="54"/>
    <col min="10497" max="10497" width="12.44140625" style="54" customWidth="1"/>
    <col min="10498" max="10498" width="11.6640625" style="54" customWidth="1"/>
    <col min="10499" max="10501" width="13.33203125" style="54" customWidth="1"/>
    <col min="10502" max="10502" width="11.6640625" style="54" customWidth="1"/>
    <col min="10503" max="10504" width="10.88671875" style="54" customWidth="1"/>
    <col min="10505" max="10505" width="12.6640625" style="54" customWidth="1"/>
    <col min="10506" max="10506" width="15" style="54" customWidth="1"/>
    <col min="10507" max="10507" width="12.109375" style="54" customWidth="1"/>
    <col min="10508" max="10508" width="12.33203125" style="54" customWidth="1"/>
    <col min="10509" max="10509" width="10.88671875" style="54" customWidth="1"/>
    <col min="10510" max="10510" width="9.5546875" style="54" customWidth="1"/>
    <col min="10511" max="10511" width="9.33203125" style="54" customWidth="1"/>
    <col min="10512" max="10674" width="11.44140625" style="54" customWidth="1"/>
    <col min="10675" max="10675" width="10" style="54" customWidth="1"/>
    <col min="10676" max="10752" width="6.109375" style="54"/>
    <col min="10753" max="10753" width="12.44140625" style="54" customWidth="1"/>
    <col min="10754" max="10754" width="11.6640625" style="54" customWidth="1"/>
    <col min="10755" max="10757" width="13.33203125" style="54" customWidth="1"/>
    <col min="10758" max="10758" width="11.6640625" style="54" customWidth="1"/>
    <col min="10759" max="10760" width="10.88671875" style="54" customWidth="1"/>
    <col min="10761" max="10761" width="12.6640625" style="54" customWidth="1"/>
    <col min="10762" max="10762" width="15" style="54" customWidth="1"/>
    <col min="10763" max="10763" width="12.109375" style="54" customWidth="1"/>
    <col min="10764" max="10764" width="12.33203125" style="54" customWidth="1"/>
    <col min="10765" max="10765" width="10.88671875" style="54" customWidth="1"/>
    <col min="10766" max="10766" width="9.5546875" style="54" customWidth="1"/>
    <col min="10767" max="10767" width="9.33203125" style="54" customWidth="1"/>
    <col min="10768" max="10930" width="11.44140625" style="54" customWidth="1"/>
    <col min="10931" max="10931" width="10" style="54" customWidth="1"/>
    <col min="10932" max="11008" width="6.109375" style="54"/>
    <col min="11009" max="11009" width="12.44140625" style="54" customWidth="1"/>
    <col min="11010" max="11010" width="11.6640625" style="54" customWidth="1"/>
    <col min="11011" max="11013" width="13.33203125" style="54" customWidth="1"/>
    <col min="11014" max="11014" width="11.6640625" style="54" customWidth="1"/>
    <col min="11015" max="11016" width="10.88671875" style="54" customWidth="1"/>
    <col min="11017" max="11017" width="12.6640625" style="54" customWidth="1"/>
    <col min="11018" max="11018" width="15" style="54" customWidth="1"/>
    <col min="11019" max="11019" width="12.109375" style="54" customWidth="1"/>
    <col min="11020" max="11020" width="12.33203125" style="54" customWidth="1"/>
    <col min="11021" max="11021" width="10.88671875" style="54" customWidth="1"/>
    <col min="11022" max="11022" width="9.5546875" style="54" customWidth="1"/>
    <col min="11023" max="11023" width="9.33203125" style="54" customWidth="1"/>
    <col min="11024" max="11186" width="11.44140625" style="54" customWidth="1"/>
    <col min="11187" max="11187" width="10" style="54" customWidth="1"/>
    <col min="11188" max="11264" width="6.109375" style="54"/>
    <col min="11265" max="11265" width="12.44140625" style="54" customWidth="1"/>
    <col min="11266" max="11266" width="11.6640625" style="54" customWidth="1"/>
    <col min="11267" max="11269" width="13.33203125" style="54" customWidth="1"/>
    <col min="11270" max="11270" width="11.6640625" style="54" customWidth="1"/>
    <col min="11271" max="11272" width="10.88671875" style="54" customWidth="1"/>
    <col min="11273" max="11273" width="12.6640625" style="54" customWidth="1"/>
    <col min="11274" max="11274" width="15" style="54" customWidth="1"/>
    <col min="11275" max="11275" width="12.109375" style="54" customWidth="1"/>
    <col min="11276" max="11276" width="12.33203125" style="54" customWidth="1"/>
    <col min="11277" max="11277" width="10.88671875" style="54" customWidth="1"/>
    <col min="11278" max="11278" width="9.5546875" style="54" customWidth="1"/>
    <col min="11279" max="11279" width="9.33203125" style="54" customWidth="1"/>
    <col min="11280" max="11442" width="11.44140625" style="54" customWidth="1"/>
    <col min="11443" max="11443" width="10" style="54" customWidth="1"/>
    <col min="11444" max="11520" width="6.109375" style="54"/>
    <col min="11521" max="11521" width="12.44140625" style="54" customWidth="1"/>
    <col min="11522" max="11522" width="11.6640625" style="54" customWidth="1"/>
    <col min="11523" max="11525" width="13.33203125" style="54" customWidth="1"/>
    <col min="11526" max="11526" width="11.6640625" style="54" customWidth="1"/>
    <col min="11527" max="11528" width="10.88671875" style="54" customWidth="1"/>
    <col min="11529" max="11529" width="12.6640625" style="54" customWidth="1"/>
    <col min="11530" max="11530" width="15" style="54" customWidth="1"/>
    <col min="11531" max="11531" width="12.109375" style="54" customWidth="1"/>
    <col min="11532" max="11532" width="12.33203125" style="54" customWidth="1"/>
    <col min="11533" max="11533" width="10.88671875" style="54" customWidth="1"/>
    <col min="11534" max="11534" width="9.5546875" style="54" customWidth="1"/>
    <col min="11535" max="11535" width="9.33203125" style="54" customWidth="1"/>
    <col min="11536" max="11698" width="11.44140625" style="54" customWidth="1"/>
    <col min="11699" max="11699" width="10" style="54" customWidth="1"/>
    <col min="11700" max="11776" width="6.109375" style="54"/>
    <col min="11777" max="11777" width="12.44140625" style="54" customWidth="1"/>
    <col min="11778" max="11778" width="11.6640625" style="54" customWidth="1"/>
    <col min="11779" max="11781" width="13.33203125" style="54" customWidth="1"/>
    <col min="11782" max="11782" width="11.6640625" style="54" customWidth="1"/>
    <col min="11783" max="11784" width="10.88671875" style="54" customWidth="1"/>
    <col min="11785" max="11785" width="12.6640625" style="54" customWidth="1"/>
    <col min="11786" max="11786" width="15" style="54" customWidth="1"/>
    <col min="11787" max="11787" width="12.109375" style="54" customWidth="1"/>
    <col min="11788" max="11788" width="12.33203125" style="54" customWidth="1"/>
    <col min="11789" max="11789" width="10.88671875" style="54" customWidth="1"/>
    <col min="11790" max="11790" width="9.5546875" style="54" customWidth="1"/>
    <col min="11791" max="11791" width="9.33203125" style="54" customWidth="1"/>
    <col min="11792" max="11954" width="11.44140625" style="54" customWidth="1"/>
    <col min="11955" max="11955" width="10" style="54" customWidth="1"/>
    <col min="11956" max="12032" width="6.109375" style="54"/>
    <col min="12033" max="12033" width="12.44140625" style="54" customWidth="1"/>
    <col min="12034" max="12034" width="11.6640625" style="54" customWidth="1"/>
    <col min="12035" max="12037" width="13.33203125" style="54" customWidth="1"/>
    <col min="12038" max="12038" width="11.6640625" style="54" customWidth="1"/>
    <col min="12039" max="12040" width="10.88671875" style="54" customWidth="1"/>
    <col min="12041" max="12041" width="12.6640625" style="54" customWidth="1"/>
    <col min="12042" max="12042" width="15" style="54" customWidth="1"/>
    <col min="12043" max="12043" width="12.109375" style="54" customWidth="1"/>
    <col min="12044" max="12044" width="12.33203125" style="54" customWidth="1"/>
    <col min="12045" max="12045" width="10.88671875" style="54" customWidth="1"/>
    <col min="12046" max="12046" width="9.5546875" style="54" customWidth="1"/>
    <col min="12047" max="12047" width="9.33203125" style="54" customWidth="1"/>
    <col min="12048" max="12210" width="11.44140625" style="54" customWidth="1"/>
    <col min="12211" max="12211" width="10" style="54" customWidth="1"/>
    <col min="12212" max="12288" width="6.109375" style="54"/>
    <col min="12289" max="12289" width="12.44140625" style="54" customWidth="1"/>
    <col min="12290" max="12290" width="11.6640625" style="54" customWidth="1"/>
    <col min="12291" max="12293" width="13.33203125" style="54" customWidth="1"/>
    <col min="12294" max="12294" width="11.6640625" style="54" customWidth="1"/>
    <col min="12295" max="12296" width="10.88671875" style="54" customWidth="1"/>
    <col min="12297" max="12297" width="12.6640625" style="54" customWidth="1"/>
    <col min="12298" max="12298" width="15" style="54" customWidth="1"/>
    <col min="12299" max="12299" width="12.109375" style="54" customWidth="1"/>
    <col min="12300" max="12300" width="12.33203125" style="54" customWidth="1"/>
    <col min="12301" max="12301" width="10.88671875" style="54" customWidth="1"/>
    <col min="12302" max="12302" width="9.5546875" style="54" customWidth="1"/>
    <col min="12303" max="12303" width="9.33203125" style="54" customWidth="1"/>
    <col min="12304" max="12466" width="11.44140625" style="54" customWidth="1"/>
    <col min="12467" max="12467" width="10" style="54" customWidth="1"/>
    <col min="12468" max="12544" width="6.109375" style="54"/>
    <col min="12545" max="12545" width="12.44140625" style="54" customWidth="1"/>
    <col min="12546" max="12546" width="11.6640625" style="54" customWidth="1"/>
    <col min="12547" max="12549" width="13.33203125" style="54" customWidth="1"/>
    <col min="12550" max="12550" width="11.6640625" style="54" customWidth="1"/>
    <col min="12551" max="12552" width="10.88671875" style="54" customWidth="1"/>
    <col min="12553" max="12553" width="12.6640625" style="54" customWidth="1"/>
    <col min="12554" max="12554" width="15" style="54" customWidth="1"/>
    <col min="12555" max="12555" width="12.109375" style="54" customWidth="1"/>
    <col min="12556" max="12556" width="12.33203125" style="54" customWidth="1"/>
    <col min="12557" max="12557" width="10.88671875" style="54" customWidth="1"/>
    <col min="12558" max="12558" width="9.5546875" style="54" customWidth="1"/>
    <col min="12559" max="12559" width="9.33203125" style="54" customWidth="1"/>
    <col min="12560" max="12722" width="11.44140625" style="54" customWidth="1"/>
    <col min="12723" max="12723" width="10" style="54" customWidth="1"/>
    <col min="12724" max="12800" width="6.109375" style="54"/>
    <col min="12801" max="12801" width="12.44140625" style="54" customWidth="1"/>
    <col min="12802" max="12802" width="11.6640625" style="54" customWidth="1"/>
    <col min="12803" max="12805" width="13.33203125" style="54" customWidth="1"/>
    <col min="12806" max="12806" width="11.6640625" style="54" customWidth="1"/>
    <col min="12807" max="12808" width="10.88671875" style="54" customWidth="1"/>
    <col min="12809" max="12809" width="12.6640625" style="54" customWidth="1"/>
    <col min="12810" max="12810" width="15" style="54" customWidth="1"/>
    <col min="12811" max="12811" width="12.109375" style="54" customWidth="1"/>
    <col min="12812" max="12812" width="12.33203125" style="54" customWidth="1"/>
    <col min="12813" max="12813" width="10.88671875" style="54" customWidth="1"/>
    <col min="12814" max="12814" width="9.5546875" style="54" customWidth="1"/>
    <col min="12815" max="12815" width="9.33203125" style="54" customWidth="1"/>
    <col min="12816" max="12978" width="11.44140625" style="54" customWidth="1"/>
    <col min="12979" max="12979" width="10" style="54" customWidth="1"/>
    <col min="12980" max="13056" width="6.109375" style="54"/>
    <col min="13057" max="13057" width="12.44140625" style="54" customWidth="1"/>
    <col min="13058" max="13058" width="11.6640625" style="54" customWidth="1"/>
    <col min="13059" max="13061" width="13.33203125" style="54" customWidth="1"/>
    <col min="13062" max="13062" width="11.6640625" style="54" customWidth="1"/>
    <col min="13063" max="13064" width="10.88671875" style="54" customWidth="1"/>
    <col min="13065" max="13065" width="12.6640625" style="54" customWidth="1"/>
    <col min="13066" max="13066" width="15" style="54" customWidth="1"/>
    <col min="13067" max="13067" width="12.109375" style="54" customWidth="1"/>
    <col min="13068" max="13068" width="12.33203125" style="54" customWidth="1"/>
    <col min="13069" max="13069" width="10.88671875" style="54" customWidth="1"/>
    <col min="13070" max="13070" width="9.5546875" style="54" customWidth="1"/>
    <col min="13071" max="13071" width="9.33203125" style="54" customWidth="1"/>
    <col min="13072" max="13234" width="11.44140625" style="54" customWidth="1"/>
    <col min="13235" max="13235" width="10" style="54" customWidth="1"/>
    <col min="13236" max="13312" width="6.109375" style="54"/>
    <col min="13313" max="13313" width="12.44140625" style="54" customWidth="1"/>
    <col min="13314" max="13314" width="11.6640625" style="54" customWidth="1"/>
    <col min="13315" max="13317" width="13.33203125" style="54" customWidth="1"/>
    <col min="13318" max="13318" width="11.6640625" style="54" customWidth="1"/>
    <col min="13319" max="13320" width="10.88671875" style="54" customWidth="1"/>
    <col min="13321" max="13321" width="12.6640625" style="54" customWidth="1"/>
    <col min="13322" max="13322" width="15" style="54" customWidth="1"/>
    <col min="13323" max="13323" width="12.109375" style="54" customWidth="1"/>
    <col min="13324" max="13324" width="12.33203125" style="54" customWidth="1"/>
    <col min="13325" max="13325" width="10.88671875" style="54" customWidth="1"/>
    <col min="13326" max="13326" width="9.5546875" style="54" customWidth="1"/>
    <col min="13327" max="13327" width="9.33203125" style="54" customWidth="1"/>
    <col min="13328" max="13490" width="11.44140625" style="54" customWidth="1"/>
    <col min="13491" max="13491" width="10" style="54" customWidth="1"/>
    <col min="13492" max="13568" width="6.109375" style="54"/>
    <col min="13569" max="13569" width="12.44140625" style="54" customWidth="1"/>
    <col min="13570" max="13570" width="11.6640625" style="54" customWidth="1"/>
    <col min="13571" max="13573" width="13.33203125" style="54" customWidth="1"/>
    <col min="13574" max="13574" width="11.6640625" style="54" customWidth="1"/>
    <col min="13575" max="13576" width="10.88671875" style="54" customWidth="1"/>
    <col min="13577" max="13577" width="12.6640625" style="54" customWidth="1"/>
    <col min="13578" max="13578" width="15" style="54" customWidth="1"/>
    <col min="13579" max="13579" width="12.109375" style="54" customWidth="1"/>
    <col min="13580" max="13580" width="12.33203125" style="54" customWidth="1"/>
    <col min="13581" max="13581" width="10.88671875" style="54" customWidth="1"/>
    <col min="13582" max="13582" width="9.5546875" style="54" customWidth="1"/>
    <col min="13583" max="13583" width="9.33203125" style="54" customWidth="1"/>
    <col min="13584" max="13746" width="11.44140625" style="54" customWidth="1"/>
    <col min="13747" max="13747" width="10" style="54" customWidth="1"/>
    <col min="13748" max="13824" width="6.109375" style="54"/>
    <col min="13825" max="13825" width="12.44140625" style="54" customWidth="1"/>
    <col min="13826" max="13826" width="11.6640625" style="54" customWidth="1"/>
    <col min="13827" max="13829" width="13.33203125" style="54" customWidth="1"/>
    <col min="13830" max="13830" width="11.6640625" style="54" customWidth="1"/>
    <col min="13831" max="13832" width="10.88671875" style="54" customWidth="1"/>
    <col min="13833" max="13833" width="12.6640625" style="54" customWidth="1"/>
    <col min="13834" max="13834" width="15" style="54" customWidth="1"/>
    <col min="13835" max="13835" width="12.109375" style="54" customWidth="1"/>
    <col min="13836" max="13836" width="12.33203125" style="54" customWidth="1"/>
    <col min="13837" max="13837" width="10.88671875" style="54" customWidth="1"/>
    <col min="13838" max="13838" width="9.5546875" style="54" customWidth="1"/>
    <col min="13839" max="13839" width="9.33203125" style="54" customWidth="1"/>
    <col min="13840" max="14002" width="11.44140625" style="54" customWidth="1"/>
    <col min="14003" max="14003" width="10" style="54" customWidth="1"/>
    <col min="14004" max="14080" width="6.109375" style="54"/>
    <col min="14081" max="14081" width="12.44140625" style="54" customWidth="1"/>
    <col min="14082" max="14082" width="11.6640625" style="54" customWidth="1"/>
    <col min="14083" max="14085" width="13.33203125" style="54" customWidth="1"/>
    <col min="14086" max="14086" width="11.6640625" style="54" customWidth="1"/>
    <col min="14087" max="14088" width="10.88671875" style="54" customWidth="1"/>
    <col min="14089" max="14089" width="12.6640625" style="54" customWidth="1"/>
    <col min="14090" max="14090" width="15" style="54" customWidth="1"/>
    <col min="14091" max="14091" width="12.109375" style="54" customWidth="1"/>
    <col min="14092" max="14092" width="12.33203125" style="54" customWidth="1"/>
    <col min="14093" max="14093" width="10.88671875" style="54" customWidth="1"/>
    <col min="14094" max="14094" width="9.5546875" style="54" customWidth="1"/>
    <col min="14095" max="14095" width="9.33203125" style="54" customWidth="1"/>
    <col min="14096" max="14258" width="11.44140625" style="54" customWidth="1"/>
    <col min="14259" max="14259" width="10" style="54" customWidth="1"/>
    <col min="14260" max="14336" width="6.109375" style="54"/>
    <col min="14337" max="14337" width="12.44140625" style="54" customWidth="1"/>
    <col min="14338" max="14338" width="11.6640625" style="54" customWidth="1"/>
    <col min="14339" max="14341" width="13.33203125" style="54" customWidth="1"/>
    <col min="14342" max="14342" width="11.6640625" style="54" customWidth="1"/>
    <col min="14343" max="14344" width="10.88671875" style="54" customWidth="1"/>
    <col min="14345" max="14345" width="12.6640625" style="54" customWidth="1"/>
    <col min="14346" max="14346" width="15" style="54" customWidth="1"/>
    <col min="14347" max="14347" width="12.109375" style="54" customWidth="1"/>
    <col min="14348" max="14348" width="12.33203125" style="54" customWidth="1"/>
    <col min="14349" max="14349" width="10.88671875" style="54" customWidth="1"/>
    <col min="14350" max="14350" width="9.5546875" style="54" customWidth="1"/>
    <col min="14351" max="14351" width="9.33203125" style="54" customWidth="1"/>
    <col min="14352" max="14514" width="11.44140625" style="54" customWidth="1"/>
    <col min="14515" max="14515" width="10" style="54" customWidth="1"/>
    <col min="14516" max="14592" width="6.109375" style="54"/>
    <col min="14593" max="14593" width="12.44140625" style="54" customWidth="1"/>
    <col min="14594" max="14594" width="11.6640625" style="54" customWidth="1"/>
    <col min="14595" max="14597" width="13.33203125" style="54" customWidth="1"/>
    <col min="14598" max="14598" width="11.6640625" style="54" customWidth="1"/>
    <col min="14599" max="14600" width="10.88671875" style="54" customWidth="1"/>
    <col min="14601" max="14601" width="12.6640625" style="54" customWidth="1"/>
    <col min="14602" max="14602" width="15" style="54" customWidth="1"/>
    <col min="14603" max="14603" width="12.109375" style="54" customWidth="1"/>
    <col min="14604" max="14604" width="12.33203125" style="54" customWidth="1"/>
    <col min="14605" max="14605" width="10.88671875" style="54" customWidth="1"/>
    <col min="14606" max="14606" width="9.5546875" style="54" customWidth="1"/>
    <col min="14607" max="14607" width="9.33203125" style="54" customWidth="1"/>
    <col min="14608" max="14770" width="11.44140625" style="54" customWidth="1"/>
    <col min="14771" max="14771" width="10" style="54" customWidth="1"/>
    <col min="14772" max="14848" width="6.109375" style="54"/>
    <col min="14849" max="14849" width="12.44140625" style="54" customWidth="1"/>
    <col min="14850" max="14850" width="11.6640625" style="54" customWidth="1"/>
    <col min="14851" max="14853" width="13.33203125" style="54" customWidth="1"/>
    <col min="14854" max="14854" width="11.6640625" style="54" customWidth="1"/>
    <col min="14855" max="14856" width="10.88671875" style="54" customWidth="1"/>
    <col min="14857" max="14857" width="12.6640625" style="54" customWidth="1"/>
    <col min="14858" max="14858" width="15" style="54" customWidth="1"/>
    <col min="14859" max="14859" width="12.109375" style="54" customWidth="1"/>
    <col min="14860" max="14860" width="12.33203125" style="54" customWidth="1"/>
    <col min="14861" max="14861" width="10.88671875" style="54" customWidth="1"/>
    <col min="14862" max="14862" width="9.5546875" style="54" customWidth="1"/>
    <col min="14863" max="14863" width="9.33203125" style="54" customWidth="1"/>
    <col min="14864" max="15026" width="11.44140625" style="54" customWidth="1"/>
    <col min="15027" max="15027" width="10" style="54" customWidth="1"/>
    <col min="15028" max="15104" width="6.109375" style="54"/>
    <col min="15105" max="15105" width="12.44140625" style="54" customWidth="1"/>
    <col min="15106" max="15106" width="11.6640625" style="54" customWidth="1"/>
    <col min="15107" max="15109" width="13.33203125" style="54" customWidth="1"/>
    <col min="15110" max="15110" width="11.6640625" style="54" customWidth="1"/>
    <col min="15111" max="15112" width="10.88671875" style="54" customWidth="1"/>
    <col min="15113" max="15113" width="12.6640625" style="54" customWidth="1"/>
    <col min="15114" max="15114" width="15" style="54" customWidth="1"/>
    <col min="15115" max="15115" width="12.109375" style="54" customWidth="1"/>
    <col min="15116" max="15116" width="12.33203125" style="54" customWidth="1"/>
    <col min="15117" max="15117" width="10.88671875" style="54" customWidth="1"/>
    <col min="15118" max="15118" width="9.5546875" style="54" customWidth="1"/>
    <col min="15119" max="15119" width="9.33203125" style="54" customWidth="1"/>
    <col min="15120" max="15282" width="11.44140625" style="54" customWidth="1"/>
    <col min="15283" max="15283" width="10" style="54" customWidth="1"/>
    <col min="15284" max="15360" width="6.109375" style="54"/>
    <col min="15361" max="15361" width="12.44140625" style="54" customWidth="1"/>
    <col min="15362" max="15362" width="11.6640625" style="54" customWidth="1"/>
    <col min="15363" max="15365" width="13.33203125" style="54" customWidth="1"/>
    <col min="15366" max="15366" width="11.6640625" style="54" customWidth="1"/>
    <col min="15367" max="15368" width="10.88671875" style="54" customWidth="1"/>
    <col min="15369" max="15369" width="12.6640625" style="54" customWidth="1"/>
    <col min="15370" max="15370" width="15" style="54" customWidth="1"/>
    <col min="15371" max="15371" width="12.109375" style="54" customWidth="1"/>
    <col min="15372" max="15372" width="12.33203125" style="54" customWidth="1"/>
    <col min="15373" max="15373" width="10.88671875" style="54" customWidth="1"/>
    <col min="15374" max="15374" width="9.5546875" style="54" customWidth="1"/>
    <col min="15375" max="15375" width="9.33203125" style="54" customWidth="1"/>
    <col min="15376" max="15538" width="11.44140625" style="54" customWidth="1"/>
    <col min="15539" max="15539" width="10" style="54" customWidth="1"/>
    <col min="15540" max="15616" width="6.109375" style="54"/>
    <col min="15617" max="15617" width="12.44140625" style="54" customWidth="1"/>
    <col min="15618" max="15618" width="11.6640625" style="54" customWidth="1"/>
    <col min="15619" max="15621" width="13.33203125" style="54" customWidth="1"/>
    <col min="15622" max="15622" width="11.6640625" style="54" customWidth="1"/>
    <col min="15623" max="15624" width="10.88671875" style="54" customWidth="1"/>
    <col min="15625" max="15625" width="12.6640625" style="54" customWidth="1"/>
    <col min="15626" max="15626" width="15" style="54" customWidth="1"/>
    <col min="15627" max="15627" width="12.109375" style="54" customWidth="1"/>
    <col min="15628" max="15628" width="12.33203125" style="54" customWidth="1"/>
    <col min="15629" max="15629" width="10.88671875" style="54" customWidth="1"/>
    <col min="15630" max="15630" width="9.5546875" style="54" customWidth="1"/>
    <col min="15631" max="15631" width="9.33203125" style="54" customWidth="1"/>
    <col min="15632" max="15794" width="11.44140625" style="54" customWidth="1"/>
    <col min="15795" max="15795" width="10" style="54" customWidth="1"/>
    <col min="15796" max="15872" width="6.109375" style="54"/>
    <col min="15873" max="15873" width="12.44140625" style="54" customWidth="1"/>
    <col min="15874" max="15874" width="11.6640625" style="54" customWidth="1"/>
    <col min="15875" max="15877" width="13.33203125" style="54" customWidth="1"/>
    <col min="15878" max="15878" width="11.6640625" style="54" customWidth="1"/>
    <col min="15879" max="15880" width="10.88671875" style="54" customWidth="1"/>
    <col min="15881" max="15881" width="12.6640625" style="54" customWidth="1"/>
    <col min="15882" max="15882" width="15" style="54" customWidth="1"/>
    <col min="15883" max="15883" width="12.109375" style="54" customWidth="1"/>
    <col min="15884" max="15884" width="12.33203125" style="54" customWidth="1"/>
    <col min="15885" max="15885" width="10.88671875" style="54" customWidth="1"/>
    <col min="15886" max="15886" width="9.5546875" style="54" customWidth="1"/>
    <col min="15887" max="15887" width="9.33203125" style="54" customWidth="1"/>
    <col min="15888" max="16050" width="11.44140625" style="54" customWidth="1"/>
    <col min="16051" max="16051" width="10" style="54" customWidth="1"/>
    <col min="16052" max="16128" width="6.109375" style="54"/>
    <col min="16129" max="16129" width="12.44140625" style="54" customWidth="1"/>
    <col min="16130" max="16130" width="11.6640625" style="54" customWidth="1"/>
    <col min="16131" max="16133" width="13.33203125" style="54" customWidth="1"/>
    <col min="16134" max="16134" width="11.6640625" style="54" customWidth="1"/>
    <col min="16135" max="16136" width="10.88671875" style="54" customWidth="1"/>
    <col min="16137" max="16137" width="12.6640625" style="54" customWidth="1"/>
    <col min="16138" max="16138" width="15" style="54" customWidth="1"/>
    <col min="16139" max="16139" width="12.109375" style="54" customWidth="1"/>
    <col min="16140" max="16140" width="12.33203125" style="54" customWidth="1"/>
    <col min="16141" max="16141" width="10.88671875" style="54" customWidth="1"/>
    <col min="16142" max="16142" width="9.5546875" style="54" customWidth="1"/>
    <col min="16143" max="16143" width="9.33203125" style="54" customWidth="1"/>
    <col min="16144" max="16306" width="11.44140625" style="54" customWidth="1"/>
    <col min="16307" max="16307" width="10" style="54" customWidth="1"/>
    <col min="16308" max="16384" width="6.109375" style="54"/>
  </cols>
  <sheetData>
    <row r="1" spans="1:15" ht="15" hidden="1" customHeight="1" x14ac:dyDescent="0.3">
      <c r="A1" s="1374" t="s">
        <v>78</v>
      </c>
      <c r="B1" s="1375"/>
      <c r="C1" s="1375"/>
      <c r="D1" s="1375"/>
      <c r="E1" s="1375"/>
      <c r="F1" s="1375"/>
      <c r="G1" s="1375"/>
      <c r="H1" s="1375"/>
      <c r="I1" s="1375"/>
      <c r="J1" s="1375"/>
      <c r="K1" s="1375"/>
      <c r="L1" s="1376"/>
      <c r="M1" s="53"/>
      <c r="N1" s="1377" t="s">
        <v>79</v>
      </c>
      <c r="O1" s="1378"/>
    </row>
    <row r="2" spans="1:15" ht="15" hidden="1" customHeight="1" x14ac:dyDescent="0.3">
      <c r="A2" s="55" t="s">
        <v>80</v>
      </c>
      <c r="B2" s="55" t="s">
        <v>81</v>
      </c>
      <c r="C2" s="55" t="s">
        <v>80</v>
      </c>
      <c r="D2" s="55" t="s">
        <v>81</v>
      </c>
      <c r="E2" s="55" t="s">
        <v>80</v>
      </c>
      <c r="F2" s="55" t="s">
        <v>81</v>
      </c>
      <c r="G2" s="55" t="s">
        <v>80</v>
      </c>
      <c r="H2" s="55" t="s">
        <v>81</v>
      </c>
      <c r="I2" s="55" t="s">
        <v>80</v>
      </c>
      <c r="J2" s="55" t="s">
        <v>81</v>
      </c>
      <c r="K2" s="55" t="s">
        <v>80</v>
      </c>
      <c r="L2" s="55" t="s">
        <v>81</v>
      </c>
      <c r="M2" s="53"/>
      <c r="N2" s="56" t="s">
        <v>82</v>
      </c>
      <c r="O2" s="56" t="s">
        <v>81</v>
      </c>
    </row>
    <row r="3" spans="1:15" ht="15" hidden="1" customHeight="1" x14ac:dyDescent="0.3">
      <c r="A3" s="55">
        <v>4</v>
      </c>
      <c r="B3" s="55">
        <v>1</v>
      </c>
      <c r="C3" s="55">
        <v>5</v>
      </c>
      <c r="D3" s="55">
        <v>1</v>
      </c>
      <c r="E3" s="55">
        <v>6</v>
      </c>
      <c r="F3" s="55">
        <v>1</v>
      </c>
      <c r="G3" s="55">
        <v>7</v>
      </c>
      <c r="H3" s="55">
        <v>1</v>
      </c>
      <c r="I3" s="55">
        <v>8</v>
      </c>
      <c r="J3" s="55">
        <v>1</v>
      </c>
      <c r="K3" s="55">
        <v>9</v>
      </c>
      <c r="L3" s="55">
        <v>1</v>
      </c>
      <c r="M3" s="53"/>
      <c r="N3" s="55">
        <v>0</v>
      </c>
      <c r="O3" s="55">
        <v>1</v>
      </c>
    </row>
    <row r="4" spans="1:15" ht="15" hidden="1" customHeight="1" x14ac:dyDescent="0.3">
      <c r="A4" s="55" t="s">
        <v>80</v>
      </c>
      <c r="B4" s="55" t="s">
        <v>81</v>
      </c>
      <c r="C4" s="55" t="s">
        <v>80</v>
      </c>
      <c r="D4" s="55" t="s">
        <v>81</v>
      </c>
      <c r="E4" s="55" t="s">
        <v>80</v>
      </c>
      <c r="F4" s="55" t="s">
        <v>81</v>
      </c>
      <c r="G4" s="55" t="s">
        <v>80</v>
      </c>
      <c r="H4" s="55" t="s">
        <v>81</v>
      </c>
      <c r="I4" s="55" t="s">
        <v>80</v>
      </c>
      <c r="J4" s="55" t="s">
        <v>81</v>
      </c>
      <c r="K4" s="55" t="s">
        <v>80</v>
      </c>
      <c r="L4" s="55" t="s">
        <v>81</v>
      </c>
      <c r="M4" s="53"/>
      <c r="N4" s="56" t="s">
        <v>82</v>
      </c>
      <c r="O4" s="55" t="s">
        <v>81</v>
      </c>
    </row>
    <row r="5" spans="1:15" ht="15" hidden="1" customHeight="1" x14ac:dyDescent="0.3">
      <c r="A5" s="55">
        <v>4</v>
      </c>
      <c r="B5" s="55">
        <v>2</v>
      </c>
      <c r="C5" s="55">
        <v>5</v>
      </c>
      <c r="D5" s="55">
        <v>2</v>
      </c>
      <c r="E5" s="55">
        <v>6</v>
      </c>
      <c r="F5" s="55">
        <v>2</v>
      </c>
      <c r="G5" s="55">
        <v>7</v>
      </c>
      <c r="H5" s="55">
        <v>2</v>
      </c>
      <c r="I5" s="55">
        <v>8</v>
      </c>
      <c r="J5" s="55">
        <v>2</v>
      </c>
      <c r="K5" s="55">
        <v>9</v>
      </c>
      <c r="L5" s="55">
        <v>2</v>
      </c>
      <c r="M5" s="53"/>
      <c r="N5" s="55">
        <v>0</v>
      </c>
      <c r="O5" s="55">
        <v>2</v>
      </c>
    </row>
    <row r="6" spans="1:15" ht="15" hidden="1" customHeight="1" x14ac:dyDescent="0.3">
      <c r="A6" s="55" t="s">
        <v>80</v>
      </c>
      <c r="B6" s="55" t="s">
        <v>81</v>
      </c>
      <c r="C6" s="55" t="s">
        <v>80</v>
      </c>
      <c r="D6" s="55" t="s">
        <v>81</v>
      </c>
      <c r="E6" s="55" t="s">
        <v>80</v>
      </c>
      <c r="F6" s="55" t="s">
        <v>81</v>
      </c>
      <c r="G6" s="55" t="s">
        <v>80</v>
      </c>
      <c r="H6" s="55" t="s">
        <v>81</v>
      </c>
      <c r="I6" s="55" t="s">
        <v>80</v>
      </c>
      <c r="J6" s="55" t="s">
        <v>81</v>
      </c>
      <c r="K6" s="55" t="s">
        <v>80</v>
      </c>
      <c r="L6" s="55" t="s">
        <v>81</v>
      </c>
      <c r="M6" s="53"/>
      <c r="N6" s="56" t="s">
        <v>82</v>
      </c>
      <c r="O6" s="55" t="s">
        <v>81</v>
      </c>
    </row>
    <row r="7" spans="1:15" ht="15" hidden="1" customHeight="1" x14ac:dyDescent="0.3">
      <c r="A7" s="55">
        <v>4</v>
      </c>
      <c r="B7" s="55">
        <v>3</v>
      </c>
      <c r="C7" s="55">
        <v>5</v>
      </c>
      <c r="D7" s="55">
        <v>3</v>
      </c>
      <c r="E7" s="55">
        <v>6</v>
      </c>
      <c r="F7" s="55">
        <v>3</v>
      </c>
      <c r="G7" s="55">
        <v>7</v>
      </c>
      <c r="H7" s="55">
        <v>3</v>
      </c>
      <c r="I7" s="55">
        <v>8</v>
      </c>
      <c r="J7" s="55">
        <v>3</v>
      </c>
      <c r="K7" s="55">
        <v>9</v>
      </c>
      <c r="L7" s="55">
        <v>3</v>
      </c>
      <c r="M7" s="53"/>
      <c r="N7" s="55">
        <v>0</v>
      </c>
      <c r="O7" s="55">
        <v>3</v>
      </c>
    </row>
    <row r="8" spans="1:15" ht="15" hidden="1" customHeight="1" x14ac:dyDescent="0.3">
      <c r="A8" s="55" t="s">
        <v>80</v>
      </c>
      <c r="B8" s="55" t="s">
        <v>81</v>
      </c>
      <c r="C8" s="55" t="s">
        <v>80</v>
      </c>
      <c r="D8" s="55" t="s">
        <v>81</v>
      </c>
      <c r="E8" s="55" t="s">
        <v>80</v>
      </c>
      <c r="F8" s="55" t="s">
        <v>81</v>
      </c>
      <c r="G8" s="55" t="s">
        <v>80</v>
      </c>
      <c r="H8" s="55" t="s">
        <v>81</v>
      </c>
      <c r="I8" s="55" t="s">
        <v>80</v>
      </c>
      <c r="J8" s="55" t="s">
        <v>81</v>
      </c>
      <c r="K8" s="55" t="s">
        <v>80</v>
      </c>
      <c r="L8" s="55" t="s">
        <v>81</v>
      </c>
      <c r="M8" s="53"/>
      <c r="N8" s="56" t="s">
        <v>82</v>
      </c>
      <c r="O8" s="55" t="s">
        <v>81</v>
      </c>
    </row>
    <row r="9" spans="1:15" ht="15" hidden="1" customHeight="1" x14ac:dyDescent="0.3">
      <c r="A9" s="55">
        <v>4</v>
      </c>
      <c r="B9" s="55">
        <v>4</v>
      </c>
      <c r="C9" s="55">
        <v>5</v>
      </c>
      <c r="D9" s="55">
        <v>4</v>
      </c>
      <c r="E9" s="55">
        <v>6</v>
      </c>
      <c r="F9" s="55">
        <v>4</v>
      </c>
      <c r="G9" s="55">
        <v>7</v>
      </c>
      <c r="H9" s="55">
        <v>4</v>
      </c>
      <c r="I9" s="55">
        <v>8</v>
      </c>
      <c r="J9" s="55">
        <v>4</v>
      </c>
      <c r="K9" s="55">
        <v>9</v>
      </c>
      <c r="L9" s="55">
        <v>4</v>
      </c>
      <c r="M9" s="53"/>
      <c r="N9" s="55">
        <v>0</v>
      </c>
      <c r="O9" s="55">
        <v>4</v>
      </c>
    </row>
    <row r="10" spans="1:15" ht="15" hidden="1" customHeight="1" x14ac:dyDescent="0.3">
      <c r="A10" s="55" t="s">
        <v>80</v>
      </c>
      <c r="B10" s="55" t="s">
        <v>81</v>
      </c>
      <c r="C10" s="55" t="s">
        <v>80</v>
      </c>
      <c r="D10" s="55" t="s">
        <v>81</v>
      </c>
      <c r="E10" s="55" t="s">
        <v>80</v>
      </c>
      <c r="F10" s="55" t="s">
        <v>81</v>
      </c>
      <c r="G10" s="55" t="s">
        <v>80</v>
      </c>
      <c r="H10" s="55" t="s">
        <v>81</v>
      </c>
      <c r="I10" s="55" t="s">
        <v>80</v>
      </c>
      <c r="J10" s="55" t="s">
        <v>81</v>
      </c>
      <c r="K10" s="55" t="s">
        <v>80</v>
      </c>
      <c r="L10" s="55" t="s">
        <v>81</v>
      </c>
      <c r="M10" s="53"/>
      <c r="N10" s="56" t="s">
        <v>82</v>
      </c>
      <c r="O10" s="55" t="s">
        <v>81</v>
      </c>
    </row>
    <row r="11" spans="1:15" ht="15" hidden="1" customHeight="1" x14ac:dyDescent="0.3">
      <c r="A11" s="55">
        <v>4</v>
      </c>
      <c r="B11" s="55">
        <v>5</v>
      </c>
      <c r="C11" s="55">
        <v>5</v>
      </c>
      <c r="D11" s="55">
        <v>5</v>
      </c>
      <c r="E11" s="55">
        <v>6</v>
      </c>
      <c r="F11" s="55">
        <v>5</v>
      </c>
      <c r="G11" s="55">
        <v>7</v>
      </c>
      <c r="H11" s="55">
        <v>5</v>
      </c>
      <c r="I11" s="55">
        <v>8</v>
      </c>
      <c r="J11" s="55">
        <v>5</v>
      </c>
      <c r="K11" s="55">
        <v>9</v>
      </c>
      <c r="L11" s="55">
        <v>5</v>
      </c>
      <c r="M11" s="53"/>
      <c r="N11" s="55">
        <v>0</v>
      </c>
      <c r="O11" s="55">
        <v>5</v>
      </c>
    </row>
    <row r="12" spans="1:15" ht="15" hidden="1" customHeight="1" x14ac:dyDescent="0.3">
      <c r="A12" s="55" t="s">
        <v>80</v>
      </c>
      <c r="B12" s="55" t="s">
        <v>81</v>
      </c>
      <c r="C12" s="55" t="s">
        <v>80</v>
      </c>
      <c r="D12" s="55" t="s">
        <v>81</v>
      </c>
      <c r="E12" s="55" t="s">
        <v>80</v>
      </c>
      <c r="F12" s="55" t="s">
        <v>81</v>
      </c>
      <c r="G12" s="55" t="s">
        <v>80</v>
      </c>
      <c r="H12" s="55" t="s">
        <v>81</v>
      </c>
      <c r="I12" s="55" t="s">
        <v>80</v>
      </c>
      <c r="J12" s="55" t="s">
        <v>81</v>
      </c>
      <c r="K12" s="55" t="s">
        <v>80</v>
      </c>
      <c r="L12" s="55" t="s">
        <v>81</v>
      </c>
      <c r="M12" s="53"/>
      <c r="N12" s="56" t="s">
        <v>82</v>
      </c>
      <c r="O12" s="55" t="s">
        <v>81</v>
      </c>
    </row>
    <row r="13" spans="1:15" ht="15" hidden="1" customHeight="1" x14ac:dyDescent="0.3">
      <c r="A13" s="55">
        <v>4</v>
      </c>
      <c r="B13" s="55">
        <v>6</v>
      </c>
      <c r="C13" s="55">
        <v>5</v>
      </c>
      <c r="D13" s="55">
        <v>6</v>
      </c>
      <c r="E13" s="55">
        <v>6</v>
      </c>
      <c r="F13" s="55">
        <v>6</v>
      </c>
      <c r="G13" s="55">
        <v>7</v>
      </c>
      <c r="H13" s="55">
        <v>6</v>
      </c>
      <c r="I13" s="55">
        <v>8</v>
      </c>
      <c r="J13" s="55">
        <v>6</v>
      </c>
      <c r="K13" s="55">
        <v>9</v>
      </c>
      <c r="L13" s="55">
        <v>6</v>
      </c>
      <c r="M13" s="53"/>
      <c r="N13" s="55">
        <v>0</v>
      </c>
      <c r="O13" s="55">
        <v>6</v>
      </c>
    </row>
    <row r="14" spans="1:15" ht="15" hidden="1" customHeight="1" x14ac:dyDescent="0.3">
      <c r="A14" s="55" t="s">
        <v>80</v>
      </c>
      <c r="B14" s="55" t="s">
        <v>81</v>
      </c>
      <c r="C14" s="55" t="s">
        <v>80</v>
      </c>
      <c r="D14" s="55" t="s">
        <v>81</v>
      </c>
      <c r="E14" s="55" t="s">
        <v>80</v>
      </c>
      <c r="F14" s="55" t="s">
        <v>81</v>
      </c>
      <c r="G14" s="55" t="s">
        <v>80</v>
      </c>
      <c r="H14" s="55" t="s">
        <v>81</v>
      </c>
      <c r="I14" s="55" t="s">
        <v>80</v>
      </c>
      <c r="J14" s="55" t="s">
        <v>81</v>
      </c>
      <c r="K14" s="55" t="s">
        <v>80</v>
      </c>
      <c r="L14" s="55" t="s">
        <v>81</v>
      </c>
      <c r="M14" s="53"/>
      <c r="N14" s="56" t="s">
        <v>82</v>
      </c>
      <c r="O14" s="55" t="s">
        <v>81</v>
      </c>
    </row>
    <row r="15" spans="1:15" ht="15" hidden="1" customHeight="1" x14ac:dyDescent="0.3">
      <c r="A15" s="55">
        <v>4</v>
      </c>
      <c r="B15" s="55">
        <v>7</v>
      </c>
      <c r="C15" s="55">
        <v>5</v>
      </c>
      <c r="D15" s="55">
        <v>7</v>
      </c>
      <c r="E15" s="55">
        <v>6</v>
      </c>
      <c r="F15" s="55">
        <v>7</v>
      </c>
      <c r="G15" s="55">
        <v>7</v>
      </c>
      <c r="H15" s="55">
        <v>7</v>
      </c>
      <c r="I15" s="55">
        <v>8</v>
      </c>
      <c r="J15" s="55">
        <v>7</v>
      </c>
      <c r="K15" s="55">
        <v>9</v>
      </c>
      <c r="L15" s="55">
        <v>7</v>
      </c>
      <c r="M15" s="53"/>
      <c r="N15" s="55">
        <v>0</v>
      </c>
      <c r="O15" s="55">
        <v>7</v>
      </c>
    </row>
    <row r="16" spans="1:15" ht="15" hidden="1" customHeight="1" x14ac:dyDescent="0.3">
      <c r="A16" s="55" t="s">
        <v>80</v>
      </c>
      <c r="B16" s="55" t="s">
        <v>81</v>
      </c>
      <c r="C16" s="55" t="s">
        <v>80</v>
      </c>
      <c r="D16" s="55" t="s">
        <v>81</v>
      </c>
      <c r="E16" s="55" t="s">
        <v>80</v>
      </c>
      <c r="F16" s="55" t="s">
        <v>81</v>
      </c>
      <c r="G16" s="55" t="s">
        <v>80</v>
      </c>
      <c r="H16" s="55" t="s">
        <v>81</v>
      </c>
      <c r="I16" s="55" t="s">
        <v>80</v>
      </c>
      <c r="J16" s="55" t="s">
        <v>81</v>
      </c>
      <c r="K16" s="55" t="s">
        <v>80</v>
      </c>
      <c r="L16" s="55" t="s">
        <v>81</v>
      </c>
      <c r="M16" s="53"/>
      <c r="N16" s="56" t="s">
        <v>82</v>
      </c>
      <c r="O16" s="55" t="s">
        <v>81</v>
      </c>
    </row>
    <row r="17" spans="1:15" ht="15" hidden="1" customHeight="1" x14ac:dyDescent="0.3">
      <c r="A17" s="55">
        <v>4</v>
      </c>
      <c r="B17" s="55">
        <v>8</v>
      </c>
      <c r="C17" s="55">
        <v>5</v>
      </c>
      <c r="D17" s="55">
        <v>8</v>
      </c>
      <c r="E17" s="55">
        <v>6</v>
      </c>
      <c r="F17" s="55">
        <v>8</v>
      </c>
      <c r="G17" s="55">
        <v>7</v>
      </c>
      <c r="H17" s="55">
        <v>8</v>
      </c>
      <c r="I17" s="55">
        <v>8</v>
      </c>
      <c r="J17" s="55">
        <v>8</v>
      </c>
      <c r="K17" s="55">
        <v>9</v>
      </c>
      <c r="L17" s="55">
        <v>8</v>
      </c>
      <c r="M17" s="53"/>
      <c r="N17" s="55">
        <v>0</v>
      </c>
      <c r="O17" s="55">
        <v>8</v>
      </c>
    </row>
    <row r="18" spans="1:15" ht="15" hidden="1" customHeight="1" x14ac:dyDescent="0.3">
      <c r="A18" s="55" t="s">
        <v>80</v>
      </c>
      <c r="B18" s="55" t="s">
        <v>81</v>
      </c>
      <c r="C18" s="55" t="s">
        <v>80</v>
      </c>
      <c r="D18" s="55" t="s">
        <v>81</v>
      </c>
      <c r="E18" s="55" t="s">
        <v>80</v>
      </c>
      <c r="F18" s="55" t="s">
        <v>81</v>
      </c>
      <c r="G18" s="55" t="s">
        <v>80</v>
      </c>
      <c r="H18" s="55" t="s">
        <v>81</v>
      </c>
      <c r="I18" s="55" t="s">
        <v>80</v>
      </c>
      <c r="J18" s="55" t="s">
        <v>81</v>
      </c>
      <c r="K18" s="55" t="s">
        <v>80</v>
      </c>
      <c r="L18" s="55" t="s">
        <v>81</v>
      </c>
      <c r="M18" s="53"/>
      <c r="N18" s="56" t="s">
        <v>82</v>
      </c>
      <c r="O18" s="55" t="s">
        <v>81</v>
      </c>
    </row>
    <row r="19" spans="1:15" ht="15" hidden="1" customHeight="1" x14ac:dyDescent="0.3">
      <c r="A19" s="55">
        <v>4</v>
      </c>
      <c r="B19" s="55">
        <v>9</v>
      </c>
      <c r="C19" s="55">
        <v>5</v>
      </c>
      <c r="D19" s="55">
        <v>9</v>
      </c>
      <c r="E19" s="55">
        <v>6</v>
      </c>
      <c r="F19" s="55">
        <v>9</v>
      </c>
      <c r="G19" s="55">
        <v>7</v>
      </c>
      <c r="H19" s="55">
        <v>9</v>
      </c>
      <c r="I19" s="55">
        <v>8</v>
      </c>
      <c r="J19" s="55">
        <v>9</v>
      </c>
      <c r="K19" s="55">
        <v>9</v>
      </c>
      <c r="L19" s="55">
        <v>9</v>
      </c>
      <c r="M19" s="53"/>
      <c r="N19" s="55">
        <v>0</v>
      </c>
      <c r="O19" s="55">
        <v>9</v>
      </c>
    </row>
    <row r="20" spans="1:15" ht="15" hidden="1" customHeight="1" x14ac:dyDescent="0.3">
      <c r="A20" s="55" t="s">
        <v>80</v>
      </c>
      <c r="B20" s="55" t="s">
        <v>81</v>
      </c>
      <c r="C20" s="55" t="s">
        <v>80</v>
      </c>
      <c r="D20" s="55" t="s">
        <v>81</v>
      </c>
      <c r="E20" s="55" t="s">
        <v>80</v>
      </c>
      <c r="F20" s="55" t="s">
        <v>81</v>
      </c>
      <c r="G20" s="55" t="s">
        <v>80</v>
      </c>
      <c r="H20" s="55" t="s">
        <v>81</v>
      </c>
      <c r="I20" s="55" t="s">
        <v>80</v>
      </c>
      <c r="J20" s="55" t="s">
        <v>81</v>
      </c>
      <c r="K20" s="55" t="s">
        <v>80</v>
      </c>
      <c r="L20" s="55" t="s">
        <v>81</v>
      </c>
      <c r="M20" s="53"/>
      <c r="N20" s="56" t="s">
        <v>82</v>
      </c>
      <c r="O20" s="55" t="s">
        <v>81</v>
      </c>
    </row>
    <row r="21" spans="1:15" ht="15" hidden="1" customHeight="1" x14ac:dyDescent="0.3">
      <c r="A21" s="55">
        <v>4</v>
      </c>
      <c r="B21" s="55">
        <v>10</v>
      </c>
      <c r="C21" s="55">
        <v>5</v>
      </c>
      <c r="D21" s="55">
        <v>10</v>
      </c>
      <c r="E21" s="55">
        <v>6</v>
      </c>
      <c r="F21" s="55">
        <v>10</v>
      </c>
      <c r="G21" s="55">
        <v>7</v>
      </c>
      <c r="H21" s="55">
        <v>10</v>
      </c>
      <c r="I21" s="55">
        <v>8</v>
      </c>
      <c r="J21" s="55">
        <v>10</v>
      </c>
      <c r="K21" s="55">
        <v>9</v>
      </c>
      <c r="L21" s="55">
        <v>10</v>
      </c>
      <c r="M21" s="53"/>
      <c r="N21" s="55">
        <v>0</v>
      </c>
      <c r="O21" s="55">
        <v>10</v>
      </c>
    </row>
    <row r="22" spans="1:15" ht="15" hidden="1" customHeight="1" x14ac:dyDescent="0.3">
      <c r="A22" s="55" t="s">
        <v>80</v>
      </c>
      <c r="B22" s="55" t="s">
        <v>81</v>
      </c>
      <c r="C22" s="55" t="s">
        <v>80</v>
      </c>
      <c r="D22" s="55" t="s">
        <v>81</v>
      </c>
      <c r="E22" s="55" t="s">
        <v>80</v>
      </c>
      <c r="F22" s="55" t="s">
        <v>81</v>
      </c>
      <c r="G22" s="55" t="s">
        <v>80</v>
      </c>
      <c r="H22" s="55" t="s">
        <v>81</v>
      </c>
      <c r="I22" s="55" t="s">
        <v>80</v>
      </c>
      <c r="J22" s="55" t="s">
        <v>81</v>
      </c>
      <c r="K22" s="55" t="s">
        <v>80</v>
      </c>
      <c r="L22" s="55" t="s">
        <v>81</v>
      </c>
      <c r="M22" s="53"/>
      <c r="N22" s="56" t="s">
        <v>82</v>
      </c>
      <c r="O22" s="55" t="s">
        <v>81</v>
      </c>
    </row>
    <row r="23" spans="1:15" ht="15" hidden="1" customHeight="1" x14ac:dyDescent="0.3">
      <c r="A23" s="55">
        <v>4</v>
      </c>
      <c r="B23" s="55">
        <v>11</v>
      </c>
      <c r="C23" s="55">
        <v>5</v>
      </c>
      <c r="D23" s="55">
        <v>11</v>
      </c>
      <c r="E23" s="55">
        <v>6</v>
      </c>
      <c r="F23" s="55">
        <v>11</v>
      </c>
      <c r="G23" s="55">
        <v>7</v>
      </c>
      <c r="H23" s="55">
        <v>11</v>
      </c>
      <c r="I23" s="55">
        <v>8</v>
      </c>
      <c r="J23" s="55">
        <v>11</v>
      </c>
      <c r="K23" s="55">
        <v>9</v>
      </c>
      <c r="L23" s="55">
        <v>11</v>
      </c>
      <c r="M23" s="53"/>
      <c r="N23" s="55">
        <v>0</v>
      </c>
      <c r="O23" s="55">
        <v>11</v>
      </c>
    </row>
    <row r="24" spans="1:15" ht="15" hidden="1" customHeight="1" x14ac:dyDescent="0.3">
      <c r="A24" s="55" t="s">
        <v>80</v>
      </c>
      <c r="B24" s="55" t="s">
        <v>81</v>
      </c>
      <c r="C24" s="55" t="s">
        <v>80</v>
      </c>
      <c r="D24" s="55" t="s">
        <v>81</v>
      </c>
      <c r="E24" s="55" t="s">
        <v>80</v>
      </c>
      <c r="F24" s="55" t="s">
        <v>81</v>
      </c>
      <c r="G24" s="55" t="s">
        <v>80</v>
      </c>
      <c r="H24" s="55" t="s">
        <v>81</v>
      </c>
      <c r="I24" s="55" t="s">
        <v>80</v>
      </c>
      <c r="J24" s="55" t="s">
        <v>81</v>
      </c>
      <c r="K24" s="55" t="s">
        <v>80</v>
      </c>
      <c r="L24" s="55" t="s">
        <v>81</v>
      </c>
      <c r="M24" s="53"/>
      <c r="N24" s="56" t="s">
        <v>82</v>
      </c>
      <c r="O24" s="55" t="s">
        <v>81</v>
      </c>
    </row>
    <row r="25" spans="1:15" ht="15" hidden="1" customHeight="1" x14ac:dyDescent="0.3">
      <c r="A25" s="55">
        <v>4</v>
      </c>
      <c r="B25" s="55">
        <v>12</v>
      </c>
      <c r="C25" s="55">
        <v>5</v>
      </c>
      <c r="D25" s="55">
        <v>12</v>
      </c>
      <c r="E25" s="55">
        <v>6</v>
      </c>
      <c r="F25" s="55">
        <v>12</v>
      </c>
      <c r="G25" s="55">
        <v>7</v>
      </c>
      <c r="H25" s="55">
        <v>12</v>
      </c>
      <c r="I25" s="55">
        <v>8</v>
      </c>
      <c r="J25" s="55">
        <v>12</v>
      </c>
      <c r="K25" s="55">
        <v>9</v>
      </c>
      <c r="L25" s="55">
        <v>12</v>
      </c>
      <c r="M25" s="53"/>
      <c r="N25" s="55">
        <v>0</v>
      </c>
      <c r="O25" s="55">
        <v>12</v>
      </c>
    </row>
    <row r="26" spans="1:15" ht="15" hidden="1" customHeight="1" x14ac:dyDescent="0.3"/>
    <row r="27" spans="1:15" ht="15" hidden="1" customHeight="1" x14ac:dyDescent="0.3"/>
    <row r="28" spans="1:15" ht="15" hidden="1" customHeight="1" x14ac:dyDescent="0.3">
      <c r="A28" s="55" t="s">
        <v>83</v>
      </c>
      <c r="B28" s="55" t="s">
        <v>84</v>
      </c>
      <c r="C28" s="55" t="s">
        <v>85</v>
      </c>
      <c r="D28" s="55" t="s">
        <v>83</v>
      </c>
      <c r="E28" s="55" t="s">
        <v>84</v>
      </c>
      <c r="F28" s="55" t="s">
        <v>85</v>
      </c>
      <c r="G28" s="55" t="s">
        <v>83</v>
      </c>
      <c r="H28" s="55" t="s">
        <v>84</v>
      </c>
      <c r="I28" s="55" t="s">
        <v>85</v>
      </c>
      <c r="J28" s="55" t="s">
        <v>83</v>
      </c>
      <c r="K28" s="55" t="s">
        <v>84</v>
      </c>
      <c r="L28" s="55" t="s">
        <v>85</v>
      </c>
      <c r="M28" s="55" t="s">
        <v>83</v>
      </c>
      <c r="N28" s="55" t="s">
        <v>84</v>
      </c>
      <c r="O28" s="55" t="s">
        <v>85</v>
      </c>
    </row>
    <row r="29" spans="1:15" ht="15" hidden="1" customHeight="1" x14ac:dyDescent="0.3">
      <c r="A29" s="55">
        <v>1</v>
      </c>
      <c r="B29" s="55">
        <v>2</v>
      </c>
      <c r="C29" s="55">
        <v>0</v>
      </c>
      <c r="D29" s="55">
        <v>1</v>
      </c>
      <c r="E29" s="55">
        <v>2</v>
      </c>
      <c r="F29" s="55">
        <v>1</v>
      </c>
      <c r="G29" s="55">
        <v>1</v>
      </c>
      <c r="H29" s="55">
        <v>3</v>
      </c>
      <c r="I29" s="55">
        <v>0</v>
      </c>
      <c r="J29" s="55">
        <v>1</v>
      </c>
      <c r="K29" s="55">
        <v>3</v>
      </c>
      <c r="L29" s="55">
        <v>1</v>
      </c>
      <c r="M29" s="55">
        <v>1</v>
      </c>
      <c r="N29" s="55">
        <v>4</v>
      </c>
      <c r="O29" s="55">
        <v>0</v>
      </c>
    </row>
    <row r="30" spans="1:15" ht="15" hidden="1" customHeight="1" x14ac:dyDescent="0.3">
      <c r="A30" s="55" t="s">
        <v>83</v>
      </c>
      <c r="B30" s="55" t="s">
        <v>84</v>
      </c>
      <c r="C30" s="55" t="s">
        <v>85</v>
      </c>
      <c r="D30" s="55" t="s">
        <v>83</v>
      </c>
      <c r="E30" s="55" t="s">
        <v>84</v>
      </c>
      <c r="F30" s="55" t="s">
        <v>85</v>
      </c>
      <c r="G30" s="55" t="s">
        <v>83</v>
      </c>
      <c r="H30" s="55" t="s">
        <v>84</v>
      </c>
      <c r="I30" s="55" t="s">
        <v>85</v>
      </c>
      <c r="J30" s="55" t="s">
        <v>83</v>
      </c>
      <c r="K30" s="55" t="s">
        <v>84</v>
      </c>
      <c r="L30" s="55" t="s">
        <v>85</v>
      </c>
      <c r="M30" s="55" t="s">
        <v>83</v>
      </c>
      <c r="N30" s="55" t="s">
        <v>84</v>
      </c>
      <c r="O30" s="55" t="s">
        <v>85</v>
      </c>
    </row>
    <row r="31" spans="1:15" ht="15" hidden="1" customHeight="1" x14ac:dyDescent="0.3">
      <c r="A31" s="55">
        <v>2</v>
      </c>
      <c r="B31" s="55">
        <v>2</v>
      </c>
      <c r="C31" s="55">
        <v>0</v>
      </c>
      <c r="D31" s="55">
        <v>2</v>
      </c>
      <c r="E31" s="55">
        <v>2</v>
      </c>
      <c r="F31" s="55">
        <v>1</v>
      </c>
      <c r="G31" s="55">
        <v>2</v>
      </c>
      <c r="H31" s="55">
        <v>3</v>
      </c>
      <c r="I31" s="55">
        <v>0</v>
      </c>
      <c r="J31" s="55">
        <v>2</v>
      </c>
      <c r="K31" s="55">
        <v>3</v>
      </c>
      <c r="L31" s="55">
        <v>1</v>
      </c>
      <c r="M31" s="55">
        <v>2</v>
      </c>
      <c r="N31" s="55">
        <v>4</v>
      </c>
      <c r="O31" s="55">
        <v>0</v>
      </c>
    </row>
    <row r="32" spans="1:15" ht="15" hidden="1" customHeight="1" x14ac:dyDescent="0.3">
      <c r="A32" s="55" t="s">
        <v>83</v>
      </c>
      <c r="B32" s="55" t="s">
        <v>84</v>
      </c>
      <c r="C32" s="55" t="s">
        <v>85</v>
      </c>
      <c r="D32" s="55" t="s">
        <v>83</v>
      </c>
      <c r="E32" s="55" t="s">
        <v>84</v>
      </c>
      <c r="F32" s="55" t="s">
        <v>85</v>
      </c>
      <c r="G32" s="55" t="s">
        <v>83</v>
      </c>
      <c r="H32" s="55" t="s">
        <v>84</v>
      </c>
      <c r="I32" s="55" t="s">
        <v>85</v>
      </c>
      <c r="J32" s="55" t="s">
        <v>83</v>
      </c>
      <c r="K32" s="55" t="s">
        <v>84</v>
      </c>
      <c r="L32" s="55" t="s">
        <v>85</v>
      </c>
      <c r="M32" s="55" t="s">
        <v>83</v>
      </c>
      <c r="N32" s="55" t="s">
        <v>84</v>
      </c>
      <c r="O32" s="55" t="s">
        <v>85</v>
      </c>
    </row>
    <row r="33" spans="1:15" ht="15" hidden="1" customHeight="1" x14ac:dyDescent="0.3">
      <c r="A33" s="55">
        <v>3</v>
      </c>
      <c r="B33" s="55">
        <v>2</v>
      </c>
      <c r="C33" s="55">
        <v>0</v>
      </c>
      <c r="D33" s="55">
        <v>3</v>
      </c>
      <c r="E33" s="55">
        <v>2</v>
      </c>
      <c r="F33" s="55">
        <v>1</v>
      </c>
      <c r="G33" s="55">
        <v>3</v>
      </c>
      <c r="H33" s="55">
        <v>3</v>
      </c>
      <c r="I33" s="55">
        <v>0</v>
      </c>
      <c r="J33" s="55">
        <v>3</v>
      </c>
      <c r="K33" s="55">
        <v>3</v>
      </c>
      <c r="L33" s="55">
        <v>1</v>
      </c>
      <c r="M33" s="55">
        <v>3</v>
      </c>
      <c r="N33" s="55">
        <v>4</v>
      </c>
      <c r="O33" s="55">
        <v>0</v>
      </c>
    </row>
    <row r="34" spans="1:15" ht="15" hidden="1" customHeight="1" x14ac:dyDescent="0.3">
      <c r="A34" s="55" t="s">
        <v>83</v>
      </c>
      <c r="B34" s="55" t="s">
        <v>84</v>
      </c>
      <c r="C34" s="55" t="s">
        <v>85</v>
      </c>
      <c r="D34" s="55" t="s">
        <v>83</v>
      </c>
      <c r="E34" s="55" t="s">
        <v>84</v>
      </c>
      <c r="F34" s="55" t="s">
        <v>85</v>
      </c>
      <c r="G34" s="55" t="s">
        <v>83</v>
      </c>
      <c r="H34" s="55" t="s">
        <v>84</v>
      </c>
      <c r="I34" s="55" t="s">
        <v>85</v>
      </c>
      <c r="J34" s="55" t="s">
        <v>83</v>
      </c>
      <c r="K34" s="55" t="s">
        <v>84</v>
      </c>
      <c r="L34" s="55" t="s">
        <v>85</v>
      </c>
      <c r="M34" s="55" t="s">
        <v>83</v>
      </c>
      <c r="N34" s="55" t="s">
        <v>84</v>
      </c>
      <c r="O34" s="55" t="s">
        <v>85</v>
      </c>
    </row>
    <row r="35" spans="1:15" ht="15" hidden="1" customHeight="1" x14ac:dyDescent="0.3">
      <c r="A35" s="55">
        <v>4</v>
      </c>
      <c r="B35" s="55">
        <v>2</v>
      </c>
      <c r="C35" s="55">
        <v>0</v>
      </c>
      <c r="D35" s="55">
        <v>4</v>
      </c>
      <c r="E35" s="55">
        <v>2</v>
      </c>
      <c r="F35" s="55">
        <v>1</v>
      </c>
      <c r="G35" s="55">
        <v>4</v>
      </c>
      <c r="H35" s="55">
        <v>3</v>
      </c>
      <c r="I35" s="55">
        <v>0</v>
      </c>
      <c r="J35" s="55">
        <v>4</v>
      </c>
      <c r="K35" s="55">
        <v>3</v>
      </c>
      <c r="L35" s="55">
        <v>1</v>
      </c>
      <c r="M35" s="55">
        <v>4</v>
      </c>
      <c r="N35" s="55">
        <v>4</v>
      </c>
      <c r="O35" s="55">
        <v>0</v>
      </c>
    </row>
    <row r="36" spans="1:15" ht="15" hidden="1" customHeight="1" x14ac:dyDescent="0.3">
      <c r="A36" s="55" t="s">
        <v>83</v>
      </c>
      <c r="B36" s="55" t="s">
        <v>84</v>
      </c>
      <c r="C36" s="55" t="s">
        <v>85</v>
      </c>
      <c r="D36" s="55" t="s">
        <v>83</v>
      </c>
      <c r="E36" s="55" t="s">
        <v>84</v>
      </c>
      <c r="F36" s="55" t="s">
        <v>85</v>
      </c>
      <c r="G36" s="55" t="s">
        <v>83</v>
      </c>
      <c r="H36" s="55" t="s">
        <v>84</v>
      </c>
      <c r="I36" s="55" t="s">
        <v>85</v>
      </c>
      <c r="J36" s="55" t="s">
        <v>83</v>
      </c>
      <c r="K36" s="55" t="s">
        <v>84</v>
      </c>
      <c r="L36" s="55" t="s">
        <v>85</v>
      </c>
      <c r="M36" s="55" t="s">
        <v>83</v>
      </c>
      <c r="N36" s="55" t="s">
        <v>84</v>
      </c>
      <c r="O36" s="55" t="s">
        <v>85</v>
      </c>
    </row>
    <row r="37" spans="1:15" ht="15" hidden="1" customHeight="1" x14ac:dyDescent="0.3">
      <c r="A37" s="55">
        <v>5</v>
      </c>
      <c r="B37" s="55">
        <v>2</v>
      </c>
      <c r="C37" s="55">
        <v>0</v>
      </c>
      <c r="D37" s="55">
        <v>5</v>
      </c>
      <c r="E37" s="55">
        <v>2</v>
      </c>
      <c r="F37" s="55">
        <v>1</v>
      </c>
      <c r="G37" s="55">
        <v>5</v>
      </c>
      <c r="H37" s="55">
        <v>3</v>
      </c>
      <c r="I37" s="55">
        <v>0</v>
      </c>
      <c r="J37" s="55">
        <v>5</v>
      </c>
      <c r="K37" s="55">
        <v>3</v>
      </c>
      <c r="L37" s="55">
        <v>1</v>
      </c>
      <c r="M37" s="55">
        <v>5</v>
      </c>
      <c r="N37" s="55">
        <v>4</v>
      </c>
      <c r="O37" s="55">
        <v>0</v>
      </c>
    </row>
    <row r="38" spans="1:15" ht="15" hidden="1" customHeight="1" x14ac:dyDescent="0.3">
      <c r="A38" s="55" t="s">
        <v>83</v>
      </c>
      <c r="B38" s="55" t="s">
        <v>84</v>
      </c>
      <c r="C38" s="55" t="s">
        <v>85</v>
      </c>
      <c r="D38" s="55" t="s">
        <v>83</v>
      </c>
      <c r="E38" s="55" t="s">
        <v>84</v>
      </c>
      <c r="F38" s="55" t="s">
        <v>85</v>
      </c>
      <c r="G38" s="55" t="s">
        <v>83</v>
      </c>
      <c r="H38" s="55" t="s">
        <v>84</v>
      </c>
      <c r="I38" s="55" t="s">
        <v>85</v>
      </c>
      <c r="J38" s="55" t="s">
        <v>83</v>
      </c>
      <c r="K38" s="55" t="s">
        <v>84</v>
      </c>
      <c r="L38" s="55" t="s">
        <v>85</v>
      </c>
      <c r="M38" s="55" t="s">
        <v>83</v>
      </c>
      <c r="N38" s="55" t="s">
        <v>84</v>
      </c>
      <c r="O38" s="55" t="s">
        <v>85</v>
      </c>
    </row>
    <row r="39" spans="1:15" ht="15" hidden="1" customHeight="1" x14ac:dyDescent="0.3">
      <c r="A39" s="55">
        <v>6</v>
      </c>
      <c r="B39" s="55">
        <v>2</v>
      </c>
      <c r="C39" s="55">
        <v>0</v>
      </c>
      <c r="D39" s="55">
        <v>6</v>
      </c>
      <c r="E39" s="55">
        <v>2</v>
      </c>
      <c r="F39" s="55">
        <v>1</v>
      </c>
      <c r="G39" s="55">
        <v>6</v>
      </c>
      <c r="H39" s="55">
        <v>3</v>
      </c>
      <c r="I39" s="55">
        <v>0</v>
      </c>
      <c r="J39" s="55">
        <v>6</v>
      </c>
      <c r="K39" s="55">
        <v>3</v>
      </c>
      <c r="L39" s="55">
        <v>1</v>
      </c>
      <c r="M39" s="55">
        <v>6</v>
      </c>
      <c r="N39" s="55">
        <v>4</v>
      </c>
      <c r="O39" s="55">
        <v>0</v>
      </c>
    </row>
    <row r="40" spans="1:15" ht="15" hidden="1" customHeight="1" x14ac:dyDescent="0.3">
      <c r="A40" s="55" t="s">
        <v>83</v>
      </c>
      <c r="B40" s="55" t="s">
        <v>84</v>
      </c>
      <c r="C40" s="55" t="s">
        <v>85</v>
      </c>
      <c r="D40" s="55" t="s">
        <v>83</v>
      </c>
      <c r="E40" s="55" t="s">
        <v>84</v>
      </c>
      <c r="F40" s="55" t="s">
        <v>85</v>
      </c>
      <c r="G40" s="55" t="s">
        <v>83</v>
      </c>
      <c r="H40" s="55" t="s">
        <v>84</v>
      </c>
      <c r="I40" s="55" t="s">
        <v>85</v>
      </c>
      <c r="J40" s="55" t="s">
        <v>83</v>
      </c>
      <c r="K40" s="55" t="s">
        <v>84</v>
      </c>
      <c r="L40" s="55" t="s">
        <v>85</v>
      </c>
      <c r="M40" s="55" t="s">
        <v>83</v>
      </c>
      <c r="N40" s="55" t="s">
        <v>84</v>
      </c>
      <c r="O40" s="55" t="s">
        <v>85</v>
      </c>
    </row>
    <row r="41" spans="1:15" ht="15" hidden="1" customHeight="1" x14ac:dyDescent="0.3">
      <c r="A41" s="55">
        <v>7</v>
      </c>
      <c r="B41" s="55">
        <v>2</v>
      </c>
      <c r="C41" s="55">
        <v>0</v>
      </c>
      <c r="D41" s="55">
        <v>7</v>
      </c>
      <c r="E41" s="55">
        <v>2</v>
      </c>
      <c r="F41" s="55">
        <v>1</v>
      </c>
      <c r="G41" s="55">
        <v>7</v>
      </c>
      <c r="H41" s="55">
        <v>3</v>
      </c>
      <c r="I41" s="55">
        <v>0</v>
      </c>
      <c r="J41" s="55">
        <v>7</v>
      </c>
      <c r="K41" s="55">
        <v>3</v>
      </c>
      <c r="L41" s="55">
        <v>1</v>
      </c>
      <c r="M41" s="55">
        <v>7</v>
      </c>
      <c r="N41" s="55">
        <v>4</v>
      </c>
      <c r="O41" s="55">
        <v>0</v>
      </c>
    </row>
    <row r="42" spans="1:15" ht="15" hidden="1" customHeight="1" x14ac:dyDescent="0.3">
      <c r="A42" s="55" t="s">
        <v>83</v>
      </c>
      <c r="B42" s="55" t="s">
        <v>84</v>
      </c>
      <c r="C42" s="55" t="s">
        <v>85</v>
      </c>
      <c r="D42" s="55" t="s">
        <v>83</v>
      </c>
      <c r="E42" s="55" t="s">
        <v>84</v>
      </c>
      <c r="F42" s="55" t="s">
        <v>85</v>
      </c>
      <c r="G42" s="55" t="s">
        <v>83</v>
      </c>
      <c r="H42" s="55" t="s">
        <v>84</v>
      </c>
      <c r="I42" s="55" t="s">
        <v>85</v>
      </c>
      <c r="J42" s="55" t="s">
        <v>83</v>
      </c>
      <c r="K42" s="55" t="s">
        <v>84</v>
      </c>
      <c r="L42" s="55" t="s">
        <v>85</v>
      </c>
      <c r="M42" s="55" t="s">
        <v>83</v>
      </c>
      <c r="N42" s="55" t="s">
        <v>84</v>
      </c>
      <c r="O42" s="55" t="s">
        <v>85</v>
      </c>
    </row>
    <row r="43" spans="1:15" ht="15" hidden="1" customHeight="1" x14ac:dyDescent="0.3">
      <c r="A43" s="55">
        <v>8</v>
      </c>
      <c r="B43" s="55">
        <v>2</v>
      </c>
      <c r="C43" s="55">
        <v>0</v>
      </c>
      <c r="D43" s="55">
        <v>8</v>
      </c>
      <c r="E43" s="55">
        <v>2</v>
      </c>
      <c r="F43" s="55">
        <v>1</v>
      </c>
      <c r="G43" s="55">
        <v>8</v>
      </c>
      <c r="H43" s="55">
        <v>3</v>
      </c>
      <c r="I43" s="55">
        <v>0</v>
      </c>
      <c r="J43" s="55">
        <v>8</v>
      </c>
      <c r="K43" s="55">
        <v>3</v>
      </c>
      <c r="L43" s="55">
        <v>1</v>
      </c>
      <c r="M43" s="55">
        <v>8</v>
      </c>
      <c r="N43" s="55">
        <v>4</v>
      </c>
      <c r="O43" s="55">
        <v>0</v>
      </c>
    </row>
    <row r="44" spans="1:15" ht="15" hidden="1" customHeight="1" x14ac:dyDescent="0.3">
      <c r="A44" s="55" t="s">
        <v>83</v>
      </c>
      <c r="B44" s="55" t="s">
        <v>84</v>
      </c>
      <c r="C44" s="55" t="s">
        <v>85</v>
      </c>
      <c r="D44" s="55" t="s">
        <v>83</v>
      </c>
      <c r="E44" s="55" t="s">
        <v>84</v>
      </c>
      <c r="F44" s="55" t="s">
        <v>85</v>
      </c>
      <c r="G44" s="55" t="s">
        <v>83</v>
      </c>
      <c r="H44" s="55" t="s">
        <v>84</v>
      </c>
      <c r="I44" s="55" t="s">
        <v>85</v>
      </c>
      <c r="J44" s="55" t="s">
        <v>83</v>
      </c>
      <c r="K44" s="55" t="s">
        <v>84</v>
      </c>
      <c r="L44" s="55" t="s">
        <v>85</v>
      </c>
      <c r="M44" s="55" t="s">
        <v>83</v>
      </c>
      <c r="N44" s="55" t="s">
        <v>84</v>
      </c>
      <c r="O44" s="55" t="s">
        <v>85</v>
      </c>
    </row>
    <row r="45" spans="1:15" ht="15" hidden="1" customHeight="1" x14ac:dyDescent="0.3">
      <c r="A45" s="55">
        <v>9</v>
      </c>
      <c r="B45" s="55">
        <v>2</v>
      </c>
      <c r="C45" s="55">
        <v>0</v>
      </c>
      <c r="D45" s="55">
        <v>9</v>
      </c>
      <c r="E45" s="55">
        <v>2</v>
      </c>
      <c r="F45" s="55">
        <v>1</v>
      </c>
      <c r="G45" s="55">
        <v>9</v>
      </c>
      <c r="H45" s="55">
        <v>3</v>
      </c>
      <c r="I45" s="55">
        <v>0</v>
      </c>
      <c r="J45" s="55">
        <v>9</v>
      </c>
      <c r="K45" s="55">
        <v>3</v>
      </c>
      <c r="L45" s="55">
        <v>1</v>
      </c>
      <c r="M45" s="55">
        <v>9</v>
      </c>
      <c r="N45" s="55">
        <v>4</v>
      </c>
      <c r="O45" s="55">
        <v>0</v>
      </c>
    </row>
    <row r="46" spans="1:15" ht="15" hidden="1" customHeight="1" x14ac:dyDescent="0.3">
      <c r="A46" s="55" t="s">
        <v>83</v>
      </c>
      <c r="B46" s="55" t="s">
        <v>84</v>
      </c>
      <c r="C46" s="55" t="s">
        <v>85</v>
      </c>
      <c r="D46" s="55" t="s">
        <v>83</v>
      </c>
      <c r="E46" s="55" t="s">
        <v>84</v>
      </c>
      <c r="F46" s="55" t="s">
        <v>85</v>
      </c>
      <c r="G46" s="55" t="s">
        <v>83</v>
      </c>
      <c r="H46" s="55" t="s">
        <v>84</v>
      </c>
      <c r="I46" s="55" t="s">
        <v>85</v>
      </c>
      <c r="J46" s="55" t="s">
        <v>83</v>
      </c>
      <c r="K46" s="55" t="s">
        <v>84</v>
      </c>
      <c r="L46" s="55" t="s">
        <v>85</v>
      </c>
      <c r="M46" s="55" t="s">
        <v>83</v>
      </c>
      <c r="N46" s="55" t="s">
        <v>84</v>
      </c>
      <c r="O46" s="55" t="s">
        <v>85</v>
      </c>
    </row>
    <row r="47" spans="1:15" ht="15" hidden="1" customHeight="1" x14ac:dyDescent="0.3">
      <c r="A47" s="55">
        <v>10</v>
      </c>
      <c r="B47" s="55">
        <v>2</v>
      </c>
      <c r="C47" s="55">
        <v>0</v>
      </c>
      <c r="D47" s="55">
        <v>10</v>
      </c>
      <c r="E47" s="55">
        <v>2</v>
      </c>
      <c r="F47" s="55">
        <v>1</v>
      </c>
      <c r="G47" s="55">
        <v>10</v>
      </c>
      <c r="H47" s="55">
        <v>3</v>
      </c>
      <c r="I47" s="55">
        <v>0</v>
      </c>
      <c r="J47" s="55">
        <v>10</v>
      </c>
      <c r="K47" s="55">
        <v>3</v>
      </c>
      <c r="L47" s="55">
        <v>1</v>
      </c>
      <c r="M47" s="55">
        <v>10</v>
      </c>
      <c r="N47" s="55">
        <v>4</v>
      </c>
      <c r="O47" s="55">
        <v>0</v>
      </c>
    </row>
    <row r="48" spans="1:15" ht="15" hidden="1" customHeight="1" x14ac:dyDescent="0.3">
      <c r="A48" s="55" t="s">
        <v>83</v>
      </c>
      <c r="B48" s="55" t="s">
        <v>84</v>
      </c>
      <c r="C48" s="55" t="s">
        <v>85</v>
      </c>
      <c r="D48" s="55" t="s">
        <v>83</v>
      </c>
      <c r="E48" s="55" t="s">
        <v>84</v>
      </c>
      <c r="F48" s="55" t="s">
        <v>85</v>
      </c>
      <c r="G48" s="55" t="s">
        <v>83</v>
      </c>
      <c r="H48" s="55" t="s">
        <v>84</v>
      </c>
      <c r="I48" s="55" t="s">
        <v>85</v>
      </c>
      <c r="J48" s="55" t="s">
        <v>83</v>
      </c>
      <c r="K48" s="55" t="s">
        <v>84</v>
      </c>
      <c r="L48" s="55" t="s">
        <v>85</v>
      </c>
      <c r="M48" s="55" t="s">
        <v>83</v>
      </c>
      <c r="N48" s="55" t="s">
        <v>84</v>
      </c>
      <c r="O48" s="55" t="s">
        <v>85</v>
      </c>
    </row>
    <row r="49" spans="1:15" ht="15" hidden="1" customHeight="1" x14ac:dyDescent="0.3">
      <c r="A49" s="55">
        <v>11</v>
      </c>
      <c r="B49" s="55">
        <v>2</v>
      </c>
      <c r="C49" s="55">
        <v>0</v>
      </c>
      <c r="D49" s="55">
        <v>11</v>
      </c>
      <c r="E49" s="55">
        <v>2</v>
      </c>
      <c r="F49" s="55">
        <v>1</v>
      </c>
      <c r="G49" s="55">
        <v>11</v>
      </c>
      <c r="H49" s="55">
        <v>3</v>
      </c>
      <c r="I49" s="55">
        <v>0</v>
      </c>
      <c r="J49" s="55">
        <v>11</v>
      </c>
      <c r="K49" s="55">
        <v>3</v>
      </c>
      <c r="L49" s="55">
        <v>1</v>
      </c>
      <c r="M49" s="55">
        <v>11</v>
      </c>
      <c r="N49" s="55">
        <v>4</v>
      </c>
      <c r="O49" s="55">
        <v>0</v>
      </c>
    </row>
    <row r="50" spans="1:15" ht="15" hidden="1" customHeight="1" x14ac:dyDescent="0.3">
      <c r="A50" s="55" t="s">
        <v>83</v>
      </c>
      <c r="B50" s="55" t="s">
        <v>84</v>
      </c>
      <c r="C50" s="55" t="s">
        <v>85</v>
      </c>
      <c r="D50" s="55" t="s">
        <v>83</v>
      </c>
      <c r="E50" s="55" t="s">
        <v>84</v>
      </c>
      <c r="F50" s="55" t="s">
        <v>85</v>
      </c>
      <c r="G50" s="55" t="s">
        <v>83</v>
      </c>
      <c r="H50" s="55" t="s">
        <v>84</v>
      </c>
      <c r="I50" s="55" t="s">
        <v>85</v>
      </c>
      <c r="J50" s="55" t="s">
        <v>83</v>
      </c>
      <c r="K50" s="55" t="s">
        <v>84</v>
      </c>
      <c r="L50" s="55" t="s">
        <v>85</v>
      </c>
      <c r="M50" s="55" t="s">
        <v>83</v>
      </c>
      <c r="N50" s="55" t="s">
        <v>84</v>
      </c>
      <c r="O50" s="55" t="s">
        <v>85</v>
      </c>
    </row>
    <row r="51" spans="1:15" ht="15" hidden="1" customHeight="1" x14ac:dyDescent="0.3">
      <c r="A51" s="55">
        <v>12</v>
      </c>
      <c r="B51" s="55">
        <v>2</v>
      </c>
      <c r="C51" s="55">
        <v>0</v>
      </c>
      <c r="D51" s="55">
        <v>12</v>
      </c>
      <c r="E51" s="55">
        <v>2</v>
      </c>
      <c r="F51" s="55">
        <v>1</v>
      </c>
      <c r="G51" s="55">
        <v>12</v>
      </c>
      <c r="H51" s="55">
        <v>3</v>
      </c>
      <c r="I51" s="55">
        <v>0</v>
      </c>
      <c r="J51" s="55">
        <v>12</v>
      </c>
      <c r="K51" s="55">
        <v>3</v>
      </c>
      <c r="L51" s="55">
        <v>1</v>
      </c>
      <c r="M51" s="55">
        <v>12</v>
      </c>
      <c r="N51" s="55">
        <v>4</v>
      </c>
      <c r="O51" s="55">
        <v>0</v>
      </c>
    </row>
    <row r="52" spans="1:15" ht="15" hidden="1" customHeight="1" x14ac:dyDescent="0.3">
      <c r="A52" s="55" t="s">
        <v>83</v>
      </c>
      <c r="B52" s="55" t="s">
        <v>84</v>
      </c>
      <c r="C52" s="55" t="s">
        <v>85</v>
      </c>
      <c r="D52" s="55" t="s">
        <v>83</v>
      </c>
      <c r="E52" s="55" t="s">
        <v>84</v>
      </c>
      <c r="F52" s="55" t="s">
        <v>85</v>
      </c>
      <c r="G52" s="55" t="s">
        <v>83</v>
      </c>
      <c r="H52" s="55" t="s">
        <v>84</v>
      </c>
      <c r="I52" s="55" t="s">
        <v>85</v>
      </c>
      <c r="J52" s="55" t="s">
        <v>83</v>
      </c>
      <c r="K52" s="55" t="s">
        <v>84</v>
      </c>
      <c r="L52" s="55" t="s">
        <v>85</v>
      </c>
      <c r="M52" s="55" t="s">
        <v>83</v>
      </c>
      <c r="N52" s="55" t="s">
        <v>84</v>
      </c>
      <c r="O52" s="55" t="s">
        <v>85</v>
      </c>
    </row>
    <row r="53" spans="1:15" ht="15" hidden="1" customHeight="1" x14ac:dyDescent="0.3">
      <c r="A53" s="55">
        <v>13</v>
      </c>
      <c r="B53" s="55">
        <v>2</v>
      </c>
      <c r="C53" s="55">
        <v>0</v>
      </c>
      <c r="D53" s="55">
        <v>13</v>
      </c>
      <c r="E53" s="55">
        <v>2</v>
      </c>
      <c r="F53" s="55">
        <v>1</v>
      </c>
      <c r="G53" s="55">
        <v>13</v>
      </c>
      <c r="H53" s="55">
        <v>3</v>
      </c>
      <c r="I53" s="55">
        <v>0</v>
      </c>
      <c r="J53" s="55">
        <v>13</v>
      </c>
      <c r="K53" s="55">
        <v>3</v>
      </c>
      <c r="L53" s="55">
        <v>1</v>
      </c>
      <c r="M53" s="55">
        <v>13</v>
      </c>
      <c r="N53" s="55">
        <v>4</v>
      </c>
      <c r="O53" s="55">
        <v>0</v>
      </c>
    </row>
    <row r="54" spans="1:15" ht="15" hidden="1" customHeight="1" x14ac:dyDescent="0.3">
      <c r="A54" s="55" t="s">
        <v>83</v>
      </c>
      <c r="B54" s="55" t="s">
        <v>84</v>
      </c>
      <c r="C54" s="55" t="s">
        <v>85</v>
      </c>
      <c r="D54" s="55" t="s">
        <v>83</v>
      </c>
      <c r="E54" s="55" t="s">
        <v>84</v>
      </c>
      <c r="F54" s="55" t="s">
        <v>85</v>
      </c>
      <c r="G54" s="55" t="s">
        <v>83</v>
      </c>
      <c r="H54" s="55" t="s">
        <v>84</v>
      </c>
      <c r="I54" s="55" t="s">
        <v>85</v>
      </c>
      <c r="J54" s="55" t="s">
        <v>83</v>
      </c>
      <c r="K54" s="55" t="s">
        <v>84</v>
      </c>
      <c r="L54" s="55" t="s">
        <v>85</v>
      </c>
      <c r="M54" s="55" t="s">
        <v>83</v>
      </c>
      <c r="N54" s="55" t="s">
        <v>84</v>
      </c>
      <c r="O54" s="55" t="s">
        <v>85</v>
      </c>
    </row>
    <row r="55" spans="1:15" ht="15" hidden="1" customHeight="1" x14ac:dyDescent="0.3">
      <c r="A55" s="55">
        <v>14</v>
      </c>
      <c r="B55" s="55">
        <v>2</v>
      </c>
      <c r="C55" s="55">
        <v>0</v>
      </c>
      <c r="D55" s="55">
        <v>14</v>
      </c>
      <c r="E55" s="55">
        <v>2</v>
      </c>
      <c r="F55" s="55">
        <v>1</v>
      </c>
      <c r="G55" s="55">
        <v>14</v>
      </c>
      <c r="H55" s="55">
        <v>3</v>
      </c>
      <c r="I55" s="55">
        <v>0</v>
      </c>
      <c r="J55" s="55">
        <v>14</v>
      </c>
      <c r="K55" s="55">
        <v>3</v>
      </c>
      <c r="L55" s="55">
        <v>1</v>
      </c>
      <c r="M55" s="55">
        <v>14</v>
      </c>
      <c r="N55" s="55">
        <v>4</v>
      </c>
      <c r="O55" s="55">
        <v>0</v>
      </c>
    </row>
    <row r="56" spans="1:15" ht="15" hidden="1" customHeight="1" x14ac:dyDescent="0.3">
      <c r="A56" s="55" t="s">
        <v>83</v>
      </c>
      <c r="B56" s="55" t="s">
        <v>84</v>
      </c>
      <c r="C56" s="55" t="s">
        <v>85</v>
      </c>
      <c r="D56" s="55" t="s">
        <v>83</v>
      </c>
      <c r="E56" s="55" t="s">
        <v>84</v>
      </c>
      <c r="F56" s="55" t="s">
        <v>85</v>
      </c>
      <c r="G56" s="55" t="s">
        <v>83</v>
      </c>
      <c r="H56" s="55" t="s">
        <v>84</v>
      </c>
      <c r="I56" s="55" t="s">
        <v>85</v>
      </c>
      <c r="J56" s="55" t="s">
        <v>83</v>
      </c>
      <c r="K56" s="55" t="s">
        <v>84</v>
      </c>
      <c r="L56" s="55" t="s">
        <v>85</v>
      </c>
      <c r="M56" s="55" t="s">
        <v>83</v>
      </c>
      <c r="N56" s="55" t="s">
        <v>84</v>
      </c>
      <c r="O56" s="55" t="s">
        <v>85</v>
      </c>
    </row>
    <row r="57" spans="1:15" ht="15" hidden="1" customHeight="1" x14ac:dyDescent="0.3">
      <c r="A57" s="55">
        <v>15</v>
      </c>
      <c r="B57" s="55">
        <v>2</v>
      </c>
      <c r="C57" s="55">
        <v>0</v>
      </c>
      <c r="D57" s="55">
        <v>15</v>
      </c>
      <c r="E57" s="55">
        <v>2</v>
      </c>
      <c r="F57" s="55">
        <v>1</v>
      </c>
      <c r="G57" s="55">
        <v>15</v>
      </c>
      <c r="H57" s="55">
        <v>3</v>
      </c>
      <c r="I57" s="55">
        <v>0</v>
      </c>
      <c r="J57" s="55">
        <v>15</v>
      </c>
      <c r="K57" s="55">
        <v>3</v>
      </c>
      <c r="L57" s="55">
        <v>1</v>
      </c>
      <c r="M57" s="55">
        <v>15</v>
      </c>
      <c r="N57" s="55">
        <v>4</v>
      </c>
      <c r="O57" s="55">
        <v>0</v>
      </c>
    </row>
    <row r="58" spans="1:15" ht="15" hidden="1" customHeight="1" x14ac:dyDescent="0.3">
      <c r="A58" s="55" t="s">
        <v>83</v>
      </c>
      <c r="B58" s="55" t="s">
        <v>84</v>
      </c>
      <c r="C58" s="55" t="s">
        <v>85</v>
      </c>
      <c r="D58" s="55" t="s">
        <v>83</v>
      </c>
      <c r="E58" s="55" t="s">
        <v>84</v>
      </c>
      <c r="F58" s="55" t="s">
        <v>85</v>
      </c>
      <c r="G58" s="55" t="s">
        <v>83</v>
      </c>
      <c r="H58" s="55" t="s">
        <v>84</v>
      </c>
      <c r="I58" s="55" t="s">
        <v>85</v>
      </c>
      <c r="J58" s="55" t="s">
        <v>83</v>
      </c>
      <c r="K58" s="55" t="s">
        <v>84</v>
      </c>
      <c r="L58" s="55" t="s">
        <v>85</v>
      </c>
      <c r="M58" s="55" t="s">
        <v>83</v>
      </c>
      <c r="N58" s="55" t="s">
        <v>84</v>
      </c>
      <c r="O58" s="55" t="s">
        <v>85</v>
      </c>
    </row>
    <row r="59" spans="1:15" ht="15" hidden="1" customHeight="1" x14ac:dyDescent="0.3">
      <c r="A59" s="55">
        <v>16</v>
      </c>
      <c r="B59" s="55">
        <v>2</v>
      </c>
      <c r="C59" s="55">
        <v>0</v>
      </c>
      <c r="D59" s="55">
        <v>16</v>
      </c>
      <c r="E59" s="55">
        <v>2</v>
      </c>
      <c r="F59" s="55">
        <v>1</v>
      </c>
      <c r="G59" s="55">
        <v>16</v>
      </c>
      <c r="H59" s="55">
        <v>3</v>
      </c>
      <c r="I59" s="55">
        <v>0</v>
      </c>
      <c r="J59" s="55">
        <v>16</v>
      </c>
      <c r="K59" s="55">
        <v>3</v>
      </c>
      <c r="L59" s="55">
        <v>1</v>
      </c>
      <c r="M59" s="55">
        <v>16</v>
      </c>
      <c r="N59" s="55">
        <v>4</v>
      </c>
      <c r="O59" s="55">
        <v>0</v>
      </c>
    </row>
    <row r="60" spans="1:15" ht="15" hidden="1" customHeight="1" x14ac:dyDescent="0.3">
      <c r="A60" s="55" t="s">
        <v>83</v>
      </c>
      <c r="B60" s="55" t="s">
        <v>84</v>
      </c>
      <c r="C60" s="55" t="s">
        <v>85</v>
      </c>
      <c r="D60" s="55" t="s">
        <v>83</v>
      </c>
      <c r="E60" s="55" t="s">
        <v>84</v>
      </c>
      <c r="F60" s="55" t="s">
        <v>85</v>
      </c>
      <c r="G60" s="55" t="s">
        <v>83</v>
      </c>
      <c r="H60" s="55" t="s">
        <v>84</v>
      </c>
      <c r="I60" s="55" t="s">
        <v>85</v>
      </c>
      <c r="J60" s="55" t="s">
        <v>83</v>
      </c>
      <c r="K60" s="55" t="s">
        <v>84</v>
      </c>
      <c r="L60" s="55" t="s">
        <v>85</v>
      </c>
      <c r="M60" s="55" t="s">
        <v>83</v>
      </c>
      <c r="N60" s="55" t="s">
        <v>84</v>
      </c>
      <c r="O60" s="55" t="s">
        <v>85</v>
      </c>
    </row>
    <row r="61" spans="1:15" ht="15" hidden="1" customHeight="1" x14ac:dyDescent="0.3">
      <c r="A61" s="55">
        <v>17</v>
      </c>
      <c r="B61" s="55">
        <v>2</v>
      </c>
      <c r="C61" s="55">
        <v>0</v>
      </c>
      <c r="D61" s="55">
        <v>17</v>
      </c>
      <c r="E61" s="55">
        <v>2</v>
      </c>
      <c r="F61" s="55">
        <v>1</v>
      </c>
      <c r="G61" s="55">
        <v>17</v>
      </c>
      <c r="H61" s="55">
        <v>3</v>
      </c>
      <c r="I61" s="55">
        <v>0</v>
      </c>
      <c r="J61" s="55">
        <v>17</v>
      </c>
      <c r="K61" s="55">
        <v>3</v>
      </c>
      <c r="L61" s="55">
        <v>1</v>
      </c>
      <c r="M61" s="55">
        <v>17</v>
      </c>
      <c r="N61" s="55">
        <v>4</v>
      </c>
      <c r="O61" s="55">
        <v>0</v>
      </c>
    </row>
    <row r="62" spans="1:15" ht="15" hidden="1" customHeight="1" x14ac:dyDescent="0.3"/>
    <row r="63" spans="1:15" ht="15" hidden="1" customHeight="1" x14ac:dyDescent="0.3"/>
    <row r="64" spans="1:15" ht="15" hidden="1" customHeight="1" x14ac:dyDescent="0.3">
      <c r="A64" s="55" t="s">
        <v>86</v>
      </c>
      <c r="B64" s="55" t="s">
        <v>81</v>
      </c>
      <c r="C64" s="55" t="s">
        <v>86</v>
      </c>
      <c r="D64" s="55" t="s">
        <v>81</v>
      </c>
      <c r="E64" s="55" t="s">
        <v>86</v>
      </c>
      <c r="F64" s="55" t="s">
        <v>81</v>
      </c>
      <c r="H64" s="57" t="s">
        <v>87</v>
      </c>
      <c r="I64" s="57" t="s">
        <v>88</v>
      </c>
      <c r="J64" s="57" t="s">
        <v>87</v>
      </c>
      <c r="K64" s="57" t="s">
        <v>88</v>
      </c>
      <c r="L64" s="57" t="s">
        <v>87</v>
      </c>
      <c r="M64" s="57" t="s">
        <v>88</v>
      </c>
      <c r="N64" s="57" t="s">
        <v>87</v>
      </c>
      <c r="O64" s="57" t="s">
        <v>88</v>
      </c>
    </row>
    <row r="65" spans="1:15" ht="15" hidden="1" customHeight="1" x14ac:dyDescent="0.3">
      <c r="A65" s="55">
        <v>1</v>
      </c>
      <c r="B65" s="55">
        <v>1</v>
      </c>
      <c r="C65" s="55">
        <v>2</v>
      </c>
      <c r="D65" s="55">
        <v>1</v>
      </c>
      <c r="E65" s="55">
        <v>3</v>
      </c>
      <c r="F65" s="55">
        <v>1</v>
      </c>
      <c r="H65" s="55">
        <v>1</v>
      </c>
      <c r="I65" s="55">
        <v>1</v>
      </c>
      <c r="J65" s="55">
        <v>2</v>
      </c>
      <c r="K65" s="55">
        <v>1</v>
      </c>
      <c r="L65" s="55">
        <v>3</v>
      </c>
      <c r="M65" s="55">
        <v>1</v>
      </c>
      <c r="N65" s="55">
        <v>4</v>
      </c>
      <c r="O65" s="55">
        <v>1</v>
      </c>
    </row>
    <row r="66" spans="1:15" ht="15" hidden="1" customHeight="1" x14ac:dyDescent="0.3">
      <c r="A66" s="55" t="s">
        <v>86</v>
      </c>
      <c r="B66" s="55" t="s">
        <v>81</v>
      </c>
      <c r="C66" s="55" t="s">
        <v>86</v>
      </c>
      <c r="D66" s="55" t="s">
        <v>81</v>
      </c>
      <c r="E66" s="55" t="s">
        <v>86</v>
      </c>
      <c r="F66" s="55" t="s">
        <v>81</v>
      </c>
      <c r="H66" s="57" t="s">
        <v>87</v>
      </c>
      <c r="I66" s="57" t="s">
        <v>88</v>
      </c>
      <c r="J66" s="57" t="s">
        <v>87</v>
      </c>
      <c r="K66" s="57" t="s">
        <v>88</v>
      </c>
      <c r="L66" s="57" t="s">
        <v>87</v>
      </c>
      <c r="M66" s="57" t="s">
        <v>88</v>
      </c>
      <c r="N66" s="57" t="s">
        <v>87</v>
      </c>
      <c r="O66" s="57" t="s">
        <v>88</v>
      </c>
    </row>
    <row r="67" spans="1:15" ht="15" hidden="1" customHeight="1" x14ac:dyDescent="0.3">
      <c r="A67" s="55">
        <v>1</v>
      </c>
      <c r="B67" s="55">
        <v>2</v>
      </c>
      <c r="C67" s="55">
        <v>2</v>
      </c>
      <c r="D67" s="55">
        <v>2</v>
      </c>
      <c r="E67" s="55">
        <v>3</v>
      </c>
      <c r="F67" s="55">
        <v>2</v>
      </c>
      <c r="H67" s="55">
        <v>1</v>
      </c>
      <c r="I67" s="55">
        <v>2</v>
      </c>
      <c r="J67" s="55">
        <v>2</v>
      </c>
      <c r="K67" s="55">
        <v>2</v>
      </c>
      <c r="L67" s="55">
        <v>3</v>
      </c>
      <c r="M67" s="55">
        <v>2</v>
      </c>
      <c r="N67" s="55">
        <v>4</v>
      </c>
      <c r="O67" s="55">
        <v>2</v>
      </c>
    </row>
    <row r="68" spans="1:15" ht="15" hidden="1" customHeight="1" x14ac:dyDescent="0.3">
      <c r="A68" s="55" t="s">
        <v>86</v>
      </c>
      <c r="B68" s="55" t="s">
        <v>81</v>
      </c>
      <c r="C68" s="55" t="s">
        <v>86</v>
      </c>
      <c r="D68" s="55" t="s">
        <v>81</v>
      </c>
      <c r="E68" s="55" t="s">
        <v>86</v>
      </c>
      <c r="F68" s="55" t="s">
        <v>81</v>
      </c>
      <c r="H68" s="57" t="s">
        <v>87</v>
      </c>
      <c r="I68" s="57" t="s">
        <v>88</v>
      </c>
      <c r="J68" s="57" t="s">
        <v>87</v>
      </c>
      <c r="K68" s="57" t="s">
        <v>88</v>
      </c>
      <c r="L68" s="57" t="s">
        <v>87</v>
      </c>
      <c r="M68" s="57" t="s">
        <v>88</v>
      </c>
      <c r="N68" s="57" t="s">
        <v>87</v>
      </c>
      <c r="O68" s="57" t="s">
        <v>88</v>
      </c>
    </row>
    <row r="69" spans="1:15" ht="15" hidden="1" customHeight="1" x14ac:dyDescent="0.3">
      <c r="A69" s="55">
        <v>1</v>
      </c>
      <c r="B69" s="55">
        <v>3</v>
      </c>
      <c r="C69" s="55">
        <v>2</v>
      </c>
      <c r="D69" s="55">
        <v>3</v>
      </c>
      <c r="E69" s="55">
        <v>3</v>
      </c>
      <c r="F69" s="55">
        <v>3</v>
      </c>
      <c r="H69" s="55">
        <v>1</v>
      </c>
      <c r="I69" s="55">
        <v>3</v>
      </c>
      <c r="J69" s="55">
        <v>2</v>
      </c>
      <c r="K69" s="55">
        <v>3</v>
      </c>
      <c r="L69" s="55">
        <v>3</v>
      </c>
      <c r="M69" s="55">
        <v>3</v>
      </c>
      <c r="N69" s="55">
        <v>4</v>
      </c>
      <c r="O69" s="55">
        <v>3</v>
      </c>
    </row>
    <row r="70" spans="1:15" ht="15" hidden="1" customHeight="1" x14ac:dyDescent="0.3">
      <c r="A70" s="55" t="s">
        <v>86</v>
      </c>
      <c r="B70" s="55" t="s">
        <v>81</v>
      </c>
      <c r="C70" s="55" t="s">
        <v>86</v>
      </c>
      <c r="D70" s="55" t="s">
        <v>81</v>
      </c>
      <c r="E70" s="55" t="s">
        <v>86</v>
      </c>
      <c r="F70" s="55" t="s">
        <v>81</v>
      </c>
      <c r="H70" s="57" t="s">
        <v>87</v>
      </c>
      <c r="I70" s="57" t="s">
        <v>88</v>
      </c>
      <c r="J70" s="57" t="s">
        <v>87</v>
      </c>
      <c r="K70" s="57" t="s">
        <v>88</v>
      </c>
      <c r="L70" s="57" t="s">
        <v>87</v>
      </c>
      <c r="M70" s="57" t="s">
        <v>88</v>
      </c>
      <c r="N70" s="57" t="s">
        <v>87</v>
      </c>
      <c r="O70" s="57" t="s">
        <v>88</v>
      </c>
    </row>
    <row r="71" spans="1:15" ht="15" hidden="1" customHeight="1" x14ac:dyDescent="0.3">
      <c r="A71" s="55">
        <v>1</v>
      </c>
      <c r="B71" s="55">
        <v>4</v>
      </c>
      <c r="C71" s="55">
        <v>2</v>
      </c>
      <c r="D71" s="55">
        <v>4</v>
      </c>
      <c r="E71" s="55">
        <v>3</v>
      </c>
      <c r="F71" s="55">
        <v>4</v>
      </c>
      <c r="H71" s="55">
        <v>1</v>
      </c>
      <c r="I71" s="55">
        <v>4</v>
      </c>
      <c r="J71" s="55">
        <v>2</v>
      </c>
      <c r="K71" s="55">
        <v>4</v>
      </c>
      <c r="L71" s="55">
        <v>3</v>
      </c>
      <c r="M71" s="55">
        <v>4</v>
      </c>
      <c r="N71" s="55">
        <v>4</v>
      </c>
      <c r="O71" s="55">
        <v>4</v>
      </c>
    </row>
    <row r="72" spans="1:15" ht="15" hidden="1" customHeight="1" x14ac:dyDescent="0.3">
      <c r="A72" s="55" t="s">
        <v>86</v>
      </c>
      <c r="B72" s="55" t="s">
        <v>81</v>
      </c>
      <c r="C72" s="55" t="s">
        <v>86</v>
      </c>
      <c r="D72" s="55" t="s">
        <v>81</v>
      </c>
      <c r="E72" s="55" t="s">
        <v>86</v>
      </c>
      <c r="F72" s="55" t="s">
        <v>81</v>
      </c>
      <c r="H72" s="57" t="s">
        <v>87</v>
      </c>
      <c r="I72" s="57" t="s">
        <v>88</v>
      </c>
      <c r="J72" s="57" t="s">
        <v>87</v>
      </c>
      <c r="K72" s="57" t="s">
        <v>88</v>
      </c>
      <c r="L72" s="57" t="s">
        <v>87</v>
      </c>
      <c r="M72" s="57" t="s">
        <v>88</v>
      </c>
      <c r="N72" s="57" t="s">
        <v>87</v>
      </c>
      <c r="O72" s="57" t="s">
        <v>88</v>
      </c>
    </row>
    <row r="73" spans="1:15" ht="15" hidden="1" customHeight="1" x14ac:dyDescent="0.3">
      <c r="A73" s="55">
        <v>1</v>
      </c>
      <c r="B73" s="55">
        <v>5</v>
      </c>
      <c r="C73" s="55">
        <v>2</v>
      </c>
      <c r="D73" s="55">
        <v>5</v>
      </c>
      <c r="E73" s="55">
        <v>3</v>
      </c>
      <c r="F73" s="55">
        <v>5</v>
      </c>
      <c r="H73" s="55">
        <v>1</v>
      </c>
      <c r="I73" s="55">
        <v>5</v>
      </c>
      <c r="J73" s="55">
        <v>2</v>
      </c>
      <c r="K73" s="55">
        <v>5</v>
      </c>
      <c r="L73" s="55">
        <v>3</v>
      </c>
      <c r="M73" s="55">
        <v>5</v>
      </c>
      <c r="N73" s="55">
        <v>4</v>
      </c>
      <c r="O73" s="55">
        <v>5</v>
      </c>
    </row>
    <row r="74" spans="1:15" ht="15" hidden="1" customHeight="1" x14ac:dyDescent="0.3">
      <c r="A74" s="55" t="s">
        <v>86</v>
      </c>
      <c r="B74" s="55" t="s">
        <v>81</v>
      </c>
      <c r="C74" s="55" t="s">
        <v>86</v>
      </c>
      <c r="D74" s="55" t="s">
        <v>81</v>
      </c>
      <c r="E74" s="55" t="s">
        <v>86</v>
      </c>
      <c r="F74" s="55" t="s">
        <v>81</v>
      </c>
      <c r="H74" s="57" t="s">
        <v>87</v>
      </c>
      <c r="I74" s="57" t="s">
        <v>88</v>
      </c>
      <c r="J74" s="57" t="s">
        <v>87</v>
      </c>
      <c r="K74" s="57" t="s">
        <v>88</v>
      </c>
      <c r="L74" s="57" t="s">
        <v>87</v>
      </c>
      <c r="M74" s="57" t="s">
        <v>88</v>
      </c>
      <c r="N74" s="57" t="s">
        <v>87</v>
      </c>
      <c r="O74" s="57" t="s">
        <v>88</v>
      </c>
    </row>
    <row r="75" spans="1:15" ht="15" hidden="1" customHeight="1" x14ac:dyDescent="0.3">
      <c r="A75" s="55">
        <v>1</v>
      </c>
      <c r="B75" s="55">
        <v>6</v>
      </c>
      <c r="C75" s="55">
        <v>2</v>
      </c>
      <c r="D75" s="55">
        <v>6</v>
      </c>
      <c r="E75" s="55">
        <v>3</v>
      </c>
      <c r="F75" s="55">
        <v>6</v>
      </c>
      <c r="H75" s="55">
        <v>1</v>
      </c>
      <c r="I75" s="55">
        <v>6</v>
      </c>
      <c r="J75" s="55">
        <v>2</v>
      </c>
      <c r="K75" s="55">
        <v>6</v>
      </c>
      <c r="L75" s="55">
        <v>3</v>
      </c>
      <c r="M75" s="55">
        <v>6</v>
      </c>
      <c r="N75" s="55">
        <v>4</v>
      </c>
      <c r="O75" s="55">
        <v>6</v>
      </c>
    </row>
    <row r="76" spans="1:15" ht="15" hidden="1" customHeight="1" x14ac:dyDescent="0.3">
      <c r="A76" s="55" t="s">
        <v>86</v>
      </c>
      <c r="B76" s="55" t="s">
        <v>81</v>
      </c>
      <c r="C76" s="55" t="s">
        <v>86</v>
      </c>
      <c r="D76" s="55" t="s">
        <v>81</v>
      </c>
      <c r="E76" s="55" t="s">
        <v>86</v>
      </c>
      <c r="F76" s="55" t="s">
        <v>81</v>
      </c>
      <c r="H76" s="57" t="s">
        <v>87</v>
      </c>
      <c r="I76" s="57" t="s">
        <v>88</v>
      </c>
      <c r="J76" s="57" t="s">
        <v>87</v>
      </c>
      <c r="K76" s="57" t="s">
        <v>88</v>
      </c>
      <c r="L76" s="57" t="s">
        <v>87</v>
      </c>
      <c r="M76" s="57" t="s">
        <v>88</v>
      </c>
      <c r="N76" s="57" t="s">
        <v>87</v>
      </c>
      <c r="O76" s="57" t="s">
        <v>88</v>
      </c>
    </row>
    <row r="77" spans="1:15" ht="15" hidden="1" customHeight="1" x14ac:dyDescent="0.3">
      <c r="A77" s="55">
        <v>1</v>
      </c>
      <c r="B77" s="55">
        <v>7</v>
      </c>
      <c r="C77" s="55">
        <v>2</v>
      </c>
      <c r="D77" s="55">
        <v>7</v>
      </c>
      <c r="E77" s="55">
        <v>3</v>
      </c>
      <c r="F77" s="55">
        <v>7</v>
      </c>
      <c r="H77" s="55">
        <v>1</v>
      </c>
      <c r="I77" s="55">
        <v>7</v>
      </c>
      <c r="J77" s="55">
        <v>2</v>
      </c>
      <c r="K77" s="55">
        <v>7</v>
      </c>
      <c r="L77" s="55">
        <v>3</v>
      </c>
      <c r="M77" s="55">
        <v>7</v>
      </c>
      <c r="N77" s="55">
        <v>4</v>
      </c>
      <c r="O77" s="55">
        <v>7</v>
      </c>
    </row>
    <row r="78" spans="1:15" ht="15" hidden="1" customHeight="1" x14ac:dyDescent="0.3">
      <c r="A78" s="55" t="s">
        <v>86</v>
      </c>
      <c r="B78" s="55" t="s">
        <v>81</v>
      </c>
      <c r="C78" s="55" t="s">
        <v>86</v>
      </c>
      <c r="D78" s="55" t="s">
        <v>81</v>
      </c>
      <c r="E78" s="55" t="s">
        <v>86</v>
      </c>
      <c r="F78" s="55" t="s">
        <v>81</v>
      </c>
      <c r="H78" s="57" t="s">
        <v>87</v>
      </c>
      <c r="I78" s="57" t="s">
        <v>88</v>
      </c>
      <c r="J78" s="57" t="s">
        <v>87</v>
      </c>
      <c r="K78" s="57" t="s">
        <v>88</v>
      </c>
      <c r="L78" s="57" t="s">
        <v>87</v>
      </c>
      <c r="M78" s="57" t="s">
        <v>88</v>
      </c>
      <c r="N78" s="57" t="s">
        <v>87</v>
      </c>
      <c r="O78" s="57" t="s">
        <v>88</v>
      </c>
    </row>
    <row r="79" spans="1:15" ht="15" hidden="1" customHeight="1" x14ac:dyDescent="0.3">
      <c r="A79" s="55">
        <v>1</v>
      </c>
      <c r="B79" s="55">
        <v>8</v>
      </c>
      <c r="C79" s="55">
        <v>2</v>
      </c>
      <c r="D79" s="55">
        <v>8</v>
      </c>
      <c r="E79" s="55">
        <v>3</v>
      </c>
      <c r="F79" s="55">
        <v>8</v>
      </c>
      <c r="H79" s="55">
        <v>1</v>
      </c>
      <c r="I79" s="55">
        <v>8</v>
      </c>
      <c r="J79" s="55">
        <v>2</v>
      </c>
      <c r="K79" s="55">
        <v>8</v>
      </c>
      <c r="L79" s="55">
        <v>3</v>
      </c>
      <c r="M79" s="55">
        <v>8</v>
      </c>
      <c r="N79" s="55">
        <v>4</v>
      </c>
      <c r="O79" s="55">
        <v>8</v>
      </c>
    </row>
    <row r="80" spans="1:15" ht="15" hidden="1" customHeight="1" x14ac:dyDescent="0.3">
      <c r="A80" s="55" t="s">
        <v>86</v>
      </c>
      <c r="B80" s="55" t="s">
        <v>81</v>
      </c>
      <c r="C80" s="55" t="s">
        <v>86</v>
      </c>
      <c r="D80" s="55" t="s">
        <v>81</v>
      </c>
      <c r="E80" s="55" t="s">
        <v>86</v>
      </c>
      <c r="F80" s="55" t="s">
        <v>81</v>
      </c>
      <c r="H80" s="57" t="s">
        <v>87</v>
      </c>
      <c r="I80" s="57" t="s">
        <v>88</v>
      </c>
      <c r="J80" s="57" t="s">
        <v>87</v>
      </c>
      <c r="K80" s="57" t="s">
        <v>88</v>
      </c>
      <c r="L80" s="57" t="s">
        <v>87</v>
      </c>
      <c r="M80" s="57" t="s">
        <v>88</v>
      </c>
      <c r="N80" s="57" t="s">
        <v>87</v>
      </c>
      <c r="O80" s="57" t="s">
        <v>88</v>
      </c>
    </row>
    <row r="81" spans="1:15" ht="15" hidden="1" customHeight="1" x14ac:dyDescent="0.3">
      <c r="A81" s="55">
        <v>1</v>
      </c>
      <c r="B81" s="55">
        <v>9</v>
      </c>
      <c r="C81" s="55">
        <v>2</v>
      </c>
      <c r="D81" s="55">
        <v>9</v>
      </c>
      <c r="E81" s="55">
        <v>3</v>
      </c>
      <c r="F81" s="55">
        <v>9</v>
      </c>
      <c r="H81" s="55">
        <v>1</v>
      </c>
      <c r="I81" s="55">
        <v>9</v>
      </c>
      <c r="J81" s="55">
        <v>2</v>
      </c>
      <c r="K81" s="55">
        <v>9</v>
      </c>
      <c r="L81" s="55">
        <v>3</v>
      </c>
      <c r="M81" s="55">
        <v>9</v>
      </c>
      <c r="N81" s="55">
        <v>4</v>
      </c>
      <c r="O81" s="55">
        <v>9</v>
      </c>
    </row>
    <row r="82" spans="1:15" ht="15" hidden="1" customHeight="1" x14ac:dyDescent="0.3">
      <c r="A82" s="55" t="s">
        <v>86</v>
      </c>
      <c r="B82" s="55" t="s">
        <v>81</v>
      </c>
      <c r="C82" s="55" t="s">
        <v>86</v>
      </c>
      <c r="D82" s="55" t="s">
        <v>81</v>
      </c>
      <c r="E82" s="55" t="s">
        <v>86</v>
      </c>
      <c r="F82" s="55" t="s">
        <v>81</v>
      </c>
      <c r="H82" s="57" t="s">
        <v>87</v>
      </c>
      <c r="I82" s="57" t="s">
        <v>88</v>
      </c>
      <c r="J82" s="57" t="s">
        <v>87</v>
      </c>
      <c r="K82" s="57" t="s">
        <v>88</v>
      </c>
      <c r="L82" s="57" t="s">
        <v>87</v>
      </c>
      <c r="M82" s="57" t="s">
        <v>88</v>
      </c>
      <c r="N82" s="57" t="s">
        <v>87</v>
      </c>
      <c r="O82" s="57" t="s">
        <v>88</v>
      </c>
    </row>
    <row r="83" spans="1:15" ht="15" hidden="1" customHeight="1" x14ac:dyDescent="0.3">
      <c r="A83" s="55">
        <v>1</v>
      </c>
      <c r="B83" s="55">
        <v>10</v>
      </c>
      <c r="C83" s="55">
        <v>2</v>
      </c>
      <c r="D83" s="55">
        <v>10</v>
      </c>
      <c r="E83" s="55">
        <v>3</v>
      </c>
      <c r="F83" s="55">
        <v>10</v>
      </c>
      <c r="H83" s="55">
        <v>1</v>
      </c>
      <c r="I83" s="55">
        <v>10</v>
      </c>
      <c r="J83" s="55">
        <v>2</v>
      </c>
      <c r="K83" s="55">
        <v>10</v>
      </c>
      <c r="L83" s="55">
        <v>3</v>
      </c>
      <c r="M83" s="55">
        <v>10</v>
      </c>
      <c r="N83" s="55">
        <v>4</v>
      </c>
      <c r="O83" s="55">
        <v>10</v>
      </c>
    </row>
    <row r="84" spans="1:15" ht="15" hidden="1" customHeight="1" x14ac:dyDescent="0.3">
      <c r="A84" s="55" t="s">
        <v>86</v>
      </c>
      <c r="B84" s="55" t="s">
        <v>81</v>
      </c>
      <c r="C84" s="55" t="s">
        <v>86</v>
      </c>
      <c r="D84" s="55" t="s">
        <v>81</v>
      </c>
      <c r="E84" s="55" t="s">
        <v>86</v>
      </c>
      <c r="F84" s="55" t="s">
        <v>81</v>
      </c>
      <c r="H84" s="57" t="s">
        <v>87</v>
      </c>
      <c r="I84" s="57" t="s">
        <v>88</v>
      </c>
      <c r="J84" s="57" t="s">
        <v>87</v>
      </c>
      <c r="K84" s="57" t="s">
        <v>88</v>
      </c>
      <c r="L84" s="57" t="s">
        <v>87</v>
      </c>
      <c r="M84" s="57" t="s">
        <v>88</v>
      </c>
      <c r="N84" s="57" t="s">
        <v>87</v>
      </c>
      <c r="O84" s="57" t="s">
        <v>88</v>
      </c>
    </row>
    <row r="85" spans="1:15" ht="15" hidden="1" customHeight="1" x14ac:dyDescent="0.3">
      <c r="A85" s="55">
        <v>1</v>
      </c>
      <c r="B85" s="55">
        <v>11</v>
      </c>
      <c r="C85" s="55">
        <v>2</v>
      </c>
      <c r="D85" s="55">
        <v>11</v>
      </c>
      <c r="E85" s="55">
        <v>3</v>
      </c>
      <c r="F85" s="55">
        <v>11</v>
      </c>
      <c r="H85" s="55">
        <v>1</v>
      </c>
      <c r="I85" s="55">
        <v>11</v>
      </c>
      <c r="J85" s="55">
        <v>2</v>
      </c>
      <c r="K85" s="55">
        <v>11</v>
      </c>
      <c r="L85" s="55">
        <v>3</v>
      </c>
      <c r="M85" s="55">
        <v>11</v>
      </c>
      <c r="N85" s="55">
        <v>4</v>
      </c>
      <c r="O85" s="55">
        <v>11</v>
      </c>
    </row>
    <row r="86" spans="1:15" ht="15" hidden="1" customHeight="1" x14ac:dyDescent="0.3">
      <c r="A86" s="55" t="s">
        <v>86</v>
      </c>
      <c r="B86" s="55" t="s">
        <v>81</v>
      </c>
      <c r="C86" s="55" t="s">
        <v>86</v>
      </c>
      <c r="D86" s="55" t="s">
        <v>81</v>
      </c>
      <c r="E86" s="55" t="s">
        <v>86</v>
      </c>
      <c r="F86" s="55" t="s">
        <v>81</v>
      </c>
      <c r="H86" s="57" t="s">
        <v>87</v>
      </c>
      <c r="I86" s="57" t="s">
        <v>88</v>
      </c>
      <c r="J86" s="57" t="s">
        <v>87</v>
      </c>
      <c r="K86" s="57" t="s">
        <v>88</v>
      </c>
      <c r="L86" s="57" t="s">
        <v>87</v>
      </c>
      <c r="M86" s="57" t="s">
        <v>88</v>
      </c>
      <c r="N86" s="57" t="s">
        <v>87</v>
      </c>
      <c r="O86" s="57" t="s">
        <v>88</v>
      </c>
    </row>
    <row r="87" spans="1:15" ht="15" hidden="1" customHeight="1" x14ac:dyDescent="0.3">
      <c r="A87" s="55">
        <v>1</v>
      </c>
      <c r="B87" s="55">
        <v>12</v>
      </c>
      <c r="C87" s="55">
        <v>2</v>
      </c>
      <c r="D87" s="55">
        <v>12</v>
      </c>
      <c r="E87" s="55">
        <v>3</v>
      </c>
      <c r="F87" s="55">
        <v>12</v>
      </c>
      <c r="H87" s="55">
        <v>1</v>
      </c>
      <c r="I87" s="55">
        <v>12</v>
      </c>
      <c r="J87" s="55">
        <v>2</v>
      </c>
      <c r="K87" s="55">
        <v>12</v>
      </c>
      <c r="L87" s="55">
        <v>3</v>
      </c>
      <c r="M87" s="55">
        <v>12</v>
      </c>
      <c r="N87" s="55">
        <v>4</v>
      </c>
      <c r="O87" s="55">
        <v>12</v>
      </c>
    </row>
    <row r="88" spans="1:15" ht="15" hidden="1" customHeight="1" x14ac:dyDescent="0.3"/>
    <row r="89" spans="1:15" ht="15" hidden="1" customHeight="1" x14ac:dyDescent="0.3"/>
    <row r="90" spans="1:15" ht="15" hidden="1" customHeight="1" x14ac:dyDescent="0.3">
      <c r="A90" s="57" t="s">
        <v>87</v>
      </c>
      <c r="B90" s="57" t="s">
        <v>89</v>
      </c>
      <c r="C90" s="57" t="s">
        <v>87</v>
      </c>
      <c r="D90" s="57" t="s">
        <v>89</v>
      </c>
      <c r="E90" s="57" t="s">
        <v>87</v>
      </c>
      <c r="F90" s="57" t="s">
        <v>89</v>
      </c>
      <c r="G90" s="57" t="s">
        <v>87</v>
      </c>
      <c r="H90" s="57" t="s">
        <v>89</v>
      </c>
    </row>
    <row r="91" spans="1:15" ht="15" hidden="1" customHeight="1" x14ac:dyDescent="0.3">
      <c r="A91" s="55">
        <v>1</v>
      </c>
      <c r="B91" s="55">
        <v>1</v>
      </c>
      <c r="C91" s="55">
        <v>2</v>
      </c>
      <c r="D91" s="55">
        <v>1</v>
      </c>
      <c r="E91" s="55">
        <v>3</v>
      </c>
      <c r="F91" s="55">
        <v>1</v>
      </c>
      <c r="G91" s="55">
        <v>4</v>
      </c>
      <c r="H91" s="55">
        <v>1</v>
      </c>
    </row>
    <row r="92" spans="1:15" ht="15" hidden="1" customHeight="1" x14ac:dyDescent="0.3">
      <c r="A92" s="57" t="s">
        <v>87</v>
      </c>
      <c r="B92" s="57" t="s">
        <v>89</v>
      </c>
      <c r="C92" s="57" t="s">
        <v>87</v>
      </c>
      <c r="D92" s="57" t="s">
        <v>89</v>
      </c>
      <c r="E92" s="57" t="s">
        <v>87</v>
      </c>
      <c r="F92" s="57" t="s">
        <v>89</v>
      </c>
      <c r="G92" s="57" t="s">
        <v>87</v>
      </c>
      <c r="H92" s="57" t="s">
        <v>89</v>
      </c>
    </row>
    <row r="93" spans="1:15" ht="15" hidden="1" customHeight="1" x14ac:dyDescent="0.3">
      <c r="A93" s="55">
        <v>1</v>
      </c>
      <c r="B93" s="55">
        <v>2</v>
      </c>
      <c r="C93" s="55">
        <v>2</v>
      </c>
      <c r="D93" s="55">
        <v>2</v>
      </c>
      <c r="E93" s="55">
        <v>3</v>
      </c>
      <c r="F93" s="55">
        <v>2</v>
      </c>
      <c r="G93" s="55">
        <v>4</v>
      </c>
      <c r="H93" s="55">
        <v>2</v>
      </c>
    </row>
    <row r="94" spans="1:15" ht="15" hidden="1" customHeight="1" x14ac:dyDescent="0.3">
      <c r="A94" s="57" t="s">
        <v>87</v>
      </c>
      <c r="B94" s="57" t="s">
        <v>89</v>
      </c>
      <c r="C94" s="57" t="s">
        <v>87</v>
      </c>
      <c r="D94" s="57" t="s">
        <v>89</v>
      </c>
      <c r="E94" s="57" t="s">
        <v>87</v>
      </c>
      <c r="F94" s="57" t="s">
        <v>89</v>
      </c>
      <c r="G94" s="57" t="s">
        <v>87</v>
      </c>
      <c r="H94" s="57" t="s">
        <v>89</v>
      </c>
    </row>
    <row r="95" spans="1:15" ht="15" hidden="1" customHeight="1" x14ac:dyDescent="0.3">
      <c r="A95" s="55">
        <v>1</v>
      </c>
      <c r="B95" s="55">
        <v>3</v>
      </c>
      <c r="C95" s="55">
        <v>2</v>
      </c>
      <c r="D95" s="55">
        <v>3</v>
      </c>
      <c r="E95" s="55">
        <v>3</v>
      </c>
      <c r="F95" s="55">
        <v>3</v>
      </c>
      <c r="G95" s="55">
        <v>4</v>
      </c>
      <c r="H95" s="55">
        <v>3</v>
      </c>
    </row>
    <row r="96" spans="1:15" ht="15" hidden="1" customHeight="1" x14ac:dyDescent="0.3">
      <c r="A96" s="57" t="s">
        <v>87</v>
      </c>
      <c r="B96" s="57" t="s">
        <v>89</v>
      </c>
      <c r="C96" s="57" t="s">
        <v>87</v>
      </c>
      <c r="D96" s="57" t="s">
        <v>89</v>
      </c>
      <c r="E96" s="57" t="s">
        <v>87</v>
      </c>
      <c r="F96" s="57" t="s">
        <v>89</v>
      </c>
      <c r="G96" s="57" t="s">
        <v>87</v>
      </c>
      <c r="H96" s="57" t="s">
        <v>89</v>
      </c>
    </row>
    <row r="97" spans="1:8" ht="15" hidden="1" customHeight="1" x14ac:dyDescent="0.3">
      <c r="A97" s="55">
        <v>1</v>
      </c>
      <c r="B97" s="55">
        <v>4</v>
      </c>
      <c r="C97" s="55">
        <v>2</v>
      </c>
      <c r="D97" s="55">
        <v>4</v>
      </c>
      <c r="E97" s="55">
        <v>3</v>
      </c>
      <c r="F97" s="55">
        <v>4</v>
      </c>
      <c r="G97" s="55">
        <v>4</v>
      </c>
      <c r="H97" s="55">
        <v>4</v>
      </c>
    </row>
    <row r="98" spans="1:8" ht="15" hidden="1" customHeight="1" x14ac:dyDescent="0.3">
      <c r="A98" s="57" t="s">
        <v>87</v>
      </c>
      <c r="B98" s="57" t="s">
        <v>89</v>
      </c>
      <c r="C98" s="57" t="s">
        <v>87</v>
      </c>
      <c r="D98" s="57" t="s">
        <v>89</v>
      </c>
      <c r="E98" s="57" t="s">
        <v>87</v>
      </c>
      <c r="F98" s="57" t="s">
        <v>89</v>
      </c>
      <c r="G98" s="57" t="s">
        <v>87</v>
      </c>
      <c r="H98" s="57" t="s">
        <v>89</v>
      </c>
    </row>
    <row r="99" spans="1:8" ht="15" hidden="1" customHeight="1" x14ac:dyDescent="0.3">
      <c r="A99" s="55">
        <v>1</v>
      </c>
      <c r="B99" s="55">
        <v>5</v>
      </c>
      <c r="C99" s="55">
        <v>2</v>
      </c>
      <c r="D99" s="55">
        <v>5</v>
      </c>
      <c r="E99" s="55">
        <v>3</v>
      </c>
      <c r="F99" s="55">
        <v>5</v>
      </c>
      <c r="G99" s="55">
        <v>4</v>
      </c>
      <c r="H99" s="55">
        <v>5</v>
      </c>
    </row>
    <row r="100" spans="1:8" ht="15" hidden="1" customHeight="1" x14ac:dyDescent="0.3">
      <c r="A100" s="57" t="s">
        <v>87</v>
      </c>
      <c r="B100" s="57" t="s">
        <v>89</v>
      </c>
      <c r="C100" s="57" t="s">
        <v>87</v>
      </c>
      <c r="D100" s="57" t="s">
        <v>89</v>
      </c>
      <c r="E100" s="57" t="s">
        <v>87</v>
      </c>
      <c r="F100" s="57" t="s">
        <v>89</v>
      </c>
      <c r="G100" s="57" t="s">
        <v>87</v>
      </c>
      <c r="H100" s="57" t="s">
        <v>89</v>
      </c>
    </row>
    <row r="101" spans="1:8" ht="15" hidden="1" customHeight="1" x14ac:dyDescent="0.3">
      <c r="A101" s="55">
        <v>1</v>
      </c>
      <c r="B101" s="55">
        <v>6</v>
      </c>
      <c r="C101" s="55">
        <v>2</v>
      </c>
      <c r="D101" s="55">
        <v>6</v>
      </c>
      <c r="E101" s="55">
        <v>3</v>
      </c>
      <c r="F101" s="55">
        <v>6</v>
      </c>
      <c r="G101" s="55">
        <v>4</v>
      </c>
      <c r="H101" s="55">
        <v>6</v>
      </c>
    </row>
    <row r="102" spans="1:8" ht="15" hidden="1" customHeight="1" x14ac:dyDescent="0.3">
      <c r="A102" s="57" t="s">
        <v>87</v>
      </c>
      <c r="B102" s="57" t="s">
        <v>89</v>
      </c>
      <c r="C102" s="57" t="s">
        <v>87</v>
      </c>
      <c r="D102" s="57" t="s">
        <v>89</v>
      </c>
      <c r="E102" s="57" t="s">
        <v>87</v>
      </c>
      <c r="F102" s="57" t="s">
        <v>89</v>
      </c>
      <c r="G102" s="57" t="s">
        <v>87</v>
      </c>
      <c r="H102" s="57" t="s">
        <v>89</v>
      </c>
    </row>
    <row r="103" spans="1:8" ht="15" hidden="1" customHeight="1" x14ac:dyDescent="0.3">
      <c r="A103" s="55">
        <v>1</v>
      </c>
      <c r="B103" s="55">
        <v>7</v>
      </c>
      <c r="C103" s="55">
        <v>2</v>
      </c>
      <c r="D103" s="55">
        <v>7</v>
      </c>
      <c r="E103" s="55">
        <v>3</v>
      </c>
      <c r="F103" s="55">
        <v>7</v>
      </c>
      <c r="G103" s="55">
        <v>4</v>
      </c>
      <c r="H103" s="55">
        <v>7</v>
      </c>
    </row>
    <row r="104" spans="1:8" ht="15" hidden="1" customHeight="1" x14ac:dyDescent="0.3">
      <c r="A104" s="57" t="s">
        <v>87</v>
      </c>
      <c r="B104" s="57" t="s">
        <v>89</v>
      </c>
      <c r="C104" s="57" t="s">
        <v>87</v>
      </c>
      <c r="D104" s="57" t="s">
        <v>89</v>
      </c>
      <c r="E104" s="57" t="s">
        <v>87</v>
      </c>
      <c r="F104" s="57" t="s">
        <v>89</v>
      </c>
      <c r="G104" s="57" t="s">
        <v>87</v>
      </c>
      <c r="H104" s="57" t="s">
        <v>89</v>
      </c>
    </row>
    <row r="105" spans="1:8" ht="15" hidden="1" customHeight="1" x14ac:dyDescent="0.3">
      <c r="A105" s="55">
        <v>1</v>
      </c>
      <c r="B105" s="55">
        <v>8</v>
      </c>
      <c r="C105" s="55">
        <v>2</v>
      </c>
      <c r="D105" s="55">
        <v>8</v>
      </c>
      <c r="E105" s="55">
        <v>3</v>
      </c>
      <c r="F105" s="55">
        <v>8</v>
      </c>
      <c r="G105" s="55">
        <v>4</v>
      </c>
      <c r="H105" s="55">
        <v>8</v>
      </c>
    </row>
    <row r="106" spans="1:8" ht="15" hidden="1" customHeight="1" x14ac:dyDescent="0.3">
      <c r="A106" s="57" t="s">
        <v>87</v>
      </c>
      <c r="B106" s="57" t="s">
        <v>89</v>
      </c>
      <c r="C106" s="57" t="s">
        <v>87</v>
      </c>
      <c r="D106" s="57" t="s">
        <v>89</v>
      </c>
      <c r="E106" s="57" t="s">
        <v>87</v>
      </c>
      <c r="F106" s="57" t="s">
        <v>89</v>
      </c>
      <c r="G106" s="57" t="s">
        <v>87</v>
      </c>
      <c r="H106" s="57" t="s">
        <v>89</v>
      </c>
    </row>
    <row r="107" spans="1:8" ht="15" hidden="1" customHeight="1" x14ac:dyDescent="0.3">
      <c r="A107" s="55">
        <v>1</v>
      </c>
      <c r="B107" s="55">
        <v>9</v>
      </c>
      <c r="C107" s="55">
        <v>2</v>
      </c>
      <c r="D107" s="55">
        <v>9</v>
      </c>
      <c r="E107" s="55">
        <v>3</v>
      </c>
      <c r="F107" s="55">
        <v>9</v>
      </c>
      <c r="G107" s="55">
        <v>4</v>
      </c>
      <c r="H107" s="55">
        <v>9</v>
      </c>
    </row>
    <row r="108" spans="1:8" ht="15" hidden="1" customHeight="1" x14ac:dyDescent="0.3">
      <c r="A108" s="57" t="s">
        <v>87</v>
      </c>
      <c r="B108" s="57" t="s">
        <v>89</v>
      </c>
      <c r="C108" s="57" t="s">
        <v>87</v>
      </c>
      <c r="D108" s="57" t="s">
        <v>89</v>
      </c>
      <c r="E108" s="57" t="s">
        <v>87</v>
      </c>
      <c r="F108" s="57" t="s">
        <v>89</v>
      </c>
      <c r="G108" s="57" t="s">
        <v>87</v>
      </c>
      <c r="H108" s="57" t="s">
        <v>89</v>
      </c>
    </row>
    <row r="109" spans="1:8" ht="15" hidden="1" customHeight="1" x14ac:dyDescent="0.3">
      <c r="A109" s="55">
        <v>1</v>
      </c>
      <c r="B109" s="55">
        <v>10</v>
      </c>
      <c r="C109" s="55">
        <v>2</v>
      </c>
      <c r="D109" s="55">
        <v>10</v>
      </c>
      <c r="E109" s="55">
        <v>3</v>
      </c>
      <c r="F109" s="55">
        <v>10</v>
      </c>
      <c r="G109" s="55">
        <v>4</v>
      </c>
      <c r="H109" s="55">
        <v>10</v>
      </c>
    </row>
    <row r="110" spans="1:8" ht="15" hidden="1" customHeight="1" x14ac:dyDescent="0.3">
      <c r="A110" s="57" t="s">
        <v>87</v>
      </c>
      <c r="B110" s="57" t="s">
        <v>89</v>
      </c>
      <c r="C110" s="57" t="s">
        <v>87</v>
      </c>
      <c r="D110" s="57" t="s">
        <v>89</v>
      </c>
      <c r="E110" s="57" t="s">
        <v>87</v>
      </c>
      <c r="F110" s="57" t="s">
        <v>89</v>
      </c>
      <c r="G110" s="57" t="s">
        <v>87</v>
      </c>
      <c r="H110" s="57" t="s">
        <v>89</v>
      </c>
    </row>
    <row r="111" spans="1:8" ht="15" hidden="1" customHeight="1" x14ac:dyDescent="0.3">
      <c r="A111" s="55">
        <v>1</v>
      </c>
      <c r="B111" s="55">
        <v>11</v>
      </c>
      <c r="C111" s="55">
        <v>2</v>
      </c>
      <c r="D111" s="55">
        <v>11</v>
      </c>
      <c r="E111" s="55">
        <v>3</v>
      </c>
      <c r="F111" s="55">
        <v>11</v>
      </c>
      <c r="G111" s="55">
        <v>4</v>
      </c>
      <c r="H111" s="55">
        <v>11</v>
      </c>
    </row>
    <row r="112" spans="1:8" ht="15" hidden="1" customHeight="1" x14ac:dyDescent="0.3">
      <c r="A112" s="57" t="s">
        <v>87</v>
      </c>
      <c r="B112" s="57" t="s">
        <v>89</v>
      </c>
      <c r="C112" s="57" t="s">
        <v>87</v>
      </c>
      <c r="D112" s="57" t="s">
        <v>89</v>
      </c>
      <c r="E112" s="57" t="s">
        <v>87</v>
      </c>
      <c r="F112" s="57" t="s">
        <v>89</v>
      </c>
      <c r="G112" s="57" t="s">
        <v>87</v>
      </c>
      <c r="H112" s="57" t="s">
        <v>89</v>
      </c>
    </row>
    <row r="113" spans="1:15" ht="15" hidden="1" customHeight="1" x14ac:dyDescent="0.3">
      <c r="A113" s="55">
        <v>1</v>
      </c>
      <c r="B113" s="55">
        <v>12</v>
      </c>
      <c r="C113" s="55">
        <v>2</v>
      </c>
      <c r="D113" s="55">
        <v>12</v>
      </c>
      <c r="E113" s="55">
        <v>3</v>
      </c>
      <c r="F113" s="55">
        <v>12</v>
      </c>
      <c r="G113" s="55">
        <v>4</v>
      </c>
      <c r="H113" s="55">
        <v>12</v>
      </c>
    </row>
    <row r="114" spans="1:15" ht="15" hidden="1" customHeight="1" x14ac:dyDescent="0.3">
      <c r="A114" s="57" t="s">
        <v>87</v>
      </c>
      <c r="B114" s="57" t="s">
        <v>89</v>
      </c>
      <c r="C114" s="57" t="s">
        <v>87</v>
      </c>
      <c r="D114" s="57" t="s">
        <v>89</v>
      </c>
      <c r="E114" s="57" t="s">
        <v>87</v>
      </c>
      <c r="F114" s="57" t="s">
        <v>89</v>
      </c>
      <c r="G114" s="57" t="s">
        <v>87</v>
      </c>
      <c r="H114" s="57" t="s">
        <v>89</v>
      </c>
    </row>
    <row r="115" spans="1:15" ht="15" hidden="1" customHeight="1" x14ac:dyDescent="0.3">
      <c r="A115" s="55">
        <v>1</v>
      </c>
      <c r="B115" s="55">
        <v>13</v>
      </c>
      <c r="C115" s="55">
        <v>2</v>
      </c>
      <c r="D115" s="55">
        <v>13</v>
      </c>
      <c r="E115" s="55">
        <v>3</v>
      </c>
      <c r="F115" s="55">
        <v>13</v>
      </c>
      <c r="G115" s="55">
        <v>4</v>
      </c>
      <c r="H115" s="55">
        <v>13</v>
      </c>
    </row>
    <row r="116" spans="1:15" ht="15" hidden="1" customHeight="1" x14ac:dyDescent="0.3"/>
    <row r="117" spans="1:15" ht="15" hidden="1" customHeight="1" x14ac:dyDescent="0.3"/>
    <row r="118" spans="1:15" ht="15" hidden="1" customHeight="1" x14ac:dyDescent="0.3"/>
    <row r="119" spans="1:15" ht="58.5" customHeight="1" x14ac:dyDescent="0.3"/>
    <row r="120" spans="1:15" ht="41.25" customHeight="1" x14ac:dyDescent="0.4">
      <c r="A120" s="1520" t="s">
        <v>90</v>
      </c>
      <c r="B120" s="1520"/>
      <c r="C120" s="1520"/>
      <c r="D120" s="1520"/>
      <c r="E120" s="1520"/>
      <c r="F120" s="1520"/>
      <c r="G120" s="1520"/>
      <c r="H120" s="1520"/>
      <c r="I120" s="1520"/>
      <c r="J120" s="1520"/>
      <c r="K120" s="1520"/>
      <c r="L120" s="1520"/>
      <c r="M120" s="1520"/>
      <c r="N120" s="1520"/>
      <c r="O120" s="1520"/>
    </row>
    <row r="121" spans="1:15" ht="18" x14ac:dyDescent="0.35">
      <c r="A121" s="1521" t="s">
        <v>1257</v>
      </c>
      <c r="B121" s="1521"/>
      <c r="C121" s="1521"/>
      <c r="D121" s="1521"/>
      <c r="E121" s="1521"/>
      <c r="F121" s="1521"/>
      <c r="G121" s="1521"/>
      <c r="H121" s="1521"/>
      <c r="I121" s="1521"/>
      <c r="J121" s="1521"/>
      <c r="K121" s="1521"/>
      <c r="L121" s="1521"/>
      <c r="M121" s="1521"/>
      <c r="N121" s="1521"/>
      <c r="O121" s="1521"/>
    </row>
    <row r="122" spans="1:15" ht="22.5" customHeight="1" x14ac:dyDescent="0.35">
      <c r="A122" s="1187"/>
      <c r="B122" s="1187"/>
      <c r="C122" s="1187"/>
      <c r="D122" s="1187"/>
      <c r="E122" s="1187"/>
      <c r="F122" s="1187"/>
      <c r="G122" s="1187"/>
      <c r="H122" s="1187"/>
      <c r="I122" s="1187"/>
      <c r="J122" s="1187"/>
      <c r="K122" s="1187"/>
      <c r="L122" s="1187"/>
      <c r="M122" s="1187"/>
      <c r="N122" s="1187"/>
      <c r="O122" s="1187"/>
    </row>
    <row r="123" spans="1:15" ht="21.75" customHeight="1" thickBot="1" x14ac:dyDescent="0.35">
      <c r="A123" s="1522" t="s">
        <v>1246</v>
      </c>
      <c r="B123" s="1523"/>
      <c r="C123" s="1523"/>
      <c r="D123" s="1523"/>
      <c r="E123" s="1524"/>
      <c r="F123" s="112"/>
      <c r="G123" s="112"/>
      <c r="H123" s="112"/>
      <c r="I123" s="112"/>
      <c r="J123" s="112"/>
      <c r="K123" s="112"/>
      <c r="L123" s="112"/>
      <c r="M123" s="112"/>
      <c r="N123" s="112"/>
      <c r="O123" s="112"/>
    </row>
    <row r="124" spans="1:15" s="59" customFormat="1" ht="13.5" customHeight="1" x14ac:dyDescent="0.3">
      <c r="A124" s="1525"/>
      <c r="B124" s="58"/>
      <c r="C124" s="58"/>
      <c r="D124" s="58"/>
      <c r="E124" s="58"/>
      <c r="F124" s="58"/>
      <c r="G124" s="58"/>
      <c r="H124" s="58"/>
      <c r="I124" s="58"/>
      <c r="J124" s="58"/>
      <c r="K124" s="58"/>
      <c r="L124" s="58"/>
      <c r="M124" s="58"/>
      <c r="N124" s="58"/>
      <c r="O124" s="58"/>
    </row>
    <row r="125" spans="1:15" ht="14.25" customHeight="1" x14ac:dyDescent="0.35">
      <c r="A125" s="1187"/>
      <c r="B125" s="1187"/>
      <c r="C125" s="1187"/>
      <c r="D125" s="1187"/>
      <c r="E125" s="1187"/>
      <c r="F125" s="1187"/>
      <c r="G125" s="1187"/>
      <c r="H125" s="1187"/>
      <c r="I125" s="1187"/>
      <c r="J125" s="1187"/>
      <c r="K125" s="1187"/>
      <c r="L125" s="1187"/>
      <c r="M125" s="1187"/>
      <c r="N125" s="1187"/>
      <c r="O125" s="1187"/>
    </row>
    <row r="126" spans="1:15" ht="46.5" customHeight="1" x14ac:dyDescent="0.35">
      <c r="A126" s="1188" t="s">
        <v>81</v>
      </c>
      <c r="B126" s="60" t="s">
        <v>1</v>
      </c>
      <c r="C126" s="1190" t="s">
        <v>91</v>
      </c>
      <c r="D126" s="60" t="s">
        <v>92</v>
      </c>
      <c r="E126" s="1190" t="s">
        <v>93</v>
      </c>
      <c r="F126" s="61"/>
      <c r="G126" s="1187"/>
      <c r="H126" s="1187"/>
      <c r="I126" s="1187"/>
      <c r="J126" s="1187"/>
      <c r="K126" s="1187"/>
      <c r="L126" s="1187"/>
      <c r="M126" s="1187"/>
      <c r="N126" s="1187"/>
      <c r="O126" s="1187"/>
    </row>
    <row r="127" spans="1:15" ht="14.25" customHeight="1" x14ac:dyDescent="0.35">
      <c r="A127" s="62" t="s">
        <v>7</v>
      </c>
      <c r="B127" s="63">
        <f>+SUM(C127:E127)</f>
        <v>137</v>
      </c>
      <c r="C127" s="1193">
        <v>56</v>
      </c>
      <c r="D127" s="1193">
        <v>38</v>
      </c>
      <c r="E127" s="1193">
        <v>43</v>
      </c>
      <c r="F127" s="64"/>
      <c r="G127" s="1187"/>
      <c r="H127" s="1187"/>
      <c r="I127" s="1187"/>
      <c r="J127" s="1187"/>
      <c r="K127" s="1187"/>
      <c r="L127" s="1187"/>
      <c r="M127" s="1187"/>
      <c r="N127" s="1187"/>
      <c r="O127" s="1187"/>
    </row>
    <row r="128" spans="1:15" ht="15" customHeight="1" x14ac:dyDescent="0.35">
      <c r="A128" s="65" t="s">
        <v>8</v>
      </c>
      <c r="B128" s="63">
        <f>+SUM(C128:E128)</f>
        <v>132</v>
      </c>
      <c r="C128" s="66">
        <v>56</v>
      </c>
      <c r="D128" s="66">
        <v>29</v>
      </c>
      <c r="E128" s="66">
        <v>47</v>
      </c>
      <c r="F128" s="64"/>
      <c r="G128" s="1187"/>
      <c r="H128" s="1187"/>
      <c r="I128" s="1187"/>
      <c r="J128" s="1187"/>
      <c r="K128" s="1187"/>
      <c r="L128" s="1187"/>
      <c r="M128" s="1187"/>
      <c r="N128" s="1187"/>
      <c r="O128" s="1187"/>
    </row>
    <row r="129" spans="1:15" ht="15" customHeight="1" x14ac:dyDescent="0.35">
      <c r="A129" s="62" t="s">
        <v>9</v>
      </c>
      <c r="B129" s="63"/>
      <c r="C129" s="1193"/>
      <c r="D129" s="1193"/>
      <c r="E129" s="1193"/>
      <c r="F129" s="64"/>
      <c r="G129" s="1187"/>
      <c r="H129" s="1187"/>
      <c r="I129" s="1187"/>
      <c r="J129" s="1187"/>
      <c r="K129" s="1187"/>
      <c r="L129" s="1187"/>
      <c r="M129" s="1187"/>
      <c r="N129" s="1187"/>
      <c r="O129" s="1187"/>
    </row>
    <row r="130" spans="1:15" ht="15" customHeight="1" x14ac:dyDescent="0.35">
      <c r="A130" s="65" t="s">
        <v>10</v>
      </c>
      <c r="B130" s="63"/>
      <c r="C130" s="1193"/>
      <c r="D130" s="1193"/>
      <c r="E130" s="1193"/>
      <c r="F130" s="64"/>
      <c r="G130" s="1187"/>
      <c r="H130" s="1187"/>
      <c r="I130" s="1187"/>
      <c r="J130" s="1187"/>
      <c r="K130" s="1187"/>
      <c r="L130" s="1187"/>
      <c r="M130" s="1187"/>
      <c r="N130" s="1187"/>
      <c r="O130" s="1187"/>
    </row>
    <row r="131" spans="1:15" ht="15" customHeight="1" x14ac:dyDescent="0.35">
      <c r="A131" s="65" t="s">
        <v>11</v>
      </c>
      <c r="B131" s="63"/>
      <c r="C131" s="1193"/>
      <c r="D131" s="1193"/>
      <c r="E131" s="1193"/>
      <c r="F131" s="64"/>
      <c r="G131" s="1187"/>
      <c r="H131" s="1187"/>
      <c r="I131" s="1187"/>
      <c r="J131" s="1187"/>
      <c r="K131" s="1187"/>
      <c r="L131" s="1187"/>
      <c r="M131" s="1187"/>
      <c r="N131" s="1187"/>
      <c r="O131" s="1187"/>
    </row>
    <row r="132" spans="1:15" ht="15" customHeight="1" x14ac:dyDescent="0.35">
      <c r="A132" s="65" t="s">
        <v>12</v>
      </c>
      <c r="B132" s="63"/>
      <c r="C132" s="1193"/>
      <c r="D132" s="1193"/>
      <c r="E132" s="1193"/>
      <c r="F132" s="64"/>
      <c r="G132" s="1187"/>
      <c r="H132" s="1187"/>
      <c r="I132" s="1187"/>
      <c r="J132" s="1187"/>
      <c r="K132" s="1187"/>
      <c r="L132" s="1187"/>
      <c r="M132" s="1187"/>
      <c r="N132" s="1187"/>
      <c r="O132" s="1187"/>
    </row>
    <row r="133" spans="1:15" ht="15" customHeight="1" x14ac:dyDescent="0.35">
      <c r="A133" s="65" t="s">
        <v>13</v>
      </c>
      <c r="B133" s="63"/>
      <c r="C133" s="1193"/>
      <c r="D133" s="1193"/>
      <c r="E133" s="1193"/>
      <c r="F133" s="64"/>
      <c r="G133" s="1187"/>
      <c r="H133" s="1187"/>
      <c r="I133" s="1187"/>
      <c r="J133" s="1187"/>
      <c r="K133" s="1187"/>
      <c r="L133" s="1187"/>
      <c r="M133" s="1187"/>
      <c r="N133" s="1187"/>
      <c r="O133" s="1187"/>
    </row>
    <row r="134" spans="1:15" ht="15" customHeight="1" x14ac:dyDescent="0.35">
      <c r="A134" s="65" t="s">
        <v>14</v>
      </c>
      <c r="B134" s="63"/>
      <c r="C134" s="1193"/>
      <c r="D134" s="1193"/>
      <c r="E134" s="1193"/>
      <c r="F134" s="64"/>
      <c r="G134" s="1187"/>
      <c r="H134" s="1187"/>
      <c r="I134" s="1187"/>
      <c r="J134" s="1187"/>
      <c r="K134" s="1187"/>
      <c r="L134" s="1187"/>
      <c r="M134" s="1187"/>
      <c r="N134" s="1187"/>
      <c r="O134" s="1187"/>
    </row>
    <row r="135" spans="1:15" ht="15" customHeight="1" x14ac:dyDescent="0.35">
      <c r="A135" s="65" t="s">
        <v>94</v>
      </c>
      <c r="B135" s="63"/>
      <c r="C135" s="1193"/>
      <c r="D135" s="1193"/>
      <c r="E135" s="1193"/>
      <c r="F135" s="64"/>
      <c r="G135" s="1187"/>
      <c r="H135" s="1187"/>
      <c r="I135" s="1187"/>
      <c r="J135" s="1187"/>
      <c r="K135" s="1187"/>
      <c r="L135" s="1187"/>
      <c r="M135" s="1187"/>
      <c r="N135" s="1187"/>
      <c r="O135" s="1187"/>
    </row>
    <row r="136" spans="1:15" ht="14.25" customHeight="1" x14ac:dyDescent="0.35">
      <c r="A136" s="65" t="s">
        <v>15</v>
      </c>
      <c r="B136" s="63"/>
      <c r="C136" s="1193"/>
      <c r="D136" s="1193"/>
      <c r="E136" s="1193"/>
      <c r="F136" s="64"/>
      <c r="G136" s="1187"/>
      <c r="H136" s="1187"/>
      <c r="I136" s="1187"/>
      <c r="J136" s="1187"/>
      <c r="K136" s="1187"/>
      <c r="L136" s="1187"/>
      <c r="M136" s="1187"/>
      <c r="N136" s="1187"/>
      <c r="O136" s="1187"/>
    </row>
    <row r="137" spans="1:15" ht="15" customHeight="1" x14ac:dyDescent="0.35">
      <c r="A137" s="65" t="s">
        <v>16</v>
      </c>
      <c r="B137" s="63"/>
      <c r="C137" s="66"/>
      <c r="D137" s="66"/>
      <c r="E137" s="66"/>
      <c r="F137" s="64"/>
      <c r="G137" s="1187"/>
      <c r="H137" s="1187"/>
      <c r="I137" s="1187"/>
      <c r="J137" s="1187"/>
      <c r="K137" s="1187"/>
      <c r="L137" s="1187"/>
      <c r="M137" s="1187"/>
      <c r="N137" s="1187"/>
      <c r="O137" s="1187"/>
    </row>
    <row r="138" spans="1:15" ht="15" customHeight="1" x14ac:dyDescent="0.35">
      <c r="A138" s="67" t="s">
        <v>17</v>
      </c>
      <c r="B138" s="68"/>
      <c r="C138" s="69"/>
      <c r="D138" s="69"/>
      <c r="E138" s="69"/>
      <c r="F138" s="64"/>
      <c r="G138" s="1187"/>
      <c r="H138" s="1187"/>
      <c r="I138" s="1187"/>
      <c r="J138" s="1187"/>
      <c r="K138" s="1187"/>
      <c r="L138" s="1187"/>
      <c r="M138" s="1187"/>
      <c r="N138" s="1187"/>
      <c r="O138" s="1187"/>
    </row>
    <row r="139" spans="1:15" ht="19.5" customHeight="1" x14ac:dyDescent="0.35">
      <c r="A139" s="1526" t="s">
        <v>1</v>
      </c>
      <c r="B139" s="1527">
        <f>SUM(C139:E139)</f>
        <v>269</v>
      </c>
      <c r="C139" s="1526">
        <f>SUM(C127:C138)</f>
        <v>112</v>
      </c>
      <c r="D139" s="1526">
        <f>SUM(D127:D138)</f>
        <v>67</v>
      </c>
      <c r="E139" s="1526">
        <f>SUM(E127:E138)</f>
        <v>90</v>
      </c>
      <c r="F139" s="61"/>
      <c r="G139" s="1187"/>
      <c r="H139" s="1187"/>
      <c r="I139" s="1187"/>
      <c r="J139" s="1187"/>
      <c r="K139" s="1187"/>
      <c r="L139" s="1187"/>
      <c r="M139" s="1187"/>
      <c r="N139" s="1187"/>
      <c r="O139" s="1187"/>
    </row>
    <row r="140" spans="1:15" ht="18" customHeight="1" x14ac:dyDescent="0.35">
      <c r="A140" s="1187"/>
      <c r="B140" s="1187"/>
      <c r="C140" s="1187"/>
      <c r="D140" s="1187"/>
      <c r="E140" s="1187"/>
      <c r="F140" s="1187"/>
      <c r="G140" s="1187"/>
      <c r="H140" s="1187"/>
      <c r="I140" s="1187"/>
      <c r="J140" s="1187"/>
      <c r="K140" s="1187"/>
      <c r="L140" s="1187"/>
      <c r="M140" s="1187"/>
      <c r="N140" s="1187"/>
      <c r="O140" s="1187"/>
    </row>
    <row r="141" spans="1:15" ht="21.75" customHeight="1" thickBot="1" x14ac:dyDescent="0.35">
      <c r="A141" s="1522" t="s">
        <v>1247</v>
      </c>
      <c r="B141" s="1523"/>
      <c r="C141" s="1523"/>
      <c r="D141" s="1523"/>
      <c r="E141" s="1524"/>
      <c r="F141" s="1522"/>
      <c r="G141" s="1523"/>
      <c r="H141" s="1524"/>
      <c r="I141" s="112"/>
      <c r="J141" s="112"/>
      <c r="K141" s="112"/>
      <c r="L141" s="112"/>
      <c r="M141" s="112"/>
      <c r="N141" s="112"/>
      <c r="O141" s="112"/>
    </row>
    <row r="142" spans="1:15" ht="14.25" customHeight="1" x14ac:dyDescent="0.3">
      <c r="A142" s="72"/>
      <c r="B142" s="70"/>
      <c r="C142" s="70"/>
      <c r="D142" s="71"/>
      <c r="E142" s="71"/>
      <c r="F142" s="71"/>
      <c r="G142" s="71"/>
      <c r="H142" s="73"/>
      <c r="I142" s="71"/>
      <c r="J142" s="71"/>
      <c r="K142" s="71"/>
      <c r="L142" s="71"/>
      <c r="M142" s="71"/>
      <c r="N142" s="71"/>
      <c r="O142" s="71"/>
    </row>
    <row r="143" spans="1:15" ht="15" customHeight="1" x14ac:dyDescent="0.3">
      <c r="A143" s="1352" t="s">
        <v>0</v>
      </c>
      <c r="B143" s="1362" t="s">
        <v>1</v>
      </c>
      <c r="C143" s="1353" t="s">
        <v>46</v>
      </c>
      <c r="D143" s="1353"/>
      <c r="E143" s="1353"/>
      <c r="F143" s="1353"/>
      <c r="G143" s="1353"/>
      <c r="H143" s="1353"/>
      <c r="I143" s="74"/>
      <c r="J143" s="74"/>
      <c r="K143" s="71"/>
      <c r="L143" s="71"/>
      <c r="M143" s="71"/>
      <c r="N143" s="71"/>
      <c r="O143" s="71"/>
    </row>
    <row r="144" spans="1:15" ht="15" customHeight="1" x14ac:dyDescent="0.3">
      <c r="A144" s="1352"/>
      <c r="B144" s="1362"/>
      <c r="C144" s="75" t="s">
        <v>95</v>
      </c>
      <c r="D144" s="76" t="s">
        <v>2</v>
      </c>
      <c r="E144" s="75" t="s">
        <v>3</v>
      </c>
      <c r="F144" s="76" t="s">
        <v>4</v>
      </c>
      <c r="G144" s="75" t="s">
        <v>5</v>
      </c>
      <c r="H144" s="77" t="s">
        <v>6</v>
      </c>
      <c r="I144" s="71"/>
      <c r="J144" s="71"/>
      <c r="K144" s="71"/>
      <c r="L144" s="71"/>
      <c r="M144" s="71"/>
      <c r="N144" s="78"/>
    </row>
    <row r="145" spans="1:15" ht="15" customHeight="1" x14ac:dyDescent="0.3">
      <c r="A145" s="62" t="s">
        <v>7</v>
      </c>
      <c r="B145" s="79">
        <f>SUM(C145:H145)</f>
        <v>137</v>
      </c>
      <c r="C145" s="80">
        <v>0</v>
      </c>
      <c r="D145" s="80">
        <v>16</v>
      </c>
      <c r="E145" s="80">
        <v>34</v>
      </c>
      <c r="F145" s="80">
        <v>48</v>
      </c>
      <c r="G145" s="80">
        <v>32</v>
      </c>
      <c r="H145" s="80">
        <v>7</v>
      </c>
      <c r="I145" s="71"/>
      <c r="J145" s="71"/>
      <c r="K145" s="71"/>
      <c r="L145" s="71"/>
      <c r="M145" s="71"/>
      <c r="N145" s="78"/>
    </row>
    <row r="146" spans="1:15" ht="15" customHeight="1" x14ac:dyDescent="0.3">
      <c r="A146" s="65" t="s">
        <v>8</v>
      </c>
      <c r="B146" s="81">
        <v>132</v>
      </c>
      <c r="C146" s="82">
        <v>0</v>
      </c>
      <c r="D146" s="82">
        <v>24</v>
      </c>
      <c r="E146" s="82">
        <v>30</v>
      </c>
      <c r="F146" s="82">
        <v>42</v>
      </c>
      <c r="G146" s="82">
        <v>27</v>
      </c>
      <c r="H146" s="82">
        <v>9</v>
      </c>
      <c r="I146" s="71"/>
      <c r="J146" s="71"/>
      <c r="K146" s="71"/>
      <c r="L146" s="71"/>
      <c r="M146" s="71"/>
      <c r="N146" s="78"/>
    </row>
    <row r="147" spans="1:15" ht="15" customHeight="1" x14ac:dyDescent="0.3">
      <c r="A147" s="65" t="s">
        <v>9</v>
      </c>
      <c r="B147" s="81"/>
      <c r="C147" s="82"/>
      <c r="D147" s="82"/>
      <c r="E147" s="82"/>
      <c r="F147" s="82"/>
      <c r="G147" s="82"/>
      <c r="H147" s="82"/>
      <c r="I147" s="71"/>
      <c r="J147" s="71"/>
      <c r="K147" s="71"/>
      <c r="L147" s="71"/>
      <c r="M147" s="71"/>
      <c r="N147" s="78"/>
    </row>
    <row r="148" spans="1:15" ht="15" customHeight="1" x14ac:dyDescent="0.3">
      <c r="A148" s="65" t="s">
        <v>10</v>
      </c>
      <c r="B148" s="81"/>
      <c r="C148" s="82"/>
      <c r="D148" s="82"/>
      <c r="E148" s="82"/>
      <c r="F148" s="82"/>
      <c r="G148" s="82"/>
      <c r="H148" s="82"/>
      <c r="I148" s="71"/>
      <c r="J148" s="71"/>
      <c r="K148" s="71"/>
      <c r="L148" s="71"/>
      <c r="M148" s="71"/>
      <c r="N148" s="78"/>
    </row>
    <row r="149" spans="1:15" ht="15" customHeight="1" x14ac:dyDescent="0.3">
      <c r="A149" s="65" t="s">
        <v>11</v>
      </c>
      <c r="B149" s="81"/>
      <c r="C149" s="82"/>
      <c r="D149" s="82"/>
      <c r="E149" s="82"/>
      <c r="F149" s="82"/>
      <c r="G149" s="82"/>
      <c r="H149" s="82"/>
      <c r="I149" s="71"/>
      <c r="J149" s="71"/>
      <c r="K149" s="71"/>
      <c r="L149" s="71"/>
      <c r="M149" s="71"/>
      <c r="N149" s="78"/>
    </row>
    <row r="150" spans="1:15" ht="15" customHeight="1" x14ac:dyDescent="0.3">
      <c r="A150" s="65" t="s">
        <v>12</v>
      </c>
      <c r="B150" s="81"/>
      <c r="C150" s="82"/>
      <c r="D150" s="82"/>
      <c r="E150" s="82"/>
      <c r="F150" s="82"/>
      <c r="G150" s="82"/>
      <c r="H150" s="82"/>
      <c r="I150" s="71"/>
      <c r="J150" s="71"/>
      <c r="K150" s="71"/>
      <c r="L150" s="71"/>
      <c r="M150" s="71"/>
      <c r="N150" s="78"/>
    </row>
    <row r="151" spans="1:15" ht="15" customHeight="1" x14ac:dyDescent="0.3">
      <c r="A151" s="65" t="s">
        <v>13</v>
      </c>
      <c r="B151" s="81"/>
      <c r="C151" s="82"/>
      <c r="D151" s="82"/>
      <c r="E151" s="82"/>
      <c r="F151" s="82"/>
      <c r="G151" s="82"/>
      <c r="H151" s="82"/>
      <c r="I151" s="71"/>
      <c r="J151" s="71"/>
      <c r="K151" s="71"/>
      <c r="L151" s="71"/>
      <c r="M151" s="71"/>
      <c r="N151" s="78"/>
    </row>
    <row r="152" spans="1:15" ht="15" customHeight="1" x14ac:dyDescent="0.3">
      <c r="A152" s="65" t="s">
        <v>14</v>
      </c>
      <c r="B152" s="81"/>
      <c r="C152" s="82"/>
      <c r="D152" s="82"/>
      <c r="E152" s="82"/>
      <c r="F152" s="82"/>
      <c r="G152" s="82"/>
      <c r="H152" s="82"/>
      <c r="I152" s="71"/>
      <c r="J152" s="71"/>
      <c r="K152" s="71"/>
      <c r="L152" s="71"/>
      <c r="M152" s="71"/>
      <c r="N152" s="78"/>
    </row>
    <row r="153" spans="1:15" ht="15" customHeight="1" x14ac:dyDescent="0.3">
      <c r="A153" s="65" t="s">
        <v>94</v>
      </c>
      <c r="B153" s="81"/>
      <c r="C153" s="82"/>
      <c r="D153" s="82"/>
      <c r="E153" s="82"/>
      <c r="F153" s="82"/>
      <c r="G153" s="82"/>
      <c r="H153" s="82"/>
      <c r="I153" s="71"/>
      <c r="J153" s="71"/>
      <c r="K153" s="71"/>
      <c r="L153" s="71"/>
      <c r="M153" s="71"/>
      <c r="N153" s="78"/>
    </row>
    <row r="154" spans="1:15" ht="15" customHeight="1" x14ac:dyDescent="0.3">
      <c r="A154" s="65" t="s">
        <v>15</v>
      </c>
      <c r="B154" s="81"/>
      <c r="C154" s="82"/>
      <c r="D154" s="82"/>
      <c r="E154" s="82"/>
      <c r="F154" s="82"/>
      <c r="G154" s="82"/>
      <c r="H154" s="82"/>
      <c r="I154" s="71"/>
      <c r="J154" s="71"/>
      <c r="K154" s="71"/>
      <c r="L154" s="71"/>
      <c r="M154" s="71"/>
      <c r="N154" s="78"/>
    </row>
    <row r="155" spans="1:15" ht="15" customHeight="1" x14ac:dyDescent="0.3">
      <c r="A155" s="65" t="s">
        <v>16</v>
      </c>
      <c r="B155" s="81"/>
      <c r="C155" s="82"/>
      <c r="D155" s="82"/>
      <c r="E155" s="82"/>
      <c r="F155" s="82"/>
      <c r="G155" s="82"/>
      <c r="H155" s="82"/>
      <c r="I155" s="71"/>
      <c r="J155" s="71"/>
      <c r="K155" s="71"/>
      <c r="L155" s="71"/>
      <c r="M155" s="71"/>
      <c r="N155" s="78"/>
    </row>
    <row r="156" spans="1:15" ht="15" customHeight="1" x14ac:dyDescent="0.3">
      <c r="A156" s="67" t="s">
        <v>17</v>
      </c>
      <c r="B156" s="83"/>
      <c r="C156" s="84"/>
      <c r="D156" s="84"/>
      <c r="E156" s="84"/>
      <c r="F156" s="84"/>
      <c r="G156" s="84"/>
      <c r="H156" s="84"/>
      <c r="I156" s="71"/>
      <c r="J156" s="71"/>
      <c r="K156" s="71"/>
      <c r="L156" s="71"/>
      <c r="M156" s="71"/>
      <c r="N156" s="78"/>
    </row>
    <row r="157" spans="1:15" ht="15" customHeight="1" x14ac:dyDescent="0.3">
      <c r="A157" s="1528" t="s">
        <v>1</v>
      </c>
      <c r="B157" s="1529">
        <f>SUM(C157:H157)</f>
        <v>269</v>
      </c>
      <c r="C157" s="1528">
        <f t="shared" ref="C157:H157" si="0">SUM(C145:C156)</f>
        <v>0</v>
      </c>
      <c r="D157" s="1528">
        <f>SUM(D145:D156)</f>
        <v>40</v>
      </c>
      <c r="E157" s="1528">
        <f t="shared" si="0"/>
        <v>64</v>
      </c>
      <c r="F157" s="1528">
        <f>SUM(F145:F156)</f>
        <v>90</v>
      </c>
      <c r="G157" s="1528">
        <f t="shared" si="0"/>
        <v>59</v>
      </c>
      <c r="H157" s="1528">
        <f t="shared" si="0"/>
        <v>16</v>
      </c>
      <c r="I157" s="71"/>
      <c r="J157" s="71"/>
      <c r="K157" s="71"/>
      <c r="L157" s="71"/>
      <c r="M157" s="71"/>
      <c r="N157" s="78"/>
    </row>
    <row r="158" spans="1:15" ht="15" customHeight="1" thickBot="1" x14ac:dyDescent="0.35">
      <c r="A158" s="1530" t="s">
        <v>18</v>
      </c>
      <c r="B158" s="1531">
        <f>SUM(C158:H158)</f>
        <v>1.0000000000000002</v>
      </c>
      <c r="C158" s="1531">
        <f t="shared" ref="C158:H158" si="1">IF($B$157=0,"",C157/$B$157)</f>
        <v>0</v>
      </c>
      <c r="D158" s="1531">
        <f t="shared" si="1"/>
        <v>0.14869888475836432</v>
      </c>
      <c r="E158" s="1531">
        <f t="shared" si="1"/>
        <v>0.23791821561338289</v>
      </c>
      <c r="F158" s="1531">
        <f t="shared" si="1"/>
        <v>0.33457249070631973</v>
      </c>
      <c r="G158" s="1531">
        <f t="shared" si="1"/>
        <v>0.21933085501858737</v>
      </c>
      <c r="H158" s="1531">
        <f t="shared" si="1"/>
        <v>5.9479553903345722E-2</v>
      </c>
      <c r="I158" s="71"/>
      <c r="J158" s="71"/>
    </row>
    <row r="159" spans="1:15" ht="15" customHeight="1" x14ac:dyDescent="0.3">
      <c r="A159" s="70"/>
      <c r="B159" s="70"/>
      <c r="C159" s="70"/>
      <c r="D159" s="71"/>
      <c r="E159" s="71"/>
      <c r="F159" s="71"/>
      <c r="G159" s="71"/>
      <c r="H159" s="71"/>
      <c r="I159" s="71"/>
      <c r="J159" s="71"/>
      <c r="K159" s="71"/>
      <c r="L159" s="71"/>
      <c r="M159" s="71"/>
      <c r="N159" s="71"/>
      <c r="O159" s="71"/>
    </row>
    <row r="160" spans="1:15" ht="15.6" x14ac:dyDescent="0.3">
      <c r="A160" s="54" t="s">
        <v>96</v>
      </c>
      <c r="B160" s="70"/>
      <c r="C160" s="70"/>
      <c r="D160" s="71"/>
      <c r="E160" s="71"/>
      <c r="F160" s="71"/>
      <c r="G160" s="71"/>
      <c r="H160" s="71"/>
      <c r="I160" s="71"/>
      <c r="J160" s="71"/>
      <c r="K160" s="71"/>
      <c r="L160" s="71"/>
      <c r="M160" s="71"/>
      <c r="N160" s="71"/>
      <c r="O160" s="71"/>
    </row>
    <row r="161" spans="1:15" ht="15.6" x14ac:dyDescent="0.3">
      <c r="A161" s="85" t="s">
        <v>20</v>
      </c>
      <c r="B161" s="70"/>
      <c r="C161" s="70"/>
      <c r="D161" s="71"/>
      <c r="E161" s="71"/>
      <c r="F161" s="71"/>
      <c r="G161" s="71"/>
      <c r="H161" s="71"/>
      <c r="I161" s="71"/>
      <c r="J161" s="71"/>
      <c r="K161" s="71"/>
      <c r="L161" s="71"/>
      <c r="M161" s="71"/>
      <c r="N161" s="71"/>
      <c r="O161" s="71"/>
    </row>
    <row r="162" spans="1:15" ht="21.75" customHeight="1" thickBot="1" x14ac:dyDescent="0.35">
      <c r="A162" s="1532" t="s">
        <v>1248</v>
      </c>
      <c r="B162" s="1532"/>
      <c r="C162" s="1532"/>
      <c r="D162" s="1532"/>
      <c r="E162" s="1533"/>
      <c r="F162" s="86"/>
    </row>
    <row r="163" spans="1:15" ht="15" customHeight="1" x14ac:dyDescent="0.3">
      <c r="A163" s="87"/>
      <c r="B163" s="70"/>
      <c r="C163" s="70"/>
      <c r="D163" s="71"/>
      <c r="E163" s="71"/>
      <c r="F163" s="71"/>
      <c r="G163" s="71"/>
      <c r="H163" s="71"/>
      <c r="I163" s="71"/>
    </row>
    <row r="164" spans="1:15" ht="15" customHeight="1" x14ac:dyDescent="0.3">
      <c r="A164" s="1352" t="s">
        <v>88</v>
      </c>
      <c r="B164" s="1362" t="s">
        <v>1</v>
      </c>
      <c r="C164" s="1353" t="s">
        <v>97</v>
      </c>
      <c r="D164" s="1353"/>
      <c r="E164" s="88"/>
      <c r="F164" s="88"/>
      <c r="G164" s="88"/>
      <c r="H164" s="88"/>
    </row>
    <row r="165" spans="1:15" ht="15" customHeight="1" x14ac:dyDescent="0.3">
      <c r="A165" s="1352"/>
      <c r="B165" s="1362"/>
      <c r="C165" s="89" t="s">
        <v>98</v>
      </c>
      <c r="D165" s="90" t="s">
        <v>99</v>
      </c>
      <c r="E165" s="91"/>
      <c r="F165" s="91"/>
      <c r="G165" s="91"/>
      <c r="H165" s="91"/>
    </row>
    <row r="166" spans="1:15" ht="15" customHeight="1" x14ac:dyDescent="0.3">
      <c r="A166" s="92" t="s">
        <v>7</v>
      </c>
      <c r="B166" s="93">
        <f>SUM(C166:D166)</f>
        <v>137</v>
      </c>
      <c r="C166" s="80">
        <v>9</v>
      </c>
      <c r="D166" s="80">
        <v>128</v>
      </c>
      <c r="E166" s="91"/>
      <c r="F166" s="91"/>
      <c r="G166" s="91"/>
      <c r="H166" s="91"/>
    </row>
    <row r="167" spans="1:15" ht="15" customHeight="1" x14ac:dyDescent="0.3">
      <c r="A167" s="94" t="s">
        <v>8</v>
      </c>
      <c r="B167" s="95">
        <v>132</v>
      </c>
      <c r="C167" s="82">
        <v>4</v>
      </c>
      <c r="D167" s="82">
        <v>128</v>
      </c>
      <c r="E167" s="91"/>
      <c r="F167" s="91"/>
      <c r="G167" s="91"/>
      <c r="H167" s="91"/>
    </row>
    <row r="168" spans="1:15" ht="15" customHeight="1" x14ac:dyDescent="0.3">
      <c r="A168" s="94" t="s">
        <v>9</v>
      </c>
      <c r="B168" s="95"/>
      <c r="C168" s="82"/>
      <c r="D168" s="82"/>
      <c r="E168" s="91"/>
      <c r="F168" s="91"/>
      <c r="G168" s="91"/>
      <c r="H168" s="91"/>
    </row>
    <row r="169" spans="1:15" ht="15" customHeight="1" x14ac:dyDescent="0.3">
      <c r="A169" s="94" t="s">
        <v>10</v>
      </c>
      <c r="B169" s="95"/>
      <c r="C169" s="82"/>
      <c r="D169" s="82"/>
      <c r="E169" s="91"/>
      <c r="F169" s="91"/>
      <c r="G169" s="91"/>
      <c r="H169" s="91"/>
    </row>
    <row r="170" spans="1:15" ht="15" customHeight="1" x14ac:dyDescent="0.3">
      <c r="A170" s="94" t="s">
        <v>11</v>
      </c>
      <c r="B170" s="95"/>
      <c r="C170" s="82"/>
      <c r="D170" s="82"/>
      <c r="E170" s="91"/>
      <c r="F170" s="91"/>
      <c r="G170" s="91"/>
      <c r="H170" s="91"/>
    </row>
    <row r="171" spans="1:15" ht="15" customHeight="1" x14ac:dyDescent="0.3">
      <c r="A171" s="94" t="s">
        <v>12</v>
      </c>
      <c r="B171" s="95"/>
      <c r="C171" s="82"/>
      <c r="D171" s="82"/>
      <c r="E171" s="91"/>
      <c r="F171" s="91"/>
      <c r="G171" s="91"/>
      <c r="H171" s="91"/>
    </row>
    <row r="172" spans="1:15" ht="15" customHeight="1" x14ac:dyDescent="0.3">
      <c r="A172" s="94" t="s">
        <v>13</v>
      </c>
      <c r="B172" s="95"/>
      <c r="C172" s="82"/>
      <c r="D172" s="82"/>
      <c r="E172" s="91"/>
      <c r="F172" s="91"/>
    </row>
    <row r="173" spans="1:15" ht="15" customHeight="1" x14ac:dyDescent="0.3">
      <c r="A173" s="94" t="s">
        <v>14</v>
      </c>
      <c r="B173" s="95"/>
      <c r="C173" s="82"/>
      <c r="D173" s="82"/>
      <c r="E173" s="91"/>
      <c r="F173" s="91"/>
    </row>
    <row r="174" spans="1:15" ht="15" customHeight="1" x14ac:dyDescent="0.3">
      <c r="A174" s="94" t="s">
        <v>94</v>
      </c>
      <c r="B174" s="95"/>
      <c r="C174" s="82"/>
      <c r="D174" s="82"/>
      <c r="E174" s="91"/>
      <c r="F174" s="91"/>
    </row>
    <row r="175" spans="1:15" ht="15" customHeight="1" x14ac:dyDescent="0.3">
      <c r="A175" s="94" t="s">
        <v>15</v>
      </c>
      <c r="B175" s="95"/>
      <c r="C175" s="82"/>
      <c r="D175" s="82"/>
      <c r="E175" s="91"/>
      <c r="F175" s="91"/>
    </row>
    <row r="176" spans="1:15" ht="15" customHeight="1" x14ac:dyDescent="0.3">
      <c r="A176" s="94" t="s">
        <v>16</v>
      </c>
      <c r="B176" s="95"/>
      <c r="C176" s="82"/>
      <c r="D176" s="82"/>
      <c r="E176" s="91"/>
      <c r="F176" s="91"/>
    </row>
    <row r="177" spans="1:15" ht="15" customHeight="1" x14ac:dyDescent="0.3">
      <c r="A177" s="96" t="s">
        <v>17</v>
      </c>
      <c r="B177" s="97"/>
      <c r="C177" s="98"/>
      <c r="D177" s="98"/>
      <c r="E177" s="91"/>
      <c r="F177" s="91"/>
    </row>
    <row r="178" spans="1:15" ht="15" customHeight="1" x14ac:dyDescent="0.3">
      <c r="A178" s="1534" t="s">
        <v>1</v>
      </c>
      <c r="B178" s="1535">
        <f>SUM(B166:B177)</f>
        <v>269</v>
      </c>
      <c r="C178" s="1536">
        <f>SUM(C166:C177)</f>
        <v>13</v>
      </c>
      <c r="D178" s="1536">
        <f>SUM(D166:D177)</f>
        <v>256</v>
      </c>
    </row>
    <row r="179" spans="1:15" ht="15" customHeight="1" thickBot="1" x14ac:dyDescent="0.35">
      <c r="A179" s="1537" t="s">
        <v>18</v>
      </c>
      <c r="B179" s="1538">
        <f>SUM(C179:D179)</f>
        <v>1</v>
      </c>
      <c r="C179" s="1538">
        <f>IF($B$178=0,"",C178/$B$178)</f>
        <v>4.8327137546468404E-2</v>
      </c>
      <c r="D179" s="1538">
        <f>IF($B$178=0,"",D178/$B$178)</f>
        <v>0.95167286245353155</v>
      </c>
    </row>
    <row r="180" spans="1:15" ht="13.8" x14ac:dyDescent="0.3"/>
    <row r="181" spans="1:15" ht="21.75" customHeight="1" x14ac:dyDescent="0.3">
      <c r="A181" s="1539" t="s">
        <v>1249</v>
      </c>
      <c r="B181" s="1539"/>
      <c r="C181" s="1539"/>
      <c r="D181" s="1539"/>
      <c r="E181" s="1539"/>
      <c r="F181" s="1540"/>
      <c r="G181" s="1540"/>
      <c r="H181" s="1540"/>
      <c r="I181" s="1540"/>
      <c r="J181" s="1540"/>
      <c r="K181" s="1540"/>
      <c r="L181" s="1540"/>
      <c r="M181" s="1540"/>
      <c r="N181" s="1540"/>
      <c r="O181" s="1540"/>
    </row>
    <row r="182" spans="1:15" ht="21.75" customHeight="1" thickBot="1" x14ac:dyDescent="0.35">
      <c r="A182" s="1541"/>
      <c r="B182" s="1541"/>
      <c r="C182" s="1541"/>
      <c r="D182" s="1541"/>
      <c r="E182" s="1541"/>
      <c r="F182" s="1540"/>
      <c r="G182" s="1540"/>
      <c r="H182" s="1540"/>
      <c r="I182" s="1540"/>
      <c r="J182" s="1540"/>
      <c r="K182" s="1540"/>
      <c r="L182" s="1540"/>
      <c r="M182" s="1540"/>
      <c r="N182" s="1540"/>
      <c r="O182" s="1540"/>
    </row>
    <row r="183" spans="1:15" ht="15" customHeight="1" x14ac:dyDescent="0.3">
      <c r="A183" s="1542"/>
      <c r="B183" s="1542"/>
      <c r="C183" s="1542"/>
      <c r="D183" s="1542"/>
      <c r="E183" s="1542"/>
      <c r="F183" s="91"/>
      <c r="G183" s="91"/>
      <c r="H183" s="91"/>
      <c r="I183" s="91"/>
    </row>
    <row r="184" spans="1:15" ht="15" customHeight="1" x14ac:dyDescent="0.3">
      <c r="A184" s="1352" t="s">
        <v>88</v>
      </c>
      <c r="B184" s="1362" t="s">
        <v>1</v>
      </c>
      <c r="C184" s="1353" t="s">
        <v>100</v>
      </c>
      <c r="D184" s="1353"/>
      <c r="E184" s="1353"/>
      <c r="F184" s="91"/>
      <c r="G184" s="91"/>
      <c r="H184" s="91"/>
      <c r="I184" s="91"/>
    </row>
    <row r="185" spans="1:15" ht="15" customHeight="1" x14ac:dyDescent="0.3">
      <c r="A185" s="1352"/>
      <c r="B185" s="1362"/>
      <c r="C185" s="75" t="s">
        <v>101</v>
      </c>
      <c r="D185" s="76" t="s">
        <v>102</v>
      </c>
      <c r="E185" s="75" t="s">
        <v>103</v>
      </c>
    </row>
    <row r="186" spans="1:15" ht="15" customHeight="1" x14ac:dyDescent="0.3">
      <c r="A186" s="92" t="s">
        <v>7</v>
      </c>
      <c r="B186" s="93">
        <f>SUM(C186:E186)</f>
        <v>137</v>
      </c>
      <c r="C186" s="80">
        <v>71</v>
      </c>
      <c r="D186" s="80">
        <v>66</v>
      </c>
      <c r="E186" s="80">
        <v>0</v>
      </c>
    </row>
    <row r="187" spans="1:15" ht="15" customHeight="1" x14ac:dyDescent="0.3">
      <c r="A187" s="94" t="s">
        <v>8</v>
      </c>
      <c r="B187" s="95">
        <v>132</v>
      </c>
      <c r="C187" s="82">
        <v>63</v>
      </c>
      <c r="D187" s="82">
        <v>69</v>
      </c>
      <c r="E187" s="82">
        <v>0</v>
      </c>
    </row>
    <row r="188" spans="1:15" ht="15" customHeight="1" x14ac:dyDescent="0.3">
      <c r="A188" s="94" t="s">
        <v>9</v>
      </c>
      <c r="B188" s="95"/>
      <c r="C188" s="82"/>
      <c r="D188" s="82"/>
      <c r="E188" s="82"/>
    </row>
    <row r="189" spans="1:15" ht="15" customHeight="1" x14ac:dyDescent="0.3">
      <c r="A189" s="94" t="s">
        <v>10</v>
      </c>
      <c r="B189" s="95"/>
      <c r="C189" s="82"/>
      <c r="D189" s="82"/>
      <c r="E189" s="82"/>
    </row>
    <row r="190" spans="1:15" ht="15" customHeight="1" x14ac:dyDescent="0.3">
      <c r="A190" s="94" t="s">
        <v>11</v>
      </c>
      <c r="B190" s="95"/>
      <c r="C190" s="82"/>
      <c r="D190" s="82"/>
      <c r="E190" s="82"/>
    </row>
    <row r="191" spans="1:15" ht="15" customHeight="1" x14ac:dyDescent="0.3">
      <c r="A191" s="94" t="s">
        <v>12</v>
      </c>
      <c r="B191" s="95"/>
      <c r="C191" s="82"/>
      <c r="D191" s="82"/>
      <c r="E191" s="82"/>
    </row>
    <row r="192" spans="1:15" ht="15" customHeight="1" x14ac:dyDescent="0.3">
      <c r="A192" s="94" t="s">
        <v>13</v>
      </c>
      <c r="B192" s="95"/>
      <c r="C192" s="82"/>
      <c r="D192" s="82"/>
      <c r="E192" s="82"/>
    </row>
    <row r="193" spans="1:5" ht="15" customHeight="1" x14ac:dyDescent="0.3">
      <c r="A193" s="94" t="s">
        <v>14</v>
      </c>
      <c r="B193" s="95"/>
      <c r="C193" s="82"/>
      <c r="D193" s="82"/>
      <c r="E193" s="82"/>
    </row>
    <row r="194" spans="1:5" ht="15" customHeight="1" x14ac:dyDescent="0.3">
      <c r="A194" s="94" t="s">
        <v>94</v>
      </c>
      <c r="B194" s="95"/>
      <c r="C194" s="82"/>
      <c r="D194" s="82"/>
      <c r="E194" s="82"/>
    </row>
    <row r="195" spans="1:5" ht="15" customHeight="1" x14ac:dyDescent="0.3">
      <c r="A195" s="94" t="s">
        <v>15</v>
      </c>
      <c r="B195" s="95"/>
      <c r="C195" s="82"/>
      <c r="D195" s="82"/>
      <c r="E195" s="82"/>
    </row>
    <row r="196" spans="1:5" ht="15" customHeight="1" x14ac:dyDescent="0.3">
      <c r="A196" s="94" t="s">
        <v>16</v>
      </c>
      <c r="B196" s="95"/>
      <c r="C196" s="82"/>
      <c r="D196" s="82"/>
      <c r="E196" s="82"/>
    </row>
    <row r="197" spans="1:5" ht="15" customHeight="1" x14ac:dyDescent="0.3">
      <c r="A197" s="99" t="s">
        <v>17</v>
      </c>
      <c r="B197" s="100"/>
      <c r="C197" s="84"/>
      <c r="D197" s="84"/>
      <c r="E197" s="84"/>
    </row>
    <row r="198" spans="1:5" ht="15" customHeight="1" x14ac:dyDescent="0.3">
      <c r="A198" s="1528" t="s">
        <v>1</v>
      </c>
      <c r="B198" s="1535">
        <f>SUM(B186:B197)</f>
        <v>269</v>
      </c>
      <c r="C198" s="1535">
        <f>SUM(C186:C197)</f>
        <v>134</v>
      </c>
      <c r="D198" s="1535">
        <f>SUM(D186:D197)</f>
        <v>135</v>
      </c>
      <c r="E198" s="1535">
        <f>SUM(E186:E197)</f>
        <v>0</v>
      </c>
    </row>
    <row r="199" spans="1:5" ht="15" customHeight="1" thickBot="1" x14ac:dyDescent="0.35">
      <c r="A199" s="1530" t="s">
        <v>18</v>
      </c>
      <c r="B199" s="1538">
        <f>SUM(C199:E199)</f>
        <v>1</v>
      </c>
      <c r="C199" s="1538">
        <f>IF($B$198=0,"",C198/$B$198)</f>
        <v>0.49814126394052044</v>
      </c>
      <c r="D199" s="1538">
        <f>IF($B$198=0,"",D198/$B$198)</f>
        <v>0.5018587360594795</v>
      </c>
      <c r="E199" s="1538">
        <f>IF($B$198=0,"",E198/$B$198)</f>
        <v>0</v>
      </c>
    </row>
    <row r="201" spans="1:5" ht="15.75" customHeight="1" x14ac:dyDescent="0.3"/>
    <row r="202" spans="1:5" ht="15.75" customHeight="1" x14ac:dyDescent="0.3"/>
    <row r="203" spans="1:5" ht="15.75" hidden="1" customHeight="1" x14ac:dyDescent="0.3"/>
    <row r="204" spans="1:5" ht="15.75" hidden="1" customHeight="1" x14ac:dyDescent="0.3"/>
    <row r="205" spans="1:5" ht="15.75" hidden="1" customHeight="1" x14ac:dyDescent="0.3"/>
    <row r="206" spans="1:5" ht="15.75" hidden="1" customHeight="1" x14ac:dyDescent="0.3"/>
    <row r="207" spans="1:5" ht="15.75" hidden="1" customHeight="1" x14ac:dyDescent="0.3"/>
    <row r="208" spans="1:5" ht="15.75" hidden="1" customHeight="1" x14ac:dyDescent="0.3"/>
    <row r="209" spans="1:1" ht="15.75" hidden="1" customHeight="1" x14ac:dyDescent="0.3"/>
    <row r="210" spans="1:1" ht="15.75" hidden="1" customHeight="1" x14ac:dyDescent="0.3"/>
    <row r="211" spans="1:1" ht="15.75" hidden="1" customHeight="1" x14ac:dyDescent="0.3"/>
    <row r="212" spans="1:1" ht="15.75" hidden="1" customHeight="1" x14ac:dyDescent="0.3"/>
    <row r="213" spans="1:1" ht="15.75" hidden="1" customHeight="1" x14ac:dyDescent="0.3"/>
    <row r="214" spans="1:1" ht="15.75" hidden="1" customHeight="1" x14ac:dyDescent="0.3"/>
    <row r="215" spans="1:1" ht="15.75" hidden="1" customHeight="1" x14ac:dyDescent="0.3"/>
    <row r="216" spans="1:1" ht="13.8" hidden="1" x14ac:dyDescent="0.3"/>
    <row r="217" spans="1:1" ht="13.8" hidden="1" x14ac:dyDescent="0.3"/>
    <row r="218" spans="1:1" ht="13.8" x14ac:dyDescent="0.3">
      <c r="A218" s="54" t="s">
        <v>96</v>
      </c>
    </row>
    <row r="219" spans="1:1" ht="13.8" x14ac:dyDescent="0.3">
      <c r="A219" s="85" t="s">
        <v>20</v>
      </c>
    </row>
    <row r="220" spans="1:1" ht="13.8" x14ac:dyDescent="0.3"/>
    <row r="221" spans="1:1" ht="13.8" x14ac:dyDescent="0.3"/>
    <row r="222" spans="1:1" ht="13.8" x14ac:dyDescent="0.3"/>
    <row r="223" spans="1:1" ht="13.8" x14ac:dyDescent="0.3"/>
    <row r="224" spans="1:1" ht="13.8" x14ac:dyDescent="0.3">
      <c r="A224" s="85"/>
    </row>
    <row r="225" spans="1:15" ht="21.75" customHeight="1" thickBot="1" x14ac:dyDescent="0.35">
      <c r="A225" s="1541" t="s">
        <v>1250</v>
      </c>
      <c r="B225" s="1541"/>
      <c r="C225" s="1541"/>
      <c r="D225" s="1541"/>
      <c r="E225" s="1541"/>
      <c r="F225" s="1541"/>
      <c r="G225" s="1541"/>
      <c r="H225" s="1541"/>
      <c r="I225" s="1541"/>
      <c r="J225" s="112"/>
      <c r="K225" s="112"/>
      <c r="L225" s="112"/>
      <c r="M225" s="112"/>
      <c r="N225" s="112"/>
      <c r="O225" s="112"/>
    </row>
    <row r="227" spans="1:15" ht="15" customHeight="1" x14ac:dyDescent="0.3">
      <c r="A227" s="1353" t="s">
        <v>104</v>
      </c>
      <c r="B227" s="1353"/>
      <c r="C227" s="1353"/>
      <c r="D227" s="1353"/>
      <c r="E227" s="1371"/>
      <c r="F227" s="1353" t="s">
        <v>1</v>
      </c>
      <c r="G227" s="1353"/>
      <c r="H227" s="1372" t="s">
        <v>105</v>
      </c>
      <c r="I227" s="1373" t="s">
        <v>18</v>
      </c>
    </row>
    <row r="228" spans="1:15" ht="15" customHeight="1" x14ac:dyDescent="0.3">
      <c r="A228" s="1353"/>
      <c r="B228" s="1353"/>
      <c r="C228" s="1353"/>
      <c r="D228" s="1353"/>
      <c r="E228" s="1371"/>
      <c r="F228" s="101" t="s">
        <v>21</v>
      </c>
      <c r="G228" s="102" t="s">
        <v>22</v>
      </c>
      <c r="H228" s="1372"/>
      <c r="I228" s="1373"/>
    </row>
    <row r="229" spans="1:15" ht="15" customHeight="1" x14ac:dyDescent="0.3">
      <c r="A229" s="1365" t="s">
        <v>106</v>
      </c>
      <c r="B229" s="1361" t="s">
        <v>107</v>
      </c>
      <c r="C229" s="1361"/>
      <c r="D229" s="1361"/>
      <c r="E229" s="1361"/>
      <c r="F229" s="1193">
        <v>75</v>
      </c>
      <c r="G229" s="1193">
        <v>0</v>
      </c>
      <c r="H229" s="1367">
        <f>SUM(F229:G233)</f>
        <v>221</v>
      </c>
      <c r="I229" s="1369">
        <f>IF($H$229+$H$234=0,"",H229/($H$229+$H$234))</f>
        <v>0.82156133828996281</v>
      </c>
    </row>
    <row r="230" spans="1:15" ht="15" customHeight="1" x14ac:dyDescent="0.3">
      <c r="A230" s="1365"/>
      <c r="B230" s="1359" t="s">
        <v>108</v>
      </c>
      <c r="C230" s="1359"/>
      <c r="D230" s="1359"/>
      <c r="E230" s="1359"/>
      <c r="F230" s="66">
        <v>4</v>
      </c>
      <c r="G230" s="66">
        <v>0</v>
      </c>
      <c r="H230" s="1367"/>
      <c r="I230" s="1369"/>
    </row>
    <row r="231" spans="1:15" ht="15" customHeight="1" x14ac:dyDescent="0.3">
      <c r="A231" s="1365"/>
      <c r="B231" s="1359" t="s">
        <v>109</v>
      </c>
      <c r="C231" s="1359"/>
      <c r="D231" s="1359"/>
      <c r="E231" s="1359"/>
      <c r="F231" s="66">
        <v>72</v>
      </c>
      <c r="G231" s="66">
        <v>0</v>
      </c>
      <c r="H231" s="1367"/>
      <c r="I231" s="1369"/>
    </row>
    <row r="232" spans="1:15" ht="15" customHeight="1" x14ac:dyDescent="0.3">
      <c r="A232" s="1365"/>
      <c r="B232" s="1359" t="s">
        <v>110</v>
      </c>
      <c r="C232" s="1359"/>
      <c r="D232" s="1359"/>
      <c r="E232" s="1359"/>
      <c r="F232" s="66">
        <v>68</v>
      </c>
      <c r="G232" s="66">
        <v>0</v>
      </c>
      <c r="H232" s="1367"/>
      <c r="I232" s="1369"/>
    </row>
    <row r="233" spans="1:15" ht="15" customHeight="1" thickBot="1" x14ac:dyDescent="0.35">
      <c r="A233" s="1366"/>
      <c r="B233" s="1363" t="s">
        <v>111</v>
      </c>
      <c r="C233" s="1363"/>
      <c r="D233" s="1363"/>
      <c r="E233" s="1363"/>
      <c r="F233" s="103">
        <v>2</v>
      </c>
      <c r="G233" s="103">
        <v>0</v>
      </c>
      <c r="H233" s="1368"/>
      <c r="I233" s="1370"/>
    </row>
    <row r="234" spans="1:15" ht="34.5" customHeight="1" thickBot="1" x14ac:dyDescent="0.35">
      <c r="A234" s="104" t="s">
        <v>112</v>
      </c>
      <c r="B234" s="1363" t="s">
        <v>113</v>
      </c>
      <c r="C234" s="1363"/>
      <c r="D234" s="1363"/>
      <c r="E234" s="1363"/>
      <c r="F234" s="1192">
        <v>28</v>
      </c>
      <c r="G234" s="1192">
        <v>20</v>
      </c>
      <c r="H234" s="1191">
        <f>SUM(F234:G234)</f>
        <v>48</v>
      </c>
      <c r="I234" s="105">
        <f>IF(H229+H234=0,"",H234/(H229+H234))</f>
        <v>0.17843866171003717</v>
      </c>
    </row>
    <row r="235" spans="1:15" ht="15" customHeight="1" x14ac:dyDescent="0.3">
      <c r="A235" s="1543" t="s">
        <v>105</v>
      </c>
      <c r="B235" s="1543"/>
      <c r="C235" s="1543"/>
      <c r="D235" s="1543"/>
      <c r="E235" s="1543"/>
      <c r="F235" s="1544">
        <f>SUM(F229:F234)</f>
        <v>249</v>
      </c>
      <c r="G235" s="1544">
        <f>SUM(G229:G234)</f>
        <v>20</v>
      </c>
      <c r="H235" s="1545">
        <f>F235+G235</f>
        <v>269</v>
      </c>
      <c r="I235" s="1545"/>
    </row>
    <row r="236" spans="1:15" ht="15" customHeight="1" thickBot="1" x14ac:dyDescent="0.35">
      <c r="A236" s="1546" t="s">
        <v>18</v>
      </c>
      <c r="B236" s="1546"/>
      <c r="C236" s="1546"/>
      <c r="D236" s="1546"/>
      <c r="E236" s="1546"/>
      <c r="F236" s="1547">
        <f>F235/(F235+G235)</f>
        <v>0.92565055762081783</v>
      </c>
      <c r="G236" s="1547">
        <f>G235/(F235+G235)</f>
        <v>7.434944237918216E-2</v>
      </c>
      <c r="H236" s="1545"/>
      <c r="I236" s="1545"/>
    </row>
    <row r="237" spans="1:15" ht="15" customHeight="1" x14ac:dyDescent="0.3">
      <c r="A237" s="106" t="s">
        <v>114</v>
      </c>
      <c r="B237" s="107"/>
      <c r="C237" s="107"/>
      <c r="D237" s="107"/>
      <c r="E237" s="107"/>
      <c r="F237" s="108"/>
      <c r="G237" s="108"/>
      <c r="H237" s="109"/>
      <c r="I237" s="110"/>
    </row>
    <row r="238" spans="1:15" ht="15" customHeight="1" x14ac:dyDescent="0.3">
      <c r="A238" s="111"/>
      <c r="B238" s="1364"/>
      <c r="C238" s="1364"/>
      <c r="D238" s="1364"/>
      <c r="E238" s="1364"/>
      <c r="F238" s="108"/>
      <c r="G238" s="108"/>
      <c r="H238" s="109"/>
      <c r="I238" s="110"/>
    </row>
    <row r="239" spans="1:15" ht="15" customHeight="1" x14ac:dyDescent="0.3">
      <c r="A239" s="1539" t="s">
        <v>1251</v>
      </c>
      <c r="B239" s="1539"/>
      <c r="C239" s="1539"/>
      <c r="D239" s="1539"/>
      <c r="E239" s="1539"/>
      <c r="F239" s="1539"/>
      <c r="G239" s="108"/>
      <c r="H239" s="109"/>
      <c r="I239" s="110"/>
    </row>
    <row r="240" spans="1:15" ht="15" customHeight="1" thickBot="1" x14ac:dyDescent="0.35">
      <c r="A240" s="1541"/>
      <c r="B240" s="1541"/>
      <c r="C240" s="1541"/>
      <c r="D240" s="1541"/>
      <c r="E240" s="1541"/>
      <c r="F240" s="1541"/>
      <c r="G240" s="108"/>
      <c r="H240" s="109"/>
      <c r="I240" s="110"/>
    </row>
    <row r="241" spans="1:15" ht="15" customHeight="1" x14ac:dyDescent="0.3">
      <c r="G241" s="108"/>
      <c r="H241" s="109"/>
      <c r="I241" s="110"/>
    </row>
    <row r="242" spans="1:15" ht="15" customHeight="1" x14ac:dyDescent="0.3">
      <c r="A242" s="1353" t="s">
        <v>115</v>
      </c>
      <c r="B242" s="1362" t="s">
        <v>116</v>
      </c>
      <c r="C242" s="1362" t="s">
        <v>117</v>
      </c>
      <c r="D242" s="1353" t="s">
        <v>118</v>
      </c>
      <c r="E242" s="1362" t="s">
        <v>119</v>
      </c>
      <c r="F242" s="1353" t="s">
        <v>120</v>
      </c>
      <c r="G242" s="108"/>
      <c r="H242" s="109"/>
      <c r="I242" s="110"/>
    </row>
    <row r="243" spans="1:15" ht="15" customHeight="1" x14ac:dyDescent="0.3">
      <c r="A243" s="1353"/>
      <c r="B243" s="1362"/>
      <c r="C243" s="1362"/>
      <c r="D243" s="1353"/>
      <c r="E243" s="1362"/>
      <c r="F243" s="1353"/>
      <c r="G243" s="108"/>
      <c r="H243" s="109"/>
      <c r="I243" s="110"/>
    </row>
    <row r="244" spans="1:15" ht="15" customHeight="1" x14ac:dyDescent="0.3">
      <c r="A244" s="1361" t="s">
        <v>121</v>
      </c>
      <c r="B244" s="1360">
        <v>30</v>
      </c>
      <c r="C244" s="1360">
        <v>162</v>
      </c>
      <c r="D244" s="1360">
        <v>1</v>
      </c>
      <c r="E244" s="1360">
        <v>28</v>
      </c>
      <c r="F244" s="1360">
        <v>48</v>
      </c>
      <c r="G244" s="108"/>
      <c r="H244" s="109"/>
      <c r="I244" s="110"/>
    </row>
    <row r="245" spans="1:15" ht="15" customHeight="1" x14ac:dyDescent="0.3">
      <c r="A245" s="1359"/>
      <c r="B245" s="1357"/>
      <c r="C245" s="1357"/>
      <c r="D245" s="1357"/>
      <c r="E245" s="1357"/>
      <c r="F245" s="1357"/>
      <c r="G245" s="108"/>
      <c r="H245" s="109"/>
      <c r="I245" s="110"/>
    </row>
    <row r="246" spans="1:15" ht="15" customHeight="1" x14ac:dyDescent="0.3">
      <c r="A246" s="1359" t="s">
        <v>122</v>
      </c>
      <c r="B246" s="1356">
        <v>203</v>
      </c>
      <c r="C246" s="1356">
        <v>37</v>
      </c>
      <c r="D246" s="1356">
        <v>12</v>
      </c>
      <c r="E246" s="1356">
        <v>7</v>
      </c>
      <c r="F246" s="1356">
        <v>10</v>
      </c>
      <c r="G246" s="108"/>
      <c r="H246" s="109"/>
      <c r="I246" s="110"/>
    </row>
    <row r="247" spans="1:15" ht="15" customHeight="1" x14ac:dyDescent="0.3">
      <c r="A247" s="1359"/>
      <c r="B247" s="1357"/>
      <c r="C247" s="1357"/>
      <c r="D247" s="1357"/>
      <c r="E247" s="1357"/>
      <c r="F247" s="1357"/>
      <c r="G247" s="108"/>
      <c r="H247" s="109"/>
      <c r="I247" s="110"/>
    </row>
    <row r="248" spans="1:15" ht="15" customHeight="1" x14ac:dyDescent="0.3">
      <c r="A248" s="1359" t="s">
        <v>123</v>
      </c>
      <c r="B248" s="1356">
        <v>258</v>
      </c>
      <c r="C248" s="1356">
        <v>6</v>
      </c>
      <c r="D248" s="1356">
        <v>2</v>
      </c>
      <c r="E248" s="1356">
        <v>1</v>
      </c>
      <c r="F248" s="1356">
        <v>2</v>
      </c>
      <c r="G248" s="108"/>
      <c r="H248" s="109"/>
      <c r="I248" s="110"/>
    </row>
    <row r="249" spans="1:15" ht="15" customHeight="1" x14ac:dyDescent="0.3">
      <c r="A249" s="1359"/>
      <c r="B249" s="1357"/>
      <c r="C249" s="1357"/>
      <c r="D249" s="1357"/>
      <c r="E249" s="1357"/>
      <c r="F249" s="1357"/>
      <c r="G249" s="108"/>
      <c r="H249" s="109"/>
      <c r="I249" s="110"/>
    </row>
    <row r="250" spans="1:15" ht="15" customHeight="1" x14ac:dyDescent="0.3">
      <c r="A250" s="1358" t="s">
        <v>124</v>
      </c>
      <c r="B250" s="1356">
        <v>259</v>
      </c>
      <c r="C250" s="1356">
        <v>9</v>
      </c>
      <c r="D250" s="1356">
        <v>0</v>
      </c>
      <c r="E250" s="1356">
        <v>0</v>
      </c>
      <c r="F250" s="1356">
        <v>1</v>
      </c>
      <c r="G250" s="108"/>
      <c r="H250" s="109"/>
      <c r="I250" s="110"/>
    </row>
    <row r="251" spans="1:15" ht="15" customHeight="1" x14ac:dyDescent="0.3">
      <c r="A251" s="1358"/>
      <c r="B251" s="1357"/>
      <c r="C251" s="1357"/>
      <c r="D251" s="1357"/>
      <c r="E251" s="1357"/>
      <c r="F251" s="1357"/>
    </row>
    <row r="253" spans="1:15" ht="29.25" customHeight="1" thickBot="1" x14ac:dyDescent="0.35">
      <c r="A253" s="1541" t="s">
        <v>1252</v>
      </c>
      <c r="B253" s="1541"/>
      <c r="C253" s="1541"/>
      <c r="D253" s="1541"/>
      <c r="E253" s="1541"/>
      <c r="F253" s="112"/>
      <c r="G253" s="112"/>
      <c r="H253" s="112"/>
      <c r="I253" s="112"/>
      <c r="J253" s="112"/>
      <c r="K253" s="112"/>
      <c r="L253" s="112"/>
      <c r="M253" s="112"/>
      <c r="N253" s="112"/>
      <c r="O253" s="112"/>
    </row>
    <row r="255" spans="1:15" ht="15" customHeight="1" x14ac:dyDescent="0.3">
      <c r="A255" s="1188" t="s">
        <v>81</v>
      </c>
      <c r="B255" s="1189">
        <v>2017</v>
      </c>
      <c r="C255" s="1189">
        <v>2018</v>
      </c>
      <c r="D255" s="1353" t="s">
        <v>23</v>
      </c>
      <c r="E255" s="1353"/>
    </row>
    <row r="256" spans="1:15" ht="15" customHeight="1" x14ac:dyDescent="0.3">
      <c r="A256" s="62" t="s">
        <v>7</v>
      </c>
      <c r="B256" s="113">
        <v>104</v>
      </c>
      <c r="C256" s="80">
        <v>137</v>
      </c>
      <c r="D256" s="1354">
        <f>C256/B256-1</f>
        <v>0.31730769230769229</v>
      </c>
      <c r="E256" s="1354"/>
    </row>
    <row r="257" spans="1:5" ht="15" customHeight="1" x14ac:dyDescent="0.3">
      <c r="A257" s="65" t="s">
        <v>8</v>
      </c>
      <c r="B257" s="113">
        <v>160</v>
      </c>
      <c r="C257" s="82">
        <v>132</v>
      </c>
      <c r="D257" s="1354">
        <f>C257/B257-1</f>
        <v>-0.17500000000000004</v>
      </c>
      <c r="E257" s="1354"/>
    </row>
    <row r="258" spans="1:5" ht="15" hidden="1" customHeight="1" x14ac:dyDescent="0.3">
      <c r="A258" s="62" t="s">
        <v>9</v>
      </c>
      <c r="B258" s="113"/>
      <c r="C258" s="80"/>
      <c r="D258" s="1354"/>
      <c r="E258" s="1354"/>
    </row>
    <row r="259" spans="1:5" ht="15" hidden="1" customHeight="1" x14ac:dyDescent="0.3">
      <c r="A259" s="65" t="s">
        <v>10</v>
      </c>
      <c r="B259" s="113"/>
      <c r="C259" s="80"/>
      <c r="D259" s="1354"/>
      <c r="E259" s="1354"/>
    </row>
    <row r="260" spans="1:5" ht="15" hidden="1" customHeight="1" x14ac:dyDescent="0.3">
      <c r="A260" s="62" t="s">
        <v>11</v>
      </c>
      <c r="B260" s="113"/>
      <c r="C260" s="80"/>
      <c r="D260" s="1355"/>
      <c r="E260" s="1355"/>
    </row>
    <row r="261" spans="1:5" ht="15" hidden="1" customHeight="1" x14ac:dyDescent="0.3">
      <c r="A261" s="65" t="s">
        <v>12</v>
      </c>
      <c r="B261" s="113"/>
      <c r="C261" s="80"/>
      <c r="D261" s="1355"/>
      <c r="E261" s="1355"/>
    </row>
    <row r="262" spans="1:5" ht="15" hidden="1" customHeight="1" x14ac:dyDescent="0.3">
      <c r="A262" s="62" t="s">
        <v>13</v>
      </c>
      <c r="B262" s="113"/>
      <c r="C262" s="80"/>
      <c r="D262" s="1355"/>
      <c r="E262" s="1355"/>
    </row>
    <row r="263" spans="1:5" ht="15" hidden="1" customHeight="1" x14ac:dyDescent="0.3">
      <c r="A263" s="65" t="s">
        <v>14</v>
      </c>
      <c r="B263" s="113"/>
      <c r="C263" s="80"/>
      <c r="D263" s="1355"/>
      <c r="E263" s="1355"/>
    </row>
    <row r="264" spans="1:5" ht="15" hidden="1" customHeight="1" x14ac:dyDescent="0.3">
      <c r="A264" s="65" t="s">
        <v>94</v>
      </c>
      <c r="B264" s="113"/>
      <c r="C264" s="80"/>
      <c r="D264" s="1350"/>
      <c r="E264" s="1350"/>
    </row>
    <row r="265" spans="1:5" ht="15" hidden="1" customHeight="1" x14ac:dyDescent="0.3">
      <c r="A265" s="65" t="s">
        <v>15</v>
      </c>
      <c r="B265" s="113"/>
      <c r="C265" s="80"/>
      <c r="D265" s="1350"/>
      <c r="E265" s="1350"/>
    </row>
    <row r="266" spans="1:5" ht="15" hidden="1" customHeight="1" x14ac:dyDescent="0.3">
      <c r="A266" s="65" t="s">
        <v>16</v>
      </c>
      <c r="B266" s="114"/>
      <c r="C266" s="82"/>
      <c r="D266" s="1350"/>
      <c r="E266" s="1350"/>
    </row>
    <row r="267" spans="1:5" ht="15" hidden="1" customHeight="1" x14ac:dyDescent="0.3">
      <c r="A267" s="67" t="s">
        <v>17</v>
      </c>
      <c r="B267" s="69"/>
      <c r="C267" s="69"/>
      <c r="D267" s="1351"/>
      <c r="E267" s="1351"/>
    </row>
    <row r="268" spans="1:5" ht="15" customHeight="1" x14ac:dyDescent="0.3">
      <c r="A268" s="1526" t="s">
        <v>1</v>
      </c>
      <c r="B268" s="1527">
        <f>SUM(B256:B267)</f>
        <v>264</v>
      </c>
      <c r="C268" s="1527">
        <f>SUM(C256:C267)</f>
        <v>269</v>
      </c>
      <c r="D268" s="1548">
        <f>C268/B268-1</f>
        <v>1.8939393939394034E-2</v>
      </c>
      <c r="E268" s="1548"/>
    </row>
    <row r="270" spans="1:5" ht="15" customHeight="1" x14ac:dyDescent="0.3">
      <c r="A270" s="54" t="s">
        <v>96</v>
      </c>
    </row>
    <row r="271" spans="1:5" ht="15" customHeight="1" x14ac:dyDescent="0.3">
      <c r="A271" s="85" t="s">
        <v>20</v>
      </c>
    </row>
    <row r="273" spans="1:15" ht="21.75" customHeight="1" x14ac:dyDescent="0.3">
      <c r="A273" s="1549" t="s">
        <v>125</v>
      </c>
      <c r="B273" s="1550"/>
      <c r="C273" s="1550"/>
      <c r="D273" s="1550"/>
      <c r="E273" s="1550"/>
      <c r="F273" s="1550"/>
      <c r="G273" s="1550"/>
      <c r="H273" s="1550"/>
      <c r="I273" s="1550"/>
      <c r="J273" s="1550"/>
      <c r="K273" s="1550"/>
      <c r="L273" s="1550"/>
      <c r="M273" s="1550"/>
      <c r="N273" s="1550"/>
      <c r="O273" s="1551"/>
    </row>
    <row r="274" spans="1:15" ht="10.5" customHeight="1" x14ac:dyDescent="0.3">
      <c r="A274" s="70"/>
      <c r="B274" s="70"/>
      <c r="C274" s="70"/>
      <c r="D274" s="71"/>
      <c r="E274" s="71"/>
      <c r="F274" s="71"/>
      <c r="G274" s="71"/>
      <c r="H274" s="71"/>
      <c r="I274" s="71"/>
      <c r="J274" s="71"/>
      <c r="K274" s="71"/>
      <c r="L274" s="71"/>
      <c r="M274" s="71"/>
      <c r="N274" s="71"/>
      <c r="O274" s="71"/>
    </row>
    <row r="275" spans="1:15" ht="21.75" customHeight="1" thickBot="1" x14ac:dyDescent="0.35">
      <c r="A275" s="1522" t="s">
        <v>1253</v>
      </c>
      <c r="B275" s="1523"/>
      <c r="C275" s="1523"/>
      <c r="D275" s="1523"/>
      <c r="E275" s="1523"/>
      <c r="F275" s="1524"/>
      <c r="G275" s="58"/>
      <c r="I275" s="1522" t="s">
        <v>1254</v>
      </c>
      <c r="J275" s="1523"/>
      <c r="K275" s="1523"/>
      <c r="L275" s="1523"/>
      <c r="M275" s="1524"/>
      <c r="N275" s="112"/>
    </row>
    <row r="276" spans="1:15" ht="10.5" customHeight="1" x14ac:dyDescent="0.3">
      <c r="A276" s="87"/>
      <c r="B276" s="70"/>
      <c r="C276" s="70"/>
      <c r="D276" s="71"/>
      <c r="E276" s="71"/>
      <c r="F276" s="71"/>
      <c r="G276" s="115"/>
      <c r="H276" s="71"/>
      <c r="I276" s="71"/>
      <c r="J276" s="71"/>
      <c r="K276" s="71"/>
      <c r="L276" s="71"/>
      <c r="M276" s="71"/>
      <c r="N276" s="71"/>
      <c r="O276" s="71"/>
    </row>
    <row r="277" spans="1:15" ht="43.2" x14ac:dyDescent="0.3">
      <c r="A277" s="1188" t="s">
        <v>88</v>
      </c>
      <c r="B277" s="1189" t="s">
        <v>1</v>
      </c>
      <c r="C277" s="116" t="s">
        <v>126</v>
      </c>
      <c r="D277" s="116" t="s">
        <v>127</v>
      </c>
      <c r="E277" s="116" t="s">
        <v>128</v>
      </c>
      <c r="F277" s="117" t="s">
        <v>129</v>
      </c>
      <c r="G277" s="118"/>
      <c r="I277" s="1188" t="s">
        <v>88</v>
      </c>
      <c r="J277" s="1189" t="s">
        <v>1</v>
      </c>
      <c r="K277" s="116" t="s">
        <v>91</v>
      </c>
      <c r="L277" s="116" t="s">
        <v>92</v>
      </c>
      <c r="M277" s="117" t="s">
        <v>93</v>
      </c>
      <c r="N277" s="118"/>
    </row>
    <row r="278" spans="1:15" ht="14.25" customHeight="1" x14ac:dyDescent="0.3">
      <c r="A278" s="92" t="s">
        <v>7</v>
      </c>
      <c r="B278" s="93">
        <f>SUM(C278:F278)</f>
        <v>3083</v>
      </c>
      <c r="C278" s="1193">
        <v>137</v>
      </c>
      <c r="D278" s="1193">
        <v>465</v>
      </c>
      <c r="E278" s="1193">
        <v>445</v>
      </c>
      <c r="F278" s="1193">
        <v>2036</v>
      </c>
      <c r="G278" s="119"/>
      <c r="I278" s="92" t="s">
        <v>7</v>
      </c>
      <c r="J278" s="120">
        <f>SUM(K278:M278)</f>
        <v>3083</v>
      </c>
      <c r="K278" s="121">
        <v>1381</v>
      </c>
      <c r="L278" s="121">
        <v>564</v>
      </c>
      <c r="M278" s="121">
        <v>1138</v>
      </c>
      <c r="N278" s="119"/>
    </row>
    <row r="279" spans="1:15" ht="14.25" customHeight="1" x14ac:dyDescent="0.3">
      <c r="A279" s="94" t="s">
        <v>8</v>
      </c>
      <c r="B279" s="95">
        <v>3261</v>
      </c>
      <c r="C279" s="66">
        <v>125</v>
      </c>
      <c r="D279" s="66">
        <v>817</v>
      </c>
      <c r="E279" s="66">
        <v>468</v>
      </c>
      <c r="F279" s="66">
        <v>1851</v>
      </c>
      <c r="G279" s="119"/>
      <c r="I279" s="94" t="s">
        <v>8</v>
      </c>
      <c r="J279" s="122">
        <v>3261</v>
      </c>
      <c r="K279" s="123">
        <v>1391</v>
      </c>
      <c r="L279" s="123">
        <v>620</v>
      </c>
      <c r="M279" s="123">
        <v>1250</v>
      </c>
      <c r="N279" s="119"/>
    </row>
    <row r="280" spans="1:15" ht="14.25" customHeight="1" x14ac:dyDescent="0.3">
      <c r="A280" s="94" t="s">
        <v>9</v>
      </c>
      <c r="B280" s="95"/>
      <c r="C280" s="66"/>
      <c r="D280" s="66"/>
      <c r="E280" s="66"/>
      <c r="F280" s="66"/>
      <c r="G280" s="119"/>
      <c r="I280" s="94" t="s">
        <v>9</v>
      </c>
      <c r="J280" s="122"/>
      <c r="K280" s="123"/>
      <c r="L280" s="123"/>
      <c r="M280" s="123"/>
      <c r="N280" s="119"/>
    </row>
    <row r="281" spans="1:15" ht="14.25" customHeight="1" x14ac:dyDescent="0.3">
      <c r="A281" s="94" t="s">
        <v>10</v>
      </c>
      <c r="B281" s="95"/>
      <c r="C281" s="66"/>
      <c r="D281" s="66"/>
      <c r="E281" s="66"/>
      <c r="F281" s="66"/>
      <c r="G281" s="119"/>
      <c r="I281" s="94" t="s">
        <v>10</v>
      </c>
      <c r="J281" s="122"/>
      <c r="K281" s="123"/>
      <c r="L281" s="123"/>
      <c r="M281" s="123"/>
      <c r="N281" s="119"/>
    </row>
    <row r="282" spans="1:15" ht="14.25" customHeight="1" x14ac:dyDescent="0.3">
      <c r="A282" s="94" t="s">
        <v>11</v>
      </c>
      <c r="B282" s="95"/>
      <c r="C282" s="66"/>
      <c r="D282" s="66"/>
      <c r="E282" s="66"/>
      <c r="F282" s="66"/>
      <c r="G282" s="119"/>
      <c r="I282" s="94" t="s">
        <v>11</v>
      </c>
      <c r="J282" s="122"/>
      <c r="K282" s="123"/>
      <c r="L282" s="123"/>
      <c r="M282" s="123"/>
      <c r="N282" s="119"/>
    </row>
    <row r="283" spans="1:15" ht="14.25" customHeight="1" x14ac:dyDescent="0.3">
      <c r="A283" s="94" t="s">
        <v>12</v>
      </c>
      <c r="B283" s="95"/>
      <c r="C283" s="66"/>
      <c r="D283" s="66"/>
      <c r="E283" s="66"/>
      <c r="F283" s="66"/>
      <c r="G283" s="119"/>
      <c r="I283" s="94" t="s">
        <v>12</v>
      </c>
      <c r="J283" s="122"/>
      <c r="K283" s="123"/>
      <c r="L283" s="123"/>
      <c r="M283" s="123"/>
      <c r="N283" s="119"/>
    </row>
    <row r="284" spans="1:15" ht="14.25" customHeight="1" x14ac:dyDescent="0.3">
      <c r="A284" s="94" t="s">
        <v>13</v>
      </c>
      <c r="B284" s="95"/>
      <c r="C284" s="66"/>
      <c r="D284" s="66"/>
      <c r="E284" s="66"/>
      <c r="F284" s="66"/>
      <c r="G284" s="119"/>
      <c r="I284" s="94" t="s">
        <v>13</v>
      </c>
      <c r="J284" s="122"/>
      <c r="K284" s="123"/>
      <c r="L284" s="123"/>
      <c r="M284" s="123"/>
      <c r="N284" s="119"/>
    </row>
    <row r="285" spans="1:15" ht="14.25" customHeight="1" x14ac:dyDescent="0.3">
      <c r="A285" s="94" t="s">
        <v>14</v>
      </c>
      <c r="B285" s="95"/>
      <c r="C285" s="66"/>
      <c r="D285" s="66"/>
      <c r="E285" s="66"/>
      <c r="F285" s="66"/>
      <c r="G285" s="119"/>
      <c r="I285" s="94" t="s">
        <v>14</v>
      </c>
      <c r="J285" s="122"/>
      <c r="K285" s="123"/>
      <c r="L285" s="123"/>
      <c r="M285" s="123"/>
      <c r="N285" s="119"/>
    </row>
    <row r="286" spans="1:15" ht="14.25" customHeight="1" x14ac:dyDescent="0.3">
      <c r="A286" s="94" t="s">
        <v>94</v>
      </c>
      <c r="B286" s="95"/>
      <c r="C286" s="66"/>
      <c r="D286" s="66"/>
      <c r="E286" s="66"/>
      <c r="F286" s="66"/>
      <c r="G286" s="119"/>
      <c r="I286" s="94" t="s">
        <v>94</v>
      </c>
      <c r="J286" s="122"/>
      <c r="K286" s="123"/>
      <c r="L286" s="123"/>
      <c r="M286" s="123"/>
      <c r="N286" s="119"/>
    </row>
    <row r="287" spans="1:15" ht="14.25" customHeight="1" x14ac:dyDescent="0.3">
      <c r="A287" s="94" t="s">
        <v>15</v>
      </c>
      <c r="B287" s="95"/>
      <c r="C287" s="66"/>
      <c r="D287" s="66"/>
      <c r="E287" s="66"/>
      <c r="F287" s="66"/>
      <c r="G287" s="119"/>
      <c r="I287" s="94" t="s">
        <v>15</v>
      </c>
      <c r="J287" s="122"/>
      <c r="K287" s="123"/>
      <c r="L287" s="123"/>
      <c r="M287" s="123"/>
      <c r="N287" s="119"/>
    </row>
    <row r="288" spans="1:15" ht="14.25" customHeight="1" x14ac:dyDescent="0.3">
      <c r="A288" s="94" t="s">
        <v>16</v>
      </c>
      <c r="B288" s="95"/>
      <c r="C288" s="66"/>
      <c r="D288" s="66"/>
      <c r="E288" s="66"/>
      <c r="F288" s="66"/>
      <c r="G288" s="119"/>
      <c r="I288" s="94" t="s">
        <v>16</v>
      </c>
      <c r="J288" s="122"/>
      <c r="K288" s="123"/>
      <c r="L288" s="123"/>
      <c r="M288" s="123"/>
      <c r="N288" s="119"/>
    </row>
    <row r="289" spans="1:14" ht="14.25" customHeight="1" x14ac:dyDescent="0.3">
      <c r="A289" s="99" t="s">
        <v>17</v>
      </c>
      <c r="B289" s="97"/>
      <c r="C289" s="1192"/>
      <c r="D289" s="1192"/>
      <c r="E289" s="1192"/>
      <c r="F289" s="1192"/>
      <c r="G289" s="119"/>
      <c r="I289" s="99" t="s">
        <v>17</v>
      </c>
      <c r="J289" s="124"/>
      <c r="K289" s="125"/>
      <c r="L289" s="125"/>
      <c r="M289" s="125"/>
      <c r="N289" s="119"/>
    </row>
    <row r="290" spans="1:14" ht="15" customHeight="1" x14ac:dyDescent="0.3">
      <c r="A290" s="1528" t="s">
        <v>1</v>
      </c>
      <c r="B290" s="1535">
        <f>SUM(B278:B289)</f>
        <v>6344</v>
      </c>
      <c r="C290" s="1535">
        <f>SUM(C278:C289)</f>
        <v>262</v>
      </c>
      <c r="D290" s="1535">
        <f>SUM(D278:D289)</f>
        <v>1282</v>
      </c>
      <c r="E290" s="1535">
        <f>SUM(E278:E289)</f>
        <v>913</v>
      </c>
      <c r="F290" s="1535">
        <f>SUM(F278:F289)</f>
        <v>3887</v>
      </c>
      <c r="G290" s="126"/>
      <c r="I290" s="1528" t="s">
        <v>1</v>
      </c>
      <c r="J290" s="1535">
        <f>SUM(J278:J289)</f>
        <v>6344</v>
      </c>
      <c r="K290" s="1535">
        <f>SUM(K278:K289)</f>
        <v>2772</v>
      </c>
      <c r="L290" s="1535">
        <f>SUM(L278:L289)</f>
        <v>1184</v>
      </c>
      <c r="M290" s="1535">
        <f>SUM(M278:M289)</f>
        <v>2388</v>
      </c>
      <c r="N290" s="126"/>
    </row>
    <row r="291" spans="1:14" ht="15" customHeight="1" thickBot="1" x14ac:dyDescent="0.35">
      <c r="A291" s="1531" t="s">
        <v>18</v>
      </c>
      <c r="B291" s="1538">
        <f>SUM(C291:F291)</f>
        <v>1</v>
      </c>
      <c r="C291" s="1538">
        <f>IF($B$290=0,"",C290/$B$290)</f>
        <v>4.1298865069356872E-2</v>
      </c>
      <c r="D291" s="1538">
        <f>IF($B$290=0,"",D290/$B$290)</f>
        <v>0.20208070617906684</v>
      </c>
      <c r="E291" s="1538">
        <f>IF($B$290=0,"",E290/$B$290)</f>
        <v>0.14391551071878941</v>
      </c>
      <c r="F291" s="1538">
        <f>IF($B$290=0,"",F290/$B$290)</f>
        <v>0.61270491803278693</v>
      </c>
      <c r="G291" s="127"/>
      <c r="I291" s="1531" t="s">
        <v>18</v>
      </c>
      <c r="J291" s="1538">
        <f>SUM(K291:N291)</f>
        <v>1</v>
      </c>
      <c r="K291" s="1538">
        <f>+K290/$J$290</f>
        <v>0.43694829760403531</v>
      </c>
      <c r="L291" s="1538">
        <f>+L290/$J$290</f>
        <v>0.18663303909205547</v>
      </c>
      <c r="M291" s="1538">
        <f>+M290/$J$290</f>
        <v>0.37641866330390922</v>
      </c>
      <c r="N291" s="127"/>
    </row>
    <row r="293" spans="1:14" ht="11.25" customHeight="1" x14ac:dyDescent="0.3"/>
    <row r="294" spans="1:14" ht="21.75" customHeight="1" thickBot="1" x14ac:dyDescent="0.35">
      <c r="A294" s="1552" t="s">
        <v>1255</v>
      </c>
      <c r="B294" s="1553"/>
      <c r="C294" s="1553"/>
      <c r="D294" s="1553"/>
      <c r="E294" s="1553"/>
      <c r="F294" s="1554"/>
      <c r="G294" s="1555"/>
      <c r="H294" s="1555"/>
      <c r="I294" s="1555"/>
    </row>
    <row r="296" spans="1:14" ht="15" customHeight="1" x14ac:dyDescent="0.3">
      <c r="A296" s="1352" t="s">
        <v>130</v>
      </c>
      <c r="B296" s="1352"/>
      <c r="C296" s="1352"/>
      <c r="D296" s="1352"/>
      <c r="E296" s="128" t="s">
        <v>1</v>
      </c>
      <c r="F296" s="117" t="s">
        <v>126</v>
      </c>
      <c r="G296" s="117" t="s">
        <v>127</v>
      </c>
      <c r="H296" s="129" t="s">
        <v>128</v>
      </c>
      <c r="I296" s="117" t="s">
        <v>131</v>
      </c>
    </row>
    <row r="297" spans="1:14" ht="13.5" customHeight="1" x14ac:dyDescent="0.3">
      <c r="A297" s="130" t="s">
        <v>132</v>
      </c>
      <c r="B297" s="130"/>
      <c r="C297" s="130"/>
      <c r="D297" s="130"/>
      <c r="E297" s="93">
        <f>SUM(F297:I297)</f>
        <v>269</v>
      </c>
      <c r="F297" s="1193">
        <v>262</v>
      </c>
      <c r="G297" s="1193">
        <v>0</v>
      </c>
      <c r="H297" s="1193">
        <v>0</v>
      </c>
      <c r="I297" s="1193">
        <v>7</v>
      </c>
    </row>
    <row r="298" spans="1:14" ht="13.5" customHeight="1" x14ac:dyDescent="0.3">
      <c r="A298" s="131" t="s">
        <v>133</v>
      </c>
      <c r="B298" s="131"/>
      <c r="C298" s="131"/>
      <c r="D298" s="131"/>
      <c r="E298" s="95">
        <f>SUM(F298:I298)</f>
        <v>269</v>
      </c>
      <c r="F298" s="66">
        <v>0</v>
      </c>
      <c r="G298" s="66">
        <v>204</v>
      </c>
      <c r="H298" s="66">
        <v>0</v>
      </c>
      <c r="I298" s="66">
        <v>65</v>
      </c>
    </row>
    <row r="299" spans="1:14" ht="13.5" customHeight="1" x14ac:dyDescent="0.3">
      <c r="A299" s="131" t="s">
        <v>134</v>
      </c>
      <c r="B299" s="131"/>
      <c r="C299" s="131"/>
      <c r="D299" s="131"/>
      <c r="E299" s="95">
        <f t="shared" ref="E299:E316" si="2">SUM(F299:I299)</f>
        <v>513</v>
      </c>
      <c r="F299" s="66">
        <v>0</v>
      </c>
      <c r="G299" s="66">
        <v>513</v>
      </c>
      <c r="H299" s="66">
        <v>0</v>
      </c>
      <c r="I299" s="66">
        <v>0</v>
      </c>
    </row>
    <row r="300" spans="1:14" ht="13.5" customHeight="1" x14ac:dyDescent="0.3">
      <c r="A300" s="131" t="s">
        <v>135</v>
      </c>
      <c r="B300" s="131"/>
      <c r="C300" s="131"/>
      <c r="D300" s="131"/>
      <c r="E300" s="95">
        <f t="shared" si="2"/>
        <v>514</v>
      </c>
      <c r="F300" s="66">
        <v>0</v>
      </c>
      <c r="G300" s="66">
        <v>336</v>
      </c>
      <c r="H300" s="66">
        <v>147</v>
      </c>
      <c r="I300" s="66">
        <v>31</v>
      </c>
    </row>
    <row r="301" spans="1:14" ht="13.5" customHeight="1" x14ac:dyDescent="0.3">
      <c r="A301" s="131" t="s">
        <v>136</v>
      </c>
      <c r="B301" s="131"/>
      <c r="C301" s="131"/>
      <c r="D301" s="131"/>
      <c r="E301" s="95">
        <f t="shared" si="2"/>
        <v>269</v>
      </c>
      <c r="F301" s="66">
        <v>0</v>
      </c>
      <c r="G301" s="66">
        <v>0</v>
      </c>
      <c r="H301" s="66">
        <v>236</v>
      </c>
      <c r="I301" s="66">
        <v>33</v>
      </c>
    </row>
    <row r="302" spans="1:14" ht="13.5" customHeight="1" x14ac:dyDescent="0.3">
      <c r="A302" s="131" t="s">
        <v>137</v>
      </c>
      <c r="B302" s="131"/>
      <c r="C302" s="131"/>
      <c r="D302" s="131"/>
      <c r="E302" s="95">
        <f t="shared" si="2"/>
        <v>158</v>
      </c>
      <c r="F302" s="66">
        <v>0</v>
      </c>
      <c r="G302" s="66">
        <v>0</v>
      </c>
      <c r="H302" s="66">
        <v>158</v>
      </c>
      <c r="I302" s="66">
        <v>0</v>
      </c>
    </row>
    <row r="303" spans="1:14" ht="13.5" customHeight="1" x14ac:dyDescent="0.3">
      <c r="A303" s="131" t="s">
        <v>138</v>
      </c>
      <c r="B303" s="131"/>
      <c r="C303" s="131"/>
      <c r="D303" s="131"/>
      <c r="E303" s="95">
        <f t="shared" si="2"/>
        <v>95</v>
      </c>
      <c r="F303" s="66">
        <v>0</v>
      </c>
      <c r="G303" s="66">
        <v>0</v>
      </c>
      <c r="H303" s="66">
        <v>94</v>
      </c>
      <c r="I303" s="66">
        <v>1</v>
      </c>
    </row>
    <row r="304" spans="1:14" ht="13.5" customHeight="1" x14ac:dyDescent="0.3">
      <c r="A304" s="131" t="s">
        <v>139</v>
      </c>
      <c r="B304" s="131"/>
      <c r="C304" s="131"/>
      <c r="D304" s="131"/>
      <c r="E304" s="95">
        <f t="shared" si="2"/>
        <v>107</v>
      </c>
      <c r="F304" s="66">
        <v>0</v>
      </c>
      <c r="G304" s="66">
        <v>0</v>
      </c>
      <c r="H304" s="66">
        <v>107</v>
      </c>
      <c r="I304" s="66">
        <v>0</v>
      </c>
    </row>
    <row r="305" spans="1:9" ht="13.5" customHeight="1" x14ac:dyDescent="0.3">
      <c r="A305" s="131" t="s">
        <v>140</v>
      </c>
      <c r="B305" s="131"/>
      <c r="C305" s="131"/>
      <c r="D305" s="131"/>
      <c r="E305" s="95">
        <f t="shared" si="2"/>
        <v>164</v>
      </c>
      <c r="F305" s="66">
        <v>0</v>
      </c>
      <c r="G305" s="66">
        <v>164</v>
      </c>
      <c r="H305" s="66">
        <v>0</v>
      </c>
      <c r="I305" s="66">
        <v>0</v>
      </c>
    </row>
    <row r="306" spans="1:9" ht="13.5" customHeight="1" x14ac:dyDescent="0.3">
      <c r="A306" s="131" t="s">
        <v>141</v>
      </c>
      <c r="B306" s="131"/>
      <c r="C306" s="131"/>
      <c r="D306" s="131"/>
      <c r="E306" s="95">
        <f t="shared" si="2"/>
        <v>124</v>
      </c>
      <c r="F306" s="66">
        <v>0</v>
      </c>
      <c r="G306" s="66">
        <v>1</v>
      </c>
      <c r="H306" s="66">
        <v>123</v>
      </c>
      <c r="I306" s="66">
        <v>0</v>
      </c>
    </row>
    <row r="307" spans="1:9" ht="13.5" customHeight="1" x14ac:dyDescent="0.3">
      <c r="A307" s="131" t="s">
        <v>142</v>
      </c>
      <c r="B307" s="131"/>
      <c r="C307" s="131"/>
      <c r="D307" s="131"/>
      <c r="E307" s="95">
        <f t="shared" si="2"/>
        <v>269</v>
      </c>
      <c r="F307" s="66">
        <v>0</v>
      </c>
      <c r="G307" s="66">
        <v>0</v>
      </c>
      <c r="H307" s="66">
        <v>0</v>
      </c>
      <c r="I307" s="66">
        <v>269</v>
      </c>
    </row>
    <row r="308" spans="1:9" ht="13.5" customHeight="1" x14ac:dyDescent="0.3">
      <c r="A308" s="131" t="s">
        <v>143</v>
      </c>
      <c r="B308" s="131"/>
      <c r="C308" s="131"/>
      <c r="D308" s="131"/>
      <c r="E308" s="95">
        <f t="shared" si="2"/>
        <v>168</v>
      </c>
      <c r="F308" s="66">
        <v>0</v>
      </c>
      <c r="G308" s="66">
        <v>0</v>
      </c>
      <c r="H308" s="66">
        <v>0</v>
      </c>
      <c r="I308" s="66">
        <v>168</v>
      </c>
    </row>
    <row r="309" spans="1:9" ht="13.5" customHeight="1" x14ac:dyDescent="0.3">
      <c r="A309" s="131" t="s">
        <v>144</v>
      </c>
      <c r="B309" s="131"/>
      <c r="C309" s="131"/>
      <c r="D309" s="131"/>
      <c r="E309" s="95">
        <f t="shared" si="2"/>
        <v>164</v>
      </c>
      <c r="F309" s="66">
        <v>0</v>
      </c>
      <c r="G309" s="66">
        <v>0</v>
      </c>
      <c r="H309" s="66">
        <v>0</v>
      </c>
      <c r="I309" s="66">
        <v>164</v>
      </c>
    </row>
    <row r="310" spans="1:9" ht="13.5" customHeight="1" x14ac:dyDescent="0.3">
      <c r="A310" s="131" t="s">
        <v>145</v>
      </c>
      <c r="B310" s="131"/>
      <c r="C310" s="131"/>
      <c r="D310" s="131"/>
      <c r="E310" s="95">
        <f t="shared" si="2"/>
        <v>144</v>
      </c>
      <c r="F310" s="66">
        <v>0</v>
      </c>
      <c r="G310" s="66">
        <v>0</v>
      </c>
      <c r="H310" s="66">
        <v>0</v>
      </c>
      <c r="I310" s="66">
        <v>144</v>
      </c>
    </row>
    <row r="311" spans="1:9" ht="13.5" customHeight="1" x14ac:dyDescent="0.3">
      <c r="A311" s="131" t="s">
        <v>146</v>
      </c>
      <c r="B311" s="131"/>
      <c r="C311" s="131"/>
      <c r="D311" s="131"/>
      <c r="E311" s="95">
        <f t="shared" si="2"/>
        <v>56</v>
      </c>
      <c r="F311" s="66">
        <v>0</v>
      </c>
      <c r="G311" s="66">
        <v>45</v>
      </c>
      <c r="H311" s="66">
        <v>11</v>
      </c>
      <c r="I311" s="66">
        <v>0</v>
      </c>
    </row>
    <row r="312" spans="1:9" ht="13.5" customHeight="1" x14ac:dyDescent="0.3">
      <c r="A312" s="131" t="s">
        <v>147</v>
      </c>
      <c r="B312" s="131"/>
      <c r="C312" s="131"/>
      <c r="D312" s="131"/>
      <c r="E312" s="95">
        <f t="shared" si="2"/>
        <v>2063</v>
      </c>
      <c r="F312" s="66">
        <v>0</v>
      </c>
      <c r="G312" s="66">
        <v>0</v>
      </c>
      <c r="H312" s="66">
        <v>0</v>
      </c>
      <c r="I312" s="66">
        <v>2063</v>
      </c>
    </row>
    <row r="313" spans="1:9" ht="13.5" customHeight="1" x14ac:dyDescent="0.3">
      <c r="A313" s="131" t="s">
        <v>148</v>
      </c>
      <c r="B313" s="131"/>
      <c r="C313" s="131"/>
      <c r="D313" s="131"/>
      <c r="E313" s="95">
        <f t="shared" si="2"/>
        <v>302</v>
      </c>
      <c r="F313" s="66">
        <v>0</v>
      </c>
      <c r="G313" s="66">
        <v>0</v>
      </c>
      <c r="H313" s="66">
        <v>4</v>
      </c>
      <c r="I313" s="66">
        <v>298</v>
      </c>
    </row>
    <row r="314" spans="1:9" ht="13.5" customHeight="1" x14ac:dyDescent="0.3">
      <c r="A314" s="131" t="s">
        <v>149</v>
      </c>
      <c r="B314" s="131"/>
      <c r="C314" s="131"/>
      <c r="D314" s="131"/>
      <c r="E314" s="95">
        <f t="shared" si="2"/>
        <v>7</v>
      </c>
      <c r="F314" s="66">
        <v>0</v>
      </c>
      <c r="G314" s="66">
        <v>0</v>
      </c>
      <c r="H314" s="66">
        <v>7</v>
      </c>
      <c r="I314" s="66">
        <v>0</v>
      </c>
    </row>
    <row r="315" spans="1:9" ht="13.5" customHeight="1" x14ac:dyDescent="0.3">
      <c r="A315" s="131" t="s">
        <v>150</v>
      </c>
      <c r="B315" s="131"/>
      <c r="C315" s="131"/>
      <c r="D315" s="131"/>
      <c r="E315" s="95">
        <f t="shared" si="2"/>
        <v>75</v>
      </c>
      <c r="F315" s="66">
        <v>0</v>
      </c>
      <c r="G315" s="66">
        <v>0</v>
      </c>
      <c r="H315" s="66">
        <v>0</v>
      </c>
      <c r="I315" s="66">
        <v>75</v>
      </c>
    </row>
    <row r="316" spans="1:9" ht="13.5" customHeight="1" x14ac:dyDescent="0.3">
      <c r="A316" s="131" t="s">
        <v>151</v>
      </c>
      <c r="B316" s="131"/>
      <c r="C316" s="131"/>
      <c r="D316" s="131"/>
      <c r="E316" s="95">
        <f t="shared" si="2"/>
        <v>19</v>
      </c>
      <c r="F316" s="66">
        <v>0</v>
      </c>
      <c r="G316" s="66">
        <v>0</v>
      </c>
      <c r="H316" s="66">
        <v>0</v>
      </c>
      <c r="I316" s="66">
        <v>19</v>
      </c>
    </row>
    <row r="317" spans="1:9" ht="13.5" customHeight="1" x14ac:dyDescent="0.3">
      <c r="A317" s="132" t="s">
        <v>19</v>
      </c>
      <c r="B317" s="132"/>
      <c r="C317" s="132"/>
      <c r="D317" s="132"/>
      <c r="E317" s="97">
        <f>SUM(F317:I317)</f>
        <v>595</v>
      </c>
      <c r="F317" s="1192">
        <v>0</v>
      </c>
      <c r="G317" s="1192">
        <v>19</v>
      </c>
      <c r="H317" s="1192">
        <v>26</v>
      </c>
      <c r="I317" s="1192">
        <v>550</v>
      </c>
    </row>
    <row r="318" spans="1:9" ht="13.5" customHeight="1" x14ac:dyDescent="0.3">
      <c r="A318" s="1528" t="s">
        <v>1</v>
      </c>
      <c r="B318" s="1535"/>
      <c r="C318" s="1535"/>
      <c r="D318" s="1535"/>
      <c r="E318" s="1535">
        <f>SUM(E297:E317)</f>
        <v>6344</v>
      </c>
      <c r="F318" s="1535">
        <f>SUM(F297:F317)</f>
        <v>262</v>
      </c>
      <c r="G318" s="1528">
        <f>SUM(G297:G317)</f>
        <v>1282</v>
      </c>
      <c r="H318" s="1535">
        <f>SUM(H297:H317)</f>
        <v>913</v>
      </c>
      <c r="I318" s="1535">
        <f>SUM(I297:I317)</f>
        <v>3887</v>
      </c>
    </row>
    <row r="319" spans="1:9" ht="15" customHeight="1" thickBot="1" x14ac:dyDescent="0.35">
      <c r="A319" s="1531" t="s">
        <v>18</v>
      </c>
      <c r="B319" s="1538"/>
      <c r="C319" s="1538"/>
      <c r="D319" s="1538"/>
      <c r="E319" s="1538">
        <f>SUM(F319:I319)</f>
        <v>1</v>
      </c>
      <c r="F319" s="1538">
        <f>IF($E$318=0,"",F318/$E$318)</f>
        <v>4.1298865069356872E-2</v>
      </c>
      <c r="G319" s="1531">
        <f>IF($E$318=0,"",G318/$E$318)</f>
        <v>0.20208070617906684</v>
      </c>
      <c r="H319" s="1538">
        <f>IF($E$318=0,"",H318/$E$318)</f>
        <v>0.14391551071878941</v>
      </c>
      <c r="I319" s="1538">
        <f>IF($E$318=0,"",I318/$E$318)</f>
        <v>0.61270491803278693</v>
      </c>
    </row>
    <row r="321" spans="1:1" ht="12" customHeight="1" x14ac:dyDescent="0.3">
      <c r="A321" s="54" t="s">
        <v>96</v>
      </c>
    </row>
    <row r="322" spans="1:1" ht="13.8" x14ac:dyDescent="0.3">
      <c r="A322" s="85" t="s">
        <v>20</v>
      </c>
    </row>
    <row r="323" spans="1:1" ht="13.8" x14ac:dyDescent="0.3"/>
  </sheetData>
  <protectedRanges>
    <protectedRange sqref="A121:A129 A139:A140 B121:O140" name="Rango1"/>
    <protectedRange sqref="A268:D268 A255:A263 B255:D267" name="Rango1_1"/>
  </protectedRanges>
  <mergeCells count="87">
    <mergeCell ref="A294:F294"/>
    <mergeCell ref="A296:D296"/>
    <mergeCell ref="D266:E266"/>
    <mergeCell ref="D267:E267"/>
    <mergeCell ref="D268:E268"/>
    <mergeCell ref="A273:O273"/>
    <mergeCell ref="A275:F275"/>
    <mergeCell ref="I275:M275"/>
    <mergeCell ref="D260:E260"/>
    <mergeCell ref="D261:E261"/>
    <mergeCell ref="D262:E262"/>
    <mergeCell ref="D263:E263"/>
    <mergeCell ref="D264:E264"/>
    <mergeCell ref="D265:E265"/>
    <mergeCell ref="A253:E253"/>
    <mergeCell ref="D255:E255"/>
    <mergeCell ref="D256:E256"/>
    <mergeCell ref="D257:E257"/>
    <mergeCell ref="D258:E258"/>
    <mergeCell ref="D259:E259"/>
    <mergeCell ref="A250:A251"/>
    <mergeCell ref="B250:B251"/>
    <mergeCell ref="C250:C251"/>
    <mergeCell ref="D250:D251"/>
    <mergeCell ref="E250:E251"/>
    <mergeCell ref="F250:F251"/>
    <mergeCell ref="A248:A249"/>
    <mergeCell ref="B248:B249"/>
    <mergeCell ref="C248:C249"/>
    <mergeCell ref="D248:D249"/>
    <mergeCell ref="E248:E249"/>
    <mergeCell ref="F248:F249"/>
    <mergeCell ref="A246:A247"/>
    <mergeCell ref="B246:B247"/>
    <mergeCell ref="C246:C247"/>
    <mergeCell ref="D246:D247"/>
    <mergeCell ref="E246:E247"/>
    <mergeCell ref="F246:F247"/>
    <mergeCell ref="A244:A245"/>
    <mergeCell ref="B244:B245"/>
    <mergeCell ref="C244:C245"/>
    <mergeCell ref="D244:D245"/>
    <mergeCell ref="E244:E245"/>
    <mergeCell ref="F244:F245"/>
    <mergeCell ref="A242:A243"/>
    <mergeCell ref="B242:B243"/>
    <mergeCell ref="C242:C243"/>
    <mergeCell ref="D242:D243"/>
    <mergeCell ref="E242:E243"/>
    <mergeCell ref="F242:F243"/>
    <mergeCell ref="B234:E234"/>
    <mergeCell ref="A235:E235"/>
    <mergeCell ref="H235:I236"/>
    <mergeCell ref="A236:E236"/>
    <mergeCell ref="B238:E238"/>
    <mergeCell ref="A239:F240"/>
    <mergeCell ref="A229:A233"/>
    <mergeCell ref="B229:E229"/>
    <mergeCell ref="H229:H233"/>
    <mergeCell ref="I229:I233"/>
    <mergeCell ref="B230:E230"/>
    <mergeCell ref="B231:E231"/>
    <mergeCell ref="B232:E232"/>
    <mergeCell ref="B233:E233"/>
    <mergeCell ref="A181:E182"/>
    <mergeCell ref="A184:A185"/>
    <mergeCell ref="B184:B185"/>
    <mergeCell ref="C184:E184"/>
    <mergeCell ref="A225:I225"/>
    <mergeCell ref="A227:E228"/>
    <mergeCell ref="F227:G227"/>
    <mergeCell ref="H227:H228"/>
    <mergeCell ref="I227:I228"/>
    <mergeCell ref="A143:A144"/>
    <mergeCell ref="B143:B144"/>
    <mergeCell ref="C143:H143"/>
    <mergeCell ref="A162:D162"/>
    <mergeCell ref="A164:A165"/>
    <mergeCell ref="B164:B165"/>
    <mergeCell ref="C164:D164"/>
    <mergeCell ref="A1:L1"/>
    <mergeCell ref="N1:O1"/>
    <mergeCell ref="A120:O120"/>
    <mergeCell ref="A121:O121"/>
    <mergeCell ref="A123:E123"/>
    <mergeCell ref="A141:E141"/>
    <mergeCell ref="F141:H141"/>
  </mergeCells>
  <printOptions horizontalCentered="1"/>
  <pageMargins left="0.59055118110236227" right="0.35433070866141736" top="0.59055118110236227" bottom="0.43307086614173229" header="0.31496062992125984" footer="0.23622047244094491"/>
  <pageSetup paperSize="9" scale="57" orientation="landscape" r:id="rId1"/>
  <headerFooter>
    <oddFooter>Página &amp;P</oddFooter>
  </headerFooter>
  <rowBreaks count="3" manualBreakCount="3">
    <brk id="161" max="15" man="1"/>
    <brk id="223" max="15" man="1"/>
    <brk id="27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B2:U122"/>
  <sheetViews>
    <sheetView showGridLines="0" view="pageBreakPreview" zoomScaleNormal="100" zoomScaleSheetLayoutView="100" workbookViewId="0">
      <selection activeCell="C31" sqref="C31"/>
    </sheetView>
  </sheetViews>
  <sheetFormatPr baseColWidth="10" defaultColWidth="11.44140625" defaultRowHeight="14.4" x14ac:dyDescent="0.3"/>
  <cols>
    <col min="1" max="1" width="1.109375" style="187" customWidth="1"/>
    <col min="2" max="2" width="14.6640625" style="187" customWidth="1"/>
    <col min="3" max="3" width="14.88671875" style="187" customWidth="1"/>
    <col min="4" max="4" width="12.6640625" style="187" customWidth="1"/>
    <col min="5" max="5" width="9.88671875" style="187" customWidth="1"/>
    <col min="6" max="6" width="7" style="187" customWidth="1"/>
    <col min="7" max="7" width="9.88671875" style="187" customWidth="1"/>
    <col min="8" max="9" width="10.6640625" style="187" customWidth="1"/>
    <col min="10" max="10" width="10.109375" style="187" customWidth="1"/>
    <col min="11" max="11" width="13.5546875" style="187" customWidth="1"/>
    <col min="12" max="12" width="9.5546875" style="187" customWidth="1"/>
    <col min="13" max="13" width="7.109375" style="187" customWidth="1"/>
    <col min="14" max="14" width="10.6640625" style="187" customWidth="1"/>
    <col min="15" max="15" width="1.109375" style="1064" customWidth="1"/>
    <col min="16" max="16" width="9.6640625" style="1064" customWidth="1"/>
    <col min="17" max="18" width="9.109375" style="1064" customWidth="1"/>
    <col min="19" max="21" width="11.44140625" style="1064"/>
    <col min="22" max="16384" width="11.44140625" style="187"/>
  </cols>
  <sheetData>
    <row r="2" spans="2:21" ht="35.25" customHeight="1" x14ac:dyDescent="0.3"/>
    <row r="3" spans="2:21" customFormat="1" ht="22.8" x14ac:dyDescent="0.4">
      <c r="B3" s="1598" t="s">
        <v>1140</v>
      </c>
      <c r="C3" s="1598"/>
      <c r="D3" s="1598"/>
      <c r="E3" s="1598"/>
      <c r="F3" s="1598"/>
      <c r="G3" s="1598"/>
      <c r="H3" s="1598"/>
      <c r="I3" s="1598"/>
      <c r="J3" s="1598"/>
      <c r="K3" s="1598"/>
      <c r="L3" s="1598"/>
      <c r="M3" s="1598"/>
      <c r="N3" s="1598"/>
      <c r="O3" s="1065"/>
      <c r="P3" s="1065"/>
      <c r="Q3" s="1065"/>
      <c r="R3" s="1065"/>
      <c r="S3" s="1064"/>
      <c r="T3" s="1064"/>
      <c r="U3" s="1064"/>
    </row>
    <row r="4" spans="2:21" customFormat="1" ht="30.75" customHeight="1" x14ac:dyDescent="0.3">
      <c r="B4" s="1598"/>
      <c r="C4" s="1598"/>
      <c r="D4" s="1598"/>
      <c r="E4" s="1598"/>
      <c r="F4" s="1598"/>
      <c r="G4" s="1598"/>
      <c r="H4" s="1598"/>
      <c r="I4" s="1598"/>
      <c r="J4" s="1598"/>
      <c r="K4" s="1598"/>
      <c r="L4" s="1598"/>
      <c r="M4" s="1598"/>
      <c r="N4" s="1598"/>
      <c r="O4" s="1066"/>
      <c r="P4" s="1066"/>
      <c r="Q4" s="1066"/>
      <c r="R4" s="1066"/>
      <c r="S4" s="1064"/>
      <c r="T4" s="1064"/>
      <c r="U4" s="1064"/>
    </row>
    <row r="5" spans="2:21" customFormat="1" ht="23.25" customHeight="1" x14ac:dyDescent="0.3">
      <c r="B5" s="1319" t="s">
        <v>1274</v>
      </c>
      <c r="C5" s="1319"/>
      <c r="D5" s="1319"/>
      <c r="E5" s="1319"/>
      <c r="F5" s="1319"/>
      <c r="G5" s="1319"/>
      <c r="H5" s="1319"/>
      <c r="I5" s="1319"/>
      <c r="J5" s="1319"/>
      <c r="K5" s="1319"/>
      <c r="L5" s="1319"/>
      <c r="M5" s="1319"/>
      <c r="N5" s="1319"/>
      <c r="O5" s="1067"/>
      <c r="P5" s="1067"/>
      <c r="Q5" s="1067"/>
      <c r="R5" s="1067"/>
      <c r="S5" s="1064"/>
      <c r="T5" s="1064"/>
      <c r="U5" s="1064"/>
    </row>
    <row r="6" spans="2:21" s="1070" customFormat="1" ht="21" customHeight="1" x14ac:dyDescent="0.25">
      <c r="B6" s="800" t="s">
        <v>1141</v>
      </c>
      <c r="C6" s="801"/>
      <c r="D6" s="801"/>
      <c r="E6" s="801"/>
      <c r="F6" s="802"/>
      <c r="G6" s="802"/>
      <c r="H6" s="802"/>
      <c r="I6" s="801"/>
      <c r="J6" s="801"/>
      <c r="K6" s="801"/>
      <c r="L6" s="801"/>
      <c r="M6" s="801"/>
      <c r="N6" s="801"/>
      <c r="O6" s="1068"/>
      <c r="P6" s="1068"/>
      <c r="Q6" s="1068"/>
      <c r="R6" s="1068"/>
      <c r="S6" s="1068"/>
      <c r="T6" s="1069"/>
      <c r="U6" s="1069"/>
    </row>
    <row r="7" spans="2:21" s="1071" customFormat="1" ht="3.75" customHeight="1" x14ac:dyDescent="0.25">
      <c r="C7" s="1072"/>
      <c r="D7" s="1072"/>
      <c r="E7" s="1072"/>
      <c r="F7" s="1073"/>
      <c r="G7" s="147"/>
      <c r="O7" s="1069"/>
      <c r="P7" s="1069"/>
      <c r="Q7" s="1069"/>
      <c r="R7" s="1069"/>
      <c r="S7" s="1069"/>
      <c r="T7" s="1069"/>
      <c r="U7" s="1069"/>
    </row>
    <row r="8" spans="2:21" s="1071" customFormat="1" ht="39" customHeight="1" x14ac:dyDescent="0.25">
      <c r="B8" s="1320" t="s">
        <v>1142</v>
      </c>
      <c r="C8" s="1320"/>
      <c r="D8" s="1320"/>
      <c r="E8" s="1320"/>
      <c r="F8" s="1074"/>
      <c r="G8" s="1320" t="s">
        <v>1143</v>
      </c>
      <c r="H8" s="1320"/>
      <c r="I8" s="1320"/>
      <c r="J8" s="1320"/>
      <c r="O8" s="1069"/>
      <c r="P8" s="1069"/>
      <c r="Q8" s="1069"/>
      <c r="R8" s="1069"/>
      <c r="S8" s="1069"/>
      <c r="T8" s="1069"/>
      <c r="U8" s="1069"/>
    </row>
    <row r="9" spans="2:21" s="1071" customFormat="1" ht="27.75" customHeight="1" x14ac:dyDescent="0.25">
      <c r="B9" s="1186" t="s">
        <v>0</v>
      </c>
      <c r="C9" s="1186" t="s">
        <v>223</v>
      </c>
      <c r="D9" s="1186" t="s">
        <v>1144</v>
      </c>
      <c r="E9" s="1186" t="s">
        <v>1</v>
      </c>
      <c r="G9" s="1186" t="s">
        <v>0</v>
      </c>
      <c r="H9" s="1186" t="s">
        <v>21</v>
      </c>
      <c r="I9" s="1186" t="s">
        <v>22</v>
      </c>
      <c r="J9" s="1186" t="s">
        <v>1</v>
      </c>
      <c r="O9" s="1069"/>
      <c r="P9" s="1069"/>
      <c r="Q9" s="1069"/>
      <c r="R9" s="1069"/>
      <c r="S9" s="1069"/>
      <c r="T9" s="1069"/>
      <c r="U9" s="1069"/>
    </row>
    <row r="10" spans="2:21" s="1071" customFormat="1" ht="15" customHeight="1" x14ac:dyDescent="0.25">
      <c r="B10" s="1075" t="s">
        <v>277</v>
      </c>
      <c r="C10" s="1076">
        <v>4</v>
      </c>
      <c r="D10" s="1076">
        <v>0</v>
      </c>
      <c r="E10" s="1077">
        <f t="shared" ref="E10:E21" si="0">SUM(C10:D10)</f>
        <v>4</v>
      </c>
      <c r="G10" s="1075" t="s">
        <v>277</v>
      </c>
      <c r="H10" s="1076">
        <v>4</v>
      </c>
      <c r="I10" s="1076">
        <v>0</v>
      </c>
      <c r="J10" s="1077">
        <f t="shared" ref="J10:J21" si="1">SUM(H10:I10)</f>
        <v>4</v>
      </c>
      <c r="O10" s="1069"/>
      <c r="P10" s="1069"/>
      <c r="Q10" s="1069"/>
      <c r="R10" s="1069"/>
      <c r="S10" s="1069"/>
      <c r="T10" s="1069"/>
      <c r="U10" s="1069"/>
    </row>
    <row r="11" spans="2:21" s="1071" customFormat="1" ht="15" customHeight="1" x14ac:dyDescent="0.25">
      <c r="B11" s="1075" t="s">
        <v>278</v>
      </c>
      <c r="C11" s="1076">
        <v>35</v>
      </c>
      <c r="D11" s="1076">
        <v>1</v>
      </c>
      <c r="E11" s="1077">
        <f t="shared" si="0"/>
        <v>36</v>
      </c>
      <c r="G11" s="1075" t="s">
        <v>278</v>
      </c>
      <c r="H11" s="1076">
        <v>35</v>
      </c>
      <c r="I11" s="1076">
        <v>1</v>
      </c>
      <c r="J11" s="1077">
        <f t="shared" si="1"/>
        <v>36</v>
      </c>
      <c r="O11" s="1069"/>
      <c r="P11" s="1069"/>
      <c r="Q11" s="1069"/>
      <c r="R11" s="1069"/>
      <c r="S11" s="1069"/>
      <c r="T11" s="1069"/>
      <c r="U11" s="1069"/>
    </row>
    <row r="12" spans="2:21" s="1071" customFormat="1" ht="15" customHeight="1" x14ac:dyDescent="0.25">
      <c r="B12" s="1075" t="s">
        <v>279</v>
      </c>
      <c r="C12" s="1076">
        <v>0</v>
      </c>
      <c r="D12" s="1076">
        <v>0</v>
      </c>
      <c r="E12" s="1077">
        <f t="shared" si="0"/>
        <v>0</v>
      </c>
      <c r="G12" s="1075" t="s">
        <v>279</v>
      </c>
      <c r="H12" s="1076">
        <v>0</v>
      </c>
      <c r="I12" s="1076">
        <v>0</v>
      </c>
      <c r="J12" s="1077">
        <f t="shared" si="1"/>
        <v>0</v>
      </c>
      <c r="O12" s="1069"/>
      <c r="P12" s="1069"/>
      <c r="Q12" s="1069"/>
      <c r="R12" s="1069"/>
      <c r="S12" s="1069"/>
      <c r="T12" s="1069"/>
      <c r="U12" s="1069"/>
    </row>
    <row r="13" spans="2:21" s="1071" customFormat="1" ht="15" customHeight="1" x14ac:dyDescent="0.25">
      <c r="B13" s="1075" t="s">
        <v>280</v>
      </c>
      <c r="C13" s="1076">
        <v>0</v>
      </c>
      <c r="D13" s="1076">
        <v>0</v>
      </c>
      <c r="E13" s="1077">
        <f t="shared" si="0"/>
        <v>0</v>
      </c>
      <c r="G13" s="1075" t="s">
        <v>280</v>
      </c>
      <c r="H13" s="1076">
        <v>0</v>
      </c>
      <c r="I13" s="1076">
        <v>0</v>
      </c>
      <c r="J13" s="1077">
        <f t="shared" si="1"/>
        <v>0</v>
      </c>
      <c r="O13" s="1069"/>
      <c r="P13" s="1069"/>
      <c r="Q13" s="1069"/>
      <c r="R13" s="1069"/>
      <c r="S13" s="1069"/>
      <c r="T13" s="1069"/>
      <c r="U13" s="1069"/>
    </row>
    <row r="14" spans="2:21" s="1071" customFormat="1" ht="15" customHeight="1" x14ac:dyDescent="0.25">
      <c r="B14" s="1075" t="s">
        <v>281</v>
      </c>
      <c r="C14" s="1076">
        <v>0</v>
      </c>
      <c r="D14" s="1076">
        <v>0</v>
      </c>
      <c r="E14" s="1077">
        <f t="shared" si="0"/>
        <v>0</v>
      </c>
      <c r="G14" s="1075" t="s">
        <v>281</v>
      </c>
      <c r="H14" s="1076">
        <v>0</v>
      </c>
      <c r="I14" s="1076">
        <v>0</v>
      </c>
      <c r="J14" s="1077">
        <f t="shared" si="1"/>
        <v>0</v>
      </c>
      <c r="O14" s="1069"/>
      <c r="P14" s="1069"/>
      <c r="Q14" s="1069"/>
      <c r="R14" s="1069"/>
      <c r="S14" s="1069"/>
      <c r="T14" s="1069"/>
      <c r="U14" s="1069"/>
    </row>
    <row r="15" spans="2:21" s="1071" customFormat="1" ht="15" customHeight="1" x14ac:dyDescent="0.25">
      <c r="B15" s="1075" t="s">
        <v>282</v>
      </c>
      <c r="C15" s="1076">
        <v>0</v>
      </c>
      <c r="D15" s="1076">
        <v>0</v>
      </c>
      <c r="E15" s="1077">
        <f t="shared" si="0"/>
        <v>0</v>
      </c>
      <c r="G15" s="1075" t="s">
        <v>282</v>
      </c>
      <c r="H15" s="1076">
        <v>0</v>
      </c>
      <c r="I15" s="1076">
        <v>0</v>
      </c>
      <c r="J15" s="1077">
        <f t="shared" si="1"/>
        <v>0</v>
      </c>
      <c r="O15" s="1069"/>
      <c r="P15" s="1069"/>
      <c r="Q15" s="1069"/>
      <c r="R15" s="1069"/>
      <c r="S15" s="1069"/>
      <c r="T15" s="1069"/>
      <c r="U15" s="1069"/>
    </row>
    <row r="16" spans="2:21" s="1071" customFormat="1" ht="15" customHeight="1" x14ac:dyDescent="0.25">
      <c r="B16" s="1075" t="s">
        <v>283</v>
      </c>
      <c r="C16" s="1076">
        <v>0</v>
      </c>
      <c r="D16" s="1076">
        <v>0</v>
      </c>
      <c r="E16" s="1077">
        <f t="shared" si="0"/>
        <v>0</v>
      </c>
      <c r="G16" s="1075" t="s">
        <v>283</v>
      </c>
      <c r="H16" s="1076">
        <v>0</v>
      </c>
      <c r="I16" s="1076">
        <v>0</v>
      </c>
      <c r="J16" s="1077">
        <f t="shared" si="1"/>
        <v>0</v>
      </c>
      <c r="O16" s="1069"/>
      <c r="P16" s="1069"/>
      <c r="Q16" s="1069"/>
      <c r="R16" s="1069"/>
      <c r="S16" s="1069"/>
      <c r="T16" s="1069"/>
      <c r="U16" s="1069"/>
    </row>
    <row r="17" spans="2:21" s="1071" customFormat="1" ht="15" customHeight="1" x14ac:dyDescent="0.25">
      <c r="B17" s="1075" t="s">
        <v>284</v>
      </c>
      <c r="C17" s="1076">
        <v>0</v>
      </c>
      <c r="D17" s="1076">
        <v>0</v>
      </c>
      <c r="E17" s="1077">
        <f t="shared" si="0"/>
        <v>0</v>
      </c>
      <c r="G17" s="1075" t="s">
        <v>284</v>
      </c>
      <c r="H17" s="1076">
        <v>0</v>
      </c>
      <c r="I17" s="1076">
        <v>0</v>
      </c>
      <c r="J17" s="1077">
        <f t="shared" si="1"/>
        <v>0</v>
      </c>
      <c r="O17" s="1069"/>
      <c r="P17" s="1069"/>
      <c r="Q17" s="1069"/>
      <c r="R17" s="1069"/>
      <c r="S17" s="1069"/>
      <c r="T17" s="1069"/>
      <c r="U17" s="1069"/>
    </row>
    <row r="18" spans="2:21" s="1071" customFormat="1" ht="15" customHeight="1" x14ac:dyDescent="0.25">
      <c r="B18" s="1075" t="s">
        <v>285</v>
      </c>
      <c r="C18" s="1076">
        <v>0</v>
      </c>
      <c r="D18" s="1076">
        <v>0</v>
      </c>
      <c r="E18" s="1077">
        <f t="shared" si="0"/>
        <v>0</v>
      </c>
      <c r="G18" s="1075" t="s">
        <v>285</v>
      </c>
      <c r="H18" s="1076">
        <v>0</v>
      </c>
      <c r="I18" s="1076">
        <v>0</v>
      </c>
      <c r="J18" s="1077">
        <f t="shared" si="1"/>
        <v>0</v>
      </c>
      <c r="O18" s="1069"/>
      <c r="P18" s="1069"/>
      <c r="Q18" s="1069"/>
      <c r="R18" s="1069"/>
      <c r="S18" s="1069"/>
      <c r="T18" s="1069"/>
      <c r="U18" s="1069"/>
    </row>
    <row r="19" spans="2:21" s="1071" customFormat="1" ht="15" customHeight="1" x14ac:dyDescent="0.25">
      <c r="B19" s="1075" t="s">
        <v>286</v>
      </c>
      <c r="C19" s="1076">
        <v>0</v>
      </c>
      <c r="D19" s="1076">
        <v>0</v>
      </c>
      <c r="E19" s="1077">
        <f t="shared" si="0"/>
        <v>0</v>
      </c>
      <c r="G19" s="1075" t="s">
        <v>286</v>
      </c>
      <c r="H19" s="1076">
        <v>0</v>
      </c>
      <c r="I19" s="1076">
        <v>0</v>
      </c>
      <c r="J19" s="1077">
        <f t="shared" si="1"/>
        <v>0</v>
      </c>
      <c r="O19" s="1069"/>
      <c r="P19" s="1069"/>
      <c r="Q19" s="1069"/>
      <c r="R19" s="1069"/>
      <c r="S19" s="1069"/>
      <c r="T19" s="1069"/>
      <c r="U19" s="1069"/>
    </row>
    <row r="20" spans="2:21" s="1071" customFormat="1" ht="15" customHeight="1" x14ac:dyDescent="0.25">
      <c r="B20" s="1075" t="s">
        <v>287</v>
      </c>
      <c r="C20" s="1076">
        <v>0</v>
      </c>
      <c r="D20" s="1076">
        <v>0</v>
      </c>
      <c r="E20" s="1077">
        <f t="shared" si="0"/>
        <v>0</v>
      </c>
      <c r="G20" s="1075" t="s">
        <v>287</v>
      </c>
      <c r="H20" s="1076">
        <v>0</v>
      </c>
      <c r="I20" s="1076">
        <v>0</v>
      </c>
      <c r="J20" s="1077">
        <f t="shared" si="1"/>
        <v>0</v>
      </c>
      <c r="O20" s="1069"/>
      <c r="P20" s="1069"/>
      <c r="Q20" s="1069"/>
      <c r="R20" s="1069"/>
      <c r="S20" s="1069"/>
      <c r="T20" s="1069"/>
      <c r="U20" s="1069"/>
    </row>
    <row r="21" spans="2:21" s="1071" customFormat="1" ht="15" customHeight="1" thickBot="1" x14ac:dyDescent="0.3">
      <c r="B21" s="1075" t="s">
        <v>288</v>
      </c>
      <c r="C21" s="1076">
        <v>0</v>
      </c>
      <c r="D21" s="1076">
        <v>0</v>
      </c>
      <c r="E21" s="1077">
        <f t="shared" si="0"/>
        <v>0</v>
      </c>
      <c r="G21" s="1075" t="s">
        <v>288</v>
      </c>
      <c r="H21" s="1076">
        <v>0</v>
      </c>
      <c r="I21" s="1076">
        <v>0</v>
      </c>
      <c r="J21" s="1077">
        <f t="shared" si="1"/>
        <v>0</v>
      </c>
      <c r="O21" s="1069"/>
      <c r="P21" s="1069"/>
      <c r="Q21" s="1069"/>
      <c r="R21" s="1069"/>
      <c r="S21" s="1069"/>
      <c r="T21" s="1069"/>
      <c r="U21" s="1069"/>
    </row>
    <row r="22" spans="2:21" s="1071" customFormat="1" ht="15" customHeight="1" x14ac:dyDescent="0.25">
      <c r="B22" s="1078" t="s">
        <v>1</v>
      </c>
      <c r="C22" s="1079">
        <f>SUM(C10:C21)</f>
        <v>39</v>
      </c>
      <c r="D22" s="1079">
        <f>SUM(D10:D21)</f>
        <v>1</v>
      </c>
      <c r="E22" s="1079">
        <f>SUM(E10:E21)</f>
        <v>40</v>
      </c>
      <c r="G22" s="1078" t="s">
        <v>1</v>
      </c>
      <c r="H22" s="1079">
        <f t="shared" ref="H22:I22" si="2">SUM(H10:H21)</f>
        <v>39</v>
      </c>
      <c r="I22" s="1079">
        <f t="shared" si="2"/>
        <v>1</v>
      </c>
      <c r="J22" s="1079">
        <f>SUM(J10:J21)</f>
        <v>40</v>
      </c>
      <c r="O22" s="1069"/>
      <c r="P22" s="1069"/>
      <c r="Q22" s="1069"/>
      <c r="R22" s="1069"/>
      <c r="S22" s="1069"/>
      <c r="T22" s="1069"/>
      <c r="U22" s="1069"/>
    </row>
    <row r="23" spans="2:21" s="1071" customFormat="1" ht="15" customHeight="1" x14ac:dyDescent="0.25">
      <c r="B23" s="1080" t="s">
        <v>227</v>
      </c>
      <c r="C23" s="1081">
        <f>+C22/$E$22</f>
        <v>0.97499999999999998</v>
      </c>
      <c r="D23" s="1081">
        <f>+D22/$E$22</f>
        <v>2.5000000000000001E-2</v>
      </c>
      <c r="E23" s="1082">
        <f>+E22/E22</f>
        <v>1</v>
      </c>
      <c r="G23" s="1080" t="s">
        <v>227</v>
      </c>
      <c r="H23" s="1081">
        <f>+H22/$J$22</f>
        <v>0.97499999999999998</v>
      </c>
      <c r="I23" s="1081">
        <f>+I22/$J$22</f>
        <v>2.5000000000000001E-2</v>
      </c>
      <c r="J23" s="1082">
        <f>+J22/J22</f>
        <v>1</v>
      </c>
      <c r="O23" s="1069"/>
      <c r="P23" s="1069"/>
      <c r="Q23" s="1069"/>
      <c r="R23" s="1069"/>
      <c r="S23" s="1069"/>
      <c r="T23" s="1069"/>
      <c r="U23" s="1069"/>
    </row>
    <row r="24" spans="2:21" s="1071" customFormat="1" ht="13.5" customHeight="1" x14ac:dyDescent="0.25">
      <c r="O24" s="1069"/>
      <c r="P24" s="1069"/>
      <c r="Q24" s="1069"/>
      <c r="R24" s="1069"/>
      <c r="S24" s="1069"/>
      <c r="T24" s="1069"/>
      <c r="U24" s="1069"/>
    </row>
    <row r="25" spans="2:21" s="1071" customFormat="1" ht="27" customHeight="1" x14ac:dyDescent="0.25">
      <c r="B25" s="1320" t="s">
        <v>1145</v>
      </c>
      <c r="C25" s="1320"/>
      <c r="D25" s="1320"/>
      <c r="E25" s="1320"/>
      <c r="F25" s="1320"/>
      <c r="G25" s="1320"/>
      <c r="H25" s="1083"/>
      <c r="O25" s="1069"/>
      <c r="P25" s="1069"/>
      <c r="Q25" s="1069"/>
      <c r="R25" s="1069"/>
      <c r="S25" s="1069"/>
      <c r="T25" s="1069"/>
      <c r="U25" s="1069"/>
    </row>
    <row r="26" spans="2:21" s="1071" customFormat="1" ht="28.5" customHeight="1" x14ac:dyDescent="0.25">
      <c r="B26" s="1084" t="s">
        <v>1146</v>
      </c>
      <c r="C26" s="1084"/>
      <c r="D26" s="1186" t="s">
        <v>226</v>
      </c>
      <c r="E26" s="1186" t="s">
        <v>22</v>
      </c>
      <c r="F26" s="1186" t="s">
        <v>1</v>
      </c>
      <c r="G26" s="1186" t="s">
        <v>1147</v>
      </c>
      <c r="O26" s="1069"/>
      <c r="P26" s="1069"/>
      <c r="S26" s="1069"/>
      <c r="T26" s="1069"/>
      <c r="U26" s="1069"/>
    </row>
    <row r="27" spans="2:21" s="1071" customFormat="1" ht="15" customHeight="1" x14ac:dyDescent="0.25">
      <c r="B27" s="1085" t="s">
        <v>1148</v>
      </c>
      <c r="C27" s="1085"/>
      <c r="D27" s="1076">
        <v>15</v>
      </c>
      <c r="E27" s="1076">
        <v>0</v>
      </c>
      <c r="F27" s="1077">
        <f t="shared" ref="F27:F36" si="3">SUM(D27:E27)</f>
        <v>15</v>
      </c>
      <c r="G27" s="1086">
        <f t="shared" ref="G27:G37" si="4">F27/$F$38</f>
        <v>0.375</v>
      </c>
      <c r="O27" s="1069"/>
      <c r="P27" s="1069"/>
      <c r="S27" s="1069"/>
      <c r="T27" s="1069"/>
      <c r="U27" s="1069"/>
    </row>
    <row r="28" spans="2:21" s="1071" customFormat="1" ht="15" customHeight="1" x14ac:dyDescent="0.25">
      <c r="B28" s="1085" t="s">
        <v>1149</v>
      </c>
      <c r="C28" s="1085"/>
      <c r="D28" s="1076">
        <v>0</v>
      </c>
      <c r="E28" s="1076">
        <v>0</v>
      </c>
      <c r="F28" s="1077">
        <f t="shared" si="3"/>
        <v>0</v>
      </c>
      <c r="G28" s="1086">
        <f t="shared" si="4"/>
        <v>0</v>
      </c>
      <c r="O28" s="1069"/>
      <c r="P28" s="1069"/>
      <c r="S28" s="1069"/>
      <c r="T28" s="1069"/>
      <c r="U28" s="1069"/>
    </row>
    <row r="29" spans="2:21" s="1071" customFormat="1" ht="15" customHeight="1" x14ac:dyDescent="0.25">
      <c r="B29" s="1085" t="s">
        <v>1150</v>
      </c>
      <c r="C29" s="1085"/>
      <c r="D29" s="1076">
        <v>10</v>
      </c>
      <c r="E29" s="1076">
        <v>0</v>
      </c>
      <c r="F29" s="1077">
        <f t="shared" si="3"/>
        <v>10</v>
      </c>
      <c r="G29" s="1086">
        <f t="shared" si="4"/>
        <v>0.25</v>
      </c>
      <c r="O29" s="1069"/>
      <c r="P29" s="1069"/>
      <c r="S29" s="1069"/>
      <c r="T29" s="1069"/>
      <c r="U29" s="1069"/>
    </row>
    <row r="30" spans="2:21" s="1071" customFormat="1" ht="15" customHeight="1" x14ac:dyDescent="0.25">
      <c r="B30" s="1085" t="s">
        <v>1151</v>
      </c>
      <c r="C30" s="1085"/>
      <c r="D30" s="1076">
        <v>11</v>
      </c>
      <c r="E30" s="1076">
        <v>1</v>
      </c>
      <c r="F30" s="1077">
        <f t="shared" si="3"/>
        <v>12</v>
      </c>
      <c r="G30" s="1086">
        <f t="shared" si="4"/>
        <v>0.3</v>
      </c>
      <c r="O30" s="1069"/>
      <c r="P30" s="1069"/>
      <c r="S30" s="1069"/>
      <c r="T30" s="1069"/>
      <c r="U30" s="1069"/>
    </row>
    <row r="31" spans="2:21" s="1071" customFormat="1" ht="15" customHeight="1" x14ac:dyDescent="0.25">
      <c r="B31" s="1085" t="s">
        <v>1152</v>
      </c>
      <c r="C31" s="1085"/>
      <c r="D31" s="1076">
        <v>2</v>
      </c>
      <c r="E31" s="1076">
        <v>0</v>
      </c>
      <c r="F31" s="1077">
        <f t="shared" si="3"/>
        <v>2</v>
      </c>
      <c r="G31" s="1086">
        <f t="shared" si="4"/>
        <v>0.05</v>
      </c>
      <c r="O31" s="1069"/>
      <c r="P31" s="1069"/>
      <c r="S31" s="1069"/>
      <c r="T31" s="1069"/>
      <c r="U31" s="1069"/>
    </row>
    <row r="32" spans="2:21" s="1071" customFormat="1" ht="15" customHeight="1" x14ac:dyDescent="0.25">
      <c r="B32" s="1085" t="s">
        <v>1153</v>
      </c>
      <c r="C32" s="1085"/>
      <c r="D32" s="1076">
        <v>0</v>
      </c>
      <c r="E32" s="1076">
        <v>0</v>
      </c>
      <c r="F32" s="1077">
        <f t="shared" si="3"/>
        <v>0</v>
      </c>
      <c r="G32" s="1086">
        <f t="shared" si="4"/>
        <v>0</v>
      </c>
      <c r="O32" s="1069"/>
      <c r="P32" s="1069"/>
      <c r="S32" s="1069"/>
      <c r="T32" s="1069"/>
      <c r="U32" s="1069"/>
    </row>
    <row r="33" spans="2:21" s="1071" customFormat="1" ht="15" customHeight="1" x14ac:dyDescent="0.25">
      <c r="B33" s="1085" t="s">
        <v>1154</v>
      </c>
      <c r="C33" s="1085"/>
      <c r="D33" s="1076">
        <v>0</v>
      </c>
      <c r="E33" s="1076">
        <v>0</v>
      </c>
      <c r="F33" s="1077">
        <f t="shared" si="3"/>
        <v>0</v>
      </c>
      <c r="G33" s="1086">
        <f t="shared" si="4"/>
        <v>0</v>
      </c>
      <c r="O33" s="1069"/>
      <c r="P33" s="1069"/>
      <c r="S33" s="1069"/>
      <c r="T33" s="1069"/>
      <c r="U33" s="1069"/>
    </row>
    <row r="34" spans="2:21" s="1071" customFormat="1" ht="15" customHeight="1" x14ac:dyDescent="0.25">
      <c r="B34" s="1085" t="s">
        <v>1155</v>
      </c>
      <c r="C34" s="1085"/>
      <c r="D34" s="1076">
        <v>0</v>
      </c>
      <c r="E34" s="1076">
        <v>0</v>
      </c>
      <c r="F34" s="1077">
        <f t="shared" si="3"/>
        <v>0</v>
      </c>
      <c r="G34" s="1086">
        <f t="shared" si="4"/>
        <v>0</v>
      </c>
      <c r="O34" s="1069"/>
      <c r="P34" s="1069"/>
      <c r="S34" s="1069"/>
      <c r="T34" s="1069"/>
      <c r="U34" s="1069"/>
    </row>
    <row r="35" spans="2:21" s="1071" customFormat="1" ht="15" customHeight="1" x14ac:dyDescent="0.25">
      <c r="B35" s="1085" t="s">
        <v>1156</v>
      </c>
      <c r="C35" s="1085"/>
      <c r="D35" s="1076">
        <v>1</v>
      </c>
      <c r="E35" s="1076">
        <v>0</v>
      </c>
      <c r="F35" s="1077">
        <f t="shared" si="3"/>
        <v>1</v>
      </c>
      <c r="G35" s="1086">
        <f t="shared" si="4"/>
        <v>2.5000000000000001E-2</v>
      </c>
      <c r="O35" s="1069"/>
      <c r="P35" s="1069"/>
      <c r="S35" s="1069"/>
      <c r="T35" s="1069"/>
      <c r="U35" s="1069"/>
    </row>
    <row r="36" spans="2:21" s="1071" customFormat="1" ht="15" customHeight="1" x14ac:dyDescent="0.25">
      <c r="B36" s="1085" t="s">
        <v>1157</v>
      </c>
      <c r="C36" s="1085"/>
      <c r="D36" s="1076">
        <v>0</v>
      </c>
      <c r="E36" s="1076">
        <v>0</v>
      </c>
      <c r="F36" s="1077">
        <f t="shared" si="3"/>
        <v>0</v>
      </c>
      <c r="G36" s="1086">
        <f t="shared" si="4"/>
        <v>0</v>
      </c>
      <c r="O36" s="1069"/>
      <c r="P36" s="1069"/>
      <c r="S36" s="1069"/>
      <c r="T36" s="1069"/>
      <c r="U36" s="1069"/>
    </row>
    <row r="37" spans="2:21" s="1071" customFormat="1" ht="15" customHeight="1" thickBot="1" x14ac:dyDescent="0.3">
      <c r="B37" s="1085" t="s">
        <v>1158</v>
      </c>
      <c r="C37" s="1085"/>
      <c r="D37" s="1076">
        <v>0</v>
      </c>
      <c r="E37" s="1076">
        <v>0</v>
      </c>
      <c r="F37" s="1077">
        <f>E22-SUM(F27:F36)</f>
        <v>0</v>
      </c>
      <c r="G37" s="1086">
        <f t="shared" si="4"/>
        <v>0</v>
      </c>
      <c r="O37" s="1069"/>
      <c r="P37" s="1069"/>
      <c r="S37" s="1069"/>
      <c r="T37" s="1069"/>
      <c r="U37" s="1069"/>
    </row>
    <row r="38" spans="2:21" s="1071" customFormat="1" ht="15" customHeight="1" x14ac:dyDescent="0.25">
      <c r="B38" s="1674" t="s">
        <v>1</v>
      </c>
      <c r="C38" s="1674"/>
      <c r="D38" s="1079">
        <f>SUM(D27:D37)</f>
        <v>39</v>
      </c>
      <c r="E38" s="1079">
        <f>SUM(E27:E37)</f>
        <v>1</v>
      </c>
      <c r="F38" s="1079">
        <f>SUM(F27:F37)</f>
        <v>40</v>
      </c>
      <c r="G38" s="1675">
        <f>SUM(G27:G37)</f>
        <v>1</v>
      </c>
      <c r="O38" s="1069"/>
      <c r="P38" s="1069"/>
      <c r="S38" s="1069"/>
      <c r="T38" s="1069"/>
      <c r="U38" s="1069"/>
    </row>
    <row r="39" spans="2:21" s="1071" customFormat="1" ht="16.5" customHeight="1" x14ac:dyDescent="0.25">
      <c r="O39" s="1069"/>
      <c r="P39" s="1069"/>
      <c r="Q39" s="1069"/>
      <c r="R39" s="1069"/>
      <c r="S39" s="1069"/>
      <c r="T39" s="1069"/>
      <c r="U39" s="1069"/>
    </row>
    <row r="40" spans="2:21" s="1071" customFormat="1" ht="18" customHeight="1" x14ac:dyDescent="0.25">
      <c r="B40" s="1089" t="s">
        <v>1159</v>
      </c>
      <c r="C40" s="1090"/>
      <c r="D40" s="1091"/>
      <c r="E40" s="1091"/>
      <c r="F40" s="135"/>
      <c r="G40" s="1090"/>
      <c r="H40" s="1090"/>
      <c r="I40" s="1090"/>
      <c r="O40" s="1069"/>
      <c r="P40" s="1069"/>
      <c r="Q40" s="1069"/>
      <c r="R40" s="1069"/>
      <c r="S40" s="1069"/>
      <c r="T40" s="1069"/>
      <c r="U40" s="1069"/>
    </row>
    <row r="41" spans="2:21" s="1071" customFormat="1" ht="28.5" customHeight="1" x14ac:dyDescent="0.25">
      <c r="B41" s="1092" t="s">
        <v>88</v>
      </c>
      <c r="C41" s="1186" t="s">
        <v>196</v>
      </c>
      <c r="D41" s="1186" t="s">
        <v>1160</v>
      </c>
      <c r="E41" s="1186" t="s">
        <v>1161</v>
      </c>
      <c r="F41" s="1186" t="s">
        <v>1162</v>
      </c>
      <c r="G41" s="1186" t="s">
        <v>1163</v>
      </c>
      <c r="H41" s="1186" t="s">
        <v>198</v>
      </c>
      <c r="I41" s="1186" t="s">
        <v>1</v>
      </c>
      <c r="O41" s="1069"/>
      <c r="P41" s="1069"/>
      <c r="Q41" s="1069"/>
      <c r="R41" s="1069"/>
      <c r="S41" s="1069"/>
      <c r="T41" s="1069"/>
      <c r="U41" s="1069"/>
    </row>
    <row r="42" spans="2:21" s="1071" customFormat="1" ht="15" customHeight="1" x14ac:dyDescent="0.25">
      <c r="B42" s="1075" t="s">
        <v>277</v>
      </c>
      <c r="C42" s="1076">
        <v>0</v>
      </c>
      <c r="D42" s="1076">
        <v>0</v>
      </c>
      <c r="E42" s="1076">
        <v>0</v>
      </c>
      <c r="F42" s="1076">
        <v>0</v>
      </c>
      <c r="G42" s="1076">
        <v>4</v>
      </c>
      <c r="H42" s="1076">
        <v>0</v>
      </c>
      <c r="I42" s="1077">
        <f t="shared" ref="I42:I53" si="5">SUM(C42:H42)</f>
        <v>4</v>
      </c>
      <c r="O42" s="1069"/>
      <c r="P42" s="1069"/>
      <c r="Q42" s="1069"/>
      <c r="R42" s="1069"/>
      <c r="S42" s="1069"/>
      <c r="T42" s="1069"/>
      <c r="U42" s="1069"/>
    </row>
    <row r="43" spans="2:21" s="1071" customFormat="1" ht="15" customHeight="1" x14ac:dyDescent="0.25">
      <c r="B43" s="1075" t="s">
        <v>278</v>
      </c>
      <c r="C43" s="1076">
        <v>0</v>
      </c>
      <c r="D43" s="1076">
        <v>0</v>
      </c>
      <c r="E43" s="1076">
        <v>0</v>
      </c>
      <c r="F43" s="1076">
        <v>11</v>
      </c>
      <c r="G43" s="1076">
        <v>25</v>
      </c>
      <c r="H43" s="1076">
        <v>0</v>
      </c>
      <c r="I43" s="1077">
        <f t="shared" si="5"/>
        <v>36</v>
      </c>
      <c r="O43" s="1069"/>
      <c r="P43" s="1069"/>
      <c r="Q43" s="1069"/>
      <c r="R43" s="1069"/>
      <c r="S43" s="1069"/>
      <c r="T43" s="1069"/>
      <c r="U43" s="1069"/>
    </row>
    <row r="44" spans="2:21" s="1071" customFormat="1" ht="15" customHeight="1" x14ac:dyDescent="0.25">
      <c r="B44" s="1075" t="s">
        <v>279</v>
      </c>
      <c r="C44" s="1076">
        <v>0</v>
      </c>
      <c r="D44" s="1076">
        <v>0</v>
      </c>
      <c r="E44" s="1076">
        <v>0</v>
      </c>
      <c r="F44" s="1076">
        <v>0</v>
      </c>
      <c r="G44" s="1076">
        <v>0</v>
      </c>
      <c r="H44" s="1076">
        <v>0</v>
      </c>
      <c r="I44" s="1077">
        <f t="shared" si="5"/>
        <v>0</v>
      </c>
      <c r="O44" s="1069"/>
      <c r="P44" s="1069"/>
      <c r="Q44" s="1069"/>
      <c r="R44" s="1069"/>
      <c r="S44" s="1069"/>
      <c r="T44" s="1069"/>
      <c r="U44" s="1069"/>
    </row>
    <row r="45" spans="2:21" s="1071" customFormat="1" ht="15" customHeight="1" x14ac:dyDescent="0.25">
      <c r="B45" s="1075" t="s">
        <v>280</v>
      </c>
      <c r="C45" s="1076">
        <v>0</v>
      </c>
      <c r="D45" s="1076">
        <v>0</v>
      </c>
      <c r="E45" s="1076">
        <v>0</v>
      </c>
      <c r="F45" s="1076">
        <v>0</v>
      </c>
      <c r="G45" s="1076">
        <v>0</v>
      </c>
      <c r="H45" s="1076">
        <v>0</v>
      </c>
      <c r="I45" s="1077">
        <f t="shared" si="5"/>
        <v>0</v>
      </c>
      <c r="O45" s="1069"/>
      <c r="P45" s="1069"/>
      <c r="Q45" s="1069"/>
      <c r="R45" s="1069"/>
      <c r="S45" s="1069"/>
      <c r="T45" s="1069"/>
      <c r="U45" s="1069"/>
    </row>
    <row r="46" spans="2:21" s="1071" customFormat="1" ht="15" customHeight="1" x14ac:dyDescent="0.25">
      <c r="B46" s="1075" t="s">
        <v>281</v>
      </c>
      <c r="C46" s="1076">
        <v>0</v>
      </c>
      <c r="D46" s="1076">
        <v>0</v>
      </c>
      <c r="E46" s="1076">
        <v>0</v>
      </c>
      <c r="F46" s="1076">
        <v>0</v>
      </c>
      <c r="G46" s="1076">
        <v>0</v>
      </c>
      <c r="H46" s="1076">
        <v>0</v>
      </c>
      <c r="I46" s="1077">
        <f t="shared" si="5"/>
        <v>0</v>
      </c>
      <c r="O46" s="1069"/>
      <c r="P46" s="1069"/>
      <c r="Q46" s="1069"/>
      <c r="R46" s="1069"/>
      <c r="S46" s="1069"/>
      <c r="T46" s="1069"/>
      <c r="U46" s="1069"/>
    </row>
    <row r="47" spans="2:21" s="1071" customFormat="1" ht="15" customHeight="1" x14ac:dyDescent="0.25">
      <c r="B47" s="1075" t="s">
        <v>282</v>
      </c>
      <c r="C47" s="1076">
        <v>0</v>
      </c>
      <c r="D47" s="1076">
        <v>0</v>
      </c>
      <c r="E47" s="1076">
        <v>0</v>
      </c>
      <c r="F47" s="1076">
        <v>0</v>
      </c>
      <c r="G47" s="1076">
        <v>0</v>
      </c>
      <c r="H47" s="1076">
        <v>0</v>
      </c>
      <c r="I47" s="1077">
        <f t="shared" si="5"/>
        <v>0</v>
      </c>
      <c r="O47" s="1069"/>
      <c r="P47" s="1069"/>
      <c r="Q47" s="1069"/>
      <c r="R47" s="1069"/>
      <c r="S47" s="1069"/>
      <c r="T47" s="1069"/>
      <c r="U47" s="1069"/>
    </row>
    <row r="48" spans="2:21" s="1071" customFormat="1" ht="15" customHeight="1" x14ac:dyDescent="0.25">
      <c r="B48" s="1075" t="s">
        <v>283</v>
      </c>
      <c r="C48" s="1076">
        <v>0</v>
      </c>
      <c r="D48" s="1076">
        <v>0</v>
      </c>
      <c r="E48" s="1076">
        <v>0</v>
      </c>
      <c r="F48" s="1076">
        <v>0</v>
      </c>
      <c r="G48" s="1076">
        <v>0</v>
      </c>
      <c r="H48" s="1076">
        <v>0</v>
      </c>
      <c r="I48" s="1077">
        <f t="shared" si="5"/>
        <v>0</v>
      </c>
      <c r="O48" s="1069"/>
      <c r="P48" s="1069"/>
      <c r="Q48" s="1069"/>
      <c r="R48" s="1069"/>
      <c r="S48" s="1069"/>
      <c r="T48" s="1069"/>
      <c r="U48" s="1069"/>
    </row>
    <row r="49" spans="2:21" s="1071" customFormat="1" ht="15" customHeight="1" x14ac:dyDescent="0.25">
      <c r="B49" s="1075" t="s">
        <v>284</v>
      </c>
      <c r="C49" s="1076">
        <v>0</v>
      </c>
      <c r="D49" s="1076">
        <v>0</v>
      </c>
      <c r="E49" s="1076">
        <v>0</v>
      </c>
      <c r="F49" s="1076">
        <v>0</v>
      </c>
      <c r="G49" s="1076">
        <v>0</v>
      </c>
      <c r="H49" s="1076">
        <v>0</v>
      </c>
      <c r="I49" s="1077">
        <f t="shared" si="5"/>
        <v>0</v>
      </c>
      <c r="O49" s="1069"/>
      <c r="P49" s="1069"/>
      <c r="Q49" s="1069"/>
      <c r="R49" s="1069"/>
      <c r="S49" s="1069"/>
      <c r="T49" s="1069"/>
      <c r="U49" s="1069"/>
    </row>
    <row r="50" spans="2:21" s="1071" customFormat="1" ht="15" customHeight="1" x14ac:dyDescent="0.25">
      <c r="B50" s="1075" t="s">
        <v>285</v>
      </c>
      <c r="C50" s="1076">
        <v>0</v>
      </c>
      <c r="D50" s="1076">
        <v>0</v>
      </c>
      <c r="E50" s="1076">
        <v>0</v>
      </c>
      <c r="F50" s="1076">
        <v>0</v>
      </c>
      <c r="G50" s="1076">
        <v>0</v>
      </c>
      <c r="H50" s="1076">
        <v>0</v>
      </c>
      <c r="I50" s="1077">
        <f t="shared" si="5"/>
        <v>0</v>
      </c>
      <c r="O50" s="1069"/>
      <c r="P50" s="1069"/>
      <c r="Q50" s="1069"/>
      <c r="R50" s="1069"/>
      <c r="S50" s="1069"/>
      <c r="T50" s="1069"/>
      <c r="U50" s="1069"/>
    </row>
    <row r="51" spans="2:21" s="1071" customFormat="1" ht="15" customHeight="1" x14ac:dyDescent="0.25">
      <c r="B51" s="1075" t="s">
        <v>286</v>
      </c>
      <c r="C51" s="1076">
        <v>0</v>
      </c>
      <c r="D51" s="1076">
        <v>0</v>
      </c>
      <c r="E51" s="1076">
        <v>0</v>
      </c>
      <c r="F51" s="1076">
        <v>0</v>
      </c>
      <c r="G51" s="1076">
        <v>0</v>
      </c>
      <c r="H51" s="1076">
        <v>0</v>
      </c>
      <c r="I51" s="1077">
        <f t="shared" si="5"/>
        <v>0</v>
      </c>
      <c r="O51" s="1069"/>
      <c r="P51" s="1069"/>
      <c r="Q51" s="1069"/>
      <c r="R51" s="1069"/>
      <c r="S51" s="1069"/>
      <c r="T51" s="1069"/>
      <c r="U51" s="1069"/>
    </row>
    <row r="52" spans="2:21" s="1071" customFormat="1" ht="15" customHeight="1" x14ac:dyDescent="0.25">
      <c r="B52" s="1075" t="s">
        <v>287</v>
      </c>
      <c r="C52" s="1076">
        <v>0</v>
      </c>
      <c r="D52" s="1076">
        <v>0</v>
      </c>
      <c r="E52" s="1076">
        <v>0</v>
      </c>
      <c r="F52" s="1076">
        <v>0</v>
      </c>
      <c r="G52" s="1076">
        <v>0</v>
      </c>
      <c r="H52" s="1076">
        <v>0</v>
      </c>
      <c r="I52" s="1077">
        <f t="shared" si="5"/>
        <v>0</v>
      </c>
      <c r="O52" s="1069"/>
      <c r="P52" s="1069"/>
      <c r="Q52" s="1069"/>
      <c r="R52" s="1069"/>
      <c r="S52" s="1069"/>
      <c r="T52" s="1069"/>
      <c r="U52" s="1069"/>
    </row>
    <row r="53" spans="2:21" s="1071" customFormat="1" ht="15" customHeight="1" thickBot="1" x14ac:dyDescent="0.3">
      <c r="B53" s="1075" t="s">
        <v>288</v>
      </c>
      <c r="C53" s="1076">
        <v>0</v>
      </c>
      <c r="D53" s="1076">
        <v>0</v>
      </c>
      <c r="E53" s="1076">
        <v>0</v>
      </c>
      <c r="F53" s="1076">
        <v>0</v>
      </c>
      <c r="G53" s="1076">
        <v>0</v>
      </c>
      <c r="H53" s="1076">
        <v>0</v>
      </c>
      <c r="I53" s="1077">
        <f t="shared" si="5"/>
        <v>0</v>
      </c>
      <c r="O53" s="1069"/>
      <c r="P53" s="1069"/>
      <c r="Q53" s="1069"/>
      <c r="R53" s="1069"/>
      <c r="S53" s="1069"/>
      <c r="T53" s="1069"/>
      <c r="U53" s="1069"/>
    </row>
    <row r="54" spans="2:21" s="1071" customFormat="1" ht="15" customHeight="1" x14ac:dyDescent="0.25">
      <c r="B54" s="1676" t="s">
        <v>1</v>
      </c>
      <c r="C54" s="1079">
        <f>SUM(C42:C53)</f>
        <v>0</v>
      </c>
      <c r="D54" s="1079">
        <f t="shared" ref="D54:H54" si="6">SUM(D42:D53)</f>
        <v>0</v>
      </c>
      <c r="E54" s="1079">
        <f t="shared" si="6"/>
        <v>0</v>
      </c>
      <c r="F54" s="1079">
        <f t="shared" si="6"/>
        <v>11</v>
      </c>
      <c r="G54" s="1079">
        <f t="shared" si="6"/>
        <v>29</v>
      </c>
      <c r="H54" s="1079">
        <f t="shared" si="6"/>
        <v>0</v>
      </c>
      <c r="I54" s="1079">
        <f>SUM(I42:I53)</f>
        <v>40</v>
      </c>
      <c r="O54" s="1069"/>
      <c r="P54" s="1069"/>
      <c r="Q54" s="1069"/>
      <c r="R54" s="1069"/>
      <c r="S54" s="1069"/>
      <c r="T54" s="1069"/>
      <c r="U54" s="1069"/>
    </row>
    <row r="55" spans="2:21" s="1071" customFormat="1" ht="15" customHeight="1" x14ac:dyDescent="0.25">
      <c r="B55" s="1093" t="s">
        <v>227</v>
      </c>
      <c r="C55" s="1081">
        <f t="shared" ref="C55:H55" si="7">+C54/$I$54</f>
        <v>0</v>
      </c>
      <c r="D55" s="1081">
        <f t="shared" si="7"/>
        <v>0</v>
      </c>
      <c r="E55" s="1081">
        <f t="shared" si="7"/>
        <v>0</v>
      </c>
      <c r="F55" s="1081">
        <f t="shared" si="7"/>
        <v>0.27500000000000002</v>
      </c>
      <c r="G55" s="1081">
        <f t="shared" si="7"/>
        <v>0.72499999999999998</v>
      </c>
      <c r="H55" s="1081">
        <f t="shared" si="7"/>
        <v>0</v>
      </c>
      <c r="I55" s="1082">
        <f>+I54/I54</f>
        <v>1</v>
      </c>
      <c r="O55" s="1069"/>
      <c r="P55" s="1069"/>
      <c r="Q55" s="1069"/>
      <c r="R55" s="1069"/>
      <c r="S55" s="1069"/>
      <c r="T55" s="1069"/>
      <c r="U55" s="1069"/>
    </row>
    <row r="56" spans="2:21" s="1071" customFormat="1" ht="12" customHeight="1" x14ac:dyDescent="0.25">
      <c r="O56" s="1069"/>
      <c r="P56" s="1069"/>
      <c r="Q56" s="1069"/>
      <c r="R56" s="1069"/>
      <c r="S56" s="1069"/>
      <c r="T56" s="1069"/>
      <c r="U56" s="1069"/>
    </row>
    <row r="57" spans="2:21" s="1071" customFormat="1" ht="39.75" customHeight="1" x14ac:dyDescent="0.25">
      <c r="B57" s="1379" t="s">
        <v>1164</v>
      </c>
      <c r="C57" s="1379"/>
      <c r="D57" s="1379"/>
      <c r="E57" s="1379"/>
      <c r="K57" s="1379" t="s">
        <v>1165</v>
      </c>
      <c r="L57" s="1379"/>
      <c r="M57" s="1379"/>
      <c r="N57" s="1379"/>
      <c r="O57" s="1069"/>
      <c r="P57" s="1069"/>
      <c r="Q57" s="1069"/>
      <c r="R57" s="1069"/>
      <c r="S57" s="1069"/>
      <c r="T57" s="1069"/>
      <c r="U57" s="1069"/>
    </row>
    <row r="58" spans="2:21" s="1071" customFormat="1" ht="25.5" customHeight="1" x14ac:dyDescent="0.25">
      <c r="B58" s="1094" t="s">
        <v>1166</v>
      </c>
      <c r="C58" s="1094"/>
      <c r="D58" s="1195" t="s">
        <v>1</v>
      </c>
      <c r="E58" s="1095" t="s">
        <v>1147</v>
      </c>
      <c r="K58" s="1380" t="s">
        <v>1167</v>
      </c>
      <c r="L58" s="1380"/>
      <c r="M58" s="1195" t="s">
        <v>1</v>
      </c>
      <c r="N58" s="1095" t="s">
        <v>1147</v>
      </c>
      <c r="O58" s="1096"/>
      <c r="P58" s="1069"/>
      <c r="U58" s="1069"/>
    </row>
    <row r="59" spans="2:21" s="1071" customFormat="1" ht="15" customHeight="1" x14ac:dyDescent="0.25">
      <c r="B59" s="1381" t="s">
        <v>370</v>
      </c>
      <c r="C59" s="1381"/>
      <c r="D59" s="1097">
        <v>1</v>
      </c>
      <c r="E59" s="1098">
        <f>+D59/$D$62</f>
        <v>2.5000000000000001E-2</v>
      </c>
      <c r="K59" s="1099" t="s">
        <v>1168</v>
      </c>
      <c r="L59" s="1100"/>
      <c r="M59" s="1101">
        <v>35</v>
      </c>
      <c r="N59" s="1102">
        <f t="shared" ref="N59:N65" si="8">+M59/$M$66</f>
        <v>0.875</v>
      </c>
      <c r="O59" s="1103"/>
      <c r="U59" s="1069"/>
    </row>
    <row r="60" spans="2:21" s="1071" customFormat="1" ht="15" customHeight="1" x14ac:dyDescent="0.25">
      <c r="B60" s="1381" t="s">
        <v>371</v>
      </c>
      <c r="C60" s="1381"/>
      <c r="D60" s="1097">
        <v>39</v>
      </c>
      <c r="E60" s="1098">
        <f>+D60/$D$62</f>
        <v>0.97499999999999998</v>
      </c>
      <c r="K60" s="1099" t="s">
        <v>1169</v>
      </c>
      <c r="L60" s="1100"/>
      <c r="M60" s="1101">
        <v>2</v>
      </c>
      <c r="N60" s="1102">
        <f t="shared" si="8"/>
        <v>0.05</v>
      </c>
      <c r="O60" s="1104"/>
      <c r="U60" s="1069"/>
    </row>
    <row r="61" spans="2:21" s="1071" customFormat="1" ht="15" customHeight="1" thickBot="1" x14ac:dyDescent="0.3">
      <c r="B61" s="1381" t="s">
        <v>311</v>
      </c>
      <c r="C61" s="1381"/>
      <c r="D61" s="1097">
        <v>0</v>
      </c>
      <c r="E61" s="1098">
        <f>+D61/$D$62</f>
        <v>0</v>
      </c>
      <c r="K61" s="1099" t="s">
        <v>1170</v>
      </c>
      <c r="L61" s="1100"/>
      <c r="M61" s="1101">
        <v>1</v>
      </c>
      <c r="N61" s="1102">
        <f t="shared" si="8"/>
        <v>2.5000000000000001E-2</v>
      </c>
      <c r="O61" s="1104"/>
      <c r="U61" s="1069"/>
    </row>
    <row r="62" spans="2:21" s="1071" customFormat="1" ht="15" customHeight="1" x14ac:dyDescent="0.25">
      <c r="B62" s="1677" t="s">
        <v>1</v>
      </c>
      <c r="C62" s="1677"/>
      <c r="D62" s="1678">
        <f>SUM(D59:D61)</f>
        <v>40</v>
      </c>
      <c r="E62" s="1679">
        <f>SUM(E59:E61)</f>
        <v>1</v>
      </c>
      <c r="K62" s="1099" t="s">
        <v>1171</v>
      </c>
      <c r="L62" s="1100"/>
      <c r="M62" s="1101">
        <v>0</v>
      </c>
      <c r="N62" s="1102">
        <f t="shared" si="8"/>
        <v>0</v>
      </c>
      <c r="O62" s="1104"/>
      <c r="U62" s="1069"/>
    </row>
    <row r="63" spans="2:21" s="1071" customFormat="1" ht="15" customHeight="1" x14ac:dyDescent="0.25">
      <c r="K63" s="1099" t="s">
        <v>161</v>
      </c>
      <c r="L63" s="1100"/>
      <c r="M63" s="1101">
        <v>0</v>
      </c>
      <c r="N63" s="1102">
        <f t="shared" si="8"/>
        <v>0</v>
      </c>
      <c r="O63" s="1104"/>
      <c r="U63" s="1069"/>
    </row>
    <row r="64" spans="2:21" s="1071" customFormat="1" ht="15" customHeight="1" x14ac:dyDescent="0.25">
      <c r="K64" s="1099" t="s">
        <v>1172</v>
      </c>
      <c r="L64" s="1100"/>
      <c r="M64" s="1101">
        <v>2</v>
      </c>
      <c r="N64" s="1102">
        <f t="shared" si="8"/>
        <v>0.05</v>
      </c>
      <c r="O64" s="1104"/>
      <c r="U64" s="1069"/>
    </row>
    <row r="65" spans="2:21" s="1071" customFormat="1" ht="15" customHeight="1" thickBot="1" x14ac:dyDescent="0.3">
      <c r="K65" s="1099" t="s">
        <v>311</v>
      </c>
      <c r="L65" s="1100"/>
      <c r="M65" s="1101">
        <v>0</v>
      </c>
      <c r="N65" s="1102">
        <f t="shared" si="8"/>
        <v>0</v>
      </c>
      <c r="O65" s="1104"/>
      <c r="U65" s="1069"/>
    </row>
    <row r="66" spans="2:21" s="1071" customFormat="1" ht="15" customHeight="1" x14ac:dyDescent="0.25">
      <c r="K66" s="1680" t="s">
        <v>1</v>
      </c>
      <c r="L66" s="1680"/>
      <c r="M66" s="1678">
        <f>SUM(M59:M65)</f>
        <v>40</v>
      </c>
      <c r="N66" s="1679">
        <f>SUM(N59:N65)</f>
        <v>1</v>
      </c>
      <c r="O66" s="1104"/>
      <c r="U66" s="1069"/>
    </row>
    <row r="67" spans="2:21" s="1071" customFormat="1" ht="13.2" x14ac:dyDescent="0.25">
      <c r="K67" s="1105"/>
      <c r="L67" s="1105"/>
      <c r="M67" s="1105"/>
      <c r="N67" s="1105"/>
      <c r="O67" s="1069"/>
      <c r="P67" s="1069"/>
      <c r="Q67" s="1069"/>
      <c r="R67" s="1069"/>
      <c r="S67" s="1069"/>
      <c r="T67" s="1069"/>
      <c r="U67" s="1069"/>
    </row>
    <row r="68" spans="2:21" s="1106" customFormat="1" ht="4.5" customHeight="1" x14ac:dyDescent="0.25">
      <c r="O68" s="1107"/>
      <c r="P68" s="1107"/>
      <c r="Q68" s="1107"/>
      <c r="R68" s="1107"/>
      <c r="S68" s="1107"/>
      <c r="T68" s="1107"/>
      <c r="U68" s="1107"/>
    </row>
    <row r="69" spans="2:21" s="1071" customFormat="1" ht="21" customHeight="1" x14ac:dyDescent="0.25">
      <c r="B69" s="1108" t="s">
        <v>1173</v>
      </c>
      <c r="C69" s="1109"/>
      <c r="D69" s="1109"/>
      <c r="E69" s="1109"/>
      <c r="F69" s="1109"/>
      <c r="G69" s="1109"/>
      <c r="H69" s="1109"/>
      <c r="I69" s="1109"/>
      <c r="J69" s="1109"/>
      <c r="K69" s="1109"/>
      <c r="L69" s="1109"/>
      <c r="M69" s="1109"/>
      <c r="N69" s="1109"/>
      <c r="O69" s="1110"/>
      <c r="P69" s="1110"/>
      <c r="Q69" s="1110"/>
      <c r="R69" s="1110"/>
      <c r="S69" s="1069"/>
      <c r="T69" s="1069"/>
      <c r="U69" s="1069"/>
    </row>
    <row r="70" spans="2:21" s="1071" customFormat="1" ht="5.25" customHeight="1" x14ac:dyDescent="0.25">
      <c r="O70" s="1069"/>
      <c r="P70" s="1069"/>
      <c r="Q70" s="1069"/>
      <c r="R70" s="1069"/>
      <c r="S70" s="1069"/>
      <c r="T70" s="1069"/>
      <c r="U70" s="1069"/>
    </row>
    <row r="71" spans="2:21" s="1071" customFormat="1" ht="27.75" customHeight="1" x14ac:dyDescent="0.25">
      <c r="B71" s="1379" t="s">
        <v>1174</v>
      </c>
      <c r="C71" s="1379"/>
      <c r="D71" s="1379"/>
      <c r="E71" s="1379"/>
      <c r="F71" s="1379"/>
      <c r="O71" s="1069"/>
      <c r="P71" s="1069"/>
      <c r="Q71" s="1069"/>
      <c r="R71" s="1069"/>
      <c r="S71" s="1069"/>
      <c r="T71" s="1069"/>
      <c r="U71" s="1069"/>
    </row>
    <row r="72" spans="2:21" s="1071" customFormat="1" ht="18.75" customHeight="1" x14ac:dyDescent="0.25">
      <c r="B72" s="1186" t="s">
        <v>0</v>
      </c>
      <c r="C72" s="1186" t="s">
        <v>126</v>
      </c>
      <c r="D72" s="1186" t="s">
        <v>127</v>
      </c>
      <c r="E72" s="1186" t="s">
        <v>128</v>
      </c>
      <c r="F72" s="1186" t="s">
        <v>1</v>
      </c>
      <c r="O72" s="1069"/>
      <c r="P72" s="1069"/>
      <c r="Q72" s="1069"/>
      <c r="R72" s="1069"/>
      <c r="S72" s="1069"/>
      <c r="T72" s="1069"/>
      <c r="U72" s="1069"/>
    </row>
    <row r="73" spans="2:21" s="1071" customFormat="1" ht="15" customHeight="1" x14ac:dyDescent="0.25">
      <c r="B73" s="1075" t="s">
        <v>277</v>
      </c>
      <c r="C73" s="1076">
        <v>4</v>
      </c>
      <c r="D73" s="1076">
        <v>90</v>
      </c>
      <c r="E73" s="1076">
        <v>89</v>
      </c>
      <c r="F73" s="1077">
        <f t="shared" ref="F73:F84" si="9">SUM(C73:E73)</f>
        <v>183</v>
      </c>
      <c r="O73" s="1069"/>
      <c r="P73" s="1069"/>
      <c r="Q73" s="1069"/>
      <c r="R73" s="1069"/>
      <c r="S73" s="1069"/>
      <c r="T73" s="1069"/>
      <c r="U73" s="1069"/>
    </row>
    <row r="74" spans="2:21" s="1071" customFormat="1" ht="15" customHeight="1" x14ac:dyDescent="0.25">
      <c r="B74" s="1075" t="s">
        <v>278</v>
      </c>
      <c r="C74" s="1076">
        <v>36</v>
      </c>
      <c r="D74" s="1076">
        <v>130</v>
      </c>
      <c r="E74" s="1076">
        <v>71</v>
      </c>
      <c r="F74" s="1077">
        <f t="shared" si="9"/>
        <v>237</v>
      </c>
      <c r="O74" s="1069"/>
      <c r="P74" s="1069"/>
      <c r="Q74" s="1069"/>
      <c r="R74" s="1069"/>
      <c r="S74" s="1069"/>
      <c r="T74" s="1069"/>
      <c r="U74" s="1069"/>
    </row>
    <row r="75" spans="2:21" s="1071" customFormat="1" ht="15" customHeight="1" x14ac:dyDescent="0.25">
      <c r="B75" s="1075" t="s">
        <v>279</v>
      </c>
      <c r="C75" s="1076">
        <v>0</v>
      </c>
      <c r="D75" s="1076">
        <v>0</v>
      </c>
      <c r="E75" s="1076">
        <v>0</v>
      </c>
      <c r="F75" s="1077">
        <f t="shared" si="9"/>
        <v>0</v>
      </c>
      <c r="O75" s="1069"/>
      <c r="P75" s="1069"/>
      <c r="Q75" s="1069"/>
      <c r="R75" s="1069"/>
      <c r="S75" s="1069"/>
      <c r="T75" s="1069"/>
      <c r="U75" s="1069"/>
    </row>
    <row r="76" spans="2:21" s="1071" customFormat="1" ht="15" customHeight="1" x14ac:dyDescent="0.25">
      <c r="B76" s="1075" t="s">
        <v>280</v>
      </c>
      <c r="C76" s="1076">
        <v>0</v>
      </c>
      <c r="D76" s="1076">
        <v>0</v>
      </c>
      <c r="E76" s="1076">
        <v>0</v>
      </c>
      <c r="F76" s="1077">
        <f t="shared" si="9"/>
        <v>0</v>
      </c>
      <c r="O76" s="1069"/>
      <c r="P76" s="1069"/>
      <c r="Q76" s="1069"/>
      <c r="R76" s="1069"/>
      <c r="S76" s="1069"/>
      <c r="T76" s="1069"/>
      <c r="U76" s="1069"/>
    </row>
    <row r="77" spans="2:21" s="1071" customFormat="1" ht="15" customHeight="1" x14ac:dyDescent="0.25">
      <c r="B77" s="1075" t="s">
        <v>281</v>
      </c>
      <c r="C77" s="1076">
        <v>0</v>
      </c>
      <c r="D77" s="1076">
        <v>0</v>
      </c>
      <c r="E77" s="1076">
        <v>0</v>
      </c>
      <c r="F77" s="1077">
        <f t="shared" si="9"/>
        <v>0</v>
      </c>
      <c r="O77" s="1069"/>
      <c r="P77" s="1069"/>
      <c r="Q77" s="1069"/>
      <c r="R77" s="1069"/>
      <c r="S77" s="1069"/>
      <c r="T77" s="1069"/>
      <c r="U77" s="1069"/>
    </row>
    <row r="78" spans="2:21" s="1071" customFormat="1" ht="15" customHeight="1" x14ac:dyDescent="0.25">
      <c r="B78" s="1075" t="s">
        <v>282</v>
      </c>
      <c r="C78" s="1076">
        <v>0</v>
      </c>
      <c r="D78" s="1076">
        <v>0</v>
      </c>
      <c r="E78" s="1076">
        <v>0</v>
      </c>
      <c r="F78" s="1077">
        <f t="shared" si="9"/>
        <v>0</v>
      </c>
      <c r="O78" s="1069"/>
      <c r="P78" s="1069"/>
      <c r="Q78" s="1069"/>
      <c r="R78" s="1069"/>
      <c r="S78" s="1069"/>
      <c r="T78" s="1069"/>
      <c r="U78" s="1069"/>
    </row>
    <row r="79" spans="2:21" s="1071" customFormat="1" ht="15" customHeight="1" x14ac:dyDescent="0.25">
      <c r="B79" s="1075" t="s">
        <v>283</v>
      </c>
      <c r="C79" s="1076">
        <v>0</v>
      </c>
      <c r="D79" s="1076">
        <v>0</v>
      </c>
      <c r="E79" s="1076">
        <v>0</v>
      </c>
      <c r="F79" s="1077">
        <f t="shared" si="9"/>
        <v>0</v>
      </c>
      <c r="O79" s="1069"/>
      <c r="P79" s="1069"/>
      <c r="Q79" s="1069"/>
      <c r="R79" s="1069"/>
      <c r="S79" s="1069"/>
      <c r="T79" s="1069"/>
      <c r="U79" s="1069"/>
    </row>
    <row r="80" spans="2:21" s="1071" customFormat="1" ht="15" customHeight="1" x14ac:dyDescent="0.25">
      <c r="B80" s="1075" t="s">
        <v>284</v>
      </c>
      <c r="C80" s="1076">
        <v>0</v>
      </c>
      <c r="D80" s="1076">
        <v>0</v>
      </c>
      <c r="E80" s="1076">
        <v>0</v>
      </c>
      <c r="F80" s="1077">
        <f t="shared" si="9"/>
        <v>0</v>
      </c>
      <c r="O80" s="1069"/>
      <c r="P80" s="1069"/>
      <c r="Q80" s="1069"/>
      <c r="R80" s="1069"/>
      <c r="S80" s="1069"/>
      <c r="T80" s="1069"/>
      <c r="U80" s="1069"/>
    </row>
    <row r="81" spans="2:21" s="1071" customFormat="1" ht="15" customHeight="1" x14ac:dyDescent="0.25">
      <c r="B81" s="1075" t="s">
        <v>411</v>
      </c>
      <c r="C81" s="1076">
        <v>0</v>
      </c>
      <c r="D81" s="1076">
        <v>0</v>
      </c>
      <c r="E81" s="1076">
        <v>0</v>
      </c>
      <c r="F81" s="1077">
        <f t="shared" si="9"/>
        <v>0</v>
      </c>
      <c r="O81" s="1069"/>
      <c r="P81" s="1069"/>
      <c r="Q81" s="1069"/>
      <c r="R81" s="1069"/>
      <c r="S81" s="1069"/>
      <c r="T81" s="1069"/>
      <c r="U81" s="1069"/>
    </row>
    <row r="82" spans="2:21" s="1071" customFormat="1" ht="15" customHeight="1" x14ac:dyDescent="0.25">
      <c r="B82" s="1075" t="s">
        <v>286</v>
      </c>
      <c r="C82" s="1076">
        <v>0</v>
      </c>
      <c r="D82" s="1076">
        <v>0</v>
      </c>
      <c r="E82" s="1076">
        <v>0</v>
      </c>
      <c r="F82" s="1077">
        <f t="shared" si="9"/>
        <v>0</v>
      </c>
      <c r="O82" s="1069"/>
      <c r="P82" s="1069"/>
      <c r="Q82" s="1069"/>
      <c r="R82" s="1069"/>
      <c r="S82" s="1069"/>
      <c r="T82" s="1069"/>
      <c r="U82" s="1069"/>
    </row>
    <row r="83" spans="2:21" s="1071" customFormat="1" ht="15" customHeight="1" x14ac:dyDescent="0.25">
      <c r="B83" s="1075" t="s">
        <v>287</v>
      </c>
      <c r="C83" s="1076">
        <v>0</v>
      </c>
      <c r="D83" s="1076">
        <v>0</v>
      </c>
      <c r="E83" s="1076">
        <v>0</v>
      </c>
      <c r="F83" s="1077">
        <f t="shared" si="9"/>
        <v>0</v>
      </c>
      <c r="O83" s="1069"/>
      <c r="P83" s="1069"/>
      <c r="Q83" s="1069"/>
      <c r="R83" s="1069"/>
      <c r="S83" s="1069"/>
      <c r="T83" s="1069"/>
      <c r="U83" s="1069"/>
    </row>
    <row r="84" spans="2:21" s="1071" customFormat="1" ht="15" customHeight="1" thickBot="1" x14ac:dyDescent="0.3">
      <c r="B84" s="1075" t="s">
        <v>288</v>
      </c>
      <c r="C84" s="1076">
        <v>0</v>
      </c>
      <c r="D84" s="1076">
        <v>0</v>
      </c>
      <c r="E84" s="1076">
        <v>0</v>
      </c>
      <c r="F84" s="1077">
        <f t="shared" si="9"/>
        <v>0</v>
      </c>
      <c r="O84" s="1069"/>
      <c r="P84" s="1069"/>
      <c r="Q84" s="1069"/>
      <c r="R84" s="1069"/>
      <c r="S84" s="1069"/>
      <c r="T84" s="1069"/>
      <c r="U84" s="1069"/>
    </row>
    <row r="85" spans="2:21" s="1071" customFormat="1" ht="15" customHeight="1" x14ac:dyDescent="0.25">
      <c r="B85" s="1078" t="s">
        <v>1</v>
      </c>
      <c r="C85" s="1079">
        <f t="shared" ref="C85:E85" si="10">SUM(C73:C84)</f>
        <v>40</v>
      </c>
      <c r="D85" s="1079">
        <f t="shared" si="10"/>
        <v>220</v>
      </c>
      <c r="E85" s="1079">
        <f t="shared" si="10"/>
        <v>160</v>
      </c>
      <c r="F85" s="1079">
        <f>SUM(F73:F84)</f>
        <v>420</v>
      </c>
      <c r="O85" s="1069"/>
      <c r="P85" s="1069"/>
      <c r="Q85" s="1069"/>
      <c r="R85" s="1069"/>
      <c r="S85" s="1069"/>
      <c r="T85" s="1069"/>
      <c r="U85" s="1069"/>
    </row>
    <row r="86" spans="2:21" s="1071" customFormat="1" ht="15" customHeight="1" x14ac:dyDescent="0.25">
      <c r="B86" s="1080" t="s">
        <v>227</v>
      </c>
      <c r="C86" s="1082">
        <f>+C85/$F$85</f>
        <v>9.5238095238095233E-2</v>
      </c>
      <c r="D86" s="1082">
        <f>+D85/$F$85</f>
        <v>0.52380952380952384</v>
      </c>
      <c r="E86" s="1082">
        <f>+E85/$F$85</f>
        <v>0.38095238095238093</v>
      </c>
      <c r="F86" s="1082">
        <f>+F85/F85</f>
        <v>1</v>
      </c>
      <c r="O86" s="1069"/>
      <c r="P86" s="1069"/>
      <c r="Q86" s="1069"/>
      <c r="R86" s="1069"/>
      <c r="S86" s="1069"/>
      <c r="T86" s="1069"/>
      <c r="U86" s="1069"/>
    </row>
    <row r="87" spans="2:21" s="1071" customFormat="1" ht="13.2" x14ac:dyDescent="0.25">
      <c r="H87" s="1112"/>
      <c r="O87" s="1069"/>
      <c r="P87" s="1069"/>
      <c r="Q87" s="1069"/>
      <c r="R87" s="1069"/>
      <c r="S87" s="1069"/>
      <c r="T87" s="1069"/>
      <c r="U87" s="1069"/>
    </row>
    <row r="88" spans="2:21" s="1071" customFormat="1" ht="28.5" customHeight="1" x14ac:dyDescent="0.25">
      <c r="B88" s="1379" t="s">
        <v>1175</v>
      </c>
      <c r="C88" s="1379"/>
      <c r="D88" s="1379"/>
      <c r="E88" s="1379"/>
      <c r="F88" s="1379"/>
      <c r="G88" s="1379"/>
      <c r="H88" s="1379"/>
      <c r="O88" s="1069"/>
      <c r="P88" s="1069"/>
      <c r="Q88" s="1069"/>
      <c r="R88" s="1069"/>
      <c r="S88" s="1069"/>
      <c r="T88" s="1069"/>
      <c r="U88" s="1069"/>
    </row>
    <row r="89" spans="2:21" s="1071" customFormat="1" ht="26.25" customHeight="1" x14ac:dyDescent="0.25">
      <c r="B89" s="1321" t="s">
        <v>1176</v>
      </c>
      <c r="C89" s="1321"/>
      <c r="D89" s="1186" t="s">
        <v>126</v>
      </c>
      <c r="E89" s="1186" t="s">
        <v>127</v>
      </c>
      <c r="F89" s="1186" t="s">
        <v>128</v>
      </c>
      <c r="G89" s="1186" t="s">
        <v>1</v>
      </c>
      <c r="O89" s="1069"/>
      <c r="P89" s="1069"/>
      <c r="Q89" s="1069"/>
      <c r="R89" s="1069"/>
      <c r="T89" s="1069"/>
      <c r="U89" s="1069"/>
    </row>
    <row r="90" spans="2:21" s="1071" customFormat="1" ht="15" customHeight="1" x14ac:dyDescent="0.25">
      <c r="B90" s="1075" t="s">
        <v>132</v>
      </c>
      <c r="C90" s="1113"/>
      <c r="D90" s="1076">
        <v>40</v>
      </c>
      <c r="E90" s="1076">
        <v>0</v>
      </c>
      <c r="F90" s="1076">
        <v>0</v>
      </c>
      <c r="G90" s="1077">
        <f t="shared" ref="G90:G102" si="11">SUM(D90:F90)</f>
        <v>40</v>
      </c>
      <c r="O90" s="1069"/>
      <c r="P90" s="1069"/>
      <c r="Q90" s="1069"/>
      <c r="R90" s="1069"/>
      <c r="T90" s="1069"/>
      <c r="U90" s="1069"/>
    </row>
    <row r="91" spans="2:21" s="1071" customFormat="1" ht="15" customHeight="1" x14ac:dyDescent="0.25">
      <c r="B91" s="1075" t="s">
        <v>133</v>
      </c>
      <c r="C91" s="1113"/>
      <c r="D91" s="1076">
        <v>0</v>
      </c>
      <c r="E91" s="1076">
        <v>32</v>
      </c>
      <c r="F91" s="1076">
        <v>4</v>
      </c>
      <c r="G91" s="1077">
        <f t="shared" si="11"/>
        <v>36</v>
      </c>
      <c r="O91" s="1069"/>
      <c r="P91" s="1069"/>
      <c r="Q91" s="1069"/>
      <c r="R91" s="1069"/>
      <c r="T91" s="1069"/>
      <c r="U91" s="1069"/>
    </row>
    <row r="92" spans="2:21" s="1071" customFormat="1" ht="15" customHeight="1" x14ac:dyDescent="0.25">
      <c r="B92" s="1075" t="s">
        <v>134</v>
      </c>
      <c r="C92" s="1113"/>
      <c r="D92" s="1076">
        <v>0</v>
      </c>
      <c r="E92" s="1076">
        <v>2</v>
      </c>
      <c r="F92" s="1076">
        <v>1</v>
      </c>
      <c r="G92" s="1077">
        <f t="shared" si="11"/>
        <v>3</v>
      </c>
      <c r="O92" s="1069"/>
      <c r="P92" s="1069"/>
      <c r="Q92" s="1069"/>
      <c r="R92" s="1069"/>
      <c r="T92" s="1069"/>
      <c r="U92" s="1069"/>
    </row>
    <row r="93" spans="2:21" s="1071" customFormat="1" ht="15" customHeight="1" x14ac:dyDescent="0.25">
      <c r="B93" s="1075" t="s">
        <v>135</v>
      </c>
      <c r="C93" s="1113"/>
      <c r="D93" s="1076">
        <v>0</v>
      </c>
      <c r="E93" s="1076">
        <v>133</v>
      </c>
      <c r="F93" s="1076">
        <v>115</v>
      </c>
      <c r="G93" s="1077">
        <f t="shared" si="11"/>
        <v>248</v>
      </c>
      <c r="O93" s="1069"/>
      <c r="P93" s="1069"/>
      <c r="Q93" s="1069"/>
      <c r="R93" s="1069"/>
      <c r="T93" s="1069"/>
      <c r="U93" s="1069"/>
    </row>
    <row r="94" spans="2:21" s="1071" customFormat="1" ht="15" customHeight="1" x14ac:dyDescent="0.25">
      <c r="B94" s="1075" t="s">
        <v>1177</v>
      </c>
      <c r="C94" s="1113"/>
      <c r="D94" s="1076">
        <v>0</v>
      </c>
      <c r="E94" s="1076">
        <v>32</v>
      </c>
      <c r="F94" s="1076">
        <v>0</v>
      </c>
      <c r="G94" s="1077">
        <f t="shared" si="11"/>
        <v>32</v>
      </c>
      <c r="O94" s="1069"/>
      <c r="P94" s="1069"/>
      <c r="Q94" s="1069"/>
      <c r="R94" s="1069"/>
      <c r="T94" s="1069"/>
      <c r="U94" s="1069"/>
    </row>
    <row r="95" spans="2:21" s="1071" customFormat="1" ht="15" customHeight="1" x14ac:dyDescent="0.25">
      <c r="B95" s="1075" t="s">
        <v>140</v>
      </c>
      <c r="C95" s="1113"/>
      <c r="D95" s="1076">
        <v>0</v>
      </c>
      <c r="E95" s="1076">
        <v>2</v>
      </c>
      <c r="F95" s="1076">
        <v>0</v>
      </c>
      <c r="G95" s="1077">
        <f t="shared" si="11"/>
        <v>2</v>
      </c>
      <c r="O95" s="1069"/>
      <c r="P95" s="1069"/>
      <c r="Q95" s="1069"/>
      <c r="R95" s="1069"/>
      <c r="T95" s="1069"/>
      <c r="U95" s="1069"/>
    </row>
    <row r="96" spans="2:21" s="1071" customFormat="1" ht="15" customHeight="1" x14ac:dyDescent="0.25">
      <c r="B96" s="1075" t="s">
        <v>1178</v>
      </c>
      <c r="C96" s="1113"/>
      <c r="D96" s="1076">
        <v>0</v>
      </c>
      <c r="E96" s="1076">
        <v>4</v>
      </c>
      <c r="F96" s="1076">
        <v>16</v>
      </c>
      <c r="G96" s="1077">
        <f t="shared" si="11"/>
        <v>20</v>
      </c>
      <c r="O96" s="1069"/>
      <c r="P96" s="1069"/>
      <c r="Q96" s="1069"/>
      <c r="R96" s="1069"/>
      <c r="T96" s="1069"/>
      <c r="U96" s="1069"/>
    </row>
    <row r="97" spans="2:21" s="1071" customFormat="1" ht="15" customHeight="1" x14ac:dyDescent="0.25">
      <c r="B97" s="1075" t="s">
        <v>1179</v>
      </c>
      <c r="C97" s="1113"/>
      <c r="D97" s="1076">
        <v>0</v>
      </c>
      <c r="E97" s="1076">
        <v>1</v>
      </c>
      <c r="F97" s="1076">
        <v>2</v>
      </c>
      <c r="G97" s="1077">
        <f t="shared" si="11"/>
        <v>3</v>
      </c>
      <c r="O97" s="1069"/>
      <c r="P97" s="1069"/>
      <c r="Q97" s="1069"/>
      <c r="R97" s="1069"/>
      <c r="T97" s="1069"/>
      <c r="U97" s="1069"/>
    </row>
    <row r="98" spans="2:21" s="1071" customFormat="1" ht="15" customHeight="1" x14ac:dyDescent="0.25">
      <c r="B98" s="1075" t="s">
        <v>1180</v>
      </c>
      <c r="C98" s="1113"/>
      <c r="D98" s="1076">
        <v>0</v>
      </c>
      <c r="E98" s="1076">
        <v>0</v>
      </c>
      <c r="F98" s="1076">
        <v>1</v>
      </c>
      <c r="G98" s="1077">
        <f t="shared" si="11"/>
        <v>1</v>
      </c>
      <c r="O98" s="1069"/>
      <c r="P98" s="1069"/>
      <c r="Q98" s="1069"/>
      <c r="R98" s="1069"/>
      <c r="T98" s="1069"/>
      <c r="U98" s="1069"/>
    </row>
    <row r="99" spans="2:21" s="1071" customFormat="1" ht="15" customHeight="1" x14ac:dyDescent="0.25">
      <c r="B99" s="1075" t="s">
        <v>137</v>
      </c>
      <c r="C99" s="1113"/>
      <c r="D99" s="1076">
        <v>0</v>
      </c>
      <c r="E99" s="1076">
        <v>0</v>
      </c>
      <c r="F99" s="1076">
        <v>2</v>
      </c>
      <c r="G99" s="1077">
        <f t="shared" si="11"/>
        <v>2</v>
      </c>
      <c r="O99" s="1069"/>
      <c r="P99" s="1069"/>
      <c r="Q99" s="1069"/>
      <c r="R99" s="1069"/>
      <c r="T99" s="1069"/>
      <c r="U99" s="1069"/>
    </row>
    <row r="100" spans="2:21" s="1071" customFormat="1" ht="15" customHeight="1" x14ac:dyDescent="0.25">
      <c r="B100" s="1075" t="s">
        <v>141</v>
      </c>
      <c r="C100" s="1113"/>
      <c r="D100" s="1076">
        <v>0</v>
      </c>
      <c r="E100" s="1076">
        <v>0</v>
      </c>
      <c r="F100" s="1076">
        <v>1</v>
      </c>
      <c r="G100" s="1077">
        <f t="shared" si="11"/>
        <v>1</v>
      </c>
      <c r="O100" s="1069"/>
      <c r="P100" s="1069"/>
      <c r="Q100" s="1069"/>
      <c r="R100" s="1069"/>
      <c r="T100" s="1069"/>
      <c r="U100" s="1069"/>
    </row>
    <row r="101" spans="2:21" s="1071" customFormat="1" ht="15" customHeight="1" x14ac:dyDescent="0.25">
      <c r="B101" s="1075" t="s">
        <v>1181</v>
      </c>
      <c r="C101" s="1113"/>
      <c r="D101" s="1076">
        <v>0</v>
      </c>
      <c r="E101" s="1076">
        <v>0</v>
      </c>
      <c r="F101" s="1076">
        <v>0</v>
      </c>
      <c r="G101" s="1077">
        <f t="shared" si="11"/>
        <v>0</v>
      </c>
      <c r="O101" s="1069"/>
      <c r="P101" s="1069"/>
      <c r="Q101" s="1069"/>
      <c r="R101" s="1069"/>
      <c r="T101" s="1069"/>
      <c r="U101" s="1069"/>
    </row>
    <row r="102" spans="2:21" s="1071" customFormat="1" ht="15" customHeight="1" thickBot="1" x14ac:dyDescent="0.3">
      <c r="B102" s="1075" t="s">
        <v>19</v>
      </c>
      <c r="C102" s="1113"/>
      <c r="D102" s="1076">
        <v>0</v>
      </c>
      <c r="E102" s="1076">
        <v>14</v>
      </c>
      <c r="F102" s="1076">
        <v>18</v>
      </c>
      <c r="G102" s="1077">
        <f t="shared" si="11"/>
        <v>32</v>
      </c>
      <c r="O102" s="1069"/>
      <c r="P102" s="1069"/>
      <c r="Q102" s="1069"/>
      <c r="R102" s="1069"/>
      <c r="T102" s="1069"/>
      <c r="U102" s="1069"/>
    </row>
    <row r="103" spans="2:21" s="1071" customFormat="1" ht="15" customHeight="1" x14ac:dyDescent="0.25">
      <c r="B103" s="1674" t="s">
        <v>1</v>
      </c>
      <c r="C103" s="1674"/>
      <c r="D103" s="1079">
        <f>SUM(D90:D102)</f>
        <v>40</v>
      </c>
      <c r="E103" s="1079">
        <f>SUM(E90:E102)</f>
        <v>220</v>
      </c>
      <c r="F103" s="1079">
        <f>SUM(F90:F102)</f>
        <v>160</v>
      </c>
      <c r="G103" s="1079">
        <f>SUM(G90:G102)</f>
        <v>420</v>
      </c>
      <c r="O103" s="1069"/>
      <c r="P103" s="1069"/>
      <c r="Q103" s="1069"/>
      <c r="R103" s="1069"/>
      <c r="T103" s="1069"/>
      <c r="U103" s="1069"/>
    </row>
    <row r="104" spans="2:21" s="1071" customFormat="1" ht="15" customHeight="1" x14ac:dyDescent="0.25">
      <c r="B104" s="1080" t="s">
        <v>227</v>
      </c>
      <c r="C104" s="1080"/>
      <c r="D104" s="1082">
        <f>+D103/$F$85</f>
        <v>9.5238095238095233E-2</v>
      </c>
      <c r="E104" s="1082">
        <f>+E103/$F$85</f>
        <v>0.52380952380952384</v>
      </c>
      <c r="F104" s="1082">
        <f>+F103/$F$85</f>
        <v>0.38095238095238093</v>
      </c>
      <c r="G104" s="1082">
        <f>+G103/G103</f>
        <v>1</v>
      </c>
      <c r="O104" s="1069"/>
      <c r="P104" s="1069"/>
      <c r="Q104" s="1069"/>
      <c r="R104" s="1069"/>
      <c r="T104" s="1069"/>
      <c r="U104" s="1069"/>
    </row>
    <row r="105" spans="2:21" s="1071" customFormat="1" ht="21.75" customHeight="1" x14ac:dyDescent="0.25">
      <c r="O105" s="1069"/>
      <c r="P105" s="1069"/>
      <c r="Q105" s="1069"/>
      <c r="R105" s="1069"/>
      <c r="S105" s="1069"/>
      <c r="T105" s="1069"/>
      <c r="U105" s="1069"/>
    </row>
    <row r="106" spans="2:21" s="1071" customFormat="1" ht="21" customHeight="1" x14ac:dyDescent="0.25">
      <c r="B106" s="1114" t="s">
        <v>1182</v>
      </c>
      <c r="C106" s="1115"/>
      <c r="D106" s="1115"/>
      <c r="E106" s="1115"/>
      <c r="F106" s="1115"/>
      <c r="G106" s="1115"/>
      <c r="H106" s="1115"/>
      <c r="I106" s="1115"/>
      <c r="J106" s="1115"/>
      <c r="K106" s="1115"/>
      <c r="L106" s="1115"/>
      <c r="M106" s="1115"/>
      <c r="N106" s="1115"/>
      <c r="O106" s="1116"/>
      <c r="P106" s="1116"/>
      <c r="Q106" s="1116"/>
      <c r="R106" s="1116"/>
      <c r="S106" s="1069"/>
      <c r="T106" s="1069"/>
      <c r="U106" s="1069"/>
    </row>
    <row r="107" spans="2:21" s="1071" customFormat="1" ht="6" customHeight="1" x14ac:dyDescent="0.25">
      <c r="B107" s="1117"/>
      <c r="C107" s="1118"/>
      <c r="D107" s="1118"/>
      <c r="E107" s="1118"/>
      <c r="F107" s="1118"/>
      <c r="G107" s="1118"/>
      <c r="H107" s="1118"/>
      <c r="I107" s="1118"/>
      <c r="J107" s="1118"/>
      <c r="K107" s="1118"/>
      <c r="L107" s="1118"/>
      <c r="M107" s="1118"/>
      <c r="N107" s="1118"/>
      <c r="O107" s="1116"/>
      <c r="P107" s="1116"/>
      <c r="Q107" s="1116"/>
      <c r="R107" s="1116"/>
      <c r="S107" s="1069"/>
      <c r="T107" s="1069"/>
      <c r="U107" s="1069"/>
    </row>
    <row r="108" spans="2:21" s="1071" customFormat="1" ht="17.25" customHeight="1" x14ac:dyDescent="0.25">
      <c r="B108" s="1379" t="s">
        <v>1183</v>
      </c>
      <c r="C108" s="1379"/>
      <c r="D108" s="1379"/>
      <c r="E108" s="1379"/>
      <c r="F108" s="1379"/>
      <c r="G108" s="1379"/>
      <c r="H108" s="1379"/>
      <c r="O108" s="1069"/>
      <c r="P108" s="1069"/>
      <c r="Q108" s="1069"/>
      <c r="R108" s="1069"/>
      <c r="S108" s="1069"/>
      <c r="T108" s="1069"/>
      <c r="U108" s="1069"/>
    </row>
    <row r="109" spans="2:21" s="1071" customFormat="1" ht="15" customHeight="1" x14ac:dyDescent="0.25">
      <c r="B109" s="1111" t="s">
        <v>0</v>
      </c>
      <c r="C109" s="1194">
        <v>2017</v>
      </c>
      <c r="D109" s="1194">
        <v>2018</v>
      </c>
      <c r="E109" s="1194" t="s">
        <v>23</v>
      </c>
      <c r="O109" s="1069"/>
      <c r="P109" s="1069"/>
      <c r="Q109" s="1069"/>
      <c r="R109" s="1069"/>
      <c r="S109" s="1069"/>
      <c r="T109" s="1069"/>
      <c r="U109" s="1069"/>
    </row>
    <row r="110" spans="2:21" s="1071" customFormat="1" ht="15" customHeight="1" x14ac:dyDescent="0.25">
      <c r="B110" s="1075" t="s">
        <v>1184</v>
      </c>
      <c r="C110" s="1076">
        <v>496</v>
      </c>
      <c r="D110" s="1076">
        <v>4</v>
      </c>
      <c r="E110" s="1119">
        <f t="shared" ref="E110:E121" si="12">D110/C110-1</f>
        <v>-0.99193548387096775</v>
      </c>
      <c r="O110" s="1069"/>
      <c r="P110" s="1069"/>
      <c r="Q110" s="1069"/>
      <c r="R110" s="1069"/>
      <c r="S110" s="1069"/>
      <c r="T110" s="1069"/>
      <c r="U110" s="1069"/>
    </row>
    <row r="111" spans="2:21" s="1071" customFormat="1" ht="15" customHeight="1" thickBot="1" x14ac:dyDescent="0.3">
      <c r="B111" s="1075" t="s">
        <v>1185</v>
      </c>
      <c r="C111" s="1076">
        <v>231</v>
      </c>
      <c r="D111" s="1076">
        <v>36</v>
      </c>
      <c r="E111" s="1119">
        <f t="shared" si="12"/>
        <v>-0.8441558441558441</v>
      </c>
      <c r="O111" s="1069"/>
      <c r="P111" s="1069"/>
      <c r="Q111" s="1069"/>
      <c r="R111" s="1069"/>
      <c r="S111" s="1069"/>
      <c r="T111" s="1069"/>
      <c r="U111" s="1069"/>
    </row>
    <row r="112" spans="2:21" s="1071" customFormat="1" ht="15" hidden="1" customHeight="1" x14ac:dyDescent="0.25">
      <c r="B112" s="1075" t="s">
        <v>1186</v>
      </c>
      <c r="C112" s="1076">
        <v>265</v>
      </c>
      <c r="D112" s="1076"/>
      <c r="E112" s="1119">
        <f t="shared" si="12"/>
        <v>-1</v>
      </c>
      <c r="O112" s="1069"/>
      <c r="P112" s="1069"/>
      <c r="Q112" s="1069"/>
      <c r="R112" s="1069"/>
      <c r="S112" s="1069"/>
      <c r="T112" s="1069"/>
      <c r="U112" s="1069"/>
    </row>
    <row r="113" spans="2:21" s="1071" customFormat="1" ht="15" hidden="1" customHeight="1" x14ac:dyDescent="0.25">
      <c r="B113" s="1075" t="s">
        <v>1187</v>
      </c>
      <c r="C113" s="1076">
        <v>145</v>
      </c>
      <c r="D113" s="1076"/>
      <c r="E113" s="1119">
        <f t="shared" si="12"/>
        <v>-1</v>
      </c>
      <c r="O113" s="1069"/>
      <c r="P113" s="1069"/>
      <c r="Q113" s="1069"/>
      <c r="R113" s="1069"/>
      <c r="S113" s="1069"/>
      <c r="T113" s="1069"/>
      <c r="U113" s="1069"/>
    </row>
    <row r="114" spans="2:21" s="1071" customFormat="1" ht="15" hidden="1" customHeight="1" x14ac:dyDescent="0.25">
      <c r="B114" s="1075" t="s">
        <v>1188</v>
      </c>
      <c r="C114" s="1076">
        <v>122</v>
      </c>
      <c r="D114" s="1076"/>
      <c r="E114" s="1119">
        <f t="shared" si="12"/>
        <v>-1</v>
      </c>
      <c r="O114" s="1069"/>
      <c r="P114" s="1069"/>
      <c r="Q114" s="1069"/>
      <c r="R114" s="1069"/>
      <c r="S114" s="1069"/>
      <c r="T114" s="1069"/>
      <c r="U114" s="1069"/>
    </row>
    <row r="115" spans="2:21" s="1071" customFormat="1" ht="15" hidden="1" customHeight="1" x14ac:dyDescent="0.25">
      <c r="B115" s="1075" t="s">
        <v>1189</v>
      </c>
      <c r="C115" s="1076">
        <v>158</v>
      </c>
      <c r="D115" s="1076"/>
      <c r="E115" s="1119">
        <f t="shared" si="12"/>
        <v>-1</v>
      </c>
      <c r="O115" s="1069"/>
      <c r="P115" s="1069"/>
      <c r="Q115" s="1069"/>
      <c r="R115" s="1069"/>
      <c r="S115" s="1069"/>
      <c r="T115" s="1069"/>
      <c r="U115" s="1069"/>
    </row>
    <row r="116" spans="2:21" s="1071" customFormat="1" ht="15" hidden="1" customHeight="1" x14ac:dyDescent="0.25">
      <c r="B116" s="1075" t="s">
        <v>1190</v>
      </c>
      <c r="C116" s="1076">
        <v>67</v>
      </c>
      <c r="D116" s="1076"/>
      <c r="E116" s="1119">
        <f t="shared" si="12"/>
        <v>-1</v>
      </c>
      <c r="O116" s="1069"/>
      <c r="P116" s="1069"/>
      <c r="Q116" s="1069"/>
      <c r="R116" s="1069"/>
      <c r="S116" s="1069"/>
      <c r="T116" s="1069"/>
      <c r="U116" s="1069"/>
    </row>
    <row r="117" spans="2:21" s="1071" customFormat="1" ht="15" hidden="1" customHeight="1" x14ac:dyDescent="0.25">
      <c r="B117" s="1075" t="s">
        <v>1191</v>
      </c>
      <c r="C117" s="1076">
        <v>111</v>
      </c>
      <c r="D117" s="1076"/>
      <c r="E117" s="1119">
        <f t="shared" si="12"/>
        <v>-1</v>
      </c>
      <c r="O117" s="1069"/>
      <c r="P117" s="1069"/>
      <c r="Q117" s="1069"/>
      <c r="R117" s="1069"/>
      <c r="S117" s="1069"/>
      <c r="T117" s="1069"/>
      <c r="U117" s="1069"/>
    </row>
    <row r="118" spans="2:21" s="1071" customFormat="1" ht="15" hidden="1" customHeight="1" x14ac:dyDescent="0.25">
      <c r="B118" s="1075" t="s">
        <v>1192</v>
      </c>
      <c r="C118" s="1076">
        <v>75</v>
      </c>
      <c r="D118" s="1076"/>
      <c r="E118" s="1119">
        <f t="shared" si="12"/>
        <v>-1</v>
      </c>
      <c r="O118" s="1069"/>
      <c r="P118" s="1069"/>
      <c r="Q118" s="1069"/>
      <c r="R118" s="1069"/>
      <c r="S118" s="1069"/>
      <c r="T118" s="1069"/>
      <c r="U118" s="1069"/>
    </row>
    <row r="119" spans="2:21" s="1071" customFormat="1" ht="15" hidden="1" customHeight="1" x14ac:dyDescent="0.25">
      <c r="B119" s="1075" t="s">
        <v>1193</v>
      </c>
      <c r="C119" s="1076">
        <v>231</v>
      </c>
      <c r="D119" s="1076"/>
      <c r="E119" s="1119">
        <f t="shared" si="12"/>
        <v>-1</v>
      </c>
      <c r="O119" s="1069"/>
      <c r="P119" s="1069"/>
      <c r="Q119" s="1069"/>
      <c r="R119" s="1069"/>
      <c r="S119" s="1069"/>
      <c r="T119" s="1069"/>
      <c r="U119" s="1069"/>
    </row>
    <row r="120" spans="2:21" s="1071" customFormat="1" ht="15" hidden="1" customHeight="1" x14ac:dyDescent="0.25">
      <c r="B120" s="1075" t="s">
        <v>1194</v>
      </c>
      <c r="C120" s="1076">
        <v>350</v>
      </c>
      <c r="D120" s="1076"/>
      <c r="E120" s="1119">
        <f t="shared" si="12"/>
        <v>-1</v>
      </c>
      <c r="O120" s="1069"/>
      <c r="P120" s="1069"/>
      <c r="Q120" s="1069"/>
      <c r="R120" s="1069"/>
      <c r="S120" s="1069"/>
      <c r="T120" s="1069"/>
      <c r="U120" s="1069"/>
    </row>
    <row r="121" spans="2:21" s="1071" customFormat="1" ht="15" hidden="1" customHeight="1" thickBot="1" x14ac:dyDescent="0.3">
      <c r="B121" s="1075" t="s">
        <v>1195</v>
      </c>
      <c r="C121" s="1076">
        <v>147</v>
      </c>
      <c r="D121" s="1076"/>
      <c r="E121" s="1119">
        <f t="shared" si="12"/>
        <v>-1</v>
      </c>
      <c r="O121" s="1069"/>
      <c r="P121" s="1069"/>
      <c r="Q121" s="1069"/>
      <c r="R121" s="1069"/>
      <c r="S121" s="1069"/>
      <c r="T121" s="1069"/>
      <c r="U121" s="1069"/>
    </row>
    <row r="122" spans="2:21" s="1071" customFormat="1" ht="15" customHeight="1" x14ac:dyDescent="0.25">
      <c r="B122" s="1681" t="s">
        <v>1</v>
      </c>
      <c r="C122" s="1682">
        <f>C110+C111</f>
        <v>727</v>
      </c>
      <c r="D122" s="1682">
        <f>D110+D111</f>
        <v>40</v>
      </c>
      <c r="E122" s="1683">
        <f>(D122/C122)-1</f>
        <v>-0.94497936726272358</v>
      </c>
      <c r="O122" s="1069"/>
      <c r="P122" s="1069"/>
      <c r="Q122" s="1069"/>
      <c r="R122" s="1069"/>
      <c r="S122" s="1069"/>
      <c r="T122" s="1069"/>
      <c r="U122" s="1069"/>
    </row>
  </sheetData>
  <mergeCells count="18">
    <mergeCell ref="B62:C62"/>
    <mergeCell ref="B71:F71"/>
    <mergeCell ref="B88:H88"/>
    <mergeCell ref="B89:C89"/>
    <mergeCell ref="B103:C103"/>
    <mergeCell ref="B108:H108"/>
    <mergeCell ref="B57:E57"/>
    <mergeCell ref="K57:N57"/>
    <mergeCell ref="K58:L58"/>
    <mergeCell ref="B59:C59"/>
    <mergeCell ref="B60:C60"/>
    <mergeCell ref="B61:C61"/>
    <mergeCell ref="B3:N4"/>
    <mergeCell ref="B5:N5"/>
    <mergeCell ref="B8:E8"/>
    <mergeCell ref="G8:J8"/>
    <mergeCell ref="B25:G25"/>
    <mergeCell ref="B38:C38"/>
  </mergeCells>
  <pageMargins left="0.15748031496062992" right="0.11811023622047245" top="0.11811023622047245" bottom="0.11811023622047245" header="7.874015748031496E-2" footer="7.874015748031496E-2"/>
  <pageSetup paperSize="9" scale="70" orientation="portrait" r:id="rId1"/>
  <rowBreaks count="1" manualBreakCount="1">
    <brk id="67"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T180"/>
  <sheetViews>
    <sheetView view="pageBreakPreview" zoomScale="110" zoomScaleNormal="100" zoomScaleSheetLayoutView="110" workbookViewId="0">
      <pane ySplit="9" topLeftCell="A10" activePane="bottomLeft" state="frozen"/>
      <selection activeCell="C31" sqref="C31"/>
      <selection pane="bottomLeft" activeCell="C45" sqref="C45"/>
    </sheetView>
  </sheetViews>
  <sheetFormatPr baseColWidth="10" defaultColWidth="9" defaultRowHeight="13.8" x14ac:dyDescent="0.25"/>
  <cols>
    <col min="1" max="1" width="12" style="133" customWidth="1"/>
    <col min="2" max="2" width="8.33203125" style="133" customWidth="1"/>
    <col min="3" max="4" width="9.5546875" style="133" customWidth="1"/>
    <col min="5" max="5" width="10.44140625" style="133" customWidth="1"/>
    <col min="6" max="6" width="11.109375" style="133" customWidth="1"/>
    <col min="7" max="7" width="10.33203125" style="133" customWidth="1"/>
    <col min="8" max="8" width="9.5546875" style="133" customWidth="1"/>
    <col min="9" max="9" width="10" style="133" customWidth="1"/>
    <col min="10" max="10" width="9" style="133" customWidth="1"/>
    <col min="11" max="11" width="10.44140625" style="133" customWidth="1"/>
    <col min="12" max="12" width="10.6640625" style="133" customWidth="1"/>
    <col min="13" max="14" width="9" style="133"/>
    <col min="15" max="15" width="10.109375" style="133" bestFit="1" customWidth="1"/>
    <col min="16" max="16" width="12.109375" style="133" bestFit="1" customWidth="1"/>
    <col min="17" max="16384" width="9" style="133"/>
  </cols>
  <sheetData>
    <row r="1" spans="1:17" ht="26.25" customHeight="1" x14ac:dyDescent="0.25"/>
    <row r="2" spans="1:17" ht="2.25" customHeight="1" x14ac:dyDescent="0.25"/>
    <row r="3" spans="1:17" ht="17.399999999999999" x14ac:dyDescent="0.3">
      <c r="A3" s="1389" t="s">
        <v>152</v>
      </c>
      <c r="B3" s="1389"/>
      <c r="C3" s="1389"/>
      <c r="D3" s="1389"/>
      <c r="E3" s="1389"/>
      <c r="F3" s="1389"/>
      <c r="G3" s="1389"/>
      <c r="H3" s="1389"/>
      <c r="I3" s="1389"/>
      <c r="J3" s="1389"/>
      <c r="K3" s="1389"/>
      <c r="L3" s="1389"/>
      <c r="M3" s="1389"/>
      <c r="N3" s="1389"/>
      <c r="O3" s="1389"/>
      <c r="P3" s="1389"/>
      <c r="Q3" s="1389"/>
    </row>
    <row r="4" spans="1:17" ht="2.25" customHeight="1" x14ac:dyDescent="0.3">
      <c r="A4" s="1196"/>
      <c r="B4" s="1196"/>
      <c r="C4" s="1196"/>
      <c r="D4" s="1196"/>
      <c r="E4" s="1196"/>
      <c r="F4" s="1196"/>
      <c r="G4" s="1196"/>
      <c r="H4" s="1196"/>
      <c r="I4" s="1196"/>
      <c r="J4" s="1196"/>
      <c r="K4" s="1196"/>
      <c r="L4" s="1196"/>
    </row>
    <row r="5" spans="1:17" ht="15.6" x14ac:dyDescent="0.3">
      <c r="A5" s="1390" t="s">
        <v>153</v>
      </c>
      <c r="B5" s="1390"/>
      <c r="C5" s="1390"/>
      <c r="D5" s="1390"/>
      <c r="E5" s="1390"/>
      <c r="F5" s="1390"/>
      <c r="G5" s="1390"/>
      <c r="H5" s="1390"/>
      <c r="I5" s="1390"/>
      <c r="J5" s="1390"/>
      <c r="K5" s="1390"/>
      <c r="L5" s="1390"/>
      <c r="M5" s="1390"/>
      <c r="N5" s="1390"/>
      <c r="O5" s="1390"/>
      <c r="P5" s="1390"/>
      <c r="Q5" s="1390"/>
    </row>
    <row r="6" spans="1:17" ht="2.25" customHeight="1" x14ac:dyDescent="0.3">
      <c r="A6" s="1197"/>
      <c r="B6" s="1197"/>
      <c r="C6" s="1197"/>
      <c r="D6" s="1197"/>
      <c r="E6" s="1197"/>
      <c r="F6" s="1197"/>
      <c r="G6" s="1197"/>
      <c r="H6" s="1197"/>
      <c r="I6" s="1197"/>
      <c r="J6" s="1197"/>
      <c r="K6" s="1197"/>
      <c r="L6" s="1197"/>
    </row>
    <row r="7" spans="1:17" x14ac:dyDescent="0.25">
      <c r="A7" s="1391" t="s">
        <v>1256</v>
      </c>
      <c r="B7" s="1391"/>
      <c r="C7" s="1391"/>
      <c r="D7" s="1391"/>
      <c r="E7" s="1391"/>
      <c r="F7" s="1391"/>
      <c r="G7" s="1391"/>
      <c r="H7" s="1391"/>
      <c r="I7" s="1391"/>
      <c r="J7" s="1391"/>
      <c r="K7" s="1391"/>
      <c r="L7" s="1391"/>
      <c r="M7" s="1391"/>
      <c r="N7" s="1391"/>
      <c r="O7" s="1391"/>
      <c r="P7" s="1391"/>
      <c r="Q7" s="1391"/>
    </row>
    <row r="8" spans="1:17" ht="3.75" customHeight="1" x14ac:dyDescent="0.25"/>
    <row r="9" spans="1:17" ht="48" customHeight="1" x14ac:dyDescent="0.25">
      <c r="A9" s="1476" t="s">
        <v>154</v>
      </c>
      <c r="B9" s="1477"/>
      <c r="C9" s="1477"/>
      <c r="D9" s="1477"/>
      <c r="E9" s="1477"/>
      <c r="F9" s="1477"/>
      <c r="G9" s="1477"/>
      <c r="H9" s="1477"/>
      <c r="I9" s="1477"/>
      <c r="J9" s="1477"/>
      <c r="K9" s="1477"/>
      <c r="L9" s="1477"/>
      <c r="M9" s="1477"/>
      <c r="N9" s="1477"/>
      <c r="O9" s="1477"/>
      <c r="P9" s="1477"/>
      <c r="Q9" s="1478"/>
    </row>
    <row r="11" spans="1:17" ht="15" customHeight="1" x14ac:dyDescent="0.25">
      <c r="A11" s="134" t="s">
        <v>155</v>
      </c>
      <c r="B11" s="135"/>
    </row>
    <row r="12" spans="1:17" ht="16.5" customHeight="1" x14ac:dyDescent="0.25">
      <c r="A12" s="1201"/>
      <c r="B12" s="1201"/>
      <c r="C12" s="136"/>
      <c r="D12" s="1198"/>
      <c r="E12" s="136" t="s">
        <v>156</v>
      </c>
      <c r="F12" s="1205"/>
      <c r="G12" s="1205"/>
      <c r="H12" s="1198"/>
      <c r="I12" s="1205"/>
    </row>
    <row r="13" spans="1:17" s="135" customFormat="1" ht="32.25" customHeight="1" x14ac:dyDescent="0.2">
      <c r="A13" s="1204" t="s">
        <v>88</v>
      </c>
      <c r="B13" s="1204" t="s">
        <v>1</v>
      </c>
      <c r="C13" s="1201" t="s">
        <v>63</v>
      </c>
      <c r="D13" s="1201" t="s">
        <v>157</v>
      </c>
      <c r="E13" s="1201" t="s">
        <v>158</v>
      </c>
      <c r="F13" s="1199" t="s">
        <v>159</v>
      </c>
      <c r="G13" s="1199" t="s">
        <v>160</v>
      </c>
      <c r="H13" s="1201" t="s">
        <v>161</v>
      </c>
      <c r="I13" s="1199" t="s">
        <v>162</v>
      </c>
    </row>
    <row r="14" spans="1:17" s="135" customFormat="1" ht="15" customHeight="1" x14ac:dyDescent="0.2">
      <c r="A14" s="137" t="s">
        <v>7</v>
      </c>
      <c r="B14" s="138">
        <v>278</v>
      </c>
      <c r="C14" s="139">
        <v>216</v>
      </c>
      <c r="D14" s="139">
        <v>1</v>
      </c>
      <c r="E14" s="139">
        <v>31</v>
      </c>
      <c r="F14" s="139">
        <v>19</v>
      </c>
      <c r="G14" s="139">
        <v>4</v>
      </c>
      <c r="H14" s="139">
        <v>7</v>
      </c>
      <c r="I14" s="139">
        <v>0</v>
      </c>
    </row>
    <row r="15" spans="1:17" s="135" customFormat="1" ht="15" customHeight="1" x14ac:dyDescent="0.2">
      <c r="A15" s="140" t="s">
        <v>8</v>
      </c>
      <c r="B15" s="138">
        <v>374</v>
      </c>
      <c r="C15" s="139">
        <v>227</v>
      </c>
      <c r="D15" s="139">
        <v>15</v>
      </c>
      <c r="E15" s="139">
        <v>29</v>
      </c>
      <c r="F15" s="139">
        <v>80</v>
      </c>
      <c r="G15" s="139">
        <v>1</v>
      </c>
      <c r="H15" s="139">
        <v>22</v>
      </c>
      <c r="I15" s="139">
        <v>0</v>
      </c>
    </row>
    <row r="16" spans="1:17" s="135" customFormat="1" ht="15" customHeight="1" x14ac:dyDescent="0.2">
      <c r="A16" s="140" t="s">
        <v>9</v>
      </c>
      <c r="B16" s="138"/>
      <c r="C16" s="139"/>
      <c r="D16" s="139"/>
      <c r="E16" s="139"/>
      <c r="F16" s="139"/>
      <c r="G16" s="139"/>
      <c r="H16" s="139"/>
      <c r="I16" s="139"/>
    </row>
    <row r="17" spans="1:9" s="135" customFormat="1" ht="15" customHeight="1" x14ac:dyDescent="0.2">
      <c r="A17" s="140" t="s">
        <v>10</v>
      </c>
      <c r="B17" s="138"/>
      <c r="C17" s="139"/>
      <c r="D17" s="139"/>
      <c r="E17" s="139"/>
      <c r="F17" s="139"/>
      <c r="G17" s="139"/>
      <c r="H17" s="139"/>
      <c r="I17" s="139"/>
    </row>
    <row r="18" spans="1:9" s="135" customFormat="1" ht="15" customHeight="1" x14ac:dyDescent="0.2">
      <c r="A18" s="140" t="s">
        <v>11</v>
      </c>
      <c r="B18" s="138"/>
      <c r="C18" s="139"/>
      <c r="D18" s="139"/>
      <c r="E18" s="139"/>
      <c r="F18" s="139"/>
      <c r="G18" s="139"/>
      <c r="H18" s="139"/>
      <c r="I18" s="139"/>
    </row>
    <row r="19" spans="1:9" s="135" customFormat="1" ht="15" customHeight="1" x14ac:dyDescent="0.2">
      <c r="A19" s="140" t="s">
        <v>12</v>
      </c>
      <c r="B19" s="138"/>
      <c r="C19" s="139"/>
      <c r="D19" s="139"/>
      <c r="E19" s="139"/>
      <c r="F19" s="139"/>
      <c r="G19" s="139"/>
      <c r="H19" s="139"/>
      <c r="I19" s="139"/>
    </row>
    <row r="20" spans="1:9" s="135" customFormat="1" ht="15" customHeight="1" x14ac:dyDescent="0.2">
      <c r="A20" s="140" t="s">
        <v>13</v>
      </c>
      <c r="B20" s="138"/>
      <c r="C20" s="139"/>
      <c r="D20" s="139"/>
      <c r="E20" s="139"/>
      <c r="F20" s="139"/>
      <c r="G20" s="139"/>
      <c r="H20" s="139"/>
      <c r="I20" s="139"/>
    </row>
    <row r="21" spans="1:9" s="135" customFormat="1" ht="15" customHeight="1" x14ac:dyDescent="0.2">
      <c r="A21" s="140" t="s">
        <v>14</v>
      </c>
      <c r="B21" s="138"/>
      <c r="C21" s="139"/>
      <c r="D21" s="139"/>
      <c r="E21" s="139"/>
      <c r="F21" s="139"/>
      <c r="G21" s="139"/>
      <c r="H21" s="139"/>
      <c r="I21" s="139"/>
    </row>
    <row r="22" spans="1:9" s="135" customFormat="1" ht="15" customHeight="1" x14ac:dyDescent="0.2">
      <c r="A22" s="140" t="s">
        <v>39</v>
      </c>
      <c r="B22" s="138"/>
      <c r="C22" s="139"/>
      <c r="D22" s="139"/>
      <c r="E22" s="139"/>
      <c r="F22" s="139"/>
      <c r="G22" s="139"/>
      <c r="H22" s="139"/>
      <c r="I22" s="139"/>
    </row>
    <row r="23" spans="1:9" s="135" customFormat="1" ht="15" customHeight="1" x14ac:dyDescent="0.2">
      <c r="A23" s="140" t="s">
        <v>15</v>
      </c>
      <c r="B23" s="138"/>
      <c r="C23" s="139"/>
      <c r="D23" s="139"/>
      <c r="E23" s="139"/>
      <c r="F23" s="139"/>
      <c r="G23" s="139"/>
      <c r="H23" s="139"/>
      <c r="I23" s="139"/>
    </row>
    <row r="24" spans="1:9" s="135" customFormat="1" ht="15" customHeight="1" x14ac:dyDescent="0.2">
      <c r="A24" s="140" t="s">
        <v>16</v>
      </c>
      <c r="B24" s="138"/>
      <c r="C24" s="139"/>
      <c r="D24" s="139"/>
      <c r="E24" s="139"/>
      <c r="F24" s="139"/>
      <c r="G24" s="139"/>
      <c r="H24" s="139"/>
      <c r="I24" s="139"/>
    </row>
    <row r="25" spans="1:9" s="135" customFormat="1" ht="15" customHeight="1" x14ac:dyDescent="0.2">
      <c r="A25" s="141" t="s">
        <v>17</v>
      </c>
      <c r="B25" s="142"/>
      <c r="C25" s="143"/>
      <c r="D25" s="143"/>
      <c r="E25" s="143"/>
      <c r="F25" s="143"/>
      <c r="G25" s="143"/>
      <c r="H25" s="143"/>
      <c r="I25" s="143"/>
    </row>
    <row r="26" spans="1:9" s="135" customFormat="1" ht="11.4" x14ac:dyDescent="0.2">
      <c r="A26" s="1201" t="s">
        <v>1</v>
      </c>
      <c r="B26" s="144">
        <v>652</v>
      </c>
      <c r="C26" s="144">
        <v>443</v>
      </c>
      <c r="D26" s="144">
        <v>16</v>
      </c>
      <c r="E26" s="144">
        <v>60</v>
      </c>
      <c r="F26" s="144">
        <v>99</v>
      </c>
      <c r="G26" s="144">
        <v>5</v>
      </c>
      <c r="H26" s="144">
        <v>29</v>
      </c>
      <c r="I26" s="144">
        <v>0</v>
      </c>
    </row>
    <row r="27" spans="1:9" s="135" customFormat="1" ht="11.4" x14ac:dyDescent="0.2">
      <c r="A27" s="145" t="s">
        <v>163</v>
      </c>
      <c r="B27" s="146">
        <v>0.99999999999999989</v>
      </c>
      <c r="C27" s="146">
        <v>0.67944785276073616</v>
      </c>
      <c r="D27" s="146">
        <v>2.4539877300613498E-2</v>
      </c>
      <c r="E27" s="146">
        <v>9.202453987730061E-2</v>
      </c>
      <c r="F27" s="146">
        <v>0.15184049079754602</v>
      </c>
      <c r="G27" s="146">
        <v>7.6687116564417178E-3</v>
      </c>
      <c r="H27" s="146">
        <v>4.4478527607361963E-2</v>
      </c>
      <c r="I27" s="146">
        <v>0</v>
      </c>
    </row>
    <row r="28" spans="1:9" s="135" customFormat="1" ht="11.4" x14ac:dyDescent="0.2">
      <c r="A28" s="147"/>
      <c r="B28" s="147"/>
    </row>
    <row r="29" spans="1:9" s="135" customFormat="1" ht="11.4" x14ac:dyDescent="0.2"/>
    <row r="30" spans="1:9" s="135" customFormat="1" ht="12" x14ac:dyDescent="0.2">
      <c r="A30" s="134" t="s">
        <v>164</v>
      </c>
    </row>
    <row r="31" spans="1:9" s="135" customFormat="1" ht="15" customHeight="1" x14ac:dyDescent="0.2">
      <c r="A31" s="1201"/>
      <c r="B31" s="1201"/>
      <c r="C31" s="1383" t="s">
        <v>25</v>
      </c>
      <c r="D31" s="1383"/>
    </row>
    <row r="32" spans="1:9" s="135" customFormat="1" ht="19.5" customHeight="1" x14ac:dyDescent="0.2">
      <c r="A32" s="1204" t="s">
        <v>88</v>
      </c>
      <c r="B32" s="1204" t="s">
        <v>1</v>
      </c>
      <c r="C32" s="1201" t="s">
        <v>22</v>
      </c>
      <c r="D32" s="1201" t="s">
        <v>21</v>
      </c>
    </row>
    <row r="33" spans="1:4" s="135" customFormat="1" ht="15" customHeight="1" x14ac:dyDescent="0.2">
      <c r="A33" s="137" t="s">
        <v>7</v>
      </c>
      <c r="B33" s="138">
        <v>278</v>
      </c>
      <c r="C33" s="139">
        <v>71</v>
      </c>
      <c r="D33" s="139">
        <v>207</v>
      </c>
    </row>
    <row r="34" spans="1:4" s="135" customFormat="1" ht="15" customHeight="1" x14ac:dyDescent="0.2">
      <c r="A34" s="140" t="s">
        <v>8</v>
      </c>
      <c r="B34" s="138">
        <v>374</v>
      </c>
      <c r="C34" s="139">
        <v>97</v>
      </c>
      <c r="D34" s="139">
        <v>277</v>
      </c>
    </row>
    <row r="35" spans="1:4" s="135" customFormat="1" ht="15" customHeight="1" x14ac:dyDescent="0.2">
      <c r="A35" s="140" t="s">
        <v>9</v>
      </c>
      <c r="B35" s="138"/>
      <c r="C35" s="139"/>
      <c r="D35" s="139"/>
    </row>
    <row r="36" spans="1:4" s="135" customFormat="1" ht="15" customHeight="1" x14ac:dyDescent="0.2">
      <c r="A36" s="140" t="s">
        <v>10</v>
      </c>
      <c r="B36" s="138"/>
      <c r="C36" s="139"/>
      <c r="D36" s="139"/>
    </row>
    <row r="37" spans="1:4" s="135" customFormat="1" ht="15" customHeight="1" x14ac:dyDescent="0.2">
      <c r="A37" s="140" t="s">
        <v>11</v>
      </c>
      <c r="B37" s="138"/>
      <c r="C37" s="139"/>
      <c r="D37" s="139"/>
    </row>
    <row r="38" spans="1:4" s="135" customFormat="1" ht="15" customHeight="1" x14ac:dyDescent="0.2">
      <c r="A38" s="140" t="s">
        <v>12</v>
      </c>
      <c r="B38" s="138"/>
      <c r="C38" s="139"/>
      <c r="D38" s="139"/>
    </row>
    <row r="39" spans="1:4" s="135" customFormat="1" ht="15" customHeight="1" x14ac:dyDescent="0.2">
      <c r="A39" s="140" t="s">
        <v>13</v>
      </c>
      <c r="B39" s="138"/>
      <c r="C39" s="139"/>
      <c r="D39" s="139"/>
    </row>
    <row r="40" spans="1:4" s="135" customFormat="1" ht="15" customHeight="1" x14ac:dyDescent="0.2">
      <c r="A40" s="140" t="s">
        <v>14</v>
      </c>
      <c r="B40" s="138"/>
      <c r="C40" s="139"/>
      <c r="D40" s="139"/>
    </row>
    <row r="41" spans="1:4" s="135" customFormat="1" ht="15" customHeight="1" x14ac:dyDescent="0.2">
      <c r="A41" s="140" t="s">
        <v>39</v>
      </c>
      <c r="B41" s="138"/>
      <c r="C41" s="139"/>
      <c r="D41" s="139"/>
    </row>
    <row r="42" spans="1:4" s="135" customFormat="1" ht="15" customHeight="1" x14ac:dyDescent="0.2">
      <c r="A42" s="140" t="s">
        <v>15</v>
      </c>
      <c r="B42" s="138"/>
      <c r="C42" s="139"/>
      <c r="D42" s="139"/>
    </row>
    <row r="43" spans="1:4" s="135" customFormat="1" ht="15" customHeight="1" x14ac:dyDescent="0.2">
      <c r="A43" s="140" t="s">
        <v>16</v>
      </c>
      <c r="B43" s="138"/>
      <c r="C43" s="139"/>
      <c r="D43" s="139"/>
    </row>
    <row r="44" spans="1:4" s="135" customFormat="1" ht="15" customHeight="1" x14ac:dyDescent="0.2">
      <c r="A44" s="141" t="s">
        <v>17</v>
      </c>
      <c r="B44" s="142"/>
      <c r="C44" s="143"/>
      <c r="D44" s="143"/>
    </row>
    <row r="45" spans="1:4" s="135" customFormat="1" ht="15" customHeight="1" x14ac:dyDescent="0.2">
      <c r="A45" s="1201" t="s">
        <v>1</v>
      </c>
      <c r="B45" s="144">
        <v>652</v>
      </c>
      <c r="C45" s="144">
        <v>168</v>
      </c>
      <c r="D45" s="144">
        <v>484</v>
      </c>
    </row>
    <row r="46" spans="1:4" s="135" customFormat="1" ht="11.4" x14ac:dyDescent="0.2">
      <c r="A46" s="145" t="s">
        <v>163</v>
      </c>
      <c r="B46" s="146">
        <v>1</v>
      </c>
      <c r="C46" s="146">
        <v>0.25766871165644173</v>
      </c>
      <c r="D46" s="146">
        <v>0.74233128834355833</v>
      </c>
    </row>
    <row r="47" spans="1:4" s="135" customFormat="1" ht="11.4" x14ac:dyDescent="0.2"/>
    <row r="48" spans="1:4" s="135" customFormat="1" ht="11.4" x14ac:dyDescent="0.2"/>
    <row r="49" spans="1:16" s="135" customFormat="1" ht="11.4" x14ac:dyDescent="0.2"/>
    <row r="50" spans="1:16" s="135" customFormat="1" ht="13.5" customHeight="1" x14ac:dyDescent="0.2">
      <c r="A50" s="134" t="s">
        <v>165</v>
      </c>
    </row>
    <row r="51" spans="1:16" s="135" customFormat="1" ht="15" customHeight="1" x14ac:dyDescent="0.2">
      <c r="A51" s="1199"/>
      <c r="B51" s="1201"/>
      <c r="C51" s="1205"/>
      <c r="D51" s="1205"/>
      <c r="E51" s="1205"/>
      <c r="F51" s="136" t="s">
        <v>166</v>
      </c>
      <c r="G51" s="1205"/>
      <c r="H51" s="1205"/>
      <c r="I51" s="1205"/>
      <c r="J51" s="1205"/>
    </row>
    <row r="52" spans="1:16" s="135" customFormat="1" ht="24" customHeight="1" x14ac:dyDescent="0.2">
      <c r="A52" s="1200" t="s">
        <v>88</v>
      </c>
      <c r="B52" s="1204" t="s">
        <v>1</v>
      </c>
      <c r="C52" s="1199" t="s">
        <v>167</v>
      </c>
      <c r="D52" s="1199" t="s">
        <v>168</v>
      </c>
      <c r="E52" s="1199" t="s">
        <v>169</v>
      </c>
      <c r="F52" s="1199" t="s">
        <v>170</v>
      </c>
      <c r="G52" s="1199" t="s">
        <v>171</v>
      </c>
      <c r="H52" s="1199" t="s">
        <v>172</v>
      </c>
      <c r="I52" s="1199" t="s">
        <v>173</v>
      </c>
      <c r="J52" s="1199" t="s">
        <v>174</v>
      </c>
      <c r="L52" s="148"/>
      <c r="M52" s="148"/>
      <c r="N52" s="148"/>
      <c r="O52" s="148"/>
      <c r="P52" s="148"/>
    </row>
    <row r="53" spans="1:16" s="135" customFormat="1" ht="11.4" x14ac:dyDescent="0.2">
      <c r="A53" s="137" t="s">
        <v>7</v>
      </c>
      <c r="B53" s="138">
        <v>278</v>
      </c>
      <c r="C53" s="139">
        <v>53</v>
      </c>
      <c r="D53" s="139">
        <v>77</v>
      </c>
      <c r="E53" s="139">
        <v>73</v>
      </c>
      <c r="F53" s="139">
        <v>20</v>
      </c>
      <c r="G53" s="139">
        <v>27</v>
      </c>
      <c r="H53" s="139">
        <v>12</v>
      </c>
      <c r="I53" s="139">
        <v>3</v>
      </c>
      <c r="J53" s="139">
        <v>13</v>
      </c>
      <c r="L53" s="148"/>
      <c r="M53" s="149" t="s">
        <v>175</v>
      </c>
      <c r="N53" s="150">
        <v>302</v>
      </c>
      <c r="O53" s="151">
        <v>0.46319018404907975</v>
      </c>
      <c r="P53" s="148"/>
    </row>
    <row r="54" spans="1:16" s="135" customFormat="1" ht="11.4" x14ac:dyDescent="0.2">
      <c r="A54" s="140" t="s">
        <v>8</v>
      </c>
      <c r="B54" s="152">
        <v>374</v>
      </c>
      <c r="C54" s="153">
        <v>75</v>
      </c>
      <c r="D54" s="153">
        <v>97</v>
      </c>
      <c r="E54" s="153">
        <v>100</v>
      </c>
      <c r="F54" s="153">
        <v>35</v>
      </c>
      <c r="G54" s="153">
        <v>28</v>
      </c>
      <c r="H54" s="153">
        <v>10</v>
      </c>
      <c r="I54" s="153">
        <v>2</v>
      </c>
      <c r="J54" s="153">
        <v>27</v>
      </c>
      <c r="L54" s="148"/>
      <c r="M54" s="149" t="s">
        <v>176</v>
      </c>
      <c r="N54" s="150">
        <v>173</v>
      </c>
      <c r="O54" s="151">
        <v>0.26533742331288346</v>
      </c>
      <c r="P54" s="148"/>
    </row>
    <row r="55" spans="1:16" s="135" customFormat="1" ht="11.4" x14ac:dyDescent="0.2">
      <c r="A55" s="140" t="s">
        <v>9</v>
      </c>
      <c r="B55" s="152"/>
      <c r="C55" s="153"/>
      <c r="D55" s="153"/>
      <c r="E55" s="153"/>
      <c r="F55" s="153"/>
      <c r="G55" s="153"/>
      <c r="H55" s="153"/>
      <c r="I55" s="153"/>
      <c r="J55" s="153"/>
      <c r="L55" s="148"/>
      <c r="M55" s="149" t="s">
        <v>177</v>
      </c>
      <c r="N55" s="150">
        <v>137</v>
      </c>
      <c r="O55" s="151">
        <v>0.21012269938650308</v>
      </c>
      <c r="P55" s="148"/>
    </row>
    <row r="56" spans="1:16" s="135" customFormat="1" ht="11.4" x14ac:dyDescent="0.2">
      <c r="A56" s="140" t="s">
        <v>10</v>
      </c>
      <c r="B56" s="152"/>
      <c r="C56" s="153"/>
      <c r="D56" s="153"/>
      <c r="E56" s="153"/>
      <c r="F56" s="153"/>
      <c r="G56" s="153"/>
      <c r="H56" s="153"/>
      <c r="I56" s="153"/>
      <c r="J56" s="153"/>
      <c r="L56" s="148"/>
      <c r="M56" s="149" t="s">
        <v>178</v>
      </c>
      <c r="N56" s="150">
        <v>40</v>
      </c>
      <c r="O56" s="151">
        <v>6.1349693251533742E-2</v>
      </c>
      <c r="P56" s="148"/>
    </row>
    <row r="57" spans="1:16" s="135" customFormat="1" ht="11.4" x14ac:dyDescent="0.2">
      <c r="A57" s="140" t="s">
        <v>11</v>
      </c>
      <c r="B57" s="152"/>
      <c r="C57" s="153"/>
      <c r="D57" s="153"/>
      <c r="E57" s="153"/>
      <c r="F57" s="153"/>
      <c r="G57" s="153"/>
      <c r="H57" s="153"/>
      <c r="I57" s="153"/>
      <c r="J57" s="153"/>
      <c r="L57" s="148"/>
      <c r="M57" s="148"/>
      <c r="N57" s="148"/>
      <c r="O57" s="148"/>
      <c r="P57" s="148"/>
    </row>
    <row r="58" spans="1:16" s="135" customFormat="1" ht="11.4" x14ac:dyDescent="0.2">
      <c r="A58" s="140" t="s">
        <v>12</v>
      </c>
      <c r="B58" s="152"/>
      <c r="C58" s="153"/>
      <c r="D58" s="153"/>
      <c r="E58" s="153"/>
      <c r="F58" s="153"/>
      <c r="G58" s="153"/>
      <c r="H58" s="153"/>
      <c r="I58" s="153"/>
      <c r="J58" s="153"/>
      <c r="L58" s="154"/>
      <c r="M58" s="154"/>
      <c r="N58" s="154"/>
      <c r="O58" s="148"/>
      <c r="P58" s="148"/>
    </row>
    <row r="59" spans="1:16" s="135" customFormat="1" ht="11.4" x14ac:dyDescent="0.2">
      <c r="A59" s="140" t="s">
        <v>13</v>
      </c>
      <c r="B59" s="152"/>
      <c r="C59" s="153"/>
      <c r="D59" s="153"/>
      <c r="E59" s="153"/>
      <c r="F59" s="153"/>
      <c r="G59" s="153"/>
      <c r="H59" s="153"/>
      <c r="I59" s="153"/>
      <c r="J59" s="153"/>
      <c r="L59" s="154"/>
      <c r="M59" s="154"/>
      <c r="N59" s="154"/>
      <c r="O59" s="148"/>
    </row>
    <row r="60" spans="1:16" s="135" customFormat="1" ht="11.4" x14ac:dyDescent="0.2">
      <c r="A60" s="140" t="s">
        <v>14</v>
      </c>
      <c r="B60" s="152"/>
      <c r="C60" s="153"/>
      <c r="D60" s="153"/>
      <c r="E60" s="153"/>
      <c r="F60" s="153"/>
      <c r="G60" s="153"/>
      <c r="H60" s="153"/>
      <c r="I60" s="153"/>
      <c r="J60" s="153"/>
    </row>
    <row r="61" spans="1:16" s="135" customFormat="1" ht="11.4" x14ac:dyDescent="0.2">
      <c r="A61" s="140" t="s">
        <v>39</v>
      </c>
      <c r="B61" s="152"/>
      <c r="C61" s="153"/>
      <c r="D61" s="153"/>
      <c r="E61" s="153"/>
      <c r="F61" s="153"/>
      <c r="G61" s="153"/>
      <c r="H61" s="153"/>
      <c r="I61" s="153"/>
      <c r="J61" s="153"/>
    </row>
    <row r="62" spans="1:16" s="135" customFormat="1" ht="11.4" x14ac:dyDescent="0.2">
      <c r="A62" s="140" t="s">
        <v>15</v>
      </c>
      <c r="B62" s="152"/>
      <c r="C62" s="153"/>
      <c r="D62" s="153"/>
      <c r="E62" s="153"/>
      <c r="F62" s="153"/>
      <c r="G62" s="153"/>
      <c r="H62" s="153"/>
      <c r="I62" s="153"/>
      <c r="J62" s="153"/>
    </row>
    <row r="63" spans="1:16" s="135" customFormat="1" ht="11.4" x14ac:dyDescent="0.2">
      <c r="A63" s="140" t="s">
        <v>16</v>
      </c>
      <c r="B63" s="152"/>
      <c r="C63" s="153"/>
      <c r="D63" s="153"/>
      <c r="E63" s="153"/>
      <c r="F63" s="153"/>
      <c r="G63" s="153"/>
      <c r="H63" s="153"/>
      <c r="I63" s="153"/>
      <c r="J63" s="153"/>
    </row>
    <row r="64" spans="1:16" s="135" customFormat="1" ht="11.4" x14ac:dyDescent="0.2">
      <c r="A64" s="155" t="s">
        <v>17</v>
      </c>
      <c r="B64" s="156"/>
      <c r="C64" s="157"/>
      <c r="D64" s="157"/>
      <c r="E64" s="157"/>
      <c r="F64" s="157"/>
      <c r="G64" s="157"/>
      <c r="H64" s="157"/>
      <c r="I64" s="157"/>
      <c r="J64" s="157"/>
    </row>
    <row r="65" spans="1:10" s="135" customFormat="1" ht="11.4" x14ac:dyDescent="0.2">
      <c r="A65" s="1201" t="s">
        <v>1</v>
      </c>
      <c r="B65" s="144">
        <v>652</v>
      </c>
      <c r="C65" s="144">
        <v>128</v>
      </c>
      <c r="D65" s="144">
        <v>174</v>
      </c>
      <c r="E65" s="144">
        <v>173</v>
      </c>
      <c r="F65" s="144">
        <v>55</v>
      </c>
      <c r="G65" s="144">
        <v>55</v>
      </c>
      <c r="H65" s="144">
        <v>22</v>
      </c>
      <c r="I65" s="144">
        <v>5</v>
      </c>
      <c r="J65" s="144">
        <v>40</v>
      </c>
    </row>
    <row r="66" spans="1:10" s="135" customFormat="1" ht="11.4" x14ac:dyDescent="0.2">
      <c r="A66" s="1202" t="s">
        <v>163</v>
      </c>
      <c r="B66" s="158">
        <v>0.99999999999999989</v>
      </c>
      <c r="C66" s="158">
        <v>0.19631901840490798</v>
      </c>
      <c r="D66" s="158">
        <v>0.26687116564417179</v>
      </c>
      <c r="E66" s="158">
        <v>0.26533742331288346</v>
      </c>
      <c r="F66" s="158">
        <v>8.4355828220858894E-2</v>
      </c>
      <c r="G66" s="158">
        <v>8.4355828220858894E-2</v>
      </c>
      <c r="H66" s="158">
        <v>3.3742331288343558E-2</v>
      </c>
      <c r="I66" s="158">
        <v>7.6687116564417178E-3</v>
      </c>
      <c r="J66" s="158">
        <v>6.1349693251533742E-2</v>
      </c>
    </row>
    <row r="67" spans="1:10" s="135" customFormat="1" ht="11.4" x14ac:dyDescent="0.2"/>
    <row r="68" spans="1:10" s="135" customFormat="1" ht="11.4" x14ac:dyDescent="0.2"/>
    <row r="69" spans="1:10" s="135" customFormat="1" ht="15" customHeight="1" x14ac:dyDescent="0.2">
      <c r="A69" s="1479" t="s">
        <v>1237</v>
      </c>
      <c r="B69" s="1479"/>
      <c r="C69" s="1479"/>
      <c r="D69" s="1479"/>
    </row>
    <row r="70" spans="1:10" s="135" customFormat="1" ht="15" customHeight="1" x14ac:dyDescent="0.2">
      <c r="A70" s="1479"/>
      <c r="B70" s="1479"/>
      <c r="C70" s="1479"/>
      <c r="D70" s="1479"/>
      <c r="E70" s="154"/>
      <c r="F70" s="154"/>
      <c r="G70" s="154"/>
      <c r="H70" s="154"/>
      <c r="I70" s="154"/>
    </row>
    <row r="71" spans="1:10" s="135" customFormat="1" ht="15" customHeight="1" x14ac:dyDescent="0.2">
      <c r="A71" s="1480" t="s">
        <v>1238</v>
      </c>
      <c r="B71" s="1242" t="s">
        <v>1</v>
      </c>
      <c r="C71" s="1242" t="s">
        <v>25</v>
      </c>
      <c r="D71" s="1242"/>
      <c r="E71" s="1481" t="s">
        <v>25</v>
      </c>
      <c r="F71" s="1481"/>
      <c r="G71" s="154"/>
      <c r="H71" s="154"/>
      <c r="I71" s="154"/>
    </row>
    <row r="72" spans="1:10" s="135" customFormat="1" ht="15" customHeight="1" x14ac:dyDescent="0.2">
      <c r="A72" s="1480"/>
      <c r="B72" s="1242"/>
      <c r="C72" s="1168" t="s">
        <v>22</v>
      </c>
      <c r="D72" s="1168" t="s">
        <v>21</v>
      </c>
      <c r="E72" s="1482" t="s">
        <v>22</v>
      </c>
      <c r="F72" s="1482" t="s">
        <v>21</v>
      </c>
      <c r="G72" s="154"/>
      <c r="H72" s="154"/>
      <c r="I72" s="154"/>
    </row>
    <row r="73" spans="1:10" s="135" customFormat="1" ht="15" customHeight="1" x14ac:dyDescent="0.2">
      <c r="A73" s="1483" t="s">
        <v>931</v>
      </c>
      <c r="B73" s="1484">
        <v>128</v>
      </c>
      <c r="C73" s="1484">
        <v>47</v>
      </c>
      <c r="D73" s="1484">
        <v>81</v>
      </c>
      <c r="E73" s="1485">
        <v>-47</v>
      </c>
      <c r="F73" s="1485">
        <v>81</v>
      </c>
      <c r="G73" s="154"/>
      <c r="H73" s="154"/>
      <c r="I73" s="154"/>
    </row>
    <row r="74" spans="1:10" s="135" customFormat="1" ht="15" customHeight="1" x14ac:dyDescent="0.2">
      <c r="A74" s="1486" t="s">
        <v>932</v>
      </c>
      <c r="B74" s="1484">
        <v>174</v>
      </c>
      <c r="C74" s="1487">
        <v>73</v>
      </c>
      <c r="D74" s="1487">
        <v>101</v>
      </c>
      <c r="E74" s="1485">
        <v>-73</v>
      </c>
      <c r="F74" s="1485">
        <v>101</v>
      </c>
      <c r="G74" s="154"/>
      <c r="H74" s="154"/>
      <c r="I74" s="154"/>
    </row>
    <row r="75" spans="1:10" s="135" customFormat="1" ht="15" customHeight="1" x14ac:dyDescent="0.2">
      <c r="A75" s="1486" t="s">
        <v>1239</v>
      </c>
      <c r="B75" s="1484">
        <v>173</v>
      </c>
      <c r="C75" s="1487">
        <v>35</v>
      </c>
      <c r="D75" s="1487">
        <v>138</v>
      </c>
      <c r="E75" s="1485">
        <v>-35</v>
      </c>
      <c r="F75" s="1485">
        <v>138</v>
      </c>
      <c r="G75" s="154"/>
      <c r="H75" s="154"/>
      <c r="I75" s="154"/>
    </row>
    <row r="76" spans="1:10" s="135" customFormat="1" ht="15" customHeight="1" x14ac:dyDescent="0.2">
      <c r="A76" s="1486" t="s">
        <v>1160</v>
      </c>
      <c r="B76" s="1484">
        <v>55</v>
      </c>
      <c r="C76" s="1487">
        <v>0</v>
      </c>
      <c r="D76" s="1487">
        <v>55</v>
      </c>
      <c r="E76" s="1485">
        <v>0</v>
      </c>
      <c r="F76" s="1485">
        <v>55</v>
      </c>
      <c r="G76" s="154"/>
      <c r="H76" s="154"/>
      <c r="I76" s="154"/>
    </row>
    <row r="77" spans="1:10" s="135" customFormat="1" ht="15" customHeight="1" x14ac:dyDescent="0.2">
      <c r="A77" s="1488" t="s">
        <v>1161</v>
      </c>
      <c r="B77" s="1484">
        <v>55</v>
      </c>
      <c r="C77" s="1487">
        <v>0</v>
      </c>
      <c r="D77" s="1487">
        <v>55</v>
      </c>
      <c r="E77" s="1485">
        <v>0</v>
      </c>
      <c r="F77" s="1485">
        <v>55</v>
      </c>
      <c r="G77" s="154"/>
      <c r="H77" s="154"/>
      <c r="I77" s="154"/>
    </row>
    <row r="78" spans="1:10" s="135" customFormat="1" ht="15" customHeight="1" x14ac:dyDescent="0.2">
      <c r="A78" s="1486" t="s">
        <v>1162</v>
      </c>
      <c r="B78" s="1484">
        <v>22</v>
      </c>
      <c r="C78" s="1487">
        <v>1</v>
      </c>
      <c r="D78" s="1487">
        <v>21</v>
      </c>
      <c r="E78" s="1485">
        <v>-1</v>
      </c>
      <c r="F78" s="1485">
        <v>21</v>
      </c>
      <c r="G78" s="154"/>
      <c r="H78" s="154"/>
      <c r="I78" s="154"/>
    </row>
    <row r="79" spans="1:10" s="135" customFormat="1" ht="15" customHeight="1" x14ac:dyDescent="0.2">
      <c r="A79" s="1486" t="s">
        <v>1163</v>
      </c>
      <c r="B79" s="1484">
        <v>5</v>
      </c>
      <c r="C79" s="1487">
        <v>1</v>
      </c>
      <c r="D79" s="1487">
        <v>4</v>
      </c>
      <c r="E79" s="1485">
        <v>-1</v>
      </c>
      <c r="F79" s="1485">
        <v>4</v>
      </c>
      <c r="G79" s="154"/>
      <c r="H79" s="154"/>
      <c r="I79" s="154"/>
    </row>
    <row r="80" spans="1:10" s="135" customFormat="1" ht="15" customHeight="1" x14ac:dyDescent="0.2">
      <c r="A80" s="1489" t="s">
        <v>198</v>
      </c>
      <c r="B80" s="1490">
        <v>40</v>
      </c>
      <c r="C80" s="1490">
        <v>11</v>
      </c>
      <c r="D80" s="1490">
        <v>29</v>
      </c>
      <c r="E80" s="1485">
        <v>-11</v>
      </c>
      <c r="F80" s="1485">
        <v>29</v>
      </c>
      <c r="G80" s="154"/>
      <c r="H80" s="154"/>
      <c r="I80" s="154"/>
    </row>
    <row r="81" spans="1:12" s="135" customFormat="1" ht="15" customHeight="1" x14ac:dyDescent="0.2">
      <c r="A81" s="1168" t="s">
        <v>1</v>
      </c>
      <c r="B81" s="1168">
        <v>652</v>
      </c>
      <c r="C81" s="1168">
        <v>168</v>
      </c>
      <c r="D81" s="1168">
        <v>484</v>
      </c>
      <c r="E81" s="1491"/>
      <c r="F81" s="1491"/>
      <c r="G81" s="154"/>
      <c r="H81" s="154"/>
      <c r="I81" s="154"/>
    </row>
    <row r="82" spans="1:12" s="135" customFormat="1" ht="11.4" x14ac:dyDescent="0.2">
      <c r="E82" s="154"/>
      <c r="F82" s="154"/>
      <c r="G82" s="154"/>
      <c r="H82" s="154"/>
      <c r="I82" s="154"/>
    </row>
    <row r="83" spans="1:12" s="135" customFormat="1" ht="11.4" x14ac:dyDescent="0.2">
      <c r="E83" s="154"/>
      <c r="F83" s="154"/>
      <c r="G83" s="154"/>
      <c r="H83" s="154"/>
      <c r="I83" s="154"/>
    </row>
    <row r="84" spans="1:12" s="135" customFormat="1" ht="11.4" x14ac:dyDescent="0.2"/>
    <row r="85" spans="1:12" s="135" customFormat="1" ht="12" x14ac:dyDescent="0.2">
      <c r="A85" s="134" t="s">
        <v>179</v>
      </c>
    </row>
    <row r="86" spans="1:12" s="135" customFormat="1" ht="11.4" x14ac:dyDescent="0.2">
      <c r="A86" s="1384"/>
      <c r="B86" s="1384"/>
      <c r="C86" s="1384"/>
      <c r="D86" s="1201"/>
      <c r="E86" s="1205"/>
      <c r="F86" s="1205"/>
      <c r="G86" s="1205"/>
      <c r="H86" s="136" t="s">
        <v>166</v>
      </c>
      <c r="I86" s="1205"/>
      <c r="J86" s="1205"/>
      <c r="K86" s="1205"/>
      <c r="L86" s="1205"/>
    </row>
    <row r="87" spans="1:12" s="135" customFormat="1" ht="33.75" customHeight="1" x14ac:dyDescent="0.2">
      <c r="A87" s="1392" t="s">
        <v>51</v>
      </c>
      <c r="B87" s="1392"/>
      <c r="C87" s="1392"/>
      <c r="D87" s="1204" t="s">
        <v>1</v>
      </c>
      <c r="E87" s="1199" t="s">
        <v>167</v>
      </c>
      <c r="F87" s="1199" t="s">
        <v>168</v>
      </c>
      <c r="G87" s="1199" t="s">
        <v>169</v>
      </c>
      <c r="H87" s="1199" t="s">
        <v>170</v>
      </c>
      <c r="I87" s="1199" t="s">
        <v>171</v>
      </c>
      <c r="J87" s="1199" t="s">
        <v>172</v>
      </c>
      <c r="K87" s="1199" t="s">
        <v>173</v>
      </c>
      <c r="L87" s="1199" t="s">
        <v>174</v>
      </c>
    </row>
    <row r="88" spans="1:12" s="135" customFormat="1" ht="11.4" x14ac:dyDescent="0.2">
      <c r="A88" s="137" t="s">
        <v>180</v>
      </c>
      <c r="B88" s="137"/>
      <c r="C88" s="137"/>
      <c r="D88" s="138">
        <v>13</v>
      </c>
      <c r="E88" s="139">
        <v>2</v>
      </c>
      <c r="F88" s="139">
        <v>6</v>
      </c>
      <c r="G88" s="139">
        <v>4</v>
      </c>
      <c r="H88" s="139">
        <v>0</v>
      </c>
      <c r="I88" s="139">
        <v>0</v>
      </c>
      <c r="J88" s="139">
        <v>0</v>
      </c>
      <c r="K88" s="139">
        <v>0</v>
      </c>
      <c r="L88" s="139">
        <v>1</v>
      </c>
    </row>
    <row r="89" spans="1:12" s="135" customFormat="1" ht="11.4" x14ac:dyDescent="0.2">
      <c r="A89" s="140" t="s">
        <v>181</v>
      </c>
      <c r="B89" s="140"/>
      <c r="C89" s="140"/>
      <c r="D89" s="152">
        <v>155</v>
      </c>
      <c r="E89" s="153">
        <v>41</v>
      </c>
      <c r="F89" s="153">
        <v>43</v>
      </c>
      <c r="G89" s="153">
        <v>28</v>
      </c>
      <c r="H89" s="153">
        <v>10</v>
      </c>
      <c r="I89" s="153">
        <v>9</v>
      </c>
      <c r="J89" s="153">
        <v>6</v>
      </c>
      <c r="K89" s="153">
        <v>2</v>
      </c>
      <c r="L89" s="153">
        <v>16</v>
      </c>
    </row>
    <row r="90" spans="1:12" s="135" customFormat="1" ht="11.4" x14ac:dyDescent="0.2">
      <c r="A90" s="140" t="s">
        <v>182</v>
      </c>
      <c r="B90" s="140"/>
      <c r="C90" s="140"/>
      <c r="D90" s="152">
        <v>349</v>
      </c>
      <c r="E90" s="153">
        <v>71</v>
      </c>
      <c r="F90" s="153">
        <v>97</v>
      </c>
      <c r="G90" s="153">
        <v>83</v>
      </c>
      <c r="H90" s="153">
        <v>28</v>
      </c>
      <c r="I90" s="153">
        <v>35</v>
      </c>
      <c r="J90" s="153">
        <v>12</v>
      </c>
      <c r="K90" s="153">
        <v>1</v>
      </c>
      <c r="L90" s="153">
        <v>22</v>
      </c>
    </row>
    <row r="91" spans="1:12" s="135" customFormat="1" ht="11.4" x14ac:dyDescent="0.2">
      <c r="A91" s="155" t="s">
        <v>183</v>
      </c>
      <c r="B91" s="155"/>
      <c r="C91" s="155"/>
      <c r="D91" s="156">
        <v>135</v>
      </c>
      <c r="E91" s="157">
        <v>14</v>
      </c>
      <c r="F91" s="157">
        <v>28</v>
      </c>
      <c r="G91" s="157">
        <v>58</v>
      </c>
      <c r="H91" s="157">
        <v>17</v>
      </c>
      <c r="I91" s="157">
        <v>11</v>
      </c>
      <c r="J91" s="157">
        <v>4</v>
      </c>
      <c r="K91" s="157">
        <v>2</v>
      </c>
      <c r="L91" s="157">
        <v>1</v>
      </c>
    </row>
    <row r="92" spans="1:12" s="135" customFormat="1" ht="11.4" x14ac:dyDescent="0.2">
      <c r="A92" s="1382" t="s">
        <v>1</v>
      </c>
      <c r="B92" s="1382"/>
      <c r="C92" s="1382"/>
      <c r="D92" s="144">
        <v>652</v>
      </c>
      <c r="E92" s="144">
        <v>128</v>
      </c>
      <c r="F92" s="144">
        <v>174</v>
      </c>
      <c r="G92" s="144">
        <v>173</v>
      </c>
      <c r="H92" s="144">
        <v>55</v>
      </c>
      <c r="I92" s="144">
        <v>55</v>
      </c>
      <c r="J92" s="144">
        <v>22</v>
      </c>
      <c r="K92" s="144">
        <v>5</v>
      </c>
      <c r="L92" s="144">
        <v>40</v>
      </c>
    </row>
    <row r="93" spans="1:12" s="135" customFormat="1" ht="11.4" x14ac:dyDescent="0.2">
      <c r="A93" s="1393" t="s">
        <v>163</v>
      </c>
      <c r="B93" s="1393"/>
      <c r="C93" s="1393"/>
      <c r="D93" s="158">
        <v>0.99999999999999989</v>
      </c>
      <c r="E93" s="158">
        <v>0.19631901840490798</v>
      </c>
      <c r="F93" s="158">
        <v>0.26687116564417179</v>
      </c>
      <c r="G93" s="158">
        <v>0.26533742331288346</v>
      </c>
      <c r="H93" s="158">
        <v>8.4355828220858894E-2</v>
      </c>
      <c r="I93" s="158">
        <v>8.4355828220858894E-2</v>
      </c>
      <c r="J93" s="158">
        <v>3.3742331288343558E-2</v>
      </c>
      <c r="K93" s="158">
        <v>7.6687116564417178E-3</v>
      </c>
      <c r="L93" s="158">
        <v>6.1349693251533742E-2</v>
      </c>
    </row>
    <row r="94" spans="1:12" s="135" customFormat="1" ht="11.4" x14ac:dyDescent="0.2"/>
    <row r="95" spans="1:12" s="135" customFormat="1" ht="11.4" x14ac:dyDescent="0.2"/>
    <row r="96" spans="1:12" s="135" customFormat="1" ht="12" x14ac:dyDescent="0.2">
      <c r="A96" s="134" t="s">
        <v>184</v>
      </c>
    </row>
    <row r="97" spans="1:20" s="135" customFormat="1" ht="15" customHeight="1" x14ac:dyDescent="0.2">
      <c r="A97" s="1384" t="s">
        <v>185</v>
      </c>
      <c r="B97" s="1384"/>
      <c r="C97" s="1384"/>
      <c r="D97" s="1384"/>
      <c r="E97" s="1382" t="s">
        <v>163</v>
      </c>
      <c r="F97" s="1382" t="s">
        <v>1</v>
      </c>
      <c r="G97" s="1383" t="s">
        <v>186</v>
      </c>
      <c r="H97" s="1383"/>
      <c r="I97" s="1383"/>
      <c r="J97" s="1383"/>
    </row>
    <row r="98" spans="1:20" s="135" customFormat="1" ht="42" customHeight="1" x14ac:dyDescent="0.2">
      <c r="A98" s="1384"/>
      <c r="B98" s="1384"/>
      <c r="C98" s="1384"/>
      <c r="D98" s="1384"/>
      <c r="E98" s="1382"/>
      <c r="F98" s="1382"/>
      <c r="G98" s="1199" t="s">
        <v>187</v>
      </c>
      <c r="H98" s="1199" t="s">
        <v>181</v>
      </c>
      <c r="I98" s="1199" t="s">
        <v>182</v>
      </c>
      <c r="J98" s="1199" t="s">
        <v>183</v>
      </c>
    </row>
    <row r="99" spans="1:20" s="135" customFormat="1" ht="14.25" customHeight="1" x14ac:dyDescent="0.2">
      <c r="A99" s="137" t="s">
        <v>1240</v>
      </c>
      <c r="B99" s="159"/>
      <c r="C99" s="159"/>
      <c r="D99" s="159"/>
      <c r="E99" s="1492">
        <v>0.15030674846625766</v>
      </c>
      <c r="F99" s="138">
        <v>98</v>
      </c>
      <c r="G99" s="139">
        <v>0</v>
      </c>
      <c r="H99" s="139">
        <v>21</v>
      </c>
      <c r="I99" s="139">
        <v>67</v>
      </c>
      <c r="J99" s="139">
        <v>10</v>
      </c>
    </row>
    <row r="100" spans="1:20" s="135" customFormat="1" ht="14.25" customHeight="1" x14ac:dyDescent="0.2">
      <c r="A100" s="140" t="s">
        <v>1241</v>
      </c>
      <c r="B100" s="160"/>
      <c r="C100" s="160"/>
      <c r="D100" s="160"/>
      <c r="E100" s="1492">
        <v>0.73006134969325154</v>
      </c>
      <c r="F100" s="138">
        <v>476</v>
      </c>
      <c r="G100" s="139">
        <v>13</v>
      </c>
      <c r="H100" s="139">
        <v>133</v>
      </c>
      <c r="I100" s="139">
        <v>277</v>
      </c>
      <c r="J100" s="139">
        <v>53</v>
      </c>
    </row>
    <row r="101" spans="1:20" s="135" customFormat="1" ht="14.25" customHeight="1" x14ac:dyDescent="0.2">
      <c r="A101" s="141" t="s">
        <v>1242</v>
      </c>
      <c r="B101" s="161"/>
      <c r="C101" s="161"/>
      <c r="D101" s="161"/>
      <c r="E101" s="158">
        <v>0.1196319018404908</v>
      </c>
      <c r="F101" s="142">
        <v>78</v>
      </c>
      <c r="G101" s="143">
        <v>0</v>
      </c>
      <c r="H101" s="143">
        <v>1</v>
      </c>
      <c r="I101" s="143">
        <v>5</v>
      </c>
      <c r="J101" s="143">
        <v>72</v>
      </c>
    </row>
    <row r="102" spans="1:20" s="135" customFormat="1" ht="14.25" customHeight="1" x14ac:dyDescent="0.2">
      <c r="A102" s="1382" t="s">
        <v>1</v>
      </c>
      <c r="B102" s="1382"/>
      <c r="C102" s="1382"/>
      <c r="D102" s="1382"/>
      <c r="E102" s="1493">
        <v>1</v>
      </c>
      <c r="F102" s="144">
        <v>652</v>
      </c>
      <c r="G102" s="144">
        <v>13</v>
      </c>
      <c r="H102" s="144">
        <v>155</v>
      </c>
      <c r="I102" s="144">
        <v>349</v>
      </c>
      <c r="J102" s="144">
        <v>135</v>
      </c>
    </row>
    <row r="103" spans="1:20" s="135" customFormat="1" ht="42" customHeight="1" x14ac:dyDescent="0.2">
      <c r="A103" s="1494" t="s">
        <v>188</v>
      </c>
      <c r="B103" s="1494"/>
      <c r="C103" s="1494"/>
      <c r="D103" s="1494"/>
      <c r="E103" s="1494"/>
      <c r="F103" s="1494"/>
      <c r="G103" s="1494"/>
      <c r="H103" s="1494"/>
      <c r="I103" s="1494"/>
      <c r="J103" s="1494"/>
    </row>
    <row r="104" spans="1:20" s="135" customFormat="1" ht="11.4" x14ac:dyDescent="0.2"/>
    <row r="105" spans="1:20" s="135" customFormat="1" ht="12" x14ac:dyDescent="0.25">
      <c r="A105" s="162" t="s">
        <v>189</v>
      </c>
    </row>
    <row r="106" spans="1:20" s="135" customFormat="1" ht="15.75" customHeight="1" x14ac:dyDescent="0.2">
      <c r="A106" s="163"/>
      <c r="B106" s="163"/>
      <c r="C106" s="1387" t="s">
        <v>186</v>
      </c>
      <c r="D106" s="1387"/>
      <c r="E106" s="1387"/>
      <c r="F106" s="1387"/>
      <c r="J106" s="134" t="s">
        <v>190</v>
      </c>
    </row>
    <row r="107" spans="1:20" s="135" customFormat="1" ht="22.5" customHeight="1" x14ac:dyDescent="0.2">
      <c r="A107" s="1388" t="s">
        <v>88</v>
      </c>
      <c r="B107" s="1388" t="s">
        <v>1</v>
      </c>
      <c r="C107" s="1384" t="s">
        <v>191</v>
      </c>
      <c r="D107" s="1382" t="s">
        <v>192</v>
      </c>
      <c r="E107" s="1382" t="s">
        <v>193</v>
      </c>
      <c r="F107" s="1382" t="s">
        <v>194</v>
      </c>
      <c r="J107" s="1382" t="s">
        <v>88</v>
      </c>
      <c r="K107" s="1384" t="s">
        <v>1243</v>
      </c>
      <c r="L107" s="1384" t="s">
        <v>1244</v>
      </c>
      <c r="M107" s="1382" t="s">
        <v>1</v>
      </c>
      <c r="N107" s="1383" t="s">
        <v>195</v>
      </c>
      <c r="O107" s="1383"/>
      <c r="P107" s="1383"/>
      <c r="Q107" s="147"/>
    </row>
    <row r="108" spans="1:20" s="135" customFormat="1" ht="14.25" customHeight="1" x14ac:dyDescent="0.2">
      <c r="A108" s="1388"/>
      <c r="B108" s="1388"/>
      <c r="C108" s="1384"/>
      <c r="D108" s="1382"/>
      <c r="E108" s="1382"/>
      <c r="F108" s="1382"/>
      <c r="J108" s="1382"/>
      <c r="K108" s="1384"/>
      <c r="L108" s="1384"/>
      <c r="M108" s="1382"/>
      <c r="N108" s="1201" t="s">
        <v>196</v>
      </c>
      <c r="O108" s="1201" t="s">
        <v>197</v>
      </c>
      <c r="P108" s="1201" t="s">
        <v>198</v>
      </c>
    </row>
    <row r="109" spans="1:20" s="135" customFormat="1" ht="11.4" x14ac:dyDescent="0.2">
      <c r="A109" s="137" t="s">
        <v>7</v>
      </c>
      <c r="B109" s="138">
        <v>278</v>
      </c>
      <c r="C109" s="139">
        <v>2</v>
      </c>
      <c r="D109" s="139">
        <v>84</v>
      </c>
      <c r="E109" s="139">
        <v>154</v>
      </c>
      <c r="F109" s="139">
        <v>38</v>
      </c>
      <c r="J109" s="137" t="s">
        <v>7</v>
      </c>
      <c r="K109" s="138">
        <v>32</v>
      </c>
      <c r="L109" s="138">
        <v>69</v>
      </c>
      <c r="M109" s="138">
        <v>19</v>
      </c>
      <c r="N109" s="164">
        <v>13</v>
      </c>
      <c r="O109" s="164">
        <v>6</v>
      </c>
      <c r="P109" s="164">
        <v>0</v>
      </c>
      <c r="T109" s="165"/>
    </row>
    <row r="110" spans="1:20" s="135" customFormat="1" ht="11.4" x14ac:dyDescent="0.2">
      <c r="A110" s="140" t="s">
        <v>8</v>
      </c>
      <c r="B110" s="152">
        <v>374</v>
      </c>
      <c r="C110" s="153">
        <v>11</v>
      </c>
      <c r="D110" s="153">
        <v>71</v>
      </c>
      <c r="E110" s="153">
        <v>195</v>
      </c>
      <c r="F110" s="153">
        <v>97</v>
      </c>
      <c r="J110" s="140" t="s">
        <v>8</v>
      </c>
      <c r="K110" s="152">
        <v>36</v>
      </c>
      <c r="L110" s="152">
        <v>104</v>
      </c>
      <c r="M110" s="152">
        <v>43</v>
      </c>
      <c r="N110" s="166">
        <v>30</v>
      </c>
      <c r="O110" s="166">
        <v>13</v>
      </c>
      <c r="P110" s="166">
        <v>0</v>
      </c>
      <c r="T110" s="165"/>
    </row>
    <row r="111" spans="1:20" s="135" customFormat="1" ht="11.4" x14ac:dyDescent="0.2">
      <c r="A111" s="140" t="s">
        <v>9</v>
      </c>
      <c r="B111" s="152"/>
      <c r="C111" s="153"/>
      <c r="D111" s="153"/>
      <c r="E111" s="153"/>
      <c r="F111" s="153"/>
      <c r="J111" s="140" t="s">
        <v>9</v>
      </c>
      <c r="K111" s="152"/>
      <c r="L111" s="152"/>
      <c r="M111" s="152"/>
      <c r="N111" s="166"/>
      <c r="O111" s="166"/>
      <c r="P111" s="166"/>
      <c r="T111" s="165"/>
    </row>
    <row r="112" spans="1:20" x14ac:dyDescent="0.25">
      <c r="A112" s="140" t="s">
        <v>10</v>
      </c>
      <c r="B112" s="152"/>
      <c r="C112" s="153"/>
      <c r="D112" s="153"/>
      <c r="E112" s="153"/>
      <c r="F112" s="153"/>
      <c r="J112" s="140" t="s">
        <v>10</v>
      </c>
      <c r="K112" s="152"/>
      <c r="L112" s="152"/>
      <c r="M112" s="152"/>
      <c r="N112" s="166"/>
      <c r="O112" s="166"/>
      <c r="P112" s="166"/>
      <c r="S112" s="135"/>
      <c r="T112" s="165"/>
    </row>
    <row r="113" spans="1:20" x14ac:dyDescent="0.25">
      <c r="A113" s="140" t="s">
        <v>11</v>
      </c>
      <c r="B113" s="152"/>
      <c r="C113" s="153"/>
      <c r="D113" s="153"/>
      <c r="E113" s="153"/>
      <c r="F113" s="153"/>
      <c r="J113" s="140" t="s">
        <v>11</v>
      </c>
      <c r="K113" s="152"/>
      <c r="L113" s="152"/>
      <c r="M113" s="152"/>
      <c r="N113" s="166"/>
      <c r="O113" s="166"/>
      <c r="P113" s="166"/>
      <c r="S113" s="135"/>
      <c r="T113" s="165"/>
    </row>
    <row r="114" spans="1:20" x14ac:dyDescent="0.25">
      <c r="A114" s="140" t="s">
        <v>12</v>
      </c>
      <c r="B114" s="152"/>
      <c r="C114" s="153"/>
      <c r="D114" s="153"/>
      <c r="E114" s="153"/>
      <c r="F114" s="153"/>
      <c r="J114" s="140" t="s">
        <v>12</v>
      </c>
      <c r="K114" s="152"/>
      <c r="L114" s="152"/>
      <c r="M114" s="152"/>
      <c r="N114" s="166"/>
      <c r="O114" s="166"/>
      <c r="P114" s="166"/>
      <c r="S114" s="135"/>
      <c r="T114" s="165"/>
    </row>
    <row r="115" spans="1:20" x14ac:dyDescent="0.25">
      <c r="A115" s="140" t="s">
        <v>13</v>
      </c>
      <c r="B115" s="152"/>
      <c r="C115" s="153"/>
      <c r="D115" s="153"/>
      <c r="E115" s="153"/>
      <c r="F115" s="153"/>
      <c r="J115" s="140" t="s">
        <v>13</v>
      </c>
      <c r="K115" s="152"/>
      <c r="L115" s="152"/>
      <c r="M115" s="152"/>
      <c r="N115" s="166"/>
      <c r="O115" s="166"/>
      <c r="P115" s="166"/>
      <c r="S115" s="135"/>
      <c r="T115" s="165"/>
    </row>
    <row r="116" spans="1:20" x14ac:dyDescent="0.25">
      <c r="A116" s="140" t="s">
        <v>14</v>
      </c>
      <c r="B116" s="152"/>
      <c r="C116" s="153"/>
      <c r="D116" s="153"/>
      <c r="E116" s="153"/>
      <c r="F116" s="153"/>
      <c r="J116" s="140" t="s">
        <v>14</v>
      </c>
      <c r="K116" s="152"/>
      <c r="L116" s="152"/>
      <c r="M116" s="152"/>
      <c r="N116" s="166"/>
      <c r="O116" s="166"/>
      <c r="P116" s="166"/>
      <c r="S116" s="135"/>
      <c r="T116" s="165"/>
    </row>
    <row r="117" spans="1:20" x14ac:dyDescent="0.25">
      <c r="A117" s="140" t="s">
        <v>39</v>
      </c>
      <c r="B117" s="152"/>
      <c r="C117" s="153"/>
      <c r="D117" s="153"/>
      <c r="E117" s="153"/>
      <c r="F117" s="153"/>
      <c r="J117" s="140" t="s">
        <v>39</v>
      </c>
      <c r="K117" s="152"/>
      <c r="L117" s="152"/>
      <c r="M117" s="152"/>
      <c r="N117" s="166"/>
      <c r="O117" s="166"/>
      <c r="P117" s="166"/>
      <c r="S117" s="135"/>
      <c r="T117" s="165"/>
    </row>
    <row r="118" spans="1:20" x14ac:dyDescent="0.25">
      <c r="A118" s="140" t="s">
        <v>15</v>
      </c>
      <c r="B118" s="152"/>
      <c r="C118" s="153"/>
      <c r="D118" s="153"/>
      <c r="E118" s="153"/>
      <c r="F118" s="153"/>
      <c r="J118" s="140" t="s">
        <v>15</v>
      </c>
      <c r="K118" s="152"/>
      <c r="L118" s="152"/>
      <c r="M118" s="152"/>
      <c r="N118" s="166"/>
      <c r="O118" s="166"/>
      <c r="P118" s="166"/>
      <c r="S118" s="135"/>
      <c r="T118" s="165"/>
    </row>
    <row r="119" spans="1:20" x14ac:dyDescent="0.25">
      <c r="A119" s="140" t="s">
        <v>16</v>
      </c>
      <c r="B119" s="152"/>
      <c r="C119" s="153"/>
      <c r="D119" s="153"/>
      <c r="E119" s="153"/>
      <c r="F119" s="153"/>
      <c r="J119" s="140" t="s">
        <v>16</v>
      </c>
      <c r="K119" s="152"/>
      <c r="L119" s="152"/>
      <c r="M119" s="152"/>
      <c r="N119" s="166"/>
      <c r="O119" s="166"/>
      <c r="P119" s="166"/>
      <c r="S119" s="135"/>
      <c r="T119" s="165"/>
    </row>
    <row r="120" spans="1:20" s="135" customFormat="1" ht="14.25" customHeight="1" x14ac:dyDescent="0.2">
      <c r="A120" s="141" t="s">
        <v>17</v>
      </c>
      <c r="B120" s="142"/>
      <c r="C120" s="167"/>
      <c r="D120" s="167"/>
      <c r="E120" s="167"/>
      <c r="F120" s="167"/>
      <c r="J120" s="141" t="s">
        <v>17</v>
      </c>
      <c r="K120" s="142"/>
      <c r="L120" s="142"/>
      <c r="M120" s="142"/>
      <c r="N120" s="168"/>
      <c r="O120" s="168"/>
      <c r="P120" s="168"/>
    </row>
    <row r="121" spans="1:20" s="135" customFormat="1" ht="15" customHeight="1" x14ac:dyDescent="0.2">
      <c r="A121" s="1201" t="s">
        <v>1</v>
      </c>
      <c r="B121" s="144">
        <v>652</v>
      </c>
      <c r="C121" s="144">
        <v>13</v>
      </c>
      <c r="D121" s="144">
        <v>155</v>
      </c>
      <c r="E121" s="144">
        <v>349</v>
      </c>
      <c r="F121" s="144">
        <v>135</v>
      </c>
      <c r="J121" s="1201" t="s">
        <v>1</v>
      </c>
      <c r="K121" s="144">
        <v>68</v>
      </c>
      <c r="L121" s="144">
        <v>173</v>
      </c>
      <c r="M121" s="144">
        <v>62</v>
      </c>
      <c r="N121" s="144">
        <v>43</v>
      </c>
      <c r="O121" s="144">
        <v>19</v>
      </c>
      <c r="P121" s="144">
        <v>0</v>
      </c>
    </row>
    <row r="122" spans="1:20" s="135" customFormat="1" ht="11.4" x14ac:dyDescent="0.2">
      <c r="A122" s="145" t="s">
        <v>163</v>
      </c>
      <c r="B122" s="146">
        <v>1</v>
      </c>
      <c r="C122" s="146">
        <v>1.9938650306748466E-2</v>
      </c>
      <c r="D122" s="146">
        <v>0.23773006134969324</v>
      </c>
      <c r="E122" s="146">
        <v>0.53527607361963192</v>
      </c>
      <c r="F122" s="146">
        <v>0.20705521472392638</v>
      </c>
      <c r="J122" s="145" t="s">
        <v>163</v>
      </c>
      <c r="K122" s="146">
        <v>1</v>
      </c>
      <c r="L122" s="146">
        <v>1</v>
      </c>
      <c r="M122" s="146">
        <v>1</v>
      </c>
      <c r="N122" s="169">
        <v>0.69354838709677424</v>
      </c>
      <c r="O122" s="169">
        <v>0.30645161290322581</v>
      </c>
      <c r="P122" s="169">
        <v>0</v>
      </c>
    </row>
    <row r="123" spans="1:20" s="135" customFormat="1" ht="36" customHeight="1" x14ac:dyDescent="0.2">
      <c r="J123" s="1386" t="s">
        <v>199</v>
      </c>
      <c r="K123" s="1386"/>
      <c r="L123" s="1386"/>
      <c r="M123" s="1386"/>
      <c r="N123" s="1386"/>
      <c r="O123" s="1386"/>
      <c r="P123" s="1386"/>
      <c r="Q123" s="170"/>
      <c r="R123" s="170"/>
    </row>
    <row r="124" spans="1:20" s="135" customFormat="1" ht="11.4" x14ac:dyDescent="0.2">
      <c r="J124" s="1203"/>
      <c r="K124" s="1203"/>
      <c r="L124" s="1203"/>
      <c r="M124" s="1203"/>
      <c r="N124" s="1203"/>
      <c r="O124" s="1203"/>
      <c r="P124" s="1203"/>
      <c r="Q124" s="170"/>
      <c r="R124" s="170"/>
    </row>
    <row r="125" spans="1:20" s="135" customFormat="1" ht="11.4" x14ac:dyDescent="0.2">
      <c r="J125" s="1203"/>
      <c r="K125" s="1203"/>
      <c r="L125" s="1203"/>
      <c r="M125" s="1203"/>
      <c r="N125" s="1203"/>
      <c r="O125" s="1203"/>
      <c r="P125" s="1203"/>
      <c r="Q125" s="170"/>
      <c r="R125" s="170"/>
    </row>
    <row r="126" spans="1:20" s="135" customFormat="1" ht="12" x14ac:dyDescent="0.25">
      <c r="A126" s="162" t="s">
        <v>205</v>
      </c>
      <c r="J126" s="162" t="s">
        <v>207</v>
      </c>
      <c r="K126" s="162"/>
      <c r="P126" s="1203"/>
      <c r="Q126" s="170"/>
      <c r="R126" s="170"/>
    </row>
    <row r="127" spans="1:20" s="135" customFormat="1" ht="11.4" x14ac:dyDescent="0.2">
      <c r="A127" s="1382" t="s">
        <v>206</v>
      </c>
      <c r="B127" s="1382"/>
      <c r="C127" s="1201"/>
      <c r="D127" s="1385" t="s">
        <v>25</v>
      </c>
      <c r="E127" s="1385"/>
      <c r="J127" s="1382" t="s">
        <v>208</v>
      </c>
      <c r="K127" s="1382"/>
      <c r="L127" s="1382" t="s">
        <v>1</v>
      </c>
      <c r="M127" s="1198"/>
      <c r="N127" s="1198" t="s">
        <v>201</v>
      </c>
      <c r="O127" s="1205"/>
      <c r="P127" s="1203"/>
      <c r="Q127" s="170"/>
      <c r="R127" s="170"/>
    </row>
    <row r="128" spans="1:20" s="135" customFormat="1" ht="20.399999999999999" x14ac:dyDescent="0.2">
      <c r="A128" s="1382"/>
      <c r="B128" s="1382"/>
      <c r="C128" s="1204" t="s">
        <v>1</v>
      </c>
      <c r="D128" s="1199" t="s">
        <v>21</v>
      </c>
      <c r="E128" s="1201" t="s">
        <v>22</v>
      </c>
      <c r="J128" s="1382"/>
      <c r="K128" s="1382"/>
      <c r="L128" s="1382"/>
      <c r="M128" s="1199" t="s">
        <v>202</v>
      </c>
      <c r="N128" s="1201" t="s">
        <v>203</v>
      </c>
      <c r="O128" s="1199" t="s">
        <v>204</v>
      </c>
      <c r="P128" s="1203"/>
      <c r="Q128" s="170"/>
      <c r="R128" s="170"/>
    </row>
    <row r="129" spans="1:18" s="135" customFormat="1" ht="14.25" customHeight="1" x14ac:dyDescent="0.2">
      <c r="A129" s="137" t="s">
        <v>202</v>
      </c>
      <c r="B129" s="137"/>
      <c r="C129" s="138">
        <v>571</v>
      </c>
      <c r="D129" s="139">
        <v>420</v>
      </c>
      <c r="E129" s="139">
        <v>151</v>
      </c>
      <c r="J129" s="137" t="s">
        <v>191</v>
      </c>
      <c r="K129" s="137"/>
      <c r="L129" s="138">
        <v>13</v>
      </c>
      <c r="M129" s="139">
        <v>13</v>
      </c>
      <c r="N129" s="139">
        <v>0</v>
      </c>
      <c r="O129" s="139">
        <v>0</v>
      </c>
      <c r="P129" s="1203"/>
      <c r="Q129" s="170"/>
      <c r="R129" s="170"/>
    </row>
    <row r="130" spans="1:18" s="135" customFormat="1" ht="14.25" customHeight="1" x14ac:dyDescent="0.2">
      <c r="A130" s="140" t="s">
        <v>203</v>
      </c>
      <c r="B130" s="137"/>
      <c r="C130" s="138">
        <v>66</v>
      </c>
      <c r="D130" s="153">
        <v>54</v>
      </c>
      <c r="E130" s="153">
        <v>12</v>
      </c>
      <c r="J130" s="140" t="s">
        <v>192</v>
      </c>
      <c r="K130" s="137"/>
      <c r="L130" s="138">
        <v>155</v>
      </c>
      <c r="M130" s="139">
        <v>125</v>
      </c>
      <c r="N130" s="139">
        <v>24</v>
      </c>
      <c r="O130" s="139">
        <v>6</v>
      </c>
      <c r="P130" s="1203"/>
      <c r="Q130" s="170"/>
      <c r="R130" s="170"/>
    </row>
    <row r="131" spans="1:18" s="135" customFormat="1" ht="14.25" customHeight="1" x14ac:dyDescent="0.2">
      <c r="A131" s="176" t="s">
        <v>204</v>
      </c>
      <c r="B131" s="155"/>
      <c r="C131" s="156">
        <v>15</v>
      </c>
      <c r="D131" s="143">
        <v>10</v>
      </c>
      <c r="E131" s="143">
        <v>5</v>
      </c>
      <c r="J131" s="140" t="s">
        <v>193</v>
      </c>
      <c r="K131" s="137"/>
      <c r="L131" s="138">
        <v>349</v>
      </c>
      <c r="M131" s="139">
        <v>315</v>
      </c>
      <c r="N131" s="139">
        <v>26</v>
      </c>
      <c r="O131" s="139">
        <v>8</v>
      </c>
      <c r="P131" s="1203"/>
      <c r="Q131" s="170"/>
      <c r="R131" s="170"/>
    </row>
    <row r="132" spans="1:18" s="135" customFormat="1" ht="15" customHeight="1" x14ac:dyDescent="0.2">
      <c r="A132" s="1201" t="s">
        <v>1</v>
      </c>
      <c r="B132" s="1201"/>
      <c r="C132" s="144">
        <v>652</v>
      </c>
      <c r="D132" s="144">
        <v>484</v>
      </c>
      <c r="E132" s="144">
        <v>168</v>
      </c>
      <c r="J132" s="176" t="s">
        <v>194</v>
      </c>
      <c r="K132" s="176"/>
      <c r="L132" s="177">
        <v>135</v>
      </c>
      <c r="M132" s="143">
        <v>118</v>
      </c>
      <c r="N132" s="143">
        <v>16</v>
      </c>
      <c r="O132" s="143">
        <v>1</v>
      </c>
      <c r="P132" s="1203"/>
      <c r="Q132" s="170"/>
      <c r="R132" s="170"/>
    </row>
    <row r="133" spans="1:18" s="135" customFormat="1" ht="15" customHeight="1" x14ac:dyDescent="0.2">
      <c r="J133" s="1201" t="s">
        <v>1</v>
      </c>
      <c r="K133" s="1201"/>
      <c r="L133" s="144">
        <v>652</v>
      </c>
      <c r="M133" s="144">
        <v>571</v>
      </c>
      <c r="N133" s="144">
        <v>66</v>
      </c>
      <c r="O133" s="144">
        <v>15</v>
      </c>
      <c r="P133" s="1203"/>
      <c r="Q133" s="170"/>
      <c r="R133" s="170"/>
    </row>
    <row r="134" spans="1:18" s="135" customFormat="1" ht="11.4" x14ac:dyDescent="0.2">
      <c r="J134" s="1203"/>
      <c r="K134" s="1203"/>
      <c r="L134" s="1203"/>
      <c r="M134" s="1203"/>
      <c r="N134" s="1203"/>
      <c r="O134" s="1203"/>
      <c r="P134" s="1203"/>
      <c r="Q134" s="170"/>
      <c r="R134" s="170"/>
    </row>
    <row r="135" spans="1:18" s="135" customFormat="1" ht="12" x14ac:dyDescent="0.25">
      <c r="A135" s="162" t="s">
        <v>200</v>
      </c>
    </row>
    <row r="136" spans="1:18" s="135" customFormat="1" ht="15" customHeight="1" x14ac:dyDescent="0.2">
      <c r="A136" s="1201"/>
      <c r="B136" s="1201"/>
      <c r="C136" s="1198"/>
      <c r="D136" s="1198" t="s">
        <v>201</v>
      </c>
      <c r="E136" s="1205"/>
    </row>
    <row r="137" spans="1:18" s="135" customFormat="1" ht="23.25" customHeight="1" x14ac:dyDescent="0.2">
      <c r="A137" s="1201" t="s">
        <v>88</v>
      </c>
      <c r="B137" s="1201" t="s">
        <v>1</v>
      </c>
      <c r="C137" s="1199" t="s">
        <v>202</v>
      </c>
      <c r="D137" s="1201" t="s">
        <v>203</v>
      </c>
      <c r="E137" s="1199" t="s">
        <v>204</v>
      </c>
    </row>
    <row r="138" spans="1:18" s="135" customFormat="1" ht="15" customHeight="1" x14ac:dyDescent="0.2">
      <c r="A138" s="137" t="s">
        <v>7</v>
      </c>
      <c r="B138" s="138">
        <v>278</v>
      </c>
      <c r="C138" s="139">
        <v>241</v>
      </c>
      <c r="D138" s="139">
        <v>26</v>
      </c>
      <c r="E138" s="139">
        <v>11</v>
      </c>
    </row>
    <row r="139" spans="1:18" s="135" customFormat="1" ht="15" customHeight="1" x14ac:dyDescent="0.2">
      <c r="A139" s="140" t="s">
        <v>8</v>
      </c>
      <c r="B139" s="138">
        <v>374</v>
      </c>
      <c r="C139" s="139">
        <v>330</v>
      </c>
      <c r="D139" s="139">
        <v>40</v>
      </c>
      <c r="E139" s="139">
        <v>4</v>
      </c>
    </row>
    <row r="140" spans="1:18" s="171" customFormat="1" ht="15" customHeight="1" x14ac:dyDescent="0.2">
      <c r="A140" s="140" t="s">
        <v>9</v>
      </c>
      <c r="B140" s="138"/>
      <c r="C140" s="139"/>
      <c r="D140" s="139"/>
      <c r="E140" s="139"/>
    </row>
    <row r="141" spans="1:18" s="135" customFormat="1" ht="15" customHeight="1" x14ac:dyDescent="0.2">
      <c r="A141" s="140" t="s">
        <v>10</v>
      </c>
      <c r="B141" s="138"/>
      <c r="C141" s="139"/>
      <c r="D141" s="139"/>
      <c r="E141" s="139"/>
    </row>
    <row r="142" spans="1:18" s="135" customFormat="1" ht="15" customHeight="1" x14ac:dyDescent="0.2">
      <c r="A142" s="140" t="s">
        <v>11</v>
      </c>
      <c r="B142" s="138"/>
      <c r="C142" s="139"/>
      <c r="D142" s="139"/>
      <c r="E142" s="139"/>
      <c r="J142" s="173"/>
    </row>
    <row r="143" spans="1:18" s="135" customFormat="1" ht="15" customHeight="1" x14ac:dyDescent="0.2">
      <c r="A143" s="140" t="s">
        <v>12</v>
      </c>
      <c r="B143" s="138"/>
      <c r="C143" s="139"/>
      <c r="D143" s="139"/>
      <c r="E143" s="139"/>
    </row>
    <row r="144" spans="1:18" s="135" customFormat="1" ht="14.25" customHeight="1" x14ac:dyDescent="0.2">
      <c r="A144" s="140" t="s">
        <v>13</v>
      </c>
      <c r="B144" s="138"/>
      <c r="C144" s="139"/>
      <c r="D144" s="139"/>
      <c r="E144" s="139"/>
    </row>
    <row r="145" spans="1:15" s="135" customFormat="1" ht="19.5" customHeight="1" x14ac:dyDescent="0.2">
      <c r="A145" s="140" t="s">
        <v>14</v>
      </c>
      <c r="B145" s="138"/>
      <c r="C145" s="139"/>
      <c r="D145" s="139"/>
      <c r="E145" s="139"/>
    </row>
    <row r="146" spans="1:15" s="135" customFormat="1" ht="15" customHeight="1" x14ac:dyDescent="0.2">
      <c r="A146" s="140" t="s">
        <v>39</v>
      </c>
      <c r="B146" s="138"/>
      <c r="C146" s="139"/>
      <c r="D146" s="139"/>
      <c r="E146" s="139"/>
    </row>
    <row r="147" spans="1:15" s="135" customFormat="1" ht="14.25" customHeight="1" x14ac:dyDescent="0.2">
      <c r="A147" s="140" t="s">
        <v>15</v>
      </c>
      <c r="B147" s="138"/>
      <c r="C147" s="139"/>
      <c r="D147" s="139"/>
      <c r="E147" s="139"/>
    </row>
    <row r="148" spans="1:15" s="135" customFormat="1" ht="14.25" customHeight="1" x14ac:dyDescent="0.2">
      <c r="A148" s="140" t="s">
        <v>16</v>
      </c>
      <c r="B148" s="138"/>
      <c r="C148" s="139"/>
      <c r="D148" s="139"/>
      <c r="E148" s="139"/>
    </row>
    <row r="149" spans="1:15" s="171" customFormat="1" ht="14.25" customHeight="1" x14ac:dyDescent="0.2">
      <c r="A149" s="155" t="s">
        <v>17</v>
      </c>
      <c r="B149" s="172"/>
      <c r="C149" s="157"/>
      <c r="D149" s="157"/>
      <c r="E149" s="157"/>
    </row>
    <row r="150" spans="1:15" s="135" customFormat="1" ht="15" customHeight="1" x14ac:dyDescent="0.2">
      <c r="A150" s="1201" t="s">
        <v>1</v>
      </c>
      <c r="B150" s="144">
        <v>652</v>
      </c>
      <c r="C150" s="144">
        <v>571</v>
      </c>
      <c r="D150" s="144">
        <v>66</v>
      </c>
      <c r="E150" s="144">
        <v>15</v>
      </c>
    </row>
    <row r="151" spans="1:15" s="135" customFormat="1" ht="14.25" customHeight="1" x14ac:dyDescent="0.2">
      <c r="A151" s="173"/>
      <c r="B151" s="174"/>
      <c r="C151" s="174"/>
      <c r="D151" s="174"/>
      <c r="E151" s="174"/>
      <c r="J151" s="173"/>
      <c r="K151" s="175"/>
      <c r="L151" s="174"/>
      <c r="M151" s="174"/>
      <c r="N151" s="174"/>
      <c r="O151" s="174"/>
    </row>
    <row r="152" spans="1:15" s="147" customFormat="1" ht="11.4" x14ac:dyDescent="0.2">
      <c r="A152" s="173"/>
      <c r="B152" s="174"/>
      <c r="C152" s="174"/>
      <c r="D152" s="174"/>
      <c r="E152" s="174"/>
      <c r="F152" s="135"/>
    </row>
    <row r="153" spans="1:15" s="135" customFormat="1" ht="15" customHeight="1" x14ac:dyDescent="0.2">
      <c r="A153" s="134" t="s">
        <v>209</v>
      </c>
    </row>
    <row r="154" spans="1:15" s="135" customFormat="1" ht="13.5" customHeight="1" x14ac:dyDescent="0.2">
      <c r="A154" s="1382" t="s">
        <v>88</v>
      </c>
      <c r="B154" s="1385" t="s">
        <v>210</v>
      </c>
      <c r="C154" s="1385"/>
      <c r="D154" s="1199" t="s">
        <v>211</v>
      </c>
    </row>
    <row r="155" spans="1:15" s="135" customFormat="1" ht="13.5" customHeight="1" x14ac:dyDescent="0.2">
      <c r="A155" s="1382"/>
      <c r="B155" s="1201">
        <v>2017</v>
      </c>
      <c r="C155" s="1201">
        <v>2018</v>
      </c>
      <c r="D155" s="1199" t="s">
        <v>18</v>
      </c>
    </row>
    <row r="156" spans="1:15" s="135" customFormat="1" ht="14.25" customHeight="1" x14ac:dyDescent="0.2">
      <c r="A156" s="178" t="s">
        <v>7</v>
      </c>
      <c r="B156" s="139">
        <v>374</v>
      </c>
      <c r="C156" s="139">
        <v>278</v>
      </c>
      <c r="D156" s="179">
        <v>-0.25668449197860965</v>
      </c>
      <c r="J156" s="148" t="s">
        <v>7</v>
      </c>
      <c r="K156" s="1495">
        <v>-0.25668449197860965</v>
      </c>
    </row>
    <row r="157" spans="1:15" s="135" customFormat="1" ht="14.25" customHeight="1" x14ac:dyDescent="0.2">
      <c r="A157" s="180" t="s">
        <v>8</v>
      </c>
      <c r="B157" s="153">
        <v>388</v>
      </c>
      <c r="C157" s="139">
        <v>374</v>
      </c>
      <c r="D157" s="181">
        <v>-3.6082474226804107E-2</v>
      </c>
      <c r="J157" s="148" t="s">
        <v>8</v>
      </c>
      <c r="K157" s="1495">
        <v>-3.6082474226804107E-2</v>
      </c>
    </row>
    <row r="158" spans="1:15" s="135" customFormat="1" ht="14.25" hidden="1" customHeight="1" x14ac:dyDescent="0.2">
      <c r="A158" s="180" t="s">
        <v>9</v>
      </c>
      <c r="B158" s="153"/>
      <c r="C158" s="153"/>
      <c r="D158" s="181"/>
      <c r="J158" s="148" t="s">
        <v>9</v>
      </c>
      <c r="K158" s="1495" t="e">
        <v>#DIV/0!</v>
      </c>
    </row>
    <row r="159" spans="1:15" s="135" customFormat="1" ht="14.25" hidden="1" customHeight="1" x14ac:dyDescent="0.2">
      <c r="A159" s="180" t="s">
        <v>10</v>
      </c>
      <c r="B159" s="153"/>
      <c r="C159" s="153"/>
      <c r="D159" s="181"/>
      <c r="J159" s="148" t="s">
        <v>10</v>
      </c>
      <c r="K159" s="1495" t="e">
        <v>#DIV/0!</v>
      </c>
    </row>
    <row r="160" spans="1:15" s="135" customFormat="1" ht="14.25" hidden="1" customHeight="1" x14ac:dyDescent="0.2">
      <c r="A160" s="180" t="s">
        <v>11</v>
      </c>
      <c r="B160" s="153"/>
      <c r="C160" s="153"/>
      <c r="D160" s="181"/>
      <c r="J160" s="148" t="s">
        <v>11</v>
      </c>
      <c r="K160" s="1495" t="e">
        <v>#DIV/0!</v>
      </c>
    </row>
    <row r="161" spans="1:11" s="135" customFormat="1" ht="14.25" hidden="1" customHeight="1" x14ac:dyDescent="0.2">
      <c r="A161" s="180" t="s">
        <v>12</v>
      </c>
      <c r="B161" s="153"/>
      <c r="C161" s="153"/>
      <c r="D161" s="181"/>
      <c r="J161" s="148" t="s">
        <v>12</v>
      </c>
      <c r="K161" s="1495" t="e">
        <v>#DIV/0!</v>
      </c>
    </row>
    <row r="162" spans="1:11" s="135" customFormat="1" ht="14.25" hidden="1" customHeight="1" x14ac:dyDescent="0.2">
      <c r="A162" s="180" t="s">
        <v>13</v>
      </c>
      <c r="B162" s="153"/>
      <c r="C162" s="153"/>
      <c r="D162" s="181"/>
      <c r="J162" s="148" t="s">
        <v>13</v>
      </c>
      <c r="K162" s="1495" t="e">
        <v>#DIV/0!</v>
      </c>
    </row>
    <row r="163" spans="1:11" s="135" customFormat="1" ht="14.25" hidden="1" customHeight="1" x14ac:dyDescent="0.2">
      <c r="A163" s="180" t="s">
        <v>14</v>
      </c>
      <c r="B163" s="153"/>
      <c r="C163" s="153"/>
      <c r="D163" s="181"/>
      <c r="J163" s="148" t="s">
        <v>14</v>
      </c>
      <c r="K163" s="1495" t="e">
        <v>#DIV/0!</v>
      </c>
    </row>
    <row r="164" spans="1:11" s="135" customFormat="1" ht="14.25" hidden="1" customHeight="1" x14ac:dyDescent="0.2">
      <c r="A164" s="180" t="s">
        <v>39</v>
      </c>
      <c r="B164" s="153"/>
      <c r="C164" s="153"/>
      <c r="D164" s="181"/>
      <c r="J164" s="148" t="s">
        <v>39</v>
      </c>
      <c r="K164" s="1495" t="e">
        <v>#DIV/0!</v>
      </c>
    </row>
    <row r="165" spans="1:11" s="135" customFormat="1" ht="14.25" hidden="1" customHeight="1" x14ac:dyDescent="0.2">
      <c r="A165" s="180" t="s">
        <v>15</v>
      </c>
      <c r="B165" s="153"/>
      <c r="C165" s="153"/>
      <c r="D165" s="181"/>
      <c r="J165" s="148" t="s">
        <v>15</v>
      </c>
      <c r="K165" s="1495" t="e">
        <v>#DIV/0!</v>
      </c>
    </row>
    <row r="166" spans="1:11" s="135" customFormat="1" ht="14.25" hidden="1" customHeight="1" x14ac:dyDescent="0.2">
      <c r="A166" s="180" t="s">
        <v>16</v>
      </c>
      <c r="B166" s="153"/>
      <c r="C166" s="153"/>
      <c r="D166" s="181"/>
      <c r="J166" s="148" t="s">
        <v>16</v>
      </c>
      <c r="K166" s="1495" t="e">
        <v>#DIV/0!</v>
      </c>
    </row>
    <row r="167" spans="1:11" s="135" customFormat="1" ht="14.25" hidden="1" customHeight="1" x14ac:dyDescent="0.2">
      <c r="A167" s="182" t="s">
        <v>17</v>
      </c>
      <c r="B167" s="143"/>
      <c r="C167" s="143"/>
      <c r="D167" s="183"/>
      <c r="J167" s="148" t="s">
        <v>17</v>
      </c>
      <c r="K167" s="1495" t="e">
        <v>#DIV/0!</v>
      </c>
    </row>
    <row r="168" spans="1:11" s="135" customFormat="1" ht="15" customHeight="1" x14ac:dyDescent="0.2">
      <c r="A168" s="1201" t="s">
        <v>1</v>
      </c>
      <c r="B168" s="144">
        <v>762</v>
      </c>
      <c r="C168" s="144">
        <v>652</v>
      </c>
      <c r="D168" s="184">
        <v>-0.14435695538057747</v>
      </c>
      <c r="J168" s="1496" t="s">
        <v>1245</v>
      </c>
      <c r="K168" s="1495">
        <v>-0.14435695538057747</v>
      </c>
    </row>
    <row r="169" spans="1:11" s="135" customFormat="1" ht="11.4" x14ac:dyDescent="0.2"/>
    <row r="170" spans="1:11" s="135" customFormat="1" ht="11.4" x14ac:dyDescent="0.2"/>
    <row r="171" spans="1:11" s="135" customFormat="1" ht="11.4" x14ac:dyDescent="0.2">
      <c r="A171" s="185" t="s">
        <v>215</v>
      </c>
    </row>
    <row r="172" spans="1:11" s="135" customFormat="1" ht="11.4" x14ac:dyDescent="0.2">
      <c r="A172" s="185" t="s">
        <v>216</v>
      </c>
    </row>
    <row r="173" spans="1:11" s="135" customFormat="1" ht="11.4" x14ac:dyDescent="0.2"/>
    <row r="174" spans="1:11" s="135" customFormat="1" ht="11.4" x14ac:dyDescent="0.2"/>
    <row r="175" spans="1:11" s="135" customFormat="1" ht="11.4" x14ac:dyDescent="0.2"/>
    <row r="176" spans="1:11" s="135" customFormat="1" ht="11.4" x14ac:dyDescent="0.2"/>
    <row r="177" spans="1:6" s="135" customFormat="1" ht="11.4" x14ac:dyDescent="0.2"/>
    <row r="178" spans="1:6" x14ac:dyDescent="0.25">
      <c r="A178" s="135"/>
      <c r="B178" s="135"/>
      <c r="C178" s="135"/>
      <c r="D178" s="135"/>
      <c r="E178" s="135"/>
      <c r="F178" s="135"/>
    </row>
    <row r="179" spans="1:6" x14ac:dyDescent="0.25">
      <c r="A179" s="135"/>
      <c r="B179" s="135"/>
      <c r="C179" s="135"/>
      <c r="D179" s="135"/>
      <c r="E179" s="135"/>
      <c r="F179" s="135"/>
    </row>
    <row r="180" spans="1:6" x14ac:dyDescent="0.25">
      <c r="A180" s="135"/>
      <c r="B180" s="135"/>
      <c r="C180" s="135"/>
      <c r="D180" s="135"/>
      <c r="E180" s="135"/>
      <c r="F180" s="135"/>
    </row>
  </sheetData>
  <mergeCells count="39">
    <mergeCell ref="A154:A155"/>
    <mergeCell ref="B154:C154"/>
    <mergeCell ref="K107:K108"/>
    <mergeCell ref="L107:L108"/>
    <mergeCell ref="M107:M108"/>
    <mergeCell ref="N107:P107"/>
    <mergeCell ref="J123:P123"/>
    <mergeCell ref="A127:B128"/>
    <mergeCell ref="D127:E127"/>
    <mergeCell ref="J127:K128"/>
    <mergeCell ref="L127:L128"/>
    <mergeCell ref="A102:D102"/>
    <mergeCell ref="A103:J103"/>
    <mergeCell ref="C106:F106"/>
    <mergeCell ref="A107:A108"/>
    <mergeCell ref="B107:B108"/>
    <mergeCell ref="C107:C108"/>
    <mergeCell ref="D107:D108"/>
    <mergeCell ref="E107:E108"/>
    <mergeCell ref="F107:F108"/>
    <mergeCell ref="J107:J108"/>
    <mergeCell ref="A92:C92"/>
    <mergeCell ref="A93:C93"/>
    <mergeCell ref="A97:D98"/>
    <mergeCell ref="E97:E98"/>
    <mergeCell ref="F97:F98"/>
    <mergeCell ref="G97:J97"/>
    <mergeCell ref="A71:A72"/>
    <mergeCell ref="B71:B72"/>
    <mergeCell ref="C71:D71"/>
    <mergeCell ref="E71:F71"/>
    <mergeCell ref="A86:C86"/>
    <mergeCell ref="A87:C87"/>
    <mergeCell ref="A3:Q3"/>
    <mergeCell ref="A5:Q5"/>
    <mergeCell ref="A7:Q7"/>
    <mergeCell ref="A9:Q9"/>
    <mergeCell ref="C31:D31"/>
    <mergeCell ref="A69:D70"/>
  </mergeCells>
  <printOptions horizontalCentered="1"/>
  <pageMargins left="0.51181102362204722" right="0.51181102362204722" top="0.55118110236220474" bottom="0.55118110236220474" header="0.31496062992125984" footer="0.31496062992125984"/>
  <pageSetup paperSize="9" scale="64" orientation="landscape" r:id="rId1"/>
  <rowBreaks count="3" manualBreakCount="3">
    <brk id="48" max="16" man="1"/>
    <brk id="93" max="16" man="1"/>
    <brk id="133"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05496"/>
  </sheetPr>
  <dimension ref="A1:U150"/>
  <sheetViews>
    <sheetView showGridLines="0" view="pageBreakPreview" zoomScaleNormal="90" zoomScaleSheetLayoutView="100" workbookViewId="0">
      <selection activeCell="C31" sqref="C31"/>
    </sheetView>
  </sheetViews>
  <sheetFormatPr baseColWidth="10" defaultColWidth="4.88671875" defaultRowHeight="14.4" x14ac:dyDescent="0.3"/>
  <cols>
    <col min="1" max="1" width="0.88671875" style="909" customWidth="1"/>
    <col min="2" max="2" width="7.33203125" style="909" customWidth="1"/>
    <col min="3" max="3" width="10.6640625" style="909" customWidth="1"/>
    <col min="4" max="4" width="6.88671875" style="909" customWidth="1"/>
    <col min="5" max="5" width="7.6640625" style="909" customWidth="1"/>
    <col min="6" max="6" width="8.88671875" style="909" customWidth="1"/>
    <col min="7" max="7" width="6.44140625" style="909" customWidth="1"/>
    <col min="8" max="8" width="6.5546875" style="909" customWidth="1"/>
    <col min="9" max="9" width="6.44140625" style="909" customWidth="1"/>
    <col min="10" max="10" width="6.5546875" style="909" customWidth="1"/>
    <col min="11" max="11" width="0.6640625" style="909" customWidth="1"/>
    <col min="12" max="12" width="9.33203125" style="909" customWidth="1"/>
    <col min="13" max="13" width="0.88671875" style="909" customWidth="1"/>
    <col min="14" max="14" width="7.109375" style="909" customWidth="1"/>
    <col min="15" max="15" width="2" style="909" customWidth="1"/>
    <col min="16" max="16" width="7.5546875" style="909" customWidth="1"/>
    <col min="17" max="17" width="9.5546875" style="909" customWidth="1"/>
    <col min="18" max="18" width="9.33203125" style="909" customWidth="1"/>
    <col min="19" max="19" width="9.88671875" style="909" customWidth="1"/>
    <col min="20" max="20" width="8" style="909" customWidth="1"/>
    <col min="21" max="21" width="7.6640625" style="909" customWidth="1"/>
    <col min="22" max="22" width="0.6640625" style="909" customWidth="1"/>
    <col min="23" max="16384" width="4.88671875" style="909"/>
  </cols>
  <sheetData>
    <row r="1" spans="1:21" ht="9" customHeight="1" x14ac:dyDescent="0.3">
      <c r="J1" s="910"/>
      <c r="K1" s="910"/>
      <c r="L1" s="910"/>
      <c r="M1" s="910"/>
      <c r="N1" s="910"/>
      <c r="O1" s="910"/>
      <c r="P1" s="910"/>
      <c r="Q1" s="910"/>
    </row>
    <row r="2" spans="1:21" ht="38.25" customHeight="1" x14ac:dyDescent="0.3">
      <c r="A2" s="911"/>
      <c r="B2" s="912"/>
      <c r="C2" s="912"/>
      <c r="D2" s="912"/>
      <c r="E2" s="912"/>
      <c r="F2" s="912"/>
      <c r="G2" s="912"/>
      <c r="H2" s="912"/>
      <c r="I2" s="912"/>
      <c r="J2" s="912"/>
      <c r="K2" s="912"/>
      <c r="L2" s="912"/>
      <c r="M2" s="912"/>
      <c r="N2" s="912"/>
      <c r="O2" s="912"/>
      <c r="P2" s="912"/>
      <c r="Q2" s="912"/>
      <c r="R2" s="912"/>
      <c r="S2" s="912"/>
      <c r="T2" s="912"/>
      <c r="U2" s="912"/>
    </row>
    <row r="3" spans="1:21" ht="30" customHeight="1" x14ac:dyDescent="0.3">
      <c r="B3" s="1647" t="s">
        <v>1298</v>
      </c>
      <c r="C3" s="1647"/>
      <c r="D3" s="1647"/>
      <c r="E3" s="1647"/>
      <c r="F3" s="1647"/>
      <c r="G3" s="1647"/>
      <c r="H3" s="1647"/>
      <c r="I3" s="1647"/>
      <c r="J3" s="1647"/>
      <c r="K3" s="1647"/>
      <c r="L3" s="1647"/>
      <c r="M3" s="1647"/>
      <c r="N3" s="1647"/>
      <c r="O3" s="1647"/>
      <c r="P3" s="1647"/>
      <c r="Q3" s="1647"/>
      <c r="R3" s="1647"/>
      <c r="S3" s="1647"/>
      <c r="T3" s="1647"/>
      <c r="U3" s="1647"/>
    </row>
    <row r="4" spans="1:21" s="910" customFormat="1" ht="4.5" customHeight="1" x14ac:dyDescent="0.3">
      <c r="A4" s="913"/>
      <c r="B4" s="1647"/>
      <c r="C4" s="1647"/>
      <c r="D4" s="1647"/>
      <c r="E4" s="1647"/>
      <c r="F4" s="1647"/>
      <c r="G4" s="1647"/>
      <c r="H4" s="1647"/>
      <c r="I4" s="1647"/>
      <c r="J4" s="1647"/>
      <c r="K4" s="1647"/>
      <c r="L4" s="1647"/>
      <c r="M4" s="1647"/>
      <c r="N4" s="1647"/>
      <c r="O4" s="1647"/>
      <c r="P4" s="1647"/>
      <c r="Q4" s="1647"/>
      <c r="R4" s="1647"/>
      <c r="S4" s="1647"/>
      <c r="T4" s="1647"/>
      <c r="U4" s="1647"/>
    </row>
    <row r="5" spans="1:21" s="914" customFormat="1" ht="20.25" customHeight="1" x14ac:dyDescent="0.3">
      <c r="B5" s="1402" t="s">
        <v>1260</v>
      </c>
      <c r="C5" s="1402"/>
      <c r="D5" s="1402"/>
      <c r="E5" s="1402"/>
      <c r="F5" s="1402"/>
      <c r="G5" s="1402"/>
      <c r="H5" s="1402"/>
      <c r="I5" s="1402"/>
      <c r="J5" s="1402"/>
      <c r="K5" s="1402"/>
      <c r="L5" s="1402"/>
      <c r="M5" s="1402"/>
      <c r="N5" s="1402"/>
      <c r="O5" s="1402"/>
      <c r="P5" s="1402"/>
      <c r="Q5" s="1402"/>
      <c r="R5" s="1402"/>
      <c r="S5" s="1402"/>
      <c r="T5" s="1402"/>
      <c r="U5" s="1402"/>
    </row>
    <row r="6" spans="1:21" s="910" customFormat="1" ht="4.5" customHeight="1" x14ac:dyDescent="0.3">
      <c r="B6" s="915"/>
      <c r="C6" s="915"/>
      <c r="D6" s="915"/>
      <c r="E6" s="915"/>
      <c r="F6" s="915"/>
      <c r="G6" s="916"/>
      <c r="H6" s="915"/>
      <c r="I6" s="915"/>
      <c r="J6" s="915"/>
      <c r="K6" s="915"/>
      <c r="L6" s="915"/>
      <c r="M6" s="915"/>
      <c r="N6" s="915"/>
      <c r="O6" s="915"/>
      <c r="P6" s="915"/>
      <c r="Q6" s="917"/>
      <c r="R6" s="915"/>
      <c r="S6" s="915"/>
      <c r="T6" s="915"/>
      <c r="U6" s="915"/>
    </row>
    <row r="7" spans="1:21" ht="15" customHeight="1" x14ac:dyDescent="0.3">
      <c r="A7" s="918"/>
      <c r="B7" s="1403" t="s">
        <v>1060</v>
      </c>
      <c r="C7" s="1403"/>
      <c r="D7" s="1403"/>
      <c r="E7" s="1403"/>
      <c r="F7" s="1403"/>
      <c r="G7" s="1403"/>
      <c r="H7" s="1403"/>
      <c r="I7" s="1403"/>
      <c r="J7" s="1403"/>
      <c r="K7" s="1403"/>
      <c r="L7" s="1403"/>
      <c r="M7" s="1403"/>
      <c r="N7" s="1403"/>
      <c r="O7" s="1403"/>
      <c r="P7" s="1403"/>
      <c r="Q7" s="1403"/>
      <c r="R7" s="1403"/>
      <c r="S7" s="1403"/>
      <c r="T7" s="1403"/>
      <c r="U7" s="1403"/>
    </row>
    <row r="8" spans="1:21" ht="23.25" customHeight="1" x14ac:dyDescent="0.3">
      <c r="A8" s="918"/>
      <c r="B8" s="1403"/>
      <c r="C8" s="1403"/>
      <c r="D8" s="1403"/>
      <c r="E8" s="1403"/>
      <c r="F8" s="1403"/>
      <c r="G8" s="1403"/>
      <c r="H8" s="1403"/>
      <c r="I8" s="1403"/>
      <c r="J8" s="1403"/>
      <c r="K8" s="1403"/>
      <c r="L8" s="1403"/>
      <c r="M8" s="1403"/>
      <c r="N8" s="1403"/>
      <c r="O8" s="1403"/>
      <c r="P8" s="1403"/>
      <c r="Q8" s="1403"/>
      <c r="R8" s="1403"/>
      <c r="S8" s="1403"/>
      <c r="T8" s="1403"/>
      <c r="U8" s="1403"/>
    </row>
    <row r="9" spans="1:21" ht="3.75" customHeight="1" x14ac:dyDescent="0.3">
      <c r="B9" s="919"/>
      <c r="C9" s="919"/>
      <c r="D9" s="919"/>
      <c r="E9" s="919"/>
      <c r="F9" s="919"/>
      <c r="G9" s="919"/>
      <c r="H9" s="919"/>
      <c r="I9" s="919"/>
      <c r="J9" s="919"/>
      <c r="K9" s="919"/>
      <c r="L9" s="920"/>
      <c r="M9" s="920"/>
      <c r="N9" s="919"/>
      <c r="O9" s="919"/>
      <c r="P9" s="919"/>
      <c r="Q9" s="919"/>
      <c r="R9" s="919"/>
      <c r="S9" s="919"/>
      <c r="T9" s="919"/>
      <c r="U9" s="919"/>
    </row>
    <row r="10" spans="1:21" s="921" customFormat="1" ht="15.75" customHeight="1" x14ac:dyDescent="0.2">
      <c r="B10" s="922" t="s">
        <v>1061</v>
      </c>
      <c r="C10" s="923"/>
      <c r="D10" s="924"/>
      <c r="E10" s="924"/>
      <c r="F10" s="924"/>
      <c r="G10" s="924"/>
      <c r="H10" s="924"/>
      <c r="I10" s="925"/>
      <c r="J10" s="925"/>
      <c r="K10" s="925"/>
      <c r="L10" s="925"/>
      <c r="M10" s="925"/>
      <c r="N10" s="925"/>
      <c r="O10" s="925"/>
      <c r="P10" s="925"/>
      <c r="Q10" s="925"/>
      <c r="R10" s="925"/>
      <c r="S10" s="925"/>
      <c r="T10" s="925"/>
      <c r="U10" s="925"/>
    </row>
    <row r="11" spans="1:21" s="921" customFormat="1" ht="1.5" customHeight="1" x14ac:dyDescent="0.2">
      <c r="B11" s="926"/>
      <c r="C11" s="926"/>
      <c r="D11" s="926"/>
      <c r="E11" s="926"/>
      <c r="F11" s="926"/>
      <c r="G11" s="926"/>
      <c r="H11" s="926"/>
      <c r="I11" s="927"/>
      <c r="J11" s="927"/>
      <c r="K11" s="927"/>
      <c r="L11" s="927"/>
      <c r="M11" s="927"/>
      <c r="N11" s="927"/>
      <c r="O11" s="927"/>
      <c r="P11" s="927"/>
    </row>
    <row r="12" spans="1:21" s="921" customFormat="1" ht="15" customHeight="1" x14ac:dyDescent="0.2">
      <c r="B12" s="928" t="s">
        <v>0</v>
      </c>
      <c r="C12" s="929">
        <v>2018</v>
      </c>
      <c r="D12" s="929">
        <v>2017</v>
      </c>
      <c r="E12" s="929">
        <v>2016</v>
      </c>
      <c r="F12" s="929">
        <v>2015</v>
      </c>
      <c r="G12" s="929">
        <v>2014</v>
      </c>
      <c r="H12" s="929">
        <v>2013</v>
      </c>
      <c r="I12" s="929">
        <v>2012</v>
      </c>
      <c r="J12" s="929">
        <v>2011</v>
      </c>
      <c r="K12" s="930"/>
      <c r="L12" s="931"/>
      <c r="M12" s="932"/>
      <c r="N12" s="933"/>
      <c r="O12" s="934"/>
      <c r="P12" s="934"/>
    </row>
    <row r="13" spans="1:21" s="921" customFormat="1" ht="15" customHeight="1" x14ac:dyDescent="0.2">
      <c r="B13" s="935" t="s">
        <v>7</v>
      </c>
      <c r="C13" s="936">
        <v>211</v>
      </c>
      <c r="D13" s="936">
        <v>211</v>
      </c>
      <c r="E13" s="936">
        <v>257</v>
      </c>
      <c r="F13" s="936">
        <v>270</v>
      </c>
      <c r="G13" s="936">
        <v>75</v>
      </c>
      <c r="H13" s="936">
        <v>155</v>
      </c>
      <c r="I13" s="936">
        <v>63</v>
      </c>
      <c r="J13" s="937"/>
      <c r="K13" s="936"/>
      <c r="L13" s="938">
        <v>20</v>
      </c>
      <c r="M13" s="939"/>
      <c r="N13" s="933"/>
      <c r="O13" s="927"/>
      <c r="P13" s="927"/>
    </row>
    <row r="14" spans="1:21" s="921" customFormat="1" ht="15" customHeight="1" x14ac:dyDescent="0.2">
      <c r="B14" s="935" t="s">
        <v>8</v>
      </c>
      <c r="C14" s="936">
        <v>248</v>
      </c>
      <c r="D14" s="936">
        <v>254</v>
      </c>
      <c r="E14" s="936">
        <v>280</v>
      </c>
      <c r="F14" s="936">
        <v>313</v>
      </c>
      <c r="G14" s="936">
        <v>102</v>
      </c>
      <c r="H14" s="936">
        <v>116</v>
      </c>
      <c r="I14" s="936">
        <v>101</v>
      </c>
      <c r="J14" s="937"/>
      <c r="K14" s="936"/>
      <c r="L14" s="938">
        <v>20</v>
      </c>
      <c r="M14" s="939"/>
      <c r="N14" s="933"/>
      <c r="O14" s="927"/>
      <c r="P14" s="927"/>
    </row>
    <row r="15" spans="1:21" s="921" customFormat="1" ht="15" customHeight="1" x14ac:dyDescent="0.2">
      <c r="B15" s="935" t="s">
        <v>9</v>
      </c>
      <c r="C15" s="936"/>
      <c r="D15" s="936">
        <v>299</v>
      </c>
      <c r="E15" s="936">
        <v>332</v>
      </c>
      <c r="F15" s="936">
        <v>329</v>
      </c>
      <c r="G15" s="936">
        <v>82</v>
      </c>
      <c r="H15" s="936">
        <v>133</v>
      </c>
      <c r="I15" s="936">
        <v>108</v>
      </c>
      <c r="J15" s="940"/>
      <c r="K15" s="941"/>
      <c r="L15" s="942"/>
      <c r="M15" s="943"/>
      <c r="N15" s="933"/>
      <c r="O15" s="927"/>
      <c r="P15" s="927"/>
    </row>
    <row r="16" spans="1:21" s="921" customFormat="1" ht="15" customHeight="1" x14ac:dyDescent="0.2">
      <c r="B16" s="935" t="s">
        <v>10</v>
      </c>
      <c r="C16" s="936"/>
      <c r="D16" s="936">
        <v>403</v>
      </c>
      <c r="E16" s="936">
        <v>359</v>
      </c>
      <c r="F16" s="936">
        <v>310</v>
      </c>
      <c r="G16" s="936">
        <v>84</v>
      </c>
      <c r="H16" s="936">
        <v>132</v>
      </c>
      <c r="I16" s="936">
        <v>137</v>
      </c>
      <c r="J16" s="936">
        <v>55</v>
      </c>
      <c r="K16" s="936"/>
      <c r="L16" s="938"/>
      <c r="M16" s="939"/>
      <c r="N16" s="933"/>
      <c r="O16" s="927"/>
      <c r="P16" s="927"/>
      <c r="U16" s="927"/>
    </row>
    <row r="17" spans="2:21" s="921" customFormat="1" ht="15" customHeight="1" x14ac:dyDescent="0.2">
      <c r="B17" s="935" t="s">
        <v>11</v>
      </c>
      <c r="C17" s="936"/>
      <c r="D17" s="936">
        <v>330</v>
      </c>
      <c r="E17" s="936">
        <v>411</v>
      </c>
      <c r="F17" s="936">
        <v>311</v>
      </c>
      <c r="G17" s="936">
        <v>145</v>
      </c>
      <c r="H17" s="936">
        <v>134</v>
      </c>
      <c r="I17" s="936">
        <v>153</v>
      </c>
      <c r="J17" s="936">
        <v>57</v>
      </c>
      <c r="K17" s="936"/>
      <c r="L17" s="938"/>
      <c r="M17" s="939"/>
      <c r="N17" s="933"/>
      <c r="O17" s="927"/>
      <c r="P17" s="927"/>
    </row>
    <row r="18" spans="2:21" s="921" customFormat="1" ht="15" customHeight="1" x14ac:dyDescent="0.2">
      <c r="B18" s="935" t="s">
        <v>12</v>
      </c>
      <c r="C18" s="936"/>
      <c r="D18" s="936">
        <v>367</v>
      </c>
      <c r="E18" s="936">
        <v>352</v>
      </c>
      <c r="F18" s="936">
        <v>266</v>
      </c>
      <c r="G18" s="936">
        <v>192</v>
      </c>
      <c r="H18" s="936">
        <v>104</v>
      </c>
      <c r="I18" s="936">
        <v>157</v>
      </c>
      <c r="J18" s="936">
        <v>64</v>
      </c>
      <c r="K18" s="936"/>
      <c r="L18" s="938"/>
      <c r="M18" s="939"/>
      <c r="N18" s="933"/>
      <c r="O18" s="927"/>
      <c r="P18" s="927"/>
    </row>
    <row r="19" spans="2:21" s="921" customFormat="1" ht="15" customHeight="1" x14ac:dyDescent="0.2">
      <c r="B19" s="935" t="s">
        <v>13</v>
      </c>
      <c r="C19" s="936"/>
      <c r="D19" s="936">
        <v>284</v>
      </c>
      <c r="E19" s="936">
        <v>320</v>
      </c>
      <c r="F19" s="936">
        <v>318</v>
      </c>
      <c r="G19" s="936">
        <v>303</v>
      </c>
      <c r="H19" s="936">
        <v>109</v>
      </c>
      <c r="I19" s="936">
        <v>170</v>
      </c>
      <c r="J19" s="936">
        <v>54</v>
      </c>
      <c r="K19" s="936"/>
      <c r="L19" s="938"/>
      <c r="M19" s="939"/>
      <c r="N19" s="933"/>
      <c r="O19" s="927"/>
      <c r="P19" s="927"/>
    </row>
    <row r="20" spans="2:21" s="921" customFormat="1" ht="15" customHeight="1" x14ac:dyDescent="0.2">
      <c r="B20" s="935" t="s">
        <v>14</v>
      </c>
      <c r="C20" s="936"/>
      <c r="D20" s="936">
        <v>279</v>
      </c>
      <c r="E20" s="936">
        <v>287</v>
      </c>
      <c r="F20" s="936">
        <v>342</v>
      </c>
      <c r="G20" s="936">
        <v>260</v>
      </c>
      <c r="H20" s="936">
        <v>94</v>
      </c>
      <c r="I20" s="936">
        <v>131</v>
      </c>
      <c r="J20" s="936">
        <v>59</v>
      </c>
      <c r="K20" s="936"/>
      <c r="L20" s="938"/>
      <c r="M20" s="939"/>
      <c r="N20" s="933"/>
      <c r="O20" s="927"/>
      <c r="P20" s="927"/>
    </row>
    <row r="21" spans="2:21" s="921" customFormat="1" ht="15" customHeight="1" x14ac:dyDescent="0.2">
      <c r="B21" s="935" t="s">
        <v>39</v>
      </c>
      <c r="C21" s="936"/>
      <c r="D21" s="936">
        <v>350</v>
      </c>
      <c r="E21" s="936">
        <v>359</v>
      </c>
      <c r="F21" s="936">
        <v>342</v>
      </c>
      <c r="G21" s="936">
        <v>290</v>
      </c>
      <c r="H21" s="936">
        <v>113</v>
      </c>
      <c r="I21" s="936">
        <v>188</v>
      </c>
      <c r="J21" s="936">
        <v>51</v>
      </c>
      <c r="K21" s="936"/>
      <c r="L21" s="931"/>
      <c r="M21" s="932"/>
      <c r="N21" s="933"/>
      <c r="O21" s="927"/>
      <c r="P21" s="927"/>
    </row>
    <row r="22" spans="2:21" s="921" customFormat="1" ht="15" customHeight="1" x14ac:dyDescent="0.2">
      <c r="B22" s="935" t="s">
        <v>15</v>
      </c>
      <c r="C22" s="936"/>
      <c r="D22" s="936">
        <v>393</v>
      </c>
      <c r="E22" s="936">
        <v>359</v>
      </c>
      <c r="F22" s="936">
        <v>299</v>
      </c>
      <c r="G22" s="936">
        <v>299</v>
      </c>
      <c r="H22" s="936">
        <v>93</v>
      </c>
      <c r="I22" s="936">
        <v>191</v>
      </c>
      <c r="J22" s="936">
        <v>87</v>
      </c>
      <c r="K22" s="936"/>
      <c r="L22" s="931"/>
      <c r="M22" s="932"/>
      <c r="N22" s="933"/>
      <c r="O22" s="927"/>
      <c r="P22" s="927"/>
    </row>
    <row r="23" spans="2:21" s="921" customFormat="1" ht="15" customHeight="1" x14ac:dyDescent="0.2">
      <c r="B23" s="935" t="s">
        <v>16</v>
      </c>
      <c r="C23" s="936"/>
      <c r="D23" s="936">
        <v>299</v>
      </c>
      <c r="E23" s="936">
        <v>510</v>
      </c>
      <c r="F23" s="936">
        <v>302</v>
      </c>
      <c r="G23" s="936">
        <v>306</v>
      </c>
      <c r="H23" s="936">
        <v>77</v>
      </c>
      <c r="I23" s="936">
        <v>184</v>
      </c>
      <c r="J23" s="936">
        <v>66</v>
      </c>
      <c r="K23" s="936"/>
      <c r="L23" s="931"/>
      <c r="M23" s="932"/>
      <c r="N23" s="933"/>
      <c r="O23" s="927"/>
      <c r="P23" s="927"/>
    </row>
    <row r="24" spans="2:21" s="921" customFormat="1" ht="15" customHeight="1" thickBot="1" x14ac:dyDescent="0.25">
      <c r="B24" s="1648" t="s">
        <v>17</v>
      </c>
      <c r="C24" s="1649"/>
      <c r="D24" s="1649">
        <v>270</v>
      </c>
      <c r="E24" s="1649">
        <v>293</v>
      </c>
      <c r="F24" s="1649">
        <v>234</v>
      </c>
      <c r="G24" s="1649">
        <v>307</v>
      </c>
      <c r="H24" s="1649">
        <v>226</v>
      </c>
      <c r="I24" s="1649">
        <v>249</v>
      </c>
      <c r="J24" s="1649">
        <v>56</v>
      </c>
      <c r="K24" s="936"/>
      <c r="L24" s="1209"/>
      <c r="M24" s="944"/>
      <c r="N24" s="933"/>
      <c r="O24" s="927"/>
      <c r="P24" s="927"/>
    </row>
    <row r="25" spans="2:21" s="921" customFormat="1" ht="15" customHeight="1" x14ac:dyDescent="0.2">
      <c r="B25" s="1650" t="s">
        <v>1</v>
      </c>
      <c r="C25" s="1651">
        <f t="shared" ref="C25:D25" si="0">SUM(C13:C24)</f>
        <v>459</v>
      </c>
      <c r="D25" s="1651">
        <f t="shared" si="0"/>
        <v>3739</v>
      </c>
      <c r="E25" s="1651">
        <f t="shared" ref="E25:J25" si="1">SUM(E13:E24)</f>
        <v>4119</v>
      </c>
      <c r="F25" s="1651">
        <f t="shared" si="1"/>
        <v>3636</v>
      </c>
      <c r="G25" s="1651">
        <f t="shared" si="1"/>
        <v>2445</v>
      </c>
      <c r="H25" s="1651">
        <f t="shared" si="1"/>
        <v>1486</v>
      </c>
      <c r="I25" s="1651">
        <f t="shared" si="1"/>
        <v>1832</v>
      </c>
      <c r="J25" s="1651">
        <f t="shared" si="1"/>
        <v>549</v>
      </c>
      <c r="K25" s="945"/>
      <c r="L25" s="938">
        <f>SUM(L13:L24)</f>
        <v>40</v>
      </c>
      <c r="M25" s="939"/>
      <c r="N25" s="933"/>
      <c r="O25" s="934"/>
      <c r="P25" s="934"/>
    </row>
    <row r="26" spans="2:21" s="921" customFormat="1" ht="15" customHeight="1" x14ac:dyDescent="0.2">
      <c r="B26" s="946" t="s">
        <v>869</v>
      </c>
      <c r="C26" s="947">
        <f t="shared" ref="C26:G26" si="2">(C25/D25)-1</f>
        <v>-0.87723990371757155</v>
      </c>
      <c r="D26" s="947">
        <f t="shared" si="2"/>
        <v>-9.2255401796552561E-2</v>
      </c>
      <c r="E26" s="947">
        <f t="shared" si="2"/>
        <v>0.13283828382838281</v>
      </c>
      <c r="F26" s="947">
        <f t="shared" si="2"/>
        <v>0.48711656441717799</v>
      </c>
      <c r="G26" s="947">
        <f t="shared" si="2"/>
        <v>0.64535666218034993</v>
      </c>
      <c r="H26" s="947">
        <f>(H25/I25)-1</f>
        <v>-0.18886462882096067</v>
      </c>
      <c r="I26" s="947">
        <f>(I25/J25)-1</f>
        <v>2.336976320582878</v>
      </c>
      <c r="J26" s="947" t="s">
        <v>213</v>
      </c>
      <c r="K26" s="948"/>
      <c r="L26" s="949">
        <f>C25/L25</f>
        <v>11.475</v>
      </c>
      <c r="M26" s="950"/>
      <c r="N26" s="950"/>
      <c r="O26" s="951"/>
      <c r="P26" s="951"/>
      <c r="Q26" s="951"/>
      <c r="R26" s="951"/>
      <c r="S26" s="951"/>
      <c r="T26" s="951"/>
      <c r="U26" s="951"/>
    </row>
    <row r="27" spans="2:21" s="921" customFormat="1" ht="16.5" customHeight="1" x14ac:dyDescent="0.2">
      <c r="B27" s="951"/>
      <c r="C27" s="951"/>
      <c r="D27" s="951"/>
      <c r="E27" s="951"/>
      <c r="F27" s="951"/>
      <c r="G27" s="951"/>
      <c r="H27" s="951"/>
      <c r="I27" s="951"/>
      <c r="J27" s="951"/>
      <c r="K27" s="951"/>
      <c r="L27" s="951"/>
      <c r="M27" s="951"/>
      <c r="N27" s="951"/>
      <c r="O27" s="951"/>
      <c r="P27" s="951"/>
      <c r="Q27" s="951"/>
      <c r="R27" s="951"/>
      <c r="S27" s="951"/>
      <c r="T27" s="951"/>
      <c r="U27" s="951"/>
    </row>
    <row r="28" spans="2:21" s="921" customFormat="1" ht="13.5" customHeight="1" x14ac:dyDescent="0.2">
      <c r="B28" s="951"/>
      <c r="C28" s="951"/>
      <c r="D28" s="951"/>
      <c r="E28" s="951"/>
      <c r="F28" s="951"/>
      <c r="G28" s="951"/>
      <c r="H28" s="951"/>
      <c r="I28" s="951"/>
      <c r="J28" s="951"/>
      <c r="K28" s="951"/>
      <c r="L28" s="951"/>
      <c r="M28" s="951"/>
      <c r="N28" s="951"/>
      <c r="O28" s="951"/>
      <c r="P28" s="951"/>
      <c r="Q28" s="951"/>
      <c r="R28" s="951"/>
      <c r="S28" s="951"/>
      <c r="T28" s="951"/>
      <c r="U28" s="951"/>
    </row>
    <row r="29" spans="2:21" s="921" customFormat="1" ht="12.75" customHeight="1" x14ac:dyDescent="0.2">
      <c r="B29" s="951"/>
      <c r="C29" s="951"/>
      <c r="D29" s="951"/>
      <c r="E29" s="951"/>
      <c r="F29" s="951"/>
      <c r="G29" s="951"/>
      <c r="H29" s="951"/>
      <c r="I29" s="951"/>
      <c r="J29" s="951"/>
      <c r="K29" s="951"/>
      <c r="L29" s="951"/>
      <c r="M29" s="951"/>
      <c r="N29" s="951"/>
      <c r="O29" s="951"/>
      <c r="P29" s="951"/>
      <c r="Q29" s="951"/>
      <c r="R29" s="951"/>
      <c r="S29" s="951"/>
      <c r="T29" s="951"/>
      <c r="U29" s="951"/>
    </row>
    <row r="30" spans="2:21" s="921" customFormat="1" ht="13.5" customHeight="1" x14ac:dyDescent="0.2">
      <c r="B30" s="951"/>
      <c r="C30" s="951"/>
      <c r="D30" s="951"/>
      <c r="E30" s="951"/>
      <c r="F30" s="951"/>
      <c r="G30" s="951"/>
      <c r="H30" s="951"/>
      <c r="I30" s="951"/>
      <c r="J30" s="951"/>
      <c r="K30" s="951"/>
      <c r="L30" s="1404" t="s">
        <v>1062</v>
      </c>
      <c r="M30" s="1404"/>
      <c r="N30" s="1404"/>
      <c r="O30" s="1404"/>
      <c r="P30" s="953">
        <f>H46</f>
        <v>61</v>
      </c>
      <c r="Q30" s="952" t="s">
        <v>1063</v>
      </c>
      <c r="R30" s="952"/>
      <c r="S30" s="953">
        <f>S53</f>
        <v>398</v>
      </c>
      <c r="T30" s="954" t="s">
        <v>1064</v>
      </c>
    </row>
    <row r="31" spans="2:21" s="921" customFormat="1" ht="13.5" customHeight="1" x14ac:dyDescent="0.2">
      <c r="B31" s="956"/>
      <c r="C31" s="956"/>
      <c r="D31" s="956"/>
      <c r="E31" s="956"/>
      <c r="F31" s="956"/>
      <c r="G31" s="956"/>
      <c r="H31" s="956"/>
      <c r="I31" s="956"/>
      <c r="J31" s="956"/>
      <c r="K31" s="956"/>
      <c r="L31" s="956"/>
      <c r="M31" s="956"/>
    </row>
    <row r="32" spans="2:21" s="921" customFormat="1" ht="13.5" customHeight="1" x14ac:dyDescent="0.2">
      <c r="B32" s="956"/>
      <c r="C32" s="956"/>
      <c r="D32" s="956"/>
      <c r="E32" s="956"/>
      <c r="G32" s="955"/>
      <c r="H32" s="955"/>
      <c r="S32" s="957"/>
    </row>
    <row r="33" spans="2:21" s="921" customFormat="1" ht="9" customHeight="1" x14ac:dyDescent="0.2">
      <c r="U33" s="956"/>
    </row>
    <row r="34" spans="2:21" s="921" customFormat="1" ht="18.75" customHeight="1" x14ac:dyDescent="0.25">
      <c r="B34" s="958" t="s">
        <v>1065</v>
      </c>
      <c r="C34" s="958"/>
      <c r="D34" s="959"/>
      <c r="E34" s="959"/>
      <c r="F34" s="959"/>
      <c r="G34" s="959"/>
      <c r="H34" s="959"/>
      <c r="I34" s="959"/>
      <c r="J34" s="959"/>
      <c r="K34" s="959"/>
      <c r="L34" s="960" t="s">
        <v>1066</v>
      </c>
      <c r="M34" s="961"/>
    </row>
    <row r="35" spans="2:21" s="921" customFormat="1" ht="15" customHeight="1" x14ac:dyDescent="0.2">
      <c r="B35" s="928" t="s">
        <v>1067</v>
      </c>
      <c r="C35" s="928"/>
      <c r="D35" s="928"/>
      <c r="E35" s="928"/>
      <c r="F35" s="928"/>
      <c r="G35" s="928"/>
      <c r="H35" s="962" t="s">
        <v>1068</v>
      </c>
      <c r="I35" s="962" t="s">
        <v>18</v>
      </c>
      <c r="J35" s="963"/>
      <c r="K35" s="963"/>
      <c r="L35" s="928" t="s">
        <v>1069</v>
      </c>
      <c r="M35" s="928"/>
      <c r="N35" s="928"/>
      <c r="O35" s="928"/>
      <c r="P35" s="928"/>
      <c r="Q35" s="1652"/>
      <c r="R35" s="1653"/>
      <c r="S35" s="928" t="s">
        <v>1068</v>
      </c>
      <c r="T35" s="928" t="s">
        <v>18</v>
      </c>
    </row>
    <row r="36" spans="2:21" s="921" customFormat="1" ht="15" customHeight="1" x14ac:dyDescent="0.2">
      <c r="B36" s="935" t="s">
        <v>1070</v>
      </c>
      <c r="C36" s="935"/>
      <c r="D36" s="935"/>
      <c r="E36" s="935"/>
      <c r="F36" s="935"/>
      <c r="G36" s="935"/>
      <c r="H36" s="964">
        <v>6</v>
      </c>
      <c r="I36" s="965">
        <f>H36/$H$46</f>
        <v>9.8360655737704916E-2</v>
      </c>
      <c r="J36" s="935"/>
      <c r="K36" s="935"/>
      <c r="L36" s="966" t="s">
        <v>1071</v>
      </c>
      <c r="M36" s="966"/>
      <c r="N36" s="966"/>
      <c r="O36" s="966"/>
      <c r="P36" s="966"/>
      <c r="Q36" s="966"/>
      <c r="R36" s="968" t="s">
        <v>1072</v>
      </c>
      <c r="S36" s="969">
        <f>SUM(S37:S41)</f>
        <v>171</v>
      </c>
      <c r="T36" s="970">
        <f t="shared" ref="T36:T41" si="3">S36/$S$53</f>
        <v>0.42964824120603012</v>
      </c>
    </row>
    <row r="37" spans="2:21" s="921" customFormat="1" ht="15" customHeight="1" x14ac:dyDescent="0.2">
      <c r="B37" s="935" t="s">
        <v>1073</v>
      </c>
      <c r="C37" s="935"/>
      <c r="D37" s="935"/>
      <c r="E37" s="935"/>
      <c r="F37" s="935"/>
      <c r="G37" s="935"/>
      <c r="H37" s="964">
        <v>30</v>
      </c>
      <c r="I37" s="965">
        <f>H37/$H$46</f>
        <v>0.49180327868852458</v>
      </c>
      <c r="J37" s="935"/>
      <c r="K37" s="935"/>
      <c r="L37" s="1206" t="s">
        <v>1074</v>
      </c>
      <c r="M37" s="1206"/>
      <c r="N37" s="1206"/>
      <c r="O37" s="1206"/>
      <c r="P37" s="1206"/>
      <c r="Q37" s="1206"/>
      <c r="S37" s="971">
        <v>78</v>
      </c>
      <c r="T37" s="972">
        <f t="shared" si="3"/>
        <v>0.19597989949748743</v>
      </c>
    </row>
    <row r="38" spans="2:21" s="921" customFormat="1" ht="15" customHeight="1" x14ac:dyDescent="0.2">
      <c r="B38" s="966" t="s">
        <v>1075</v>
      </c>
      <c r="C38" s="966"/>
      <c r="D38" s="966"/>
      <c r="E38" s="966"/>
      <c r="F38" s="966"/>
      <c r="G38" s="966"/>
      <c r="H38" s="973"/>
      <c r="I38" s="974"/>
      <c r="J38" s="963"/>
      <c r="K38" s="963"/>
      <c r="L38" s="1206" t="s">
        <v>49</v>
      </c>
      <c r="M38" s="935"/>
      <c r="N38" s="935"/>
      <c r="O38" s="935"/>
      <c r="P38" s="935"/>
      <c r="Q38" s="935"/>
      <c r="S38" s="971">
        <v>60</v>
      </c>
      <c r="T38" s="972">
        <f t="shared" si="3"/>
        <v>0.15075376884422109</v>
      </c>
    </row>
    <row r="39" spans="2:21" s="921" customFormat="1" ht="15" customHeight="1" x14ac:dyDescent="0.2">
      <c r="B39" s="935" t="s">
        <v>1076</v>
      </c>
      <c r="C39" s="935"/>
      <c r="D39" s="935"/>
      <c r="E39" s="935"/>
      <c r="F39" s="935"/>
      <c r="G39" s="935"/>
      <c r="H39" s="964">
        <v>11</v>
      </c>
      <c r="I39" s="965">
        <f>H39/$H$46</f>
        <v>0.18032786885245902</v>
      </c>
      <c r="J39" s="935"/>
      <c r="K39" s="935"/>
      <c r="L39" s="935" t="s">
        <v>50</v>
      </c>
      <c r="M39" s="935"/>
      <c r="N39" s="935"/>
      <c r="O39" s="935"/>
      <c r="P39" s="935"/>
      <c r="Q39" s="935"/>
      <c r="S39" s="971">
        <v>32</v>
      </c>
      <c r="T39" s="972">
        <f t="shared" si="3"/>
        <v>8.0402010050251257E-2</v>
      </c>
    </row>
    <row r="40" spans="2:21" s="921" customFormat="1" ht="15" customHeight="1" x14ac:dyDescent="0.2">
      <c r="B40" s="935" t="s">
        <v>1077</v>
      </c>
      <c r="C40" s="935"/>
      <c r="D40" s="935"/>
      <c r="E40" s="935"/>
      <c r="F40" s="935"/>
      <c r="G40" s="935"/>
      <c r="H40" s="964">
        <v>1</v>
      </c>
      <c r="I40" s="965">
        <f>H40/$H$46</f>
        <v>1.6393442622950821E-2</v>
      </c>
      <c r="J40" s="935"/>
      <c r="K40" s="935"/>
      <c r="L40" s="935" t="s">
        <v>55</v>
      </c>
      <c r="M40" s="935"/>
      <c r="N40" s="935"/>
      <c r="O40" s="935"/>
      <c r="P40" s="935"/>
      <c r="Q40" s="935"/>
      <c r="S40" s="971">
        <v>0</v>
      </c>
      <c r="T40" s="972">
        <f t="shared" si="3"/>
        <v>0</v>
      </c>
    </row>
    <row r="41" spans="2:21" s="921" customFormat="1" ht="15" customHeight="1" x14ac:dyDescent="0.2">
      <c r="B41" s="935" t="s">
        <v>1078</v>
      </c>
      <c r="C41" s="935"/>
      <c r="D41" s="935"/>
      <c r="E41" s="935"/>
      <c r="F41" s="935"/>
      <c r="G41" s="935"/>
      <c r="H41" s="964">
        <v>0</v>
      </c>
      <c r="I41" s="965">
        <f t="shared" ref="I41:I45" si="4">H41/$H$46</f>
        <v>0</v>
      </c>
      <c r="J41" s="935"/>
      <c r="K41" s="935"/>
      <c r="L41" s="935" t="s">
        <v>881</v>
      </c>
      <c r="M41" s="935"/>
      <c r="N41" s="935"/>
      <c r="O41" s="935"/>
      <c r="P41" s="935"/>
      <c r="Q41" s="935"/>
      <c r="S41" s="971">
        <v>1</v>
      </c>
      <c r="T41" s="972">
        <f t="shared" si="3"/>
        <v>2.5125628140703518E-3</v>
      </c>
    </row>
    <row r="42" spans="2:21" s="921" customFormat="1" ht="15" customHeight="1" x14ac:dyDescent="0.2">
      <c r="B42" s="935" t="s">
        <v>1079</v>
      </c>
      <c r="C42" s="935"/>
      <c r="D42" s="935"/>
      <c r="E42" s="935"/>
      <c r="F42" s="935"/>
      <c r="G42" s="935"/>
      <c r="H42" s="964">
        <v>0</v>
      </c>
      <c r="I42" s="965">
        <f t="shared" si="4"/>
        <v>0</v>
      </c>
      <c r="J42" s="935"/>
      <c r="K42" s="935"/>
    </row>
    <row r="43" spans="2:21" s="921" customFormat="1" ht="15" customHeight="1" x14ac:dyDescent="0.2">
      <c r="B43" s="935" t="s">
        <v>1080</v>
      </c>
      <c r="C43" s="935"/>
      <c r="D43" s="935"/>
      <c r="E43" s="935"/>
      <c r="F43" s="935"/>
      <c r="G43" s="935"/>
      <c r="H43" s="964">
        <v>0</v>
      </c>
      <c r="I43" s="965">
        <f t="shared" si="4"/>
        <v>0</v>
      </c>
      <c r="J43" s="935"/>
      <c r="K43" s="935"/>
      <c r="L43" s="966" t="s">
        <v>1081</v>
      </c>
      <c r="M43" s="966"/>
      <c r="N43" s="967"/>
      <c r="O43" s="967"/>
      <c r="P43" s="967"/>
      <c r="Q43" s="967"/>
      <c r="R43" s="968" t="s">
        <v>1072</v>
      </c>
      <c r="S43" s="975">
        <f>SUM(S44:S52)</f>
        <v>227</v>
      </c>
      <c r="T43" s="976">
        <f>S43/S53</f>
        <v>0.57035175879396982</v>
      </c>
    </row>
    <row r="44" spans="2:21" s="921" customFormat="1" ht="15" customHeight="1" x14ac:dyDescent="0.2">
      <c r="B44" s="967" t="s">
        <v>1082</v>
      </c>
      <c r="C44" s="967"/>
      <c r="D44" s="967"/>
      <c r="E44" s="967"/>
      <c r="F44" s="967"/>
      <c r="G44" s="967"/>
      <c r="H44" s="1654">
        <v>0</v>
      </c>
      <c r="I44" s="1655">
        <f t="shared" si="4"/>
        <v>0</v>
      </c>
      <c r="J44" s="935"/>
      <c r="K44" s="935"/>
      <c r="L44" s="977" t="s">
        <v>1083</v>
      </c>
      <c r="M44" s="977"/>
      <c r="N44" s="977"/>
      <c r="O44" s="977"/>
      <c r="P44" s="977"/>
      <c r="Q44" s="977"/>
      <c r="R44" s="977"/>
      <c r="S44" s="978">
        <v>4</v>
      </c>
      <c r="T44" s="979">
        <f t="shared" ref="T44:T52" si="5">S44/$S$53</f>
        <v>1.0050251256281407E-2</v>
      </c>
    </row>
    <row r="45" spans="2:21" s="921" customFormat="1" ht="15" customHeight="1" thickBot="1" x14ac:dyDescent="0.25">
      <c r="B45" s="1206" t="s">
        <v>19</v>
      </c>
      <c r="C45" s="1206"/>
      <c r="D45" s="1206"/>
      <c r="E45" s="1206"/>
      <c r="F45" s="1206"/>
      <c r="G45" s="1206"/>
      <c r="H45" s="964">
        <v>13</v>
      </c>
      <c r="I45" s="965">
        <f t="shared" si="4"/>
        <v>0.21311475409836064</v>
      </c>
      <c r="J45" s="1206"/>
      <c r="K45" s="1206"/>
      <c r="L45" s="1206" t="s">
        <v>1084</v>
      </c>
      <c r="M45" s="1206"/>
      <c r="N45" s="1206"/>
      <c r="O45" s="1206"/>
      <c r="P45" s="1206"/>
      <c r="Q45" s="1206"/>
      <c r="R45" s="1206"/>
      <c r="S45" s="936">
        <v>10</v>
      </c>
      <c r="T45" s="965">
        <f t="shared" si="5"/>
        <v>2.5125628140703519E-2</v>
      </c>
    </row>
    <row r="46" spans="2:21" s="921" customFormat="1" ht="15" customHeight="1" x14ac:dyDescent="0.2">
      <c r="B46" s="1656" t="s">
        <v>1</v>
      </c>
      <c r="C46" s="1656"/>
      <c r="D46" s="1656"/>
      <c r="E46" s="1656"/>
      <c r="F46" s="1656"/>
      <c r="G46" s="1656"/>
      <c r="H46" s="1657">
        <f>SUM(H36:H45)</f>
        <v>61</v>
      </c>
      <c r="I46" s="1658">
        <f>SUM(I36:I45)</f>
        <v>1</v>
      </c>
      <c r="J46" s="980"/>
      <c r="K46" s="980"/>
      <c r="L46" s="1206" t="s">
        <v>1085</v>
      </c>
      <c r="M46" s="1206"/>
      <c r="N46" s="1206"/>
      <c r="O46" s="1206"/>
      <c r="P46" s="1206"/>
      <c r="Q46" s="1206"/>
      <c r="R46" s="1206"/>
      <c r="S46" s="936">
        <v>90</v>
      </c>
      <c r="T46" s="965">
        <f t="shared" si="5"/>
        <v>0.22613065326633167</v>
      </c>
    </row>
    <row r="47" spans="2:21" s="921" customFormat="1" ht="15" customHeight="1" x14ac:dyDescent="0.2">
      <c r="L47" s="935" t="s">
        <v>1086</v>
      </c>
      <c r="M47" s="935"/>
      <c r="N47" s="935"/>
      <c r="O47" s="935"/>
      <c r="P47" s="935"/>
      <c r="Q47" s="935"/>
      <c r="R47" s="935"/>
      <c r="S47" s="936">
        <v>7</v>
      </c>
      <c r="T47" s="965">
        <f t="shared" si="5"/>
        <v>1.7587939698492462E-2</v>
      </c>
    </row>
    <row r="48" spans="2:21" s="921" customFormat="1" ht="15" customHeight="1" x14ac:dyDescent="0.2">
      <c r="B48" s="981"/>
      <c r="C48" s="981"/>
      <c r="D48" s="981"/>
      <c r="E48" s="981"/>
      <c r="G48" s="982"/>
      <c r="H48" s="982"/>
      <c r="I48" s="982"/>
      <c r="J48" s="982"/>
      <c r="K48" s="982"/>
      <c r="L48" s="935" t="s">
        <v>1087</v>
      </c>
      <c r="M48" s="935"/>
      <c r="N48" s="935"/>
      <c r="O48" s="935"/>
      <c r="P48" s="935"/>
      <c r="Q48" s="935"/>
      <c r="R48" s="935"/>
      <c r="S48" s="936">
        <v>31</v>
      </c>
      <c r="T48" s="965">
        <f t="shared" si="5"/>
        <v>7.7889447236180909E-2</v>
      </c>
    </row>
    <row r="49" spans="1:21" s="921" customFormat="1" ht="15" customHeight="1" x14ac:dyDescent="0.2">
      <c r="B49" s="981"/>
      <c r="C49" s="981"/>
      <c r="D49" s="981"/>
      <c r="E49" s="981"/>
      <c r="F49" s="981"/>
      <c r="G49" s="981"/>
      <c r="H49" s="981"/>
      <c r="I49" s="981"/>
      <c r="J49" s="981"/>
      <c r="K49" s="981"/>
      <c r="L49" s="935" t="s">
        <v>1088</v>
      </c>
      <c r="M49" s="935"/>
      <c r="N49" s="935"/>
      <c r="O49" s="935"/>
      <c r="P49" s="935"/>
      <c r="Q49" s="935"/>
      <c r="R49" s="935"/>
      <c r="S49" s="936">
        <v>2</v>
      </c>
      <c r="T49" s="965">
        <f t="shared" si="5"/>
        <v>5.0251256281407036E-3</v>
      </c>
    </row>
    <row r="50" spans="1:21" s="921" customFormat="1" ht="15" customHeight="1" x14ac:dyDescent="0.2">
      <c r="B50" s="981"/>
      <c r="C50" s="981"/>
      <c r="D50" s="981"/>
      <c r="E50" s="981"/>
      <c r="F50" s="981"/>
      <c r="G50" s="981"/>
      <c r="H50" s="981"/>
      <c r="I50" s="981"/>
      <c r="J50" s="981"/>
      <c r="K50" s="981"/>
      <c r="L50" s="935" t="s">
        <v>1089</v>
      </c>
      <c r="M50" s="935"/>
      <c r="N50" s="935"/>
      <c r="O50" s="935"/>
      <c r="P50" s="935"/>
      <c r="Q50" s="935"/>
      <c r="R50" s="935"/>
      <c r="S50" s="936">
        <v>4</v>
      </c>
      <c r="T50" s="965">
        <f t="shared" si="5"/>
        <v>1.0050251256281407E-2</v>
      </c>
    </row>
    <row r="51" spans="1:21" s="921" customFormat="1" ht="15" customHeight="1" x14ac:dyDescent="0.2">
      <c r="B51" s="981"/>
      <c r="C51" s="981"/>
      <c r="D51" s="981"/>
      <c r="E51" s="981"/>
      <c r="F51" s="981"/>
      <c r="G51" s="981"/>
      <c r="H51" s="981"/>
      <c r="I51" s="981"/>
      <c r="J51" s="981"/>
      <c r="K51" s="981"/>
      <c r="L51" s="935" t="s">
        <v>1090</v>
      </c>
      <c r="M51" s="935"/>
      <c r="N51" s="935"/>
      <c r="O51" s="935"/>
      <c r="P51" s="935"/>
      <c r="Q51" s="935"/>
      <c r="R51" s="935"/>
      <c r="S51" s="936">
        <v>58</v>
      </c>
      <c r="T51" s="965">
        <f t="shared" si="5"/>
        <v>0.14572864321608039</v>
      </c>
    </row>
    <row r="52" spans="1:21" s="921" customFormat="1" ht="15" customHeight="1" thickBot="1" x14ac:dyDescent="0.25">
      <c r="B52" s="981"/>
      <c r="C52" s="981"/>
      <c r="D52" s="981"/>
      <c r="E52" s="981"/>
      <c r="F52" s="981"/>
      <c r="G52" s="981"/>
      <c r="H52" s="981"/>
      <c r="I52" s="981"/>
      <c r="J52" s="981"/>
      <c r="K52" s="981"/>
      <c r="L52" s="935" t="s">
        <v>19</v>
      </c>
      <c r="M52" s="935"/>
      <c r="N52" s="935"/>
      <c r="O52" s="935"/>
      <c r="P52" s="935"/>
      <c r="Q52" s="935"/>
      <c r="R52" s="935"/>
      <c r="S52" s="936">
        <v>21</v>
      </c>
      <c r="T52" s="965">
        <f t="shared" si="5"/>
        <v>5.2763819095477386E-2</v>
      </c>
    </row>
    <row r="53" spans="1:21" s="921" customFormat="1" ht="15" customHeight="1" x14ac:dyDescent="0.2">
      <c r="B53" s="981"/>
      <c r="C53" s="981"/>
      <c r="D53" s="981"/>
      <c r="E53" s="981"/>
      <c r="F53" s="981"/>
      <c r="L53" s="1656" t="s">
        <v>1</v>
      </c>
      <c r="M53" s="1656"/>
      <c r="N53" s="1656"/>
      <c r="O53" s="1656"/>
      <c r="P53" s="1656"/>
      <c r="Q53" s="1656"/>
      <c r="R53" s="1656"/>
      <c r="S53" s="1651">
        <f>S36+S43</f>
        <v>398</v>
      </c>
      <c r="T53" s="1658">
        <v>1</v>
      </c>
    </row>
    <row r="54" spans="1:21" s="921" customFormat="1" ht="4.5" customHeight="1" x14ac:dyDescent="0.2">
      <c r="B54" s="981"/>
      <c r="C54" s="981"/>
      <c r="D54" s="981"/>
      <c r="E54" s="981"/>
      <c r="F54" s="981"/>
      <c r="G54" s="981"/>
      <c r="H54" s="981"/>
      <c r="I54" s="981"/>
      <c r="J54" s="981"/>
      <c r="K54" s="981"/>
      <c r="L54" s="927"/>
      <c r="M54" s="927"/>
      <c r="N54" s="927"/>
      <c r="O54" s="927"/>
      <c r="P54" s="927"/>
      <c r="Q54" s="927"/>
      <c r="R54" s="927"/>
      <c r="S54" s="983"/>
      <c r="T54" s="983"/>
    </row>
    <row r="55" spans="1:21" s="921" customFormat="1" ht="16.5" customHeight="1" x14ac:dyDescent="0.25">
      <c r="A55" s="984"/>
      <c r="B55" s="984"/>
      <c r="C55" s="984"/>
      <c r="D55" s="984"/>
      <c r="E55" s="984"/>
      <c r="F55" s="984"/>
      <c r="G55" s="984"/>
      <c r="H55" s="984"/>
      <c r="I55" s="984"/>
      <c r="J55" s="984"/>
      <c r="K55" s="984"/>
    </row>
    <row r="56" spans="1:21" s="921" customFormat="1" ht="4.5" customHeight="1" x14ac:dyDescent="0.25">
      <c r="B56" s="985"/>
      <c r="C56" s="985"/>
      <c r="D56" s="927"/>
      <c r="E56" s="927"/>
      <c r="F56" s="927"/>
      <c r="G56" s="927"/>
      <c r="H56" s="927"/>
      <c r="I56" s="927"/>
      <c r="J56" s="927"/>
      <c r="K56" s="927"/>
      <c r="L56" s="927"/>
      <c r="M56" s="927"/>
      <c r="N56" s="927"/>
      <c r="O56" s="927"/>
      <c r="P56" s="927"/>
      <c r="Q56" s="927"/>
      <c r="R56" s="981"/>
      <c r="S56" s="981"/>
      <c r="T56" s="981"/>
      <c r="U56" s="981"/>
    </row>
    <row r="57" spans="1:21" s="921" customFormat="1" ht="18.75" customHeight="1" x14ac:dyDescent="0.2">
      <c r="B57" s="958" t="s">
        <v>1091</v>
      </c>
      <c r="C57" s="922"/>
      <c r="D57" s="926"/>
      <c r="E57" s="926"/>
      <c r="F57" s="926"/>
      <c r="G57" s="926"/>
      <c r="H57" s="926"/>
      <c r="I57" s="926"/>
      <c r="L57" s="1405"/>
      <c r="M57" s="1405"/>
      <c r="N57" s="1405"/>
      <c r="O57" s="1405"/>
      <c r="P57" s="1405"/>
      <c r="Q57" s="1405"/>
    </row>
    <row r="58" spans="1:21" s="921" customFormat="1" ht="15" customHeight="1" x14ac:dyDescent="0.2">
      <c r="B58" s="1395" t="s">
        <v>1092</v>
      </c>
      <c r="C58" s="1395"/>
      <c r="D58" s="1395"/>
      <c r="E58" s="929" t="s">
        <v>21</v>
      </c>
      <c r="F58" s="929" t="s">
        <v>22</v>
      </c>
      <c r="G58" s="929" t="s">
        <v>1093</v>
      </c>
      <c r="H58" s="929" t="s">
        <v>1</v>
      </c>
      <c r="I58" s="1207" t="s">
        <v>18</v>
      </c>
      <c r="P58" s="981"/>
      <c r="Q58" s="981"/>
      <c r="R58" s="958"/>
    </row>
    <row r="59" spans="1:21" s="921" customFormat="1" ht="15" customHeight="1" x14ac:dyDescent="0.2">
      <c r="B59" s="1394" t="s">
        <v>1094</v>
      </c>
      <c r="C59" s="1394"/>
      <c r="D59" s="1394"/>
      <c r="E59" s="936">
        <v>2</v>
      </c>
      <c r="F59" s="936" t="s">
        <v>213</v>
      </c>
      <c r="G59" s="936" t="s">
        <v>213</v>
      </c>
      <c r="H59" s="936">
        <f t="shared" ref="H59:H64" si="6">SUM(E59:G59)</f>
        <v>2</v>
      </c>
      <c r="I59" s="986">
        <f t="shared" ref="I59:I64" si="7">H59/$H$65</f>
        <v>4.3572984749455342E-3</v>
      </c>
      <c r="P59" s="987"/>
    </row>
    <row r="60" spans="1:21" s="921" customFormat="1" ht="15" customHeight="1" x14ac:dyDescent="0.25">
      <c r="B60" s="1394" t="s">
        <v>1095</v>
      </c>
      <c r="C60" s="1394"/>
      <c r="D60" s="1394"/>
      <c r="E60" s="936">
        <v>35</v>
      </c>
      <c r="F60" s="936">
        <v>3</v>
      </c>
      <c r="G60" s="936" t="s">
        <v>213</v>
      </c>
      <c r="H60" s="936">
        <f t="shared" si="6"/>
        <v>38</v>
      </c>
      <c r="I60" s="986">
        <f t="shared" si="7"/>
        <v>8.2788671023965144E-2</v>
      </c>
      <c r="P60" s="988"/>
      <c r="Q60" s="988"/>
      <c r="R60" s="989"/>
      <c r="S60" s="989"/>
      <c r="T60" s="990"/>
      <c r="U60" s="1208"/>
    </row>
    <row r="61" spans="1:21" s="921" customFormat="1" ht="15" customHeight="1" x14ac:dyDescent="0.25">
      <c r="B61" s="1394" t="s">
        <v>1096</v>
      </c>
      <c r="C61" s="1394"/>
      <c r="D61" s="1394"/>
      <c r="E61" s="936">
        <v>83</v>
      </c>
      <c r="F61" s="936">
        <v>13</v>
      </c>
      <c r="G61" s="936" t="s">
        <v>213</v>
      </c>
      <c r="H61" s="936">
        <f t="shared" si="6"/>
        <v>96</v>
      </c>
      <c r="I61" s="986">
        <f t="shared" si="7"/>
        <v>0.20915032679738563</v>
      </c>
      <c r="P61" s="988"/>
      <c r="Q61" s="988"/>
      <c r="R61" s="989"/>
      <c r="S61" s="989"/>
      <c r="T61" s="990"/>
    </row>
    <row r="62" spans="1:21" s="921" customFormat="1" ht="15" customHeight="1" x14ac:dyDescent="0.2">
      <c r="B62" s="1394" t="s">
        <v>1097</v>
      </c>
      <c r="C62" s="1394"/>
      <c r="D62" s="1394"/>
      <c r="E62" s="936">
        <v>141</v>
      </c>
      <c r="F62" s="936">
        <v>35</v>
      </c>
      <c r="G62" s="936" t="s">
        <v>213</v>
      </c>
      <c r="H62" s="936">
        <f t="shared" si="6"/>
        <v>176</v>
      </c>
      <c r="I62" s="986">
        <f t="shared" si="7"/>
        <v>0.38344226579520696</v>
      </c>
    </row>
    <row r="63" spans="1:21" s="921" customFormat="1" ht="15" customHeight="1" x14ac:dyDescent="0.2">
      <c r="B63" s="1394" t="s">
        <v>1098</v>
      </c>
      <c r="C63" s="1394"/>
      <c r="D63" s="1394"/>
      <c r="E63" s="936">
        <v>20</v>
      </c>
      <c r="F63" s="936">
        <v>4</v>
      </c>
      <c r="G63" s="936" t="s">
        <v>213</v>
      </c>
      <c r="H63" s="936">
        <f t="shared" si="6"/>
        <v>24</v>
      </c>
      <c r="I63" s="986">
        <f t="shared" si="7"/>
        <v>5.2287581699346407E-2</v>
      </c>
      <c r="Q63" s="1400"/>
      <c r="R63" s="1400"/>
      <c r="S63" s="1209"/>
      <c r="T63" s="1209"/>
    </row>
    <row r="64" spans="1:21" s="921" customFormat="1" ht="15" customHeight="1" thickBot="1" x14ac:dyDescent="0.25">
      <c r="B64" s="1394" t="s">
        <v>409</v>
      </c>
      <c r="C64" s="1394"/>
      <c r="D64" s="1394"/>
      <c r="E64" s="936">
        <v>100</v>
      </c>
      <c r="F64" s="936">
        <v>23</v>
      </c>
      <c r="G64" s="936" t="s">
        <v>213</v>
      </c>
      <c r="H64" s="936">
        <f t="shared" si="6"/>
        <v>123</v>
      </c>
      <c r="I64" s="986">
        <f t="shared" si="7"/>
        <v>0.26797385620915032</v>
      </c>
      <c r="P64" s="991"/>
      <c r="Q64" s="992"/>
      <c r="R64" s="992"/>
      <c r="S64" s="992"/>
      <c r="T64" s="993"/>
    </row>
    <row r="65" spans="2:21" s="921" customFormat="1" ht="15" customHeight="1" x14ac:dyDescent="0.2">
      <c r="B65" s="1656" t="s">
        <v>1</v>
      </c>
      <c r="C65" s="1656"/>
      <c r="D65" s="1656"/>
      <c r="E65" s="1651">
        <f>SUM(E59:E64)</f>
        <v>381</v>
      </c>
      <c r="F65" s="1651">
        <f>SUM(F59:F64)</f>
        <v>78</v>
      </c>
      <c r="G65" s="1651">
        <f>SUM(G59:G64)</f>
        <v>0</v>
      </c>
      <c r="H65" s="1651">
        <f>SUM(H59:H64)</f>
        <v>459</v>
      </c>
      <c r="I65" s="1659">
        <f>SUM(I59:I64)</f>
        <v>1</v>
      </c>
      <c r="P65" s="991"/>
      <c r="Q65" s="992"/>
      <c r="R65" s="992"/>
      <c r="S65" s="992"/>
      <c r="T65" s="993"/>
    </row>
    <row r="66" spans="2:21" s="921" customFormat="1" ht="15" customHeight="1" x14ac:dyDescent="0.2">
      <c r="B66" s="1401" t="s">
        <v>163</v>
      </c>
      <c r="C66" s="1401"/>
      <c r="D66" s="1401"/>
      <c r="E66" s="994">
        <f>E65/$H$65</f>
        <v>0.83006535947712423</v>
      </c>
      <c r="F66" s="994">
        <f>F65/$H$65</f>
        <v>0.16993464052287582</v>
      </c>
      <c r="G66" s="994">
        <f>G65/$H$65</f>
        <v>0</v>
      </c>
      <c r="H66" s="994">
        <f>SUM(E66:G66)</f>
        <v>1</v>
      </c>
      <c r="I66" s="994"/>
      <c r="P66" s="991"/>
      <c r="Q66" s="992"/>
      <c r="R66" s="992"/>
      <c r="S66" s="992"/>
      <c r="T66" s="993"/>
    </row>
    <row r="67" spans="2:21" s="921" customFormat="1" ht="6" customHeight="1" x14ac:dyDescent="0.2">
      <c r="Q67" s="995"/>
      <c r="R67" s="992"/>
      <c r="S67" s="992"/>
      <c r="T67" s="993"/>
    </row>
    <row r="68" spans="2:21" s="921" customFormat="1" ht="15.75" customHeight="1" x14ac:dyDescent="0.2">
      <c r="B68" s="960" t="s">
        <v>1099</v>
      </c>
      <c r="C68" s="960"/>
      <c r="D68" s="959"/>
      <c r="E68" s="959"/>
      <c r="F68" s="959"/>
      <c r="G68" s="959"/>
      <c r="H68" s="959"/>
      <c r="Q68" s="995"/>
      <c r="R68" s="992"/>
      <c r="S68" s="992"/>
      <c r="T68" s="993"/>
    </row>
    <row r="69" spans="2:21" s="921" customFormat="1" ht="12" customHeight="1" x14ac:dyDescent="0.2">
      <c r="B69" s="928" t="s">
        <v>1100</v>
      </c>
      <c r="C69" s="928"/>
      <c r="D69" s="928"/>
      <c r="E69" s="928"/>
      <c r="F69" s="962" t="s">
        <v>1068</v>
      </c>
      <c r="G69" s="962" t="s">
        <v>18</v>
      </c>
      <c r="I69" s="960" t="s">
        <v>1101</v>
      </c>
      <c r="J69" s="958"/>
      <c r="K69" s="958"/>
      <c r="L69" s="959"/>
      <c r="M69" s="959"/>
      <c r="N69" s="959"/>
      <c r="O69" s="959"/>
      <c r="P69" s="959"/>
    </row>
    <row r="70" spans="2:21" s="921" customFormat="1" ht="12.75" customHeight="1" x14ac:dyDescent="0.2">
      <c r="B70" s="935" t="s">
        <v>1102</v>
      </c>
      <c r="C70" s="935"/>
      <c r="D70" s="935"/>
      <c r="E70" s="935"/>
      <c r="F70" s="964">
        <v>8</v>
      </c>
      <c r="G70" s="965">
        <f t="shared" ref="G70:G84" si="8">F70/$F$85</f>
        <v>1.7429193899782137E-2</v>
      </c>
      <c r="I70" s="928" t="s">
        <v>1103</v>
      </c>
      <c r="J70" s="928"/>
      <c r="K70" s="928"/>
      <c r="L70" s="928"/>
      <c r="M70" s="928"/>
      <c r="N70" s="962" t="s">
        <v>1068</v>
      </c>
      <c r="O70" s="928"/>
      <c r="P70" s="962" t="s">
        <v>18</v>
      </c>
      <c r="S70" s="996"/>
      <c r="T70" s="996"/>
      <c r="U70" s="996"/>
    </row>
    <row r="71" spans="2:21" s="921" customFormat="1" ht="12.75" customHeight="1" x14ac:dyDescent="0.2">
      <c r="B71" s="935" t="s">
        <v>1104</v>
      </c>
      <c r="C71" s="935"/>
      <c r="D71" s="935"/>
      <c r="E71" s="935"/>
      <c r="F71" s="964">
        <v>2</v>
      </c>
      <c r="G71" s="965">
        <f t="shared" si="8"/>
        <v>4.3572984749455342E-3</v>
      </c>
      <c r="I71" s="935" t="s">
        <v>1105</v>
      </c>
      <c r="J71" s="935"/>
      <c r="K71" s="935"/>
      <c r="L71" s="935"/>
      <c r="M71" s="935"/>
      <c r="N71" s="964">
        <v>30</v>
      </c>
      <c r="O71" s="997"/>
      <c r="P71" s="965">
        <f t="shared" ref="P71:P76" si="9">N71/$N$76</f>
        <v>6.535947712418301E-2</v>
      </c>
    </row>
    <row r="72" spans="2:21" s="921" customFormat="1" ht="12.75" customHeight="1" x14ac:dyDescent="0.2">
      <c r="B72" s="935" t="s">
        <v>1107</v>
      </c>
      <c r="C72" s="935"/>
      <c r="D72" s="935"/>
      <c r="E72" s="935"/>
      <c r="F72" s="964">
        <v>32</v>
      </c>
      <c r="G72" s="965">
        <f t="shared" si="8"/>
        <v>6.9716775599128547E-2</v>
      </c>
      <c r="I72" s="935" t="s">
        <v>1106</v>
      </c>
      <c r="J72" s="935"/>
      <c r="K72" s="935"/>
      <c r="L72" s="935"/>
      <c r="M72" s="935"/>
      <c r="N72" s="964">
        <v>0</v>
      </c>
      <c r="O72" s="997"/>
      <c r="P72" s="965">
        <f t="shared" si="9"/>
        <v>0</v>
      </c>
    </row>
    <row r="73" spans="2:21" s="921" customFormat="1" ht="12.75" customHeight="1" x14ac:dyDescent="0.2">
      <c r="B73" s="935" t="s">
        <v>1299</v>
      </c>
      <c r="C73" s="935"/>
      <c r="D73" s="935"/>
      <c r="E73" s="935"/>
      <c r="F73" s="964">
        <v>5</v>
      </c>
      <c r="G73" s="965">
        <f t="shared" si="8"/>
        <v>1.0893246187363835E-2</v>
      </c>
      <c r="I73" s="935" t="s">
        <v>1108</v>
      </c>
      <c r="J73" s="935"/>
      <c r="K73" s="935"/>
      <c r="L73" s="935"/>
      <c r="M73" s="935"/>
      <c r="N73" s="964">
        <v>131</v>
      </c>
      <c r="O73" s="997"/>
      <c r="P73" s="965">
        <f t="shared" si="9"/>
        <v>0.28540305010893247</v>
      </c>
    </row>
    <row r="74" spans="2:21" s="921" customFormat="1" ht="12.75" customHeight="1" x14ac:dyDescent="0.2">
      <c r="B74" s="935" t="s">
        <v>1109</v>
      </c>
      <c r="C74" s="935"/>
      <c r="D74" s="935"/>
      <c r="E74" s="998"/>
      <c r="F74" s="964">
        <v>79</v>
      </c>
      <c r="G74" s="965">
        <f t="shared" si="8"/>
        <v>0.17211328976034859</v>
      </c>
      <c r="I74" s="935" t="s">
        <v>1110</v>
      </c>
      <c r="J74" s="935"/>
      <c r="K74" s="935"/>
      <c r="L74" s="935"/>
      <c r="M74" s="935"/>
      <c r="N74" s="964">
        <v>148</v>
      </c>
      <c r="O74" s="997"/>
      <c r="P74" s="965">
        <f t="shared" si="9"/>
        <v>0.3224400871459695</v>
      </c>
    </row>
    <row r="75" spans="2:21" s="921" customFormat="1" ht="12.75" customHeight="1" thickBot="1" x14ac:dyDescent="0.25">
      <c r="B75" s="935" t="s">
        <v>1111</v>
      </c>
      <c r="C75" s="935"/>
      <c r="D75" s="935"/>
      <c r="E75" s="935"/>
      <c r="F75" s="964">
        <v>0</v>
      </c>
      <c r="G75" s="965">
        <f t="shared" si="8"/>
        <v>0</v>
      </c>
      <c r="I75" s="935" t="s">
        <v>1112</v>
      </c>
      <c r="J75" s="935"/>
      <c r="K75" s="935"/>
      <c r="L75" s="935"/>
      <c r="M75" s="935"/>
      <c r="N75" s="964">
        <v>150</v>
      </c>
      <c r="O75" s="997"/>
      <c r="P75" s="965">
        <f t="shared" si="9"/>
        <v>0.32679738562091504</v>
      </c>
    </row>
    <row r="76" spans="2:21" s="921" customFormat="1" ht="12.75" customHeight="1" x14ac:dyDescent="0.2">
      <c r="B76" s="935" t="s">
        <v>1113</v>
      </c>
      <c r="C76" s="935"/>
      <c r="D76" s="935"/>
      <c r="E76" s="935"/>
      <c r="F76" s="964">
        <v>5</v>
      </c>
      <c r="G76" s="965">
        <f t="shared" si="8"/>
        <v>1.0893246187363835E-2</v>
      </c>
      <c r="I76" s="1650" t="s">
        <v>1</v>
      </c>
      <c r="J76" s="1650"/>
      <c r="K76" s="1650"/>
      <c r="L76" s="1650"/>
      <c r="M76" s="1650"/>
      <c r="N76" s="1657">
        <f>SUM(N71:N75)</f>
        <v>459</v>
      </c>
      <c r="O76" s="1650"/>
      <c r="P76" s="1660">
        <f t="shared" si="9"/>
        <v>1</v>
      </c>
    </row>
    <row r="77" spans="2:21" s="921" customFormat="1" ht="12.75" customHeight="1" x14ac:dyDescent="0.2">
      <c r="B77" s="935" t="s">
        <v>1114</v>
      </c>
      <c r="C77" s="935"/>
      <c r="D77" s="935"/>
      <c r="E77" s="935"/>
      <c r="F77" s="964">
        <v>19</v>
      </c>
      <c r="G77" s="965">
        <f t="shared" si="8"/>
        <v>4.1394335511982572E-2</v>
      </c>
      <c r="I77" s="1661" t="s">
        <v>1115</v>
      </c>
    </row>
    <row r="78" spans="2:21" s="921" customFormat="1" ht="12.75" customHeight="1" x14ac:dyDescent="0.2">
      <c r="B78" s="935" t="s">
        <v>1116</v>
      </c>
      <c r="C78" s="935"/>
      <c r="D78" s="935"/>
      <c r="E78" s="935"/>
      <c r="F78" s="964">
        <v>110</v>
      </c>
      <c r="G78" s="965">
        <f t="shared" si="8"/>
        <v>0.23965141612200436</v>
      </c>
      <c r="I78" s="1661" t="s">
        <v>1117</v>
      </c>
      <c r="J78" s="999"/>
      <c r="K78" s="999"/>
      <c r="L78" s="999"/>
      <c r="M78" s="999"/>
      <c r="N78" s="999"/>
      <c r="O78" s="927"/>
      <c r="P78" s="935"/>
      <c r="Q78" s="935"/>
      <c r="R78" s="935"/>
      <c r="S78" s="935"/>
      <c r="T78" s="935"/>
      <c r="U78" s="997"/>
    </row>
    <row r="79" spans="2:21" s="921" customFormat="1" ht="12.75" customHeight="1" x14ac:dyDescent="0.2">
      <c r="B79" s="935" t="s">
        <v>1118</v>
      </c>
      <c r="C79" s="935"/>
      <c r="D79" s="935"/>
      <c r="E79" s="935"/>
      <c r="F79" s="964">
        <v>8</v>
      </c>
      <c r="G79" s="965">
        <f t="shared" si="8"/>
        <v>1.7429193899782137E-2</v>
      </c>
      <c r="I79" s="1662"/>
      <c r="J79" s="1662"/>
      <c r="K79" s="1662"/>
      <c r="L79" s="1662"/>
      <c r="M79" s="1662"/>
      <c r="N79" s="1662"/>
    </row>
    <row r="80" spans="2:21" s="921" customFormat="1" ht="12.75" customHeight="1" x14ac:dyDescent="0.2">
      <c r="B80" s="935" t="s">
        <v>1120</v>
      </c>
      <c r="C80" s="935"/>
      <c r="D80" s="935"/>
      <c r="E80" s="935"/>
      <c r="F80" s="964">
        <v>5</v>
      </c>
      <c r="G80" s="965">
        <f t="shared" si="8"/>
        <v>1.0893246187363835E-2</v>
      </c>
      <c r="I80" s="1662"/>
      <c r="J80" s="1662"/>
      <c r="K80" s="1662"/>
      <c r="L80" s="1662"/>
      <c r="M80" s="1662"/>
      <c r="N80" s="1662"/>
      <c r="P80" s="935"/>
      <c r="Q80" s="935"/>
      <c r="R80" s="935"/>
      <c r="S80" s="935"/>
      <c r="T80" s="935"/>
      <c r="U80" s="997"/>
    </row>
    <row r="81" spans="2:21" s="921" customFormat="1" ht="12.75" customHeight="1" x14ac:dyDescent="0.2">
      <c r="B81" s="935" t="s">
        <v>1119</v>
      </c>
      <c r="C81" s="935"/>
      <c r="D81" s="935"/>
      <c r="E81" s="935"/>
      <c r="F81" s="964">
        <v>2</v>
      </c>
      <c r="G81" s="965">
        <f t="shared" si="8"/>
        <v>4.3572984749455342E-3</v>
      </c>
      <c r="I81" s="1662"/>
      <c r="J81" s="1662"/>
      <c r="K81" s="1662"/>
      <c r="L81" s="1662"/>
      <c r="M81" s="1662"/>
      <c r="N81" s="1662"/>
      <c r="P81" s="935"/>
      <c r="Q81" s="935"/>
      <c r="R81" s="935"/>
      <c r="S81" s="935"/>
      <c r="T81" s="935"/>
      <c r="U81" s="997"/>
    </row>
    <row r="82" spans="2:21" s="921" customFormat="1" ht="12.75" customHeight="1" x14ac:dyDescent="0.2">
      <c r="B82" s="1206" t="s">
        <v>1300</v>
      </c>
      <c r="C82" s="1206"/>
      <c r="D82" s="1206"/>
      <c r="E82" s="1206"/>
      <c r="F82" s="964">
        <v>27</v>
      </c>
      <c r="G82" s="965">
        <f t="shared" si="8"/>
        <v>5.8823529411764705E-2</v>
      </c>
      <c r="I82" s="1662"/>
      <c r="J82" s="1662"/>
      <c r="K82" s="1662"/>
      <c r="L82" s="1662"/>
      <c r="M82" s="1662"/>
      <c r="N82" s="1662"/>
      <c r="P82" s="1206"/>
      <c r="Q82" s="1206"/>
      <c r="R82" s="1206"/>
      <c r="S82" s="1206"/>
      <c r="T82" s="1206"/>
      <c r="U82" s="997"/>
    </row>
    <row r="83" spans="2:21" s="921" customFormat="1" ht="12.75" customHeight="1" x14ac:dyDescent="0.2">
      <c r="B83" s="935" t="s">
        <v>19</v>
      </c>
      <c r="C83" s="935"/>
      <c r="D83" s="935"/>
      <c r="E83" s="935"/>
      <c r="F83" s="964">
        <v>1</v>
      </c>
      <c r="G83" s="965">
        <f t="shared" si="8"/>
        <v>2.1786492374727671E-3</v>
      </c>
      <c r="I83" s="1662"/>
      <c r="J83" s="1662"/>
      <c r="K83" s="1662"/>
      <c r="L83" s="1662"/>
      <c r="M83" s="1662"/>
      <c r="N83" s="1662"/>
      <c r="P83" s="935"/>
      <c r="Q83" s="935"/>
      <c r="R83" s="935"/>
      <c r="S83" s="935"/>
      <c r="T83" s="935"/>
      <c r="U83" s="997"/>
    </row>
    <row r="84" spans="2:21" s="921" customFormat="1" ht="12.75" customHeight="1" thickBot="1" x14ac:dyDescent="0.25">
      <c r="B84" s="935" t="s">
        <v>409</v>
      </c>
      <c r="C84" s="935"/>
      <c r="D84" s="935"/>
      <c r="E84" s="935"/>
      <c r="F84" s="964">
        <v>156</v>
      </c>
      <c r="G84" s="965">
        <f t="shared" si="8"/>
        <v>0.33986928104575165</v>
      </c>
      <c r="I84" s="1662"/>
      <c r="J84" s="1662"/>
      <c r="K84" s="1662"/>
      <c r="L84" s="1662"/>
      <c r="M84" s="1662"/>
      <c r="N84" s="1662"/>
      <c r="P84" s="935"/>
      <c r="Q84" s="935"/>
      <c r="R84" s="935"/>
      <c r="S84" s="935"/>
      <c r="T84" s="935"/>
      <c r="U84" s="997"/>
    </row>
    <row r="85" spans="2:21" s="921" customFormat="1" ht="12.75" customHeight="1" x14ac:dyDescent="0.2">
      <c r="B85" s="1663" t="s">
        <v>1</v>
      </c>
      <c r="C85" s="1663"/>
      <c r="D85" s="1663"/>
      <c r="E85" s="1663"/>
      <c r="F85" s="1657">
        <f>SUM(F70:F84)</f>
        <v>459</v>
      </c>
      <c r="G85" s="1660">
        <f>SUM(G71:G84)</f>
        <v>0.98257080610021796</v>
      </c>
      <c r="I85" s="935"/>
      <c r="J85" s="935"/>
      <c r="K85" s="935"/>
      <c r="P85" s="935"/>
      <c r="Q85" s="935"/>
      <c r="R85" s="935"/>
      <c r="S85" s="935"/>
      <c r="T85" s="935"/>
      <c r="U85" s="997"/>
    </row>
    <row r="86" spans="2:21" s="921" customFormat="1" ht="4.5" customHeight="1" x14ac:dyDescent="0.2">
      <c r="I86" s="935"/>
      <c r="J86" s="935"/>
      <c r="K86" s="935"/>
      <c r="P86" s="1394"/>
      <c r="Q86" s="1394"/>
      <c r="R86" s="1394"/>
      <c r="S86" s="1394"/>
      <c r="T86" s="1394"/>
      <c r="U86" s="997"/>
    </row>
    <row r="87" spans="2:21" s="921" customFormat="1" ht="6" customHeight="1" thickBot="1" x14ac:dyDescent="0.25">
      <c r="I87" s="935"/>
      <c r="J87" s="935"/>
      <c r="K87" s="935"/>
      <c r="P87" s="1206"/>
      <c r="Q87" s="1206"/>
      <c r="R87" s="1206"/>
      <c r="S87" s="1206"/>
      <c r="T87" s="1206"/>
      <c r="U87" s="997"/>
    </row>
    <row r="88" spans="2:21" s="921" customFormat="1" ht="18.75" customHeight="1" x14ac:dyDescent="0.2">
      <c r="B88" s="1001" t="s">
        <v>1301</v>
      </c>
      <c r="C88" s="1002"/>
      <c r="D88" s="1002"/>
      <c r="E88" s="1002"/>
      <c r="F88" s="1002"/>
      <c r="G88" s="1002"/>
      <c r="H88" s="1002"/>
      <c r="I88" s="1002"/>
      <c r="J88" s="1002"/>
      <c r="K88" s="1003"/>
      <c r="L88" s="1004"/>
      <c r="M88" s="1005"/>
      <c r="N88" s="927"/>
    </row>
    <row r="89" spans="2:21" s="921" customFormat="1" ht="15" customHeight="1" x14ac:dyDescent="0.2">
      <c r="B89" s="1006" t="s">
        <v>414</v>
      </c>
      <c r="C89" s="928"/>
      <c r="D89" s="929" t="s">
        <v>1068</v>
      </c>
      <c r="E89" s="929" t="s">
        <v>18</v>
      </c>
      <c r="G89" s="928" t="s">
        <v>1122</v>
      </c>
      <c r="H89" s="928"/>
      <c r="I89" s="1007" t="s">
        <v>1068</v>
      </c>
      <c r="J89" s="962" t="s">
        <v>18</v>
      </c>
      <c r="K89" s="1008"/>
      <c r="M89" s="927"/>
      <c r="N89" s="927"/>
    </row>
    <row r="90" spans="2:21" s="921" customFormat="1" ht="15" customHeight="1" x14ac:dyDescent="0.2">
      <c r="B90" s="1010" t="s">
        <v>425</v>
      </c>
      <c r="C90" s="935"/>
      <c r="D90" s="964">
        <v>0</v>
      </c>
      <c r="E90" s="965">
        <f t="shared" ref="E90:E115" si="10">D90/$D$116</f>
        <v>0</v>
      </c>
      <c r="G90" s="1206" t="s">
        <v>1123</v>
      </c>
      <c r="H90" s="1206"/>
      <c r="I90" s="1011">
        <v>1</v>
      </c>
      <c r="J90" s="965">
        <f t="shared" ref="J90:J101" si="11">I90/$I$102</f>
        <v>0.25</v>
      </c>
      <c r="K90" s="1012"/>
      <c r="M90" s="927"/>
      <c r="N90" s="927"/>
    </row>
    <row r="91" spans="2:21" s="921" customFormat="1" ht="15" customHeight="1" x14ac:dyDescent="0.2">
      <c r="B91" s="1010" t="s">
        <v>426</v>
      </c>
      <c r="C91" s="935"/>
      <c r="D91" s="964">
        <v>3</v>
      </c>
      <c r="E91" s="965">
        <f t="shared" si="10"/>
        <v>8.6455331412103754E-3</v>
      </c>
      <c r="G91" s="1013" t="s">
        <v>1124</v>
      </c>
      <c r="H91" s="1013"/>
      <c r="I91" s="1011">
        <v>0</v>
      </c>
      <c r="J91" s="965">
        <f t="shared" si="11"/>
        <v>0</v>
      </c>
      <c r="K91" s="1012"/>
      <c r="L91" s="927"/>
      <c r="M91" s="1000"/>
      <c r="N91" s="927"/>
    </row>
    <row r="92" spans="2:21" s="921" customFormat="1" ht="15" customHeight="1" x14ac:dyDescent="0.2">
      <c r="B92" s="1010" t="s">
        <v>427</v>
      </c>
      <c r="C92" s="935"/>
      <c r="D92" s="964">
        <v>0</v>
      </c>
      <c r="E92" s="965">
        <f t="shared" si="10"/>
        <v>0</v>
      </c>
      <c r="G92" s="1206" t="s">
        <v>1125</v>
      </c>
      <c r="H92" s="1206"/>
      <c r="I92" s="1011">
        <v>0</v>
      </c>
      <c r="J92" s="965">
        <f t="shared" si="11"/>
        <v>0</v>
      </c>
      <c r="K92" s="1012"/>
      <c r="L92" s="927"/>
      <c r="M92" s="1000"/>
      <c r="N92" s="927"/>
    </row>
    <row r="93" spans="2:21" s="921" customFormat="1" ht="15" customHeight="1" x14ac:dyDescent="0.2">
      <c r="B93" s="1010" t="s">
        <v>203</v>
      </c>
      <c r="C93" s="935"/>
      <c r="D93" s="964">
        <v>16</v>
      </c>
      <c r="E93" s="965">
        <f t="shared" si="10"/>
        <v>4.6109510086455328E-2</v>
      </c>
      <c r="G93" s="1206" t="s">
        <v>1126</v>
      </c>
      <c r="H93" s="1206"/>
      <c r="I93" s="1011">
        <v>0</v>
      </c>
      <c r="J93" s="965">
        <f t="shared" si="11"/>
        <v>0</v>
      </c>
      <c r="K93" s="1012"/>
      <c r="L93" s="927"/>
      <c r="M93" s="1000"/>
      <c r="N93" s="927"/>
    </row>
    <row r="94" spans="2:21" s="921" customFormat="1" ht="15" customHeight="1" x14ac:dyDescent="0.2">
      <c r="B94" s="1010" t="s">
        <v>428</v>
      </c>
      <c r="C94" s="935"/>
      <c r="D94" s="964">
        <v>3</v>
      </c>
      <c r="E94" s="965">
        <f t="shared" si="10"/>
        <v>8.6455331412103754E-3</v>
      </c>
      <c r="G94" s="1206" t="s">
        <v>1127</v>
      </c>
      <c r="H94" s="1206"/>
      <c r="I94" s="1011">
        <v>1</v>
      </c>
      <c r="J94" s="965">
        <f t="shared" si="11"/>
        <v>0.25</v>
      </c>
      <c r="K94" s="1012"/>
      <c r="L94" s="927"/>
      <c r="M94" s="1000"/>
      <c r="N94" s="927"/>
    </row>
    <row r="95" spans="2:21" s="921" customFormat="1" ht="15" customHeight="1" x14ac:dyDescent="0.2">
      <c r="B95" s="1010" t="s">
        <v>429</v>
      </c>
      <c r="C95" s="935"/>
      <c r="D95" s="964">
        <v>2</v>
      </c>
      <c r="E95" s="965">
        <f t="shared" si="10"/>
        <v>5.763688760806916E-3</v>
      </c>
      <c r="G95" s="1206" t="s">
        <v>1128</v>
      </c>
      <c r="H95" s="1206"/>
      <c r="I95" s="1011">
        <v>2</v>
      </c>
      <c r="J95" s="965">
        <f t="shared" si="11"/>
        <v>0.5</v>
      </c>
      <c r="K95" s="1012"/>
      <c r="L95" s="927"/>
      <c r="M95" s="1014"/>
      <c r="N95" s="927"/>
    </row>
    <row r="96" spans="2:21" s="921" customFormat="1" ht="15" customHeight="1" x14ac:dyDescent="0.2">
      <c r="B96" s="1010" t="s">
        <v>1302</v>
      </c>
      <c r="C96" s="935"/>
      <c r="D96" s="964">
        <v>25</v>
      </c>
      <c r="E96" s="965">
        <f t="shared" si="10"/>
        <v>7.2046109510086456E-2</v>
      </c>
      <c r="G96" s="1013" t="s">
        <v>1129</v>
      </c>
      <c r="H96" s="1013"/>
      <c r="I96" s="1015">
        <v>0</v>
      </c>
      <c r="J96" s="1016">
        <f t="shared" si="11"/>
        <v>0</v>
      </c>
      <c r="K96" s="1017"/>
      <c r="L96" s="927"/>
      <c r="M96" s="1013"/>
      <c r="N96" s="927"/>
    </row>
    <row r="97" spans="2:14" s="921" customFormat="1" ht="15" customHeight="1" x14ac:dyDescent="0.2">
      <c r="B97" s="1010" t="s">
        <v>431</v>
      </c>
      <c r="C97" s="935"/>
      <c r="D97" s="964">
        <v>9</v>
      </c>
      <c r="E97" s="965">
        <f t="shared" si="10"/>
        <v>2.5936599423631124E-2</v>
      </c>
      <c r="G97" s="1206" t="s">
        <v>1130</v>
      </c>
      <c r="H97" s="1206"/>
      <c r="I97" s="1011">
        <v>0</v>
      </c>
      <c r="J97" s="965">
        <f t="shared" si="11"/>
        <v>0</v>
      </c>
      <c r="K97" s="1012"/>
      <c r="L97" s="927"/>
      <c r="M97" s="1013"/>
      <c r="N97" s="927"/>
    </row>
    <row r="98" spans="2:14" s="921" customFormat="1" ht="15" customHeight="1" x14ac:dyDescent="0.2">
      <c r="B98" s="1010" t="s">
        <v>432</v>
      </c>
      <c r="C98" s="935"/>
      <c r="D98" s="964">
        <v>1</v>
      </c>
      <c r="E98" s="965">
        <f t="shared" si="10"/>
        <v>2.881844380403458E-3</v>
      </c>
      <c r="G98" s="1206" t="s">
        <v>1131</v>
      </c>
      <c r="H98" s="1206"/>
      <c r="I98" s="1011">
        <v>0</v>
      </c>
      <c r="J98" s="965">
        <f t="shared" si="11"/>
        <v>0</v>
      </c>
      <c r="K98" s="1012"/>
      <c r="L98" s="927"/>
      <c r="M98" s="1013"/>
      <c r="N98" s="1013"/>
    </row>
    <row r="99" spans="2:14" s="921" customFormat="1" ht="15" customHeight="1" x14ac:dyDescent="0.2">
      <c r="B99" s="1010" t="s">
        <v>433</v>
      </c>
      <c r="C99" s="935"/>
      <c r="D99" s="964">
        <v>0</v>
      </c>
      <c r="E99" s="965">
        <f t="shared" si="10"/>
        <v>0</v>
      </c>
      <c r="G99" s="1206" t="s">
        <v>1132</v>
      </c>
      <c r="H99" s="1206"/>
      <c r="I99" s="1011">
        <v>0</v>
      </c>
      <c r="J99" s="965">
        <f t="shared" si="11"/>
        <v>0</v>
      </c>
      <c r="K99" s="1012"/>
      <c r="L99" s="927"/>
      <c r="M99" s="1013"/>
      <c r="N99" s="1206"/>
    </row>
    <row r="100" spans="2:14" s="921" customFormat="1" ht="15" customHeight="1" x14ac:dyDescent="0.2">
      <c r="B100" s="1010" t="s">
        <v>434</v>
      </c>
      <c r="C100" s="935"/>
      <c r="D100" s="964">
        <v>6</v>
      </c>
      <c r="E100" s="965">
        <f t="shared" si="10"/>
        <v>1.7291066282420751E-2</v>
      </c>
      <c r="G100" s="1206" t="s">
        <v>1133</v>
      </c>
      <c r="H100" s="1206"/>
      <c r="I100" s="1011">
        <v>0</v>
      </c>
      <c r="J100" s="965">
        <f t="shared" si="11"/>
        <v>0</v>
      </c>
      <c r="K100" s="1012"/>
      <c r="L100" s="927"/>
      <c r="M100" s="1009"/>
      <c r="N100" s="1206"/>
    </row>
    <row r="101" spans="2:14" s="921" customFormat="1" ht="15" customHeight="1" thickBot="1" x14ac:dyDescent="0.25">
      <c r="B101" s="1010" t="s">
        <v>435</v>
      </c>
      <c r="C101" s="935"/>
      <c r="D101" s="964">
        <v>10</v>
      </c>
      <c r="E101" s="965">
        <f t="shared" si="10"/>
        <v>2.8818443804034581E-2</v>
      </c>
      <c r="G101" s="1206" t="s">
        <v>1134</v>
      </c>
      <c r="H101" s="1206"/>
      <c r="I101" s="1011">
        <v>0</v>
      </c>
      <c r="J101" s="965">
        <f t="shared" si="11"/>
        <v>0</v>
      </c>
      <c r="K101" s="1012"/>
      <c r="L101" s="927"/>
      <c r="M101" s="1000"/>
      <c r="N101" s="1206"/>
    </row>
    <row r="102" spans="2:14" s="921" customFormat="1" ht="15" customHeight="1" x14ac:dyDescent="0.2">
      <c r="B102" s="1010" t="s">
        <v>436</v>
      </c>
      <c r="C102" s="935"/>
      <c r="D102" s="964">
        <v>12</v>
      </c>
      <c r="E102" s="965">
        <f t="shared" si="10"/>
        <v>3.4582132564841501E-2</v>
      </c>
      <c r="G102" s="1663" t="s">
        <v>1</v>
      </c>
      <c r="H102" s="1663"/>
      <c r="I102" s="1663">
        <f>SUM(I90:I101)</f>
        <v>4</v>
      </c>
      <c r="J102" s="1660">
        <f>SUM(J90:J101)</f>
        <v>1</v>
      </c>
      <c r="K102" s="1018"/>
      <c r="L102" s="927"/>
      <c r="M102" s="1000"/>
      <c r="N102" s="1206"/>
    </row>
    <row r="103" spans="2:14" s="921" customFormat="1" ht="15" customHeight="1" x14ac:dyDescent="0.2">
      <c r="B103" s="1019" t="s">
        <v>437</v>
      </c>
      <c r="C103" s="1206"/>
      <c r="D103" s="964">
        <v>3</v>
      </c>
      <c r="E103" s="965">
        <f t="shared" si="10"/>
        <v>8.6455331412103754E-3</v>
      </c>
      <c r="G103" s="927"/>
      <c r="J103" s="927"/>
      <c r="K103" s="1020"/>
      <c r="L103" s="927"/>
      <c r="M103" s="1000"/>
      <c r="N103" s="1206"/>
    </row>
    <row r="104" spans="2:14" s="921" customFormat="1" ht="15" customHeight="1" thickBot="1" x14ac:dyDescent="0.25">
      <c r="B104" s="1019" t="s">
        <v>1303</v>
      </c>
      <c r="C104" s="1206"/>
      <c r="D104" s="964">
        <v>226</v>
      </c>
      <c r="E104" s="965">
        <f t="shared" si="10"/>
        <v>0.65129682997118155</v>
      </c>
      <c r="G104" s="927"/>
      <c r="J104" s="927"/>
      <c r="K104" s="1020"/>
      <c r="L104" s="927"/>
      <c r="M104" s="1000"/>
      <c r="N104" s="1013"/>
    </row>
    <row r="105" spans="2:14" s="921" customFormat="1" ht="15" customHeight="1" x14ac:dyDescent="0.2">
      <c r="B105" s="1019" t="s">
        <v>1304</v>
      </c>
      <c r="C105" s="1206"/>
      <c r="D105" s="964">
        <v>9</v>
      </c>
      <c r="E105" s="965">
        <f t="shared" si="10"/>
        <v>2.5936599423631124E-2</v>
      </c>
      <c r="G105" s="1021"/>
      <c r="H105" s="1022"/>
      <c r="I105" s="1022"/>
      <c r="J105" s="1023"/>
      <c r="K105" s="1024"/>
      <c r="L105" s="927"/>
      <c r="M105" s="1000"/>
      <c r="N105" s="1013"/>
    </row>
    <row r="106" spans="2:14" s="921" customFormat="1" ht="15" customHeight="1" x14ac:dyDescent="0.25">
      <c r="B106" s="1019" t="s">
        <v>438</v>
      </c>
      <c r="C106" s="1206"/>
      <c r="D106" s="964">
        <v>3</v>
      </c>
      <c r="E106" s="965">
        <f t="shared" si="10"/>
        <v>8.6455331412103754E-3</v>
      </c>
      <c r="G106" s="1025" t="s">
        <v>1135</v>
      </c>
      <c r="H106" s="1026"/>
      <c r="I106" s="1026"/>
      <c r="J106" s="1027"/>
      <c r="K106" s="1024"/>
      <c r="L106" s="927"/>
      <c r="M106" s="1014"/>
      <c r="N106" s="1013"/>
    </row>
    <row r="107" spans="2:14" s="921" customFormat="1" ht="15" customHeight="1" x14ac:dyDescent="0.2">
      <c r="B107" s="1019" t="s">
        <v>204</v>
      </c>
      <c r="C107" s="1206"/>
      <c r="D107" s="964">
        <v>0</v>
      </c>
      <c r="E107" s="965">
        <f t="shared" si="10"/>
        <v>0</v>
      </c>
      <c r="G107" s="1006" t="s">
        <v>1136</v>
      </c>
      <c r="H107" s="928"/>
      <c r="I107" s="1007" t="s">
        <v>1068</v>
      </c>
      <c r="J107" s="1028" t="s">
        <v>18</v>
      </c>
      <c r="K107" s="1008"/>
      <c r="L107" s="927"/>
      <c r="M107" s="1013"/>
      <c r="N107" s="1013"/>
    </row>
    <row r="108" spans="2:14" s="921" customFormat="1" ht="15" customHeight="1" x14ac:dyDescent="0.2">
      <c r="B108" s="1019" t="s">
        <v>1137</v>
      </c>
      <c r="C108" s="1206"/>
      <c r="D108" s="964">
        <v>2</v>
      </c>
      <c r="E108" s="965">
        <f t="shared" si="10"/>
        <v>5.763688760806916E-3</v>
      </c>
      <c r="G108" s="1029" t="s">
        <v>1121</v>
      </c>
      <c r="H108" s="1030"/>
      <c r="I108" s="1031">
        <f>D116</f>
        <v>347</v>
      </c>
      <c r="J108" s="1032">
        <f>I108/$I$111</f>
        <v>0.75599128540305016</v>
      </c>
      <c r="K108" s="1033"/>
      <c r="L108" s="927"/>
      <c r="M108" s="1013"/>
      <c r="N108" s="1013"/>
    </row>
    <row r="109" spans="2:14" s="921" customFormat="1" ht="15" customHeight="1" x14ac:dyDescent="0.2">
      <c r="B109" s="1019" t="s">
        <v>441</v>
      </c>
      <c r="C109" s="1206"/>
      <c r="D109" s="964">
        <v>1</v>
      </c>
      <c r="E109" s="965">
        <f t="shared" si="10"/>
        <v>2.881844380403458E-3</v>
      </c>
      <c r="G109" s="1029" t="s">
        <v>1122</v>
      </c>
      <c r="H109" s="1030"/>
      <c r="I109" s="1031">
        <f>I102</f>
        <v>4</v>
      </c>
      <c r="J109" s="1032">
        <f>I109/$I$111</f>
        <v>8.7145969498910684E-3</v>
      </c>
      <c r="K109" s="1033"/>
      <c r="L109" s="927"/>
      <c r="M109" s="1013"/>
      <c r="N109" s="1013"/>
    </row>
    <row r="110" spans="2:14" s="921" customFormat="1" ht="15" customHeight="1" thickBot="1" x14ac:dyDescent="0.25">
      <c r="B110" s="1019" t="s">
        <v>442</v>
      </c>
      <c r="C110" s="1206"/>
      <c r="D110" s="964">
        <v>6</v>
      </c>
      <c r="E110" s="965">
        <f t="shared" si="10"/>
        <v>1.7291066282420751E-2</v>
      </c>
      <c r="G110" s="1029" t="s">
        <v>409</v>
      </c>
      <c r="H110" s="1030"/>
      <c r="I110" s="1031">
        <v>108</v>
      </c>
      <c r="J110" s="1032">
        <f>I110/$I$111</f>
        <v>0.23529411764705882</v>
      </c>
      <c r="K110" s="1033"/>
      <c r="L110" s="927"/>
      <c r="M110" s="1013"/>
      <c r="N110" s="1013"/>
    </row>
    <row r="111" spans="2:14" s="921" customFormat="1" ht="15" customHeight="1" x14ac:dyDescent="0.2">
      <c r="B111" s="1019" t="s">
        <v>443</v>
      </c>
      <c r="C111" s="1206"/>
      <c r="D111" s="964">
        <v>6</v>
      </c>
      <c r="E111" s="965">
        <f t="shared" si="10"/>
        <v>1.7291066282420751E-2</v>
      </c>
      <c r="G111" s="1664" t="s">
        <v>1</v>
      </c>
      <c r="H111" s="1663"/>
      <c r="I111" s="1665">
        <f>SUM(I108:I110)</f>
        <v>459</v>
      </c>
      <c r="J111" s="1666">
        <f>I111/$I$111</f>
        <v>1</v>
      </c>
      <c r="K111" s="1034"/>
      <c r="L111" s="927"/>
      <c r="M111" s="1013"/>
      <c r="N111" s="1013"/>
    </row>
    <row r="112" spans="2:14" s="921" customFormat="1" ht="15" customHeight="1" x14ac:dyDescent="0.2">
      <c r="B112" s="1019" t="s">
        <v>444</v>
      </c>
      <c r="C112" s="1206"/>
      <c r="D112" s="964">
        <v>1</v>
      </c>
      <c r="E112" s="965">
        <f t="shared" si="10"/>
        <v>2.881844380403458E-3</v>
      </c>
      <c r="G112" s="1035"/>
      <c r="H112" s="1036"/>
      <c r="I112" s="1037"/>
      <c r="J112" s="1038"/>
      <c r="K112" s="1033"/>
      <c r="L112" s="927"/>
      <c r="M112" s="1013"/>
      <c r="N112" s="1013"/>
    </row>
    <row r="113" spans="2:17" s="921" customFormat="1" ht="15" customHeight="1" thickBot="1" x14ac:dyDescent="0.25">
      <c r="B113" s="1019" t="s">
        <v>445</v>
      </c>
      <c r="C113" s="1206"/>
      <c r="D113" s="964">
        <v>1</v>
      </c>
      <c r="E113" s="965">
        <f t="shared" si="10"/>
        <v>2.881844380403458E-3</v>
      </c>
      <c r="G113" s="1039"/>
      <c r="H113" s="1040"/>
      <c r="I113" s="1040"/>
      <c r="J113" s="1041"/>
      <c r="K113" s="1024"/>
      <c r="L113" s="927"/>
      <c r="M113" s="927"/>
      <c r="N113" s="1013"/>
    </row>
    <row r="114" spans="2:17" s="921" customFormat="1" ht="15" customHeight="1" x14ac:dyDescent="0.2">
      <c r="B114" s="1019" t="s">
        <v>446</v>
      </c>
      <c r="C114" s="1206"/>
      <c r="D114" s="964">
        <v>0</v>
      </c>
      <c r="E114" s="965">
        <f t="shared" si="10"/>
        <v>0</v>
      </c>
      <c r="G114" s="927"/>
      <c r="H114" s="927"/>
      <c r="I114" s="927"/>
      <c r="J114" s="927"/>
      <c r="K114" s="1024"/>
      <c r="L114" s="927"/>
      <c r="M114" s="927"/>
      <c r="N114" s="927"/>
    </row>
    <row r="115" spans="2:17" s="921" customFormat="1" ht="15" customHeight="1" thickBot="1" x14ac:dyDescent="0.25">
      <c r="B115" s="1019" t="s">
        <v>447</v>
      </c>
      <c r="C115" s="1206"/>
      <c r="D115" s="964">
        <v>2</v>
      </c>
      <c r="E115" s="965">
        <f t="shared" si="10"/>
        <v>5.763688760806916E-3</v>
      </c>
      <c r="G115" s="927"/>
      <c r="H115" s="927"/>
      <c r="I115" s="927"/>
      <c r="J115" s="927"/>
      <c r="K115" s="1020"/>
      <c r="L115" s="927"/>
      <c r="M115" s="927"/>
      <c r="N115" s="927"/>
    </row>
    <row r="116" spans="2:17" s="921" customFormat="1" ht="15" customHeight="1" x14ac:dyDescent="0.2">
      <c r="B116" s="1664" t="s">
        <v>1</v>
      </c>
      <c r="C116" s="1663"/>
      <c r="D116" s="1657">
        <f>SUM(D90:D115)</f>
        <v>347</v>
      </c>
      <c r="E116" s="1660">
        <f>SUM(E90:E115)</f>
        <v>1.0000000000000002</v>
      </c>
      <c r="F116" s="927"/>
      <c r="G116" s="927"/>
      <c r="H116" s="927"/>
      <c r="I116" s="927"/>
      <c r="J116" s="927"/>
      <c r="K116" s="1020"/>
      <c r="L116" s="927"/>
      <c r="M116" s="927"/>
      <c r="N116" s="927"/>
    </row>
    <row r="117" spans="2:17" s="921" customFormat="1" ht="9.75" customHeight="1" x14ac:dyDescent="0.2">
      <c r="B117" s="1667" t="s">
        <v>1305</v>
      </c>
      <c r="C117" s="927"/>
      <c r="D117" s="927"/>
      <c r="E117" s="927"/>
      <c r="F117" s="927"/>
      <c r="G117" s="927"/>
      <c r="H117" s="927"/>
      <c r="I117" s="927"/>
      <c r="J117" s="927"/>
      <c r="K117" s="1020"/>
    </row>
    <row r="118" spans="2:17" s="921" customFormat="1" ht="9.75" customHeight="1" x14ac:dyDescent="0.2">
      <c r="B118" s="1667" t="s">
        <v>1306</v>
      </c>
      <c r="C118" s="927"/>
      <c r="D118" s="927"/>
      <c r="E118" s="927"/>
      <c r="F118" s="927"/>
      <c r="G118" s="927"/>
      <c r="H118" s="927"/>
      <c r="I118" s="927"/>
      <c r="J118" s="927"/>
      <c r="K118" s="1020"/>
    </row>
    <row r="119" spans="2:17" s="921" customFormat="1" ht="12" customHeight="1" thickBot="1" x14ac:dyDescent="0.25">
      <c r="B119" s="1668" t="s">
        <v>1307</v>
      </c>
      <c r="C119" s="1042"/>
      <c r="D119" s="1042"/>
      <c r="E119" s="1042"/>
      <c r="F119" s="1042"/>
      <c r="G119" s="1042"/>
      <c r="H119" s="1042"/>
      <c r="I119" s="1042"/>
      <c r="J119" s="1042"/>
      <c r="K119" s="1043"/>
    </row>
    <row r="120" spans="2:17" s="921" customFormat="1" ht="15.75" customHeight="1" thickBot="1" x14ac:dyDescent="0.25"/>
    <row r="121" spans="2:17" s="921" customFormat="1" ht="15.75" customHeight="1" x14ac:dyDescent="0.2">
      <c r="B121" s="1044"/>
      <c r="C121" s="1045"/>
      <c r="D121" s="1045"/>
      <c r="E121" s="1045"/>
      <c r="F121" s="1045"/>
      <c r="G121" s="1045"/>
      <c r="H121" s="1045"/>
      <c r="I121" s="1045"/>
      <c r="J121" s="1045"/>
      <c r="K121" s="1045"/>
      <c r="L121" s="1045"/>
      <c r="M121" s="1045"/>
      <c r="N121" s="1045"/>
      <c r="O121" s="1045"/>
      <c r="P121" s="1045"/>
      <c r="Q121" s="1046"/>
    </row>
    <row r="122" spans="2:17" s="921" customFormat="1" ht="15.75" customHeight="1" x14ac:dyDescent="0.2">
      <c r="B122" s="1047"/>
      <c r="C122" s="1004" t="s">
        <v>1138</v>
      </c>
      <c r="D122" s="923"/>
      <c r="E122" s="1048"/>
      <c r="F122" s="1013"/>
      <c r="G122" s="1013"/>
      <c r="H122" s="927"/>
      <c r="I122" s="927"/>
      <c r="J122" s="927"/>
      <c r="K122" s="927"/>
      <c r="L122" s="927"/>
      <c r="M122" s="927"/>
      <c r="N122" s="927"/>
      <c r="O122" s="927"/>
      <c r="P122" s="927"/>
      <c r="Q122" s="1020"/>
    </row>
    <row r="123" spans="2:17" s="921" customFormat="1" ht="15.75" customHeight="1" thickBot="1" x14ac:dyDescent="0.25">
      <c r="B123" s="1019"/>
      <c r="C123" s="926"/>
      <c r="D123" s="926"/>
      <c r="E123" s="926"/>
      <c r="F123" s="1013"/>
      <c r="G123" s="1013"/>
      <c r="H123" s="927"/>
      <c r="I123" s="927"/>
      <c r="J123" s="927"/>
      <c r="K123" s="927"/>
      <c r="L123" s="927"/>
      <c r="M123" s="927"/>
      <c r="N123" s="927"/>
      <c r="O123" s="927"/>
      <c r="P123" s="927"/>
      <c r="Q123" s="1020"/>
    </row>
    <row r="124" spans="2:17" s="921" customFormat="1" ht="15.75" customHeight="1" thickTop="1" x14ac:dyDescent="0.2">
      <c r="B124" s="1019"/>
      <c r="C124" s="1395" t="s">
        <v>0</v>
      </c>
      <c r="D124" s="1396" t="s">
        <v>880</v>
      </c>
      <c r="E124" s="1397"/>
      <c r="F124" s="1398" t="s">
        <v>1139</v>
      </c>
      <c r="G124" s="1013"/>
      <c r="H124" s="927"/>
      <c r="I124" s="927"/>
      <c r="J124" s="927"/>
      <c r="K124" s="927"/>
      <c r="L124" s="927"/>
      <c r="M124" s="927"/>
      <c r="N124" s="927"/>
      <c r="O124" s="927"/>
      <c r="P124" s="927"/>
      <c r="Q124" s="1020"/>
    </row>
    <row r="125" spans="2:17" s="921" customFormat="1" ht="15.75" customHeight="1" x14ac:dyDescent="0.2">
      <c r="B125" s="1019"/>
      <c r="C125" s="1395"/>
      <c r="D125" s="1207">
        <v>2017</v>
      </c>
      <c r="E125" s="1207">
        <v>2018</v>
      </c>
      <c r="F125" s="1399"/>
      <c r="G125" s="1013"/>
      <c r="H125" s="927"/>
      <c r="I125" s="927"/>
      <c r="J125" s="927"/>
      <c r="K125" s="927"/>
      <c r="L125" s="927"/>
      <c r="M125" s="927"/>
      <c r="N125" s="927"/>
      <c r="O125" s="927"/>
      <c r="P125" s="927"/>
      <c r="Q125" s="1020"/>
    </row>
    <row r="126" spans="2:17" s="921" customFormat="1" ht="15.75" customHeight="1" x14ac:dyDescent="0.2">
      <c r="B126" s="1019"/>
      <c r="C126" s="1669" t="s">
        <v>7</v>
      </c>
      <c r="D126" s="1670">
        <v>211</v>
      </c>
      <c r="E126" s="1671">
        <v>211</v>
      </c>
      <c r="F126" s="1052">
        <f>(E126/D126)-1</f>
        <v>0</v>
      </c>
      <c r="G126" s="1013"/>
      <c r="H126" s="927"/>
      <c r="I126" s="927"/>
      <c r="J126" s="927"/>
      <c r="K126" s="927"/>
      <c r="L126" s="927"/>
      <c r="M126" s="927"/>
      <c r="N126" s="927"/>
      <c r="O126" s="927"/>
      <c r="P126" s="927"/>
      <c r="Q126" s="1020"/>
    </row>
    <row r="127" spans="2:17" s="921" customFormat="1" ht="15.75" customHeight="1" thickBot="1" x14ac:dyDescent="0.25">
      <c r="B127" s="1019"/>
      <c r="C127" s="1049" t="s">
        <v>8</v>
      </c>
      <c r="D127" s="1050">
        <v>254</v>
      </c>
      <c r="E127" s="1051">
        <v>248</v>
      </c>
      <c r="F127" s="1052">
        <f>(E127/D127)-1</f>
        <v>-2.3622047244094446E-2</v>
      </c>
      <c r="G127" s="1013"/>
      <c r="H127" s="927"/>
      <c r="I127" s="927"/>
      <c r="J127" s="927"/>
      <c r="K127" s="927"/>
      <c r="L127" s="927"/>
      <c r="M127" s="927"/>
      <c r="N127" s="927"/>
      <c r="O127" s="927"/>
      <c r="P127" s="927"/>
      <c r="Q127" s="1020"/>
    </row>
    <row r="128" spans="2:17" s="921" customFormat="1" ht="15.75" hidden="1" customHeight="1" x14ac:dyDescent="0.2">
      <c r="B128" s="1047"/>
      <c r="C128" s="1053" t="s">
        <v>9</v>
      </c>
      <c r="D128" s="1054"/>
      <c r="E128" s="1055"/>
      <c r="F128" s="1052" t="e">
        <f t="shared" ref="F128:F137" si="12">(D128/E128)-1</f>
        <v>#DIV/0!</v>
      </c>
      <c r="G128" s="1013"/>
      <c r="H128" s="927"/>
      <c r="I128" s="927"/>
      <c r="J128" s="927"/>
      <c r="K128" s="927"/>
      <c r="L128" s="927"/>
      <c r="M128" s="927"/>
      <c r="N128" s="927"/>
      <c r="O128" s="927"/>
      <c r="P128" s="927"/>
      <c r="Q128" s="1020"/>
    </row>
    <row r="129" spans="2:17" s="921" customFormat="1" ht="15.75" hidden="1" customHeight="1" x14ac:dyDescent="0.2">
      <c r="B129" s="1047"/>
      <c r="C129" s="1053" t="s">
        <v>10</v>
      </c>
      <c r="D129" s="1054"/>
      <c r="E129" s="1055"/>
      <c r="F129" s="1052" t="e">
        <f t="shared" si="12"/>
        <v>#DIV/0!</v>
      </c>
      <c r="G129" s="1013"/>
      <c r="H129" s="927"/>
      <c r="I129" s="927"/>
      <c r="J129" s="927"/>
      <c r="K129" s="927"/>
      <c r="L129" s="927"/>
      <c r="M129" s="927"/>
      <c r="N129" s="927"/>
      <c r="O129" s="927"/>
      <c r="P129" s="927"/>
      <c r="Q129" s="1020"/>
    </row>
    <row r="130" spans="2:17" s="921" customFormat="1" ht="15.75" hidden="1" customHeight="1" x14ac:dyDescent="0.2">
      <c r="B130" s="1047"/>
      <c r="C130" s="1053" t="s">
        <v>11</v>
      </c>
      <c r="D130" s="1054"/>
      <c r="E130" s="1055"/>
      <c r="F130" s="1052" t="e">
        <f t="shared" si="12"/>
        <v>#DIV/0!</v>
      </c>
      <c r="G130" s="1013"/>
      <c r="H130" s="927"/>
      <c r="I130" s="927"/>
      <c r="J130" s="927"/>
      <c r="K130" s="927"/>
      <c r="L130" s="927"/>
      <c r="M130" s="927"/>
      <c r="N130" s="927"/>
      <c r="O130" s="927"/>
      <c r="P130" s="927"/>
      <c r="Q130" s="1020"/>
    </row>
    <row r="131" spans="2:17" s="921" customFormat="1" ht="15.75" hidden="1" customHeight="1" x14ac:dyDescent="0.2">
      <c r="B131" s="1047"/>
      <c r="C131" s="1056" t="s">
        <v>12</v>
      </c>
      <c r="D131" s="1057"/>
      <c r="E131" s="1058"/>
      <c r="F131" s="1052" t="e">
        <f t="shared" si="12"/>
        <v>#DIV/0!</v>
      </c>
      <c r="G131" s="1013"/>
      <c r="H131" s="927"/>
      <c r="I131" s="927"/>
      <c r="J131" s="927"/>
      <c r="K131" s="927"/>
      <c r="L131" s="927"/>
      <c r="M131" s="927"/>
      <c r="N131" s="927"/>
      <c r="O131" s="927"/>
      <c r="P131" s="927"/>
      <c r="Q131" s="1020"/>
    </row>
    <row r="132" spans="2:17" s="921" customFormat="1" ht="15.75" hidden="1" customHeight="1" x14ac:dyDescent="0.2">
      <c r="B132" s="1047"/>
      <c r="C132" s="1056" t="s">
        <v>13</v>
      </c>
      <c r="D132" s="1057"/>
      <c r="E132" s="1058"/>
      <c r="F132" s="1052" t="e">
        <f t="shared" si="12"/>
        <v>#DIV/0!</v>
      </c>
      <c r="G132" s="1013"/>
      <c r="H132" s="927"/>
      <c r="I132" s="927"/>
      <c r="J132" s="927"/>
      <c r="K132" s="927"/>
      <c r="L132" s="927"/>
      <c r="M132" s="927"/>
      <c r="N132" s="927"/>
      <c r="O132" s="927"/>
      <c r="P132" s="927"/>
      <c r="Q132" s="1020"/>
    </row>
    <row r="133" spans="2:17" s="921" customFormat="1" ht="15.75" hidden="1" customHeight="1" x14ac:dyDescent="0.2">
      <c r="B133" s="1047"/>
      <c r="C133" s="1056" t="s">
        <v>14</v>
      </c>
      <c r="D133" s="1057"/>
      <c r="E133" s="1058"/>
      <c r="F133" s="1052" t="e">
        <f t="shared" si="12"/>
        <v>#DIV/0!</v>
      </c>
      <c r="G133" s="1013"/>
      <c r="H133" s="927"/>
      <c r="I133" s="927"/>
      <c r="J133" s="927"/>
      <c r="K133" s="927"/>
      <c r="L133" s="927"/>
      <c r="M133" s="927"/>
      <c r="N133" s="927"/>
      <c r="O133" s="927"/>
      <c r="P133" s="927"/>
      <c r="Q133" s="1020"/>
    </row>
    <row r="134" spans="2:17" s="921" customFormat="1" ht="15.75" hidden="1" customHeight="1" x14ac:dyDescent="0.2">
      <c r="B134" s="1047"/>
      <c r="C134" s="1053" t="s">
        <v>39</v>
      </c>
      <c r="D134" s="1054"/>
      <c r="E134" s="1055"/>
      <c r="F134" s="1052" t="e">
        <f t="shared" si="12"/>
        <v>#DIV/0!</v>
      </c>
      <c r="G134" s="1013"/>
      <c r="H134" s="927"/>
      <c r="I134" s="927"/>
      <c r="J134" s="927"/>
      <c r="K134" s="927"/>
      <c r="L134" s="927"/>
      <c r="M134" s="927"/>
      <c r="N134" s="927"/>
      <c r="O134" s="927"/>
      <c r="P134" s="927"/>
      <c r="Q134" s="1020"/>
    </row>
    <row r="135" spans="2:17" s="921" customFormat="1" ht="15.75" hidden="1" customHeight="1" x14ac:dyDescent="0.2">
      <c r="B135" s="1047"/>
      <c r="C135" s="1056" t="s">
        <v>15</v>
      </c>
      <c r="D135" s="1057"/>
      <c r="E135" s="1058"/>
      <c r="F135" s="1052" t="e">
        <f t="shared" si="12"/>
        <v>#DIV/0!</v>
      </c>
      <c r="G135" s="1013"/>
      <c r="H135" s="927"/>
      <c r="I135" s="927"/>
      <c r="J135" s="927"/>
      <c r="K135" s="927"/>
      <c r="L135" s="927"/>
      <c r="M135" s="927"/>
      <c r="N135" s="927"/>
      <c r="O135" s="927"/>
      <c r="P135" s="927"/>
      <c r="Q135" s="1020"/>
    </row>
    <row r="136" spans="2:17" s="921" customFormat="1" ht="15.75" hidden="1" customHeight="1" x14ac:dyDescent="0.2">
      <c r="B136" s="1047"/>
      <c r="C136" s="1056" t="s">
        <v>16</v>
      </c>
      <c r="D136" s="1057"/>
      <c r="E136" s="1058"/>
      <c r="F136" s="1052" t="e">
        <f t="shared" si="12"/>
        <v>#DIV/0!</v>
      </c>
      <c r="G136" s="1013"/>
      <c r="H136" s="927"/>
      <c r="I136" s="927"/>
      <c r="J136" s="927"/>
      <c r="K136" s="927"/>
      <c r="L136" s="927"/>
      <c r="M136" s="927"/>
      <c r="N136" s="927"/>
      <c r="O136" s="927"/>
      <c r="P136" s="927"/>
      <c r="Q136" s="1020"/>
    </row>
    <row r="137" spans="2:17" s="921" customFormat="1" ht="15.75" hidden="1" customHeight="1" thickBot="1" x14ac:dyDescent="0.25">
      <c r="B137" s="1047"/>
      <c r="C137" s="1056" t="s">
        <v>17</v>
      </c>
      <c r="D137" s="1057"/>
      <c r="E137" s="1058"/>
      <c r="F137" s="1052" t="e">
        <f t="shared" si="12"/>
        <v>#DIV/0!</v>
      </c>
      <c r="G137" s="1013"/>
      <c r="H137" s="927"/>
      <c r="I137" s="927"/>
      <c r="J137" s="927"/>
      <c r="K137" s="927"/>
      <c r="L137" s="927"/>
      <c r="M137" s="927"/>
      <c r="N137" s="927"/>
      <c r="O137" s="927"/>
      <c r="P137" s="927"/>
      <c r="Q137" s="1020"/>
    </row>
    <row r="138" spans="2:17" s="921" customFormat="1" ht="15.75" customHeight="1" thickBot="1" x14ac:dyDescent="0.25">
      <c r="B138" s="1047"/>
      <c r="C138" s="1650" t="s">
        <v>1</v>
      </c>
      <c r="D138" s="1672">
        <f>SUM(D126:D133)</f>
        <v>465</v>
      </c>
      <c r="E138" s="1672">
        <f>SUM(E126:E133)</f>
        <v>459</v>
      </c>
      <c r="F138" s="1673">
        <f>(E138/D138)-1</f>
        <v>-1.2903225806451646E-2</v>
      </c>
      <c r="G138" s="1013"/>
      <c r="H138" s="927"/>
      <c r="I138" s="927"/>
      <c r="J138" s="927"/>
      <c r="K138" s="927"/>
      <c r="L138" s="927"/>
      <c r="M138" s="927"/>
      <c r="N138" s="927"/>
      <c r="O138" s="927"/>
      <c r="P138" s="927"/>
      <c r="Q138" s="1020"/>
    </row>
    <row r="139" spans="2:17" s="921" customFormat="1" ht="15.75" customHeight="1" thickTop="1" x14ac:dyDescent="0.2">
      <c r="B139" s="1047"/>
      <c r="C139" s="935"/>
      <c r="D139" s="1059"/>
      <c r="E139" s="1059"/>
      <c r="F139" s="1013"/>
      <c r="G139" s="1013"/>
      <c r="H139" s="927"/>
      <c r="I139" s="927"/>
      <c r="J139" s="927"/>
      <c r="K139" s="927"/>
      <c r="L139" s="927"/>
      <c r="M139" s="927"/>
      <c r="N139" s="927"/>
      <c r="O139" s="927"/>
      <c r="P139" s="927"/>
      <c r="Q139" s="1020"/>
    </row>
    <row r="140" spans="2:17" s="921" customFormat="1" ht="15.75" customHeight="1" x14ac:dyDescent="0.2">
      <c r="B140" s="1047"/>
      <c r="C140" s="935"/>
      <c r="D140" s="1059"/>
      <c r="E140" s="1059"/>
      <c r="F140" s="1013"/>
      <c r="G140" s="1013"/>
      <c r="H140" s="927"/>
      <c r="I140" s="927"/>
      <c r="J140" s="927"/>
      <c r="K140" s="927"/>
      <c r="L140" s="927"/>
      <c r="M140" s="927"/>
      <c r="N140" s="927"/>
      <c r="O140" s="927"/>
      <c r="P140" s="927"/>
      <c r="Q140" s="1020"/>
    </row>
    <row r="141" spans="2:17" s="921" customFormat="1" ht="15.75" customHeight="1" x14ac:dyDescent="0.2">
      <c r="B141" s="1047"/>
      <c r="C141" s="935"/>
      <c r="D141" s="1059"/>
      <c r="E141" s="1059"/>
      <c r="F141" s="1013"/>
      <c r="G141" s="1013"/>
      <c r="H141" s="927"/>
      <c r="I141" s="927"/>
      <c r="J141" s="927"/>
      <c r="K141" s="927"/>
      <c r="L141" s="927"/>
      <c r="M141" s="927"/>
      <c r="N141" s="927"/>
      <c r="O141" s="927"/>
      <c r="P141" s="927"/>
      <c r="Q141" s="1020"/>
    </row>
    <row r="142" spans="2:17" s="921" customFormat="1" ht="15.75" customHeight="1" x14ac:dyDescent="0.2">
      <c r="B142" s="1047"/>
      <c r="C142" s="935"/>
      <c r="D142" s="1059"/>
      <c r="E142" s="1059"/>
      <c r="F142" s="1013"/>
      <c r="G142" s="1013"/>
      <c r="H142" s="927"/>
      <c r="I142" s="927"/>
      <c r="J142" s="927"/>
      <c r="K142" s="927"/>
      <c r="L142" s="927"/>
      <c r="M142" s="927"/>
      <c r="N142" s="927"/>
      <c r="O142" s="927"/>
      <c r="P142" s="927"/>
      <c r="Q142" s="1020"/>
    </row>
    <row r="143" spans="2:17" s="921" customFormat="1" ht="15.75" customHeight="1" x14ac:dyDescent="0.2">
      <c r="B143" s="1060"/>
      <c r="C143" s="935"/>
      <c r="D143" s="1059"/>
      <c r="E143" s="1059"/>
      <c r="F143" s="1013"/>
      <c r="G143" s="927"/>
      <c r="H143" s="927"/>
      <c r="I143" s="927"/>
      <c r="J143" s="927"/>
      <c r="K143" s="927"/>
      <c r="L143" s="927"/>
      <c r="M143" s="927"/>
      <c r="N143" s="927"/>
      <c r="O143" s="927"/>
      <c r="P143" s="927"/>
      <c r="Q143" s="1020"/>
    </row>
    <row r="144" spans="2:17" s="921" customFormat="1" ht="15.75" customHeight="1" thickBot="1" x14ac:dyDescent="0.25">
      <c r="B144" s="1061"/>
      <c r="C144" s="1062"/>
      <c r="D144" s="1063"/>
      <c r="E144" s="1063"/>
      <c r="F144" s="1042"/>
      <c r="G144" s="1042"/>
      <c r="H144" s="1042"/>
      <c r="I144" s="1042"/>
      <c r="J144" s="1042"/>
      <c r="K144" s="1042"/>
      <c r="L144" s="1042"/>
      <c r="M144" s="1042"/>
      <c r="N144" s="1042"/>
      <c r="O144" s="1042"/>
      <c r="P144" s="1042"/>
      <c r="Q144" s="1043"/>
    </row>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sheetData>
  <mergeCells count="21">
    <mergeCell ref="C124:C125"/>
    <mergeCell ref="D124:E124"/>
    <mergeCell ref="F124:F125"/>
    <mergeCell ref="B63:D63"/>
    <mergeCell ref="Q63:R63"/>
    <mergeCell ref="B64:D64"/>
    <mergeCell ref="B65:D65"/>
    <mergeCell ref="B66:D66"/>
    <mergeCell ref="P86:T86"/>
    <mergeCell ref="L57:Q57"/>
    <mergeCell ref="B58:D58"/>
    <mergeCell ref="B59:D59"/>
    <mergeCell ref="B60:D60"/>
    <mergeCell ref="B61:D61"/>
    <mergeCell ref="B62:D62"/>
    <mergeCell ref="B3:U4"/>
    <mergeCell ref="B5:U5"/>
    <mergeCell ref="B7:U8"/>
    <mergeCell ref="L30:O30"/>
    <mergeCell ref="B46:G46"/>
    <mergeCell ref="L53:R53"/>
  </mergeCells>
  <printOptions horizontalCentered="1"/>
  <pageMargins left="0.35433070866141736" right="0.11811023622047245" top="0.11811023622047245" bottom="0.11811023622047245" header="0.31496062992125984" footer="7.874015748031496E-2"/>
  <pageSetup paperSize="9" scale="70" orientation="portrait" r:id="rId1"/>
  <rowBreaks count="1" manualBreakCount="1">
    <brk id="85" max="2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18</vt:i4>
      </vt:variant>
    </vt:vector>
  </HeadingPairs>
  <TitlesOfParts>
    <vt:vector size="31" baseType="lpstr">
      <vt:lpstr>Casos CEM</vt:lpstr>
      <vt:lpstr>Feminicidio</vt:lpstr>
      <vt:lpstr>Tentativa</vt:lpstr>
      <vt:lpstr>Eventos</vt:lpstr>
      <vt:lpstr>Linea100</vt:lpstr>
      <vt:lpstr>CAI</vt:lpstr>
      <vt:lpstr>Reviesfo</vt:lpstr>
      <vt:lpstr>SAU</vt:lpstr>
      <vt:lpstr>Chat 100</vt:lpstr>
      <vt:lpstr>RITA</vt:lpstr>
      <vt:lpstr>ER Casos</vt:lpstr>
      <vt:lpstr>ER AER</vt:lpstr>
      <vt:lpstr>Acoso Virtual</vt:lpstr>
      <vt:lpstr>'Acoso Virtual'!Área_de_impresión</vt:lpstr>
      <vt:lpstr>CAI!Área_de_impresión</vt:lpstr>
      <vt:lpstr>'Casos CEM'!Área_de_impresión</vt:lpstr>
      <vt:lpstr>'Chat 100'!Área_de_impresión</vt:lpstr>
      <vt:lpstr>'ER AER'!Área_de_impresión</vt:lpstr>
      <vt:lpstr>'ER Casos'!Área_de_impresión</vt:lpstr>
      <vt:lpstr>Eventos!Área_de_impresión</vt:lpstr>
      <vt:lpstr>Feminicidio!Área_de_impresión</vt:lpstr>
      <vt:lpstr>Linea100!Área_de_impresión</vt:lpstr>
      <vt:lpstr>Reviesfo!Área_de_impresión</vt:lpstr>
      <vt:lpstr>RITA!Área_de_impresión</vt:lpstr>
      <vt:lpstr>SAU!Área_de_impresión</vt:lpstr>
      <vt:lpstr>Tentativa!Área_de_impresión</vt:lpstr>
      <vt:lpstr>CAI!Títulos_a_imprimir</vt:lpstr>
      <vt:lpstr>Linea100!Títulos_a_imprimir</vt:lpstr>
      <vt:lpstr>Reviesfo!Títulos_a_imprimir</vt:lpstr>
      <vt:lpstr>RITA!Títulos_a_imprimir</vt:lpstr>
      <vt:lpstr>SAU!Títulos_a_imprimir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mllanos</dc:creator>
  <cp:lastModifiedBy>Marleny Llanos</cp:lastModifiedBy>
  <cp:lastPrinted>2018-03-10T00:23:58Z</cp:lastPrinted>
  <dcterms:created xsi:type="dcterms:W3CDTF">2014-04-07T17:49:13Z</dcterms:created>
  <dcterms:modified xsi:type="dcterms:W3CDTF">2018-03-10T00:52:45Z</dcterms:modified>
</cp:coreProperties>
</file>