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CAI!#REF!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[11]Casos!#REF!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318" i="1" s="1"/>
  <c r="M290" i="1"/>
  <c r="L290" i="1"/>
  <c r="K290" i="1"/>
  <c r="F290" i="1"/>
  <c r="E290" i="1"/>
  <c r="D290" i="1"/>
  <c r="C290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J290" i="1" s="1"/>
  <c r="M291" i="1" s="1"/>
  <c r="B278" i="1"/>
  <c r="B290" i="1" s="1"/>
  <c r="D268" i="1"/>
  <c r="C268" i="1"/>
  <c r="B268" i="1"/>
  <c r="D262" i="1"/>
  <c r="D261" i="1"/>
  <c r="D260" i="1"/>
  <c r="D259" i="1"/>
  <c r="D258" i="1"/>
  <c r="D257" i="1"/>
  <c r="D256" i="1"/>
  <c r="G235" i="1"/>
  <c r="G236" i="1" s="1"/>
  <c r="F235" i="1"/>
  <c r="F236" i="1" s="1"/>
  <c r="H234" i="1"/>
  <c r="I234" i="1" s="1"/>
  <c r="H229" i="1"/>
  <c r="I229" i="1" s="1"/>
  <c r="E198" i="1"/>
  <c r="D198" i="1"/>
  <c r="C198" i="1"/>
  <c r="B192" i="1"/>
  <c r="B191" i="1"/>
  <c r="B190" i="1"/>
  <c r="B189" i="1"/>
  <c r="B188" i="1"/>
  <c r="B187" i="1"/>
  <c r="B198" i="1" s="1"/>
  <c r="B186" i="1"/>
  <c r="D178" i="1"/>
  <c r="C178" i="1"/>
  <c r="B172" i="1"/>
  <c r="B178" i="1" s="1"/>
  <c r="B171" i="1"/>
  <c r="B170" i="1"/>
  <c r="B169" i="1"/>
  <c r="B168" i="1"/>
  <c r="B167" i="1"/>
  <c r="B166" i="1"/>
  <c r="H157" i="1"/>
  <c r="G157" i="1"/>
  <c r="F157" i="1"/>
  <c r="E157" i="1"/>
  <c r="D157" i="1"/>
  <c r="C157" i="1"/>
  <c r="B157" i="1" s="1"/>
  <c r="B151" i="1"/>
  <c r="B150" i="1"/>
  <c r="B149" i="1"/>
  <c r="B148" i="1"/>
  <c r="B147" i="1"/>
  <c r="B146" i="1"/>
  <c r="B145" i="1"/>
  <c r="E139" i="1"/>
  <c r="D139" i="1"/>
  <c r="C139" i="1"/>
  <c r="B139" i="1"/>
  <c r="B133" i="1"/>
  <c r="B132" i="1"/>
  <c r="B131" i="1"/>
  <c r="B130" i="1"/>
  <c r="B129" i="1"/>
  <c r="B128" i="1"/>
  <c r="B127" i="1"/>
  <c r="K291" i="1" l="1"/>
  <c r="D291" i="1"/>
  <c r="F291" i="1"/>
  <c r="E291" i="1"/>
  <c r="C291" i="1"/>
  <c r="F158" i="1"/>
  <c r="G158" i="1"/>
  <c r="E158" i="1"/>
  <c r="D158" i="1"/>
  <c r="C158" i="1"/>
  <c r="H158" i="1"/>
  <c r="E199" i="1"/>
  <c r="D199" i="1"/>
  <c r="C199" i="1"/>
  <c r="B199" i="1" s="1"/>
  <c r="L291" i="1"/>
  <c r="D179" i="1"/>
  <c r="C179" i="1"/>
  <c r="I319" i="1"/>
  <c r="G319" i="1"/>
  <c r="H319" i="1"/>
  <c r="F319" i="1"/>
  <c r="H235" i="1"/>
  <c r="E319" i="1" l="1"/>
  <c r="B291" i="1"/>
  <c r="B158" i="1"/>
  <c r="B179" i="1"/>
  <c r="J291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<sst xmlns="http://schemas.openxmlformats.org/spreadsheetml/2006/main" count="908" uniqueCount="110">
  <si>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</si>
  <si>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</si>
  <si>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</si>
  <si>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</si>
  <si>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</si>
  <si>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</si>
  <si>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</si>
  <si>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</si>
  <si>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</si>
  <si>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</si>
  <si>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</si>
  <si>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</si>
  <si>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</si>
  <si>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Julio 2018 (Preliminar)</t>
  </si>
  <si>
    <t>Número de casos atendidos por CAI y mes</t>
  </si>
  <si>
    <t>Total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</si>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</sst>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left" vertical="center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Border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3" fontId="3" fillId="6" borderId="10" xfId="2" applyNumberFormat="1" applyFont="1" applyFill="1" applyBorder="1" applyAlignment="1">
      <alignment horizontal="center" vertical="center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0" fontId="4" fillId="4" borderId="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vertical="center"/>
    </xf>
    <xf numFmtId="0" fontId="4" fillId="6" borderId="11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3" fontId="3" fillId="6" borderId="12" xfId="2" applyNumberFormat="1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3" fontId="12" fillId="3" borderId="0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Continuous" vertical="center" wrapText="1"/>
    </xf>
    <xf numFmtId="0" fontId="15" fillId="2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2" fillId="5" borderId="0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Continuous" vertical="center"/>
    </xf>
    <xf numFmtId="0" fontId="3" fillId="6" borderId="10" xfId="2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 applyProtection="1">
      <alignment horizontal="center"/>
      <protection hidden="1"/>
    </xf>
    <xf numFmtId="0" fontId="3" fillId="6" borderId="11" xfId="2" applyFont="1" applyFill="1" applyBorder="1" applyAlignment="1" applyProtection="1">
      <alignment horizontal="center" vertical="center"/>
      <protection hidden="1"/>
    </xf>
    <xf numFmtId="0" fontId="3" fillId="6" borderId="12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center" vertical="center"/>
    </xf>
    <xf numFmtId="3" fontId="12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0" fontId="3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3" fillId="6" borderId="11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>
      <alignment horizontal="left"/>
    </xf>
    <xf numFmtId="0" fontId="3" fillId="6" borderId="0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left"/>
    </xf>
    <xf numFmtId="3" fontId="12" fillId="3" borderId="0" xfId="2" applyNumberFormat="1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0" fontId="3" fillId="6" borderId="12" xfId="2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0" fontId="4" fillId="6" borderId="23" xfId="2" applyFont="1" applyFill="1" applyBorder="1" applyAlignment="1" applyProtection="1">
      <alignment horizontal="center" vertical="center"/>
      <protection hidden="1"/>
    </xf>
    <xf numFmtId="0" fontId="18" fillId="6" borderId="23" xfId="2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0" fontId="4" fillId="6" borderId="0" xfId="2" applyFont="1" applyFill="1" applyBorder="1" applyAlignment="1" applyProtection="1">
      <alignment horizontal="center" vertical="center"/>
      <protection hidden="1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3" fontId="19" fillId="3" borderId="0" xfId="2" applyNumberFormat="1" applyFont="1" applyFill="1" applyBorder="1" applyAlignment="1">
      <alignment horizontal="center" vertical="center"/>
    </xf>
    <xf numFmtId="3" fontId="8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 applyProtection="1">
      <alignment horizontal="center" vertical="center"/>
      <protection hidden="1"/>
    </xf>
    <xf numFmtId="3" fontId="18" fillId="4" borderId="0" xfId="2" applyNumberFormat="1" applyFont="1" applyFill="1" applyBorder="1" applyAlignment="1">
      <alignment vertical="center"/>
    </xf>
    <xf numFmtId="9" fontId="18" fillId="4" borderId="0" xfId="2" applyNumberFormat="1" applyFont="1" applyFill="1" applyBorder="1" applyAlignment="1">
      <alignment vertical="center"/>
    </xf>
    <xf numFmtId="0" fontId="3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horizontal="left" vertical="center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4" fillId="6" borderId="26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center" vertical="center"/>
    </xf>
    <xf numFmtId="165" fontId="4" fillId="6" borderId="27" xfId="2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3" fontId="4" fillId="4" borderId="0" xfId="2" applyNumberFormat="1" applyFont="1" applyFill="1" applyBorder="1" applyAlignment="1" applyProtection="1">
      <alignment horizontal="center" vertical="center"/>
      <protection hidden="1"/>
    </xf>
    <xf numFmtId="3" fontId="3" fillId="6" borderId="10" xfId="2" applyNumberFormat="1" applyFont="1" applyFill="1" applyBorder="1" applyAlignment="1">
      <alignment horizontal="center"/>
    </xf>
    <xf numFmtId="3" fontId="4" fillId="6" borderId="10" xfId="2" applyNumberFormat="1" applyFont="1" applyFill="1" applyBorder="1" applyAlignment="1" applyProtection="1">
      <alignment horizontal="center" vertical="center"/>
      <protection hidden="1"/>
    </xf>
    <xf numFmtId="3" fontId="4" fillId="6" borderId="11" xfId="2" applyNumberFormat="1" applyFont="1" applyFill="1" applyBorder="1" applyAlignment="1" applyProtection="1">
      <alignment horizontal="center" vertical="center"/>
      <protection hidden="1"/>
    </xf>
    <xf numFmtId="3" fontId="3" fillId="6" borderId="11" xfId="2" applyNumberFormat="1" applyFont="1" applyFill="1" applyBorder="1" applyAlignment="1">
      <alignment horizontal="center"/>
    </xf>
    <xf numFmtId="3" fontId="3" fillId="6" borderId="12" xfId="2" applyNumberFormat="1" applyFont="1" applyFill="1" applyBorder="1" applyAlignment="1">
      <alignment horizontal="center"/>
    </xf>
    <xf numFmtId="3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Border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8" xfId="2" applyFont="1" applyFill="1" applyBorder="1" applyAlignment="1">
      <alignment horizontal="left" vertical="center" wrapText="1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1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 applyAlignment="1"/>
    <xf numFmtId="0" fontId="4" fillId="6" borderId="11" xfId="2" applyFont="1" applyFill="1" applyBorder="1" applyAlignment="1"/>
    <xf numFmtId="0" fontId="4" fillId="6" borderId="12" xfId="2" applyFont="1" applyFill="1" applyBorder="1" applyAlignment="1"/>
  </cellXfs>
  <cellStyles count="4">
    <cellStyle name="Normal" xfId="0" builtinId="0"/>
    <cellStyle name="Normal 2" xfId="2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0.12654867256637167</c:v>
                </c:pt>
                <c:pt idx="2">
                  <c:v>0.26548672566371684</c:v>
                </c:pt>
                <c:pt idx="3">
                  <c:v>0.3176991150442478</c:v>
                </c:pt>
                <c:pt idx="4">
                  <c:v>0.22920353982300884</c:v>
                </c:pt>
                <c:pt idx="5">
                  <c:v>6.1061946902654866E-2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666224"/>
        <c:axId val="332666616"/>
      </c:barChart>
      <c:catAx>
        <c:axId val="33266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2666616"/>
        <c:crosses val="autoZero"/>
        <c:auto val="1"/>
        <c:lblAlgn val="ctr"/>
        <c:lblOffset val="100"/>
        <c:noMultiLvlLbl val="0"/>
      </c:catAx>
      <c:valAx>
        <c:axId val="3326666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266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79</c:v>
                </c:pt>
                <c:pt idx="1">
                  <c:v>1051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3504836798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891848"/>
        <c:axId val="334892240"/>
      </c:barChart>
      <c:catAx>
        <c:axId val="33489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4892240"/>
        <c:crosses val="autoZero"/>
        <c:auto val="1"/>
        <c:lblAlgn val="ctr"/>
        <c:lblOffset val="100"/>
        <c:noMultiLvlLbl val="0"/>
      </c:catAx>
      <c:valAx>
        <c:axId val="33489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4891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0311497286"/>
          <c:y val="0.90732909071297596"/>
          <c:w val="0.49335221195668783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#,##0</c:formatCode>
                <c:ptCount val="4"/>
                <c:pt idx="0">
                  <c:v>1115</c:v>
                </c:pt>
                <c:pt idx="1">
                  <c:v>5684</c:v>
                </c:pt>
                <c:pt idx="2">
                  <c:v>3506</c:v>
                </c:pt>
                <c:pt idx="3">
                  <c:v>12672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893024"/>
        <c:axId val="334893416"/>
      </c:barChart>
      <c:catAx>
        <c:axId val="334893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4893416"/>
        <c:crosses val="autoZero"/>
        <c:auto val="1"/>
        <c:lblAlgn val="ctr"/>
        <c:lblOffset val="100"/>
        <c:noMultiLvlLbl val="0"/>
      </c:catAx>
      <c:valAx>
        <c:axId val="33489341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489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881</c:v>
                </c:pt>
                <c:pt idx="1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562</c:v>
                </c:pt>
                <c:pt idx="1">
                  <c:v>269</c:v>
                </c:pt>
                <c:pt idx="2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4894592"/>
        <c:axId val="334894984"/>
      </c:barChart>
      <c:catAx>
        <c:axId val="3348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4894984"/>
        <c:crosses val="autoZero"/>
        <c:auto val="1"/>
        <c:lblAlgn val="ctr"/>
        <c:lblOffset val="100"/>
        <c:noMultiLvlLbl val="0"/>
      </c:catAx>
      <c:valAx>
        <c:axId val="334894984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489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JULIO/ESTADISTICAS/Estad&#237;sticas_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Chat 100"/>
      <sheetName val="Feminicidio"/>
      <sheetName val="Linea 100"/>
      <sheetName val="REVIESFO"/>
      <sheetName val="SAU"/>
      <sheetName val="ACOSO_VIRTUAL"/>
      <sheetName val="TEST_ACOSO_VIRTUAL"/>
      <sheetName val="ER Casos"/>
      <sheetName val="ER AER"/>
    </sheetNames>
    <sheetDataSet>
      <sheetData sheetId="0">
        <row r="126">
          <cell r="C126" t="str">
            <v>Breña</v>
          </cell>
          <cell r="D126" t="str">
            <v>Carmen de 
la Legua Reynoso</v>
          </cell>
          <cell r="E126" t="str">
            <v>Huamanga</v>
          </cell>
        </row>
        <row r="139">
          <cell r="C139">
            <v>562</v>
          </cell>
          <cell r="D139">
            <v>269</v>
          </cell>
          <cell r="E139">
            <v>299</v>
          </cell>
        </row>
        <row r="144">
          <cell r="C144" t="str">
            <v>0-17 años</v>
          </cell>
          <cell r="D144" t="str">
            <v>18-25 años</v>
          </cell>
          <cell r="E144" t="str">
            <v>26-35 años</v>
          </cell>
          <cell r="F144" t="str">
            <v>36-45 años</v>
          </cell>
          <cell r="G144" t="str">
            <v>46-59 años</v>
          </cell>
          <cell r="H144" t="str">
            <v>60 + años</v>
          </cell>
        </row>
        <row r="158">
          <cell r="C158">
            <v>0</v>
          </cell>
          <cell r="D158">
            <v>0.12654867256637167</v>
          </cell>
          <cell r="E158">
            <v>0.26548672566371684</v>
          </cell>
          <cell r="F158">
            <v>0.3176991150442478</v>
          </cell>
          <cell r="G158">
            <v>0.22920353982300884</v>
          </cell>
          <cell r="H158">
            <v>6.1061946902654866E-2</v>
          </cell>
        </row>
        <row r="165">
          <cell r="C165" t="str">
            <v>No Trabaja</v>
          </cell>
          <cell r="D165" t="str">
            <v>Si Trabaja</v>
          </cell>
        </row>
        <row r="178">
          <cell r="C178">
            <v>79</v>
          </cell>
          <cell r="D178">
            <v>1051</v>
          </cell>
        </row>
        <row r="185">
          <cell r="C185" t="str">
            <v>Leve</v>
          </cell>
          <cell r="D185" t="str">
            <v>Moderado</v>
          </cell>
          <cell r="E185" t="str">
            <v>Alto</v>
          </cell>
        </row>
        <row r="186">
          <cell r="A186" t="str">
            <v>Ene</v>
          </cell>
          <cell r="C186">
            <v>71</v>
          </cell>
          <cell r="D186">
            <v>66</v>
          </cell>
          <cell r="E186">
            <v>0</v>
          </cell>
        </row>
        <row r="187">
          <cell r="A187" t="str">
            <v>Feb</v>
          </cell>
          <cell r="C187">
            <v>63</v>
          </cell>
          <cell r="D187">
            <v>69</v>
          </cell>
          <cell r="E187">
            <v>0</v>
          </cell>
        </row>
        <row r="188">
          <cell r="A188" t="str">
            <v>Mar</v>
          </cell>
          <cell r="C188">
            <v>67</v>
          </cell>
          <cell r="D188">
            <v>79</v>
          </cell>
          <cell r="E188">
            <v>0</v>
          </cell>
        </row>
        <row r="189">
          <cell r="A189" t="str">
            <v>Abr</v>
          </cell>
          <cell r="C189">
            <v>84</v>
          </cell>
          <cell r="D189">
            <v>70</v>
          </cell>
          <cell r="E189">
            <v>0</v>
          </cell>
        </row>
        <row r="190">
          <cell r="A190" t="str">
            <v>May</v>
          </cell>
          <cell r="C190">
            <v>86</v>
          </cell>
          <cell r="D190">
            <v>81</v>
          </cell>
          <cell r="E190">
            <v>0</v>
          </cell>
        </row>
        <row r="191">
          <cell r="A191" t="str">
            <v>Jun</v>
          </cell>
          <cell r="C191">
            <v>72</v>
          </cell>
          <cell r="D191">
            <v>105</v>
          </cell>
          <cell r="E191">
            <v>0</v>
          </cell>
        </row>
        <row r="192">
          <cell r="A192" t="str">
            <v>Jul</v>
          </cell>
          <cell r="C192">
            <v>77</v>
          </cell>
          <cell r="D192">
            <v>140</v>
          </cell>
          <cell r="E192">
            <v>0</v>
          </cell>
        </row>
        <row r="193">
          <cell r="A193" t="str">
            <v>Ago</v>
          </cell>
        </row>
        <row r="194">
          <cell r="A194" t="str">
            <v>Set</v>
          </cell>
        </row>
        <row r="195">
          <cell r="A195" t="str">
            <v>Oct</v>
          </cell>
        </row>
        <row r="196">
          <cell r="A196" t="str">
            <v>Nov</v>
          </cell>
        </row>
        <row r="197">
          <cell r="A197" t="str">
            <v>Dic</v>
          </cell>
        </row>
        <row r="229">
          <cell r="A229" t="str">
            <v>Pareja afectada</v>
          </cell>
          <cell r="H229">
            <v>881</v>
          </cell>
        </row>
        <row r="234">
          <cell r="A234" t="str">
            <v>Otra persona afectada (*)</v>
          </cell>
          <cell r="H234">
            <v>249</v>
          </cell>
        </row>
        <row r="296">
          <cell r="F296" t="str">
            <v>Admisión</v>
          </cell>
          <cell r="G296" t="str">
            <v>Psicología</v>
          </cell>
          <cell r="H296" t="str">
            <v>Social</v>
          </cell>
          <cell r="I296" t="str">
            <v>Psicoterapia</v>
          </cell>
        </row>
        <row r="318">
          <cell r="F318">
            <v>1115</v>
          </cell>
          <cell r="G318">
            <v>5684</v>
          </cell>
          <cell r="H318">
            <v>3506</v>
          </cell>
          <cell r="I318">
            <v>12672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85" zoomScaleNormal="100" zoomScaleSheetLayoutView="85" workbookViewId="0">
      <selection activeCell="C256" sqref="C256:C262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22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21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14.25" customHeigh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46.5" customHeight="1" x14ac:dyDescent="0.3">
      <c r="A126" s="21" t="s">
        <v>3</v>
      </c>
      <c r="B126" s="22" t="s">
        <v>15</v>
      </c>
      <c r="C126" s="23" t="s">
        <v>16</v>
      </c>
      <c r="D126" s="22" t="s">
        <v>17</v>
      </c>
      <c r="E126" s="23" t="s">
        <v>18</v>
      </c>
      <c r="F126" s="24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4.25" customHeight="1" x14ac:dyDescent="0.3">
      <c r="A127" s="25" t="s">
        <v>19</v>
      </c>
      <c r="B127" s="26">
        <f t="shared" ref="B127:B133" si="0">+SUM(C127:E127)</f>
        <v>137</v>
      </c>
      <c r="C127" s="27">
        <v>56</v>
      </c>
      <c r="D127" s="27">
        <v>38</v>
      </c>
      <c r="E127" s="27">
        <v>43</v>
      </c>
      <c r="F127" s="28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" customHeight="1" x14ac:dyDescent="0.3">
      <c r="A128" s="29" t="s">
        <v>20</v>
      </c>
      <c r="B128" s="26">
        <f t="shared" si="0"/>
        <v>132</v>
      </c>
      <c r="C128" s="30">
        <v>56</v>
      </c>
      <c r="D128" s="30">
        <v>29</v>
      </c>
      <c r="E128" s="30">
        <v>47</v>
      </c>
      <c r="F128" s="28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" customHeight="1" x14ac:dyDescent="0.3">
      <c r="A129" s="25" t="s">
        <v>21</v>
      </c>
      <c r="B129" s="26">
        <f t="shared" si="0"/>
        <v>146</v>
      </c>
      <c r="C129" s="27">
        <v>58</v>
      </c>
      <c r="D129" s="27">
        <v>40</v>
      </c>
      <c r="E129" s="27">
        <v>48</v>
      </c>
      <c r="F129" s="28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" customHeight="1" x14ac:dyDescent="0.3">
      <c r="A130" s="29" t="s">
        <v>22</v>
      </c>
      <c r="B130" s="26">
        <f t="shared" si="0"/>
        <v>154</v>
      </c>
      <c r="C130" s="27">
        <v>71</v>
      </c>
      <c r="D130" s="27">
        <v>38</v>
      </c>
      <c r="E130" s="27">
        <v>45</v>
      </c>
      <c r="F130" s="28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" customHeight="1" x14ac:dyDescent="0.3">
      <c r="A131" s="29" t="s">
        <v>23</v>
      </c>
      <c r="B131" s="26">
        <f t="shared" si="0"/>
        <v>167</v>
      </c>
      <c r="C131" s="27">
        <v>90</v>
      </c>
      <c r="D131" s="27">
        <v>43</v>
      </c>
      <c r="E131" s="27">
        <v>34</v>
      </c>
      <c r="F131" s="28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" customHeight="1" x14ac:dyDescent="0.3">
      <c r="A132" s="29" t="s">
        <v>24</v>
      </c>
      <c r="B132" s="26">
        <f t="shared" si="0"/>
        <v>177</v>
      </c>
      <c r="C132" s="27">
        <v>105</v>
      </c>
      <c r="D132" s="27">
        <v>38</v>
      </c>
      <c r="E132" s="27">
        <v>34</v>
      </c>
      <c r="F132" s="28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" customHeight="1" x14ac:dyDescent="0.3">
      <c r="A133" s="29" t="s">
        <v>25</v>
      </c>
      <c r="B133" s="26">
        <f t="shared" si="0"/>
        <v>217</v>
      </c>
      <c r="C133" s="27">
        <v>126</v>
      </c>
      <c r="D133" s="27">
        <v>43</v>
      </c>
      <c r="E133" s="27">
        <v>48</v>
      </c>
      <c r="F133" s="28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" customHeight="1" x14ac:dyDescent="0.3">
      <c r="A134" s="29" t="s">
        <v>26</v>
      </c>
      <c r="B134" s="26"/>
      <c r="C134" s="27"/>
      <c r="D134" s="27"/>
      <c r="E134" s="27"/>
      <c r="F134" s="28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" customHeight="1" x14ac:dyDescent="0.3">
      <c r="A135" s="29" t="s">
        <v>27</v>
      </c>
      <c r="B135" s="26"/>
      <c r="C135" s="27"/>
      <c r="D135" s="27"/>
      <c r="E135" s="27"/>
      <c r="F135" s="28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4.25" customHeight="1" x14ac:dyDescent="0.3">
      <c r="A136" s="29" t="s">
        <v>28</v>
      </c>
      <c r="B136" s="26"/>
      <c r="C136" s="27"/>
      <c r="D136" s="27"/>
      <c r="E136" s="27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" customHeight="1" x14ac:dyDescent="0.3">
      <c r="A137" s="29" t="s">
        <v>29</v>
      </c>
      <c r="B137" s="26"/>
      <c r="C137" s="30"/>
      <c r="D137" s="30"/>
      <c r="E137" s="30"/>
      <c r="F137" s="28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" customHeight="1" x14ac:dyDescent="0.3">
      <c r="A138" s="31" t="s">
        <v>30</v>
      </c>
      <c r="B138" s="32"/>
      <c r="C138" s="33"/>
      <c r="D138" s="33"/>
      <c r="E138" s="33"/>
      <c r="F138" s="28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9.5" customHeight="1" x14ac:dyDescent="0.3">
      <c r="A139" s="34" t="s">
        <v>15</v>
      </c>
      <c r="B139" s="35">
        <f>SUM(C139:E139)</f>
        <v>1130</v>
      </c>
      <c r="C139" s="34">
        <f>SUM(C127:C138)</f>
        <v>562</v>
      </c>
      <c r="D139" s="34">
        <f>SUM(D127:D138)</f>
        <v>269</v>
      </c>
      <c r="E139" s="34">
        <f>SUM(E127:E138)</f>
        <v>299</v>
      </c>
      <c r="F139" s="24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8" customHeigh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21.75" customHeight="1" thickBot="1" x14ac:dyDescent="0.25">
      <c r="A141" s="14" t="s">
        <v>31</v>
      </c>
      <c r="B141" s="15"/>
      <c r="C141" s="15"/>
      <c r="D141" s="15"/>
      <c r="E141" s="16"/>
      <c r="F141" s="14"/>
      <c r="G141" s="15"/>
      <c r="H141" s="16"/>
      <c r="I141" s="17"/>
      <c r="J141" s="17"/>
      <c r="K141" s="17"/>
      <c r="L141" s="17"/>
      <c r="M141" s="17"/>
      <c r="N141" s="17"/>
      <c r="O141" s="17"/>
    </row>
    <row r="142" spans="1:15" ht="14.25" customHeight="1" x14ac:dyDescent="0.25">
      <c r="A142" s="36"/>
      <c r="B142" s="37"/>
      <c r="C142" s="37"/>
      <c r="D142" s="38"/>
      <c r="E142" s="38"/>
      <c r="F142" s="38"/>
      <c r="G142" s="38"/>
      <c r="H142" s="39"/>
      <c r="I142" s="38"/>
      <c r="J142" s="38"/>
      <c r="K142" s="38"/>
      <c r="L142" s="38"/>
      <c r="M142" s="38"/>
      <c r="N142" s="38"/>
      <c r="O142" s="38"/>
    </row>
    <row r="143" spans="1:15" ht="15" customHeight="1" x14ac:dyDescent="0.2">
      <c r="A143" s="40" t="s">
        <v>32</v>
      </c>
      <c r="B143" s="41" t="s">
        <v>15</v>
      </c>
      <c r="C143" s="42" t="s">
        <v>33</v>
      </c>
      <c r="D143" s="42"/>
      <c r="E143" s="42"/>
      <c r="F143" s="42"/>
      <c r="G143" s="42"/>
      <c r="H143" s="42"/>
      <c r="I143" s="43"/>
      <c r="J143" s="43"/>
      <c r="K143" s="38"/>
      <c r="L143" s="38"/>
      <c r="M143" s="38"/>
      <c r="N143" s="38"/>
      <c r="O143" s="38"/>
    </row>
    <row r="144" spans="1:15" ht="15" customHeight="1" x14ac:dyDescent="0.2">
      <c r="A144" s="40"/>
      <c r="B144" s="41"/>
      <c r="C144" s="44" t="s">
        <v>34</v>
      </c>
      <c r="D144" s="45" t="s">
        <v>35</v>
      </c>
      <c r="E144" s="44" t="s">
        <v>36</v>
      </c>
      <c r="F144" s="45" t="s">
        <v>37</v>
      </c>
      <c r="G144" s="44" t="s">
        <v>38</v>
      </c>
      <c r="H144" s="46" t="s">
        <v>39</v>
      </c>
      <c r="I144" s="38"/>
      <c r="J144" s="38"/>
      <c r="K144" s="38"/>
      <c r="L144" s="38"/>
      <c r="M144" s="38"/>
      <c r="N144" s="47"/>
    </row>
    <row r="145" spans="1:15" ht="15" customHeight="1" x14ac:dyDescent="0.25">
      <c r="A145" s="25" t="s">
        <v>19</v>
      </c>
      <c r="B145" s="48">
        <f t="shared" ref="B145:B151" si="1">SUM(C145:H145)</f>
        <v>137</v>
      </c>
      <c r="C145" s="49">
        <v>0</v>
      </c>
      <c r="D145" s="49">
        <v>17</v>
      </c>
      <c r="E145" s="49">
        <v>34</v>
      </c>
      <c r="F145" s="49">
        <v>49</v>
      </c>
      <c r="G145" s="49">
        <v>31</v>
      </c>
      <c r="H145" s="49">
        <v>6</v>
      </c>
      <c r="I145" s="38"/>
      <c r="J145" s="38"/>
      <c r="K145" s="38"/>
      <c r="L145" s="38"/>
      <c r="M145" s="38"/>
      <c r="N145" s="47"/>
    </row>
    <row r="146" spans="1:15" ht="15" customHeight="1" x14ac:dyDescent="0.25">
      <c r="A146" s="29" t="s">
        <v>20</v>
      </c>
      <c r="B146" s="48">
        <f t="shared" si="1"/>
        <v>132</v>
      </c>
      <c r="C146" s="50">
        <v>0</v>
      </c>
      <c r="D146" s="50">
        <v>24</v>
      </c>
      <c r="E146" s="50">
        <v>30</v>
      </c>
      <c r="F146" s="50">
        <v>42</v>
      </c>
      <c r="G146" s="50">
        <v>27</v>
      </c>
      <c r="H146" s="50">
        <v>9</v>
      </c>
      <c r="I146" s="38"/>
      <c r="J146" s="38"/>
      <c r="K146" s="38"/>
      <c r="L146" s="38"/>
      <c r="M146" s="38"/>
      <c r="N146" s="47"/>
    </row>
    <row r="147" spans="1:15" ht="15" customHeight="1" x14ac:dyDescent="0.25">
      <c r="A147" s="29" t="s">
        <v>21</v>
      </c>
      <c r="B147" s="48">
        <f t="shared" si="1"/>
        <v>146</v>
      </c>
      <c r="C147" s="50">
        <v>0</v>
      </c>
      <c r="D147" s="50">
        <v>22</v>
      </c>
      <c r="E147" s="50">
        <v>43</v>
      </c>
      <c r="F147" s="50">
        <v>41</v>
      </c>
      <c r="G147" s="50">
        <v>29</v>
      </c>
      <c r="H147" s="50">
        <v>11</v>
      </c>
      <c r="I147" s="38"/>
      <c r="J147" s="38"/>
      <c r="K147" s="38"/>
      <c r="L147" s="38"/>
      <c r="M147" s="38"/>
      <c r="N147" s="47"/>
    </row>
    <row r="148" spans="1:15" ht="15" customHeight="1" x14ac:dyDescent="0.25">
      <c r="A148" s="29" t="s">
        <v>22</v>
      </c>
      <c r="B148" s="48">
        <f t="shared" si="1"/>
        <v>154</v>
      </c>
      <c r="C148" s="50">
        <v>0</v>
      </c>
      <c r="D148" s="50">
        <v>17</v>
      </c>
      <c r="E148" s="50">
        <v>44</v>
      </c>
      <c r="F148" s="50">
        <v>48</v>
      </c>
      <c r="G148" s="50">
        <v>34</v>
      </c>
      <c r="H148" s="50">
        <v>11</v>
      </c>
      <c r="I148" s="38"/>
      <c r="J148" s="38"/>
      <c r="K148" s="38"/>
      <c r="L148" s="38"/>
      <c r="M148" s="38"/>
      <c r="N148" s="47"/>
    </row>
    <row r="149" spans="1:15" ht="15" customHeight="1" x14ac:dyDescent="0.25">
      <c r="A149" s="29" t="s">
        <v>23</v>
      </c>
      <c r="B149" s="48">
        <f t="shared" si="1"/>
        <v>167</v>
      </c>
      <c r="C149" s="50">
        <v>0</v>
      </c>
      <c r="D149" s="50">
        <v>21</v>
      </c>
      <c r="E149" s="50">
        <v>48</v>
      </c>
      <c r="F149" s="50">
        <v>50</v>
      </c>
      <c r="G149" s="50">
        <v>41</v>
      </c>
      <c r="H149" s="50">
        <v>7</v>
      </c>
      <c r="I149" s="38"/>
      <c r="J149" s="38"/>
      <c r="K149" s="38"/>
      <c r="L149" s="38"/>
      <c r="M149" s="38"/>
      <c r="N149" s="47"/>
    </row>
    <row r="150" spans="1:15" ht="15" customHeight="1" x14ac:dyDescent="0.25">
      <c r="A150" s="29" t="s">
        <v>24</v>
      </c>
      <c r="B150" s="48">
        <f t="shared" si="1"/>
        <v>177</v>
      </c>
      <c r="C150" s="50">
        <v>0</v>
      </c>
      <c r="D150" s="50">
        <v>17</v>
      </c>
      <c r="E150" s="50">
        <v>46</v>
      </c>
      <c r="F150" s="50">
        <v>59</v>
      </c>
      <c r="G150" s="50">
        <v>43</v>
      </c>
      <c r="H150" s="50">
        <v>12</v>
      </c>
      <c r="I150" s="38"/>
      <c r="J150" s="38"/>
      <c r="K150" s="38"/>
      <c r="L150" s="38"/>
      <c r="M150" s="38"/>
      <c r="N150" s="47"/>
    </row>
    <row r="151" spans="1:15" ht="15" customHeight="1" x14ac:dyDescent="0.25">
      <c r="A151" s="29" t="s">
        <v>25</v>
      </c>
      <c r="B151" s="48">
        <f t="shared" si="1"/>
        <v>217</v>
      </c>
      <c r="C151" s="50">
        <v>0</v>
      </c>
      <c r="D151" s="50">
        <v>25</v>
      </c>
      <c r="E151" s="50">
        <v>55</v>
      </c>
      <c r="F151" s="50">
        <v>70</v>
      </c>
      <c r="G151" s="50">
        <v>54</v>
      </c>
      <c r="H151" s="50">
        <v>13</v>
      </c>
      <c r="I151" s="38"/>
      <c r="J151" s="38"/>
      <c r="K151" s="38"/>
      <c r="L151" s="38"/>
      <c r="M151" s="38"/>
      <c r="N151" s="47"/>
    </row>
    <row r="152" spans="1:15" ht="15" customHeight="1" x14ac:dyDescent="0.25">
      <c r="A152" s="29" t="s">
        <v>26</v>
      </c>
      <c r="B152" s="51"/>
      <c r="C152" s="50"/>
      <c r="D152" s="50"/>
      <c r="E152" s="50"/>
      <c r="F152" s="50"/>
      <c r="G152" s="50"/>
      <c r="H152" s="50"/>
      <c r="I152" s="38"/>
      <c r="J152" s="38"/>
      <c r="K152" s="38"/>
      <c r="L152" s="38"/>
      <c r="M152" s="38"/>
      <c r="N152" s="47"/>
    </row>
    <row r="153" spans="1:15" ht="15" customHeight="1" x14ac:dyDescent="0.25">
      <c r="A153" s="29" t="s">
        <v>27</v>
      </c>
      <c r="B153" s="51"/>
      <c r="C153" s="50"/>
      <c r="D153" s="50"/>
      <c r="E153" s="50"/>
      <c r="F153" s="50"/>
      <c r="G153" s="50"/>
      <c r="H153" s="50"/>
      <c r="I153" s="38"/>
      <c r="J153" s="38"/>
      <c r="K153" s="38"/>
      <c r="L153" s="38"/>
      <c r="M153" s="38"/>
      <c r="N153" s="47"/>
    </row>
    <row r="154" spans="1:15" ht="15" customHeight="1" x14ac:dyDescent="0.25">
      <c r="A154" s="29" t="s">
        <v>28</v>
      </c>
      <c r="B154" s="51"/>
      <c r="C154" s="50"/>
      <c r="D154" s="50"/>
      <c r="E154" s="50"/>
      <c r="F154" s="50"/>
      <c r="G154" s="50"/>
      <c r="H154" s="50"/>
      <c r="I154" s="38"/>
      <c r="J154" s="38"/>
      <c r="K154" s="38"/>
      <c r="L154" s="38"/>
      <c r="M154" s="38"/>
      <c r="N154" s="47"/>
    </row>
    <row r="155" spans="1:15" ht="15" customHeight="1" x14ac:dyDescent="0.25">
      <c r="A155" s="29" t="s">
        <v>29</v>
      </c>
      <c r="B155" s="51"/>
      <c r="C155" s="50"/>
      <c r="D155" s="50"/>
      <c r="E155" s="50"/>
      <c r="F155" s="50"/>
      <c r="G155" s="50"/>
      <c r="H155" s="50"/>
      <c r="I155" s="38"/>
      <c r="J155" s="38"/>
      <c r="K155" s="38"/>
      <c r="L155" s="38"/>
      <c r="M155" s="38"/>
      <c r="N155" s="47"/>
    </row>
    <row r="156" spans="1:15" ht="15" customHeight="1" x14ac:dyDescent="0.25">
      <c r="A156" s="31" t="s">
        <v>30</v>
      </c>
      <c r="B156" s="52"/>
      <c r="C156" s="53"/>
      <c r="D156" s="53"/>
      <c r="E156" s="53"/>
      <c r="F156" s="53"/>
      <c r="G156" s="53"/>
      <c r="H156" s="53"/>
      <c r="I156" s="38"/>
      <c r="J156" s="38"/>
      <c r="K156" s="38"/>
      <c r="L156" s="38"/>
      <c r="M156" s="38"/>
      <c r="N156" s="47"/>
    </row>
    <row r="157" spans="1:15" ht="15" customHeight="1" x14ac:dyDescent="0.2">
      <c r="A157" s="54" t="s">
        <v>15</v>
      </c>
      <c r="B157" s="55">
        <f>SUM(C157:H157)</f>
        <v>1130</v>
      </c>
      <c r="C157" s="54">
        <f t="shared" ref="C157:H157" si="2">SUM(C145:C156)</f>
        <v>0</v>
      </c>
      <c r="D157" s="54">
        <f t="shared" si="2"/>
        <v>143</v>
      </c>
      <c r="E157" s="54">
        <f t="shared" si="2"/>
        <v>300</v>
      </c>
      <c r="F157" s="54">
        <f t="shared" si="2"/>
        <v>359</v>
      </c>
      <c r="G157" s="54">
        <f t="shared" si="2"/>
        <v>259</v>
      </c>
      <c r="H157" s="54">
        <f t="shared" si="2"/>
        <v>69</v>
      </c>
      <c r="I157" s="38"/>
      <c r="J157" s="38"/>
      <c r="K157" s="38"/>
      <c r="L157" s="38"/>
      <c r="M157" s="38"/>
      <c r="N157" s="47"/>
    </row>
    <row r="158" spans="1:15" ht="15" customHeight="1" thickBot="1" x14ac:dyDescent="0.25">
      <c r="A158" s="56" t="s">
        <v>40</v>
      </c>
      <c r="B158" s="57">
        <f>SUM(C158:H158)</f>
        <v>0.99999999999999989</v>
      </c>
      <c r="C158" s="57">
        <f t="shared" ref="C158:H158" si="3">IF($B$157=0,"",C157/$B$157)</f>
        <v>0</v>
      </c>
      <c r="D158" s="57">
        <f t="shared" si="3"/>
        <v>0.12654867256637167</v>
      </c>
      <c r="E158" s="57">
        <f t="shared" si="3"/>
        <v>0.26548672566371684</v>
      </c>
      <c r="F158" s="57">
        <f t="shared" si="3"/>
        <v>0.3176991150442478</v>
      </c>
      <c r="G158" s="57">
        <f t="shared" si="3"/>
        <v>0.22920353982300884</v>
      </c>
      <c r="H158" s="57">
        <f t="shared" si="3"/>
        <v>6.1061946902654866E-2</v>
      </c>
      <c r="I158" s="38"/>
      <c r="J158" s="38"/>
    </row>
    <row r="159" spans="1:15" ht="15" customHeight="1" x14ac:dyDescent="0.2">
      <c r="A159" s="37"/>
      <c r="B159" s="37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ht="15.75" x14ac:dyDescent="0.2">
      <c r="A160" s="7" t="s">
        <v>41</v>
      </c>
      <c r="B160" s="37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ht="15.75" x14ac:dyDescent="0.2">
      <c r="A161" s="58" t="s">
        <v>42</v>
      </c>
      <c r="B161" s="37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ht="33.75" customHeight="1" thickBot="1" x14ac:dyDescent="0.25">
      <c r="A162" s="59" t="s">
        <v>43</v>
      </c>
      <c r="B162" s="59"/>
      <c r="C162" s="59"/>
      <c r="D162" s="59"/>
      <c r="E162" s="60"/>
      <c r="F162" s="61"/>
    </row>
    <row r="163" spans="1:15" ht="15" customHeight="1" x14ac:dyDescent="0.2">
      <c r="A163" s="62"/>
      <c r="B163" s="37"/>
      <c r="C163" s="37"/>
      <c r="D163" s="38"/>
      <c r="E163" s="38"/>
      <c r="F163" s="38"/>
      <c r="G163" s="38"/>
      <c r="H163" s="38"/>
      <c r="I163" s="38"/>
    </row>
    <row r="164" spans="1:15" ht="15" customHeight="1" x14ac:dyDescent="0.2">
      <c r="A164" s="40" t="s">
        <v>10</v>
      </c>
      <c r="B164" s="41" t="s">
        <v>15</v>
      </c>
      <c r="C164" s="42" t="s">
        <v>44</v>
      </c>
      <c r="D164" s="42"/>
      <c r="E164" s="63"/>
      <c r="F164" s="63"/>
      <c r="G164" s="63"/>
      <c r="H164" s="63"/>
    </row>
    <row r="165" spans="1:15" ht="15" customHeight="1" x14ac:dyDescent="0.2">
      <c r="A165" s="40"/>
      <c r="B165" s="41"/>
      <c r="C165" s="64" t="s">
        <v>45</v>
      </c>
      <c r="D165" s="65" t="s">
        <v>46</v>
      </c>
      <c r="E165" s="66"/>
      <c r="F165" s="66"/>
      <c r="G165" s="66"/>
      <c r="H165" s="66"/>
    </row>
    <row r="166" spans="1:15" ht="15" customHeight="1" x14ac:dyDescent="0.25">
      <c r="A166" s="67" t="s">
        <v>19</v>
      </c>
      <c r="B166" s="68">
        <f t="shared" ref="B166:B172" si="4">SUM(C166:D166)</f>
        <v>137</v>
      </c>
      <c r="C166" s="49">
        <v>9</v>
      </c>
      <c r="D166" s="49">
        <v>128</v>
      </c>
      <c r="E166" s="66"/>
      <c r="F166" s="66"/>
      <c r="G166" s="66"/>
      <c r="H166" s="66"/>
    </row>
    <row r="167" spans="1:15" ht="15" customHeight="1" x14ac:dyDescent="0.25">
      <c r="A167" s="69" t="s">
        <v>20</v>
      </c>
      <c r="B167" s="68">
        <f t="shared" si="4"/>
        <v>132</v>
      </c>
      <c r="C167" s="50">
        <v>4</v>
      </c>
      <c r="D167" s="50">
        <v>128</v>
      </c>
      <c r="E167" s="66"/>
      <c r="F167" s="66"/>
      <c r="G167" s="66"/>
      <c r="H167" s="66"/>
    </row>
    <row r="168" spans="1:15" ht="15" customHeight="1" x14ac:dyDescent="0.25">
      <c r="A168" s="69" t="s">
        <v>21</v>
      </c>
      <c r="B168" s="68">
        <f t="shared" si="4"/>
        <v>146</v>
      </c>
      <c r="C168" s="50">
        <v>8</v>
      </c>
      <c r="D168" s="50">
        <v>138</v>
      </c>
      <c r="E168" s="66"/>
      <c r="F168" s="66"/>
      <c r="G168" s="66"/>
      <c r="H168" s="66"/>
    </row>
    <row r="169" spans="1:15" ht="15" customHeight="1" x14ac:dyDescent="0.25">
      <c r="A169" s="69" t="s">
        <v>22</v>
      </c>
      <c r="B169" s="68">
        <f t="shared" si="4"/>
        <v>154</v>
      </c>
      <c r="C169" s="50">
        <v>15</v>
      </c>
      <c r="D169" s="50">
        <v>139</v>
      </c>
      <c r="E169" s="66"/>
      <c r="F169" s="66"/>
      <c r="G169" s="66"/>
      <c r="H169" s="66"/>
    </row>
    <row r="170" spans="1:15" ht="15" customHeight="1" x14ac:dyDescent="0.25">
      <c r="A170" s="69" t="s">
        <v>23</v>
      </c>
      <c r="B170" s="68">
        <f t="shared" si="4"/>
        <v>167</v>
      </c>
      <c r="C170" s="50">
        <v>9</v>
      </c>
      <c r="D170" s="50">
        <v>158</v>
      </c>
      <c r="E170" s="66"/>
      <c r="F170" s="66"/>
      <c r="G170" s="66"/>
      <c r="H170" s="66"/>
    </row>
    <row r="171" spans="1:15" ht="15" customHeight="1" x14ac:dyDescent="0.25">
      <c r="A171" s="69" t="s">
        <v>24</v>
      </c>
      <c r="B171" s="68">
        <f t="shared" si="4"/>
        <v>177</v>
      </c>
      <c r="C171" s="50">
        <v>13</v>
      </c>
      <c r="D171" s="50">
        <v>164</v>
      </c>
      <c r="E171" s="66"/>
      <c r="F171" s="66"/>
      <c r="G171" s="66"/>
      <c r="H171" s="66"/>
    </row>
    <row r="172" spans="1:15" ht="15" customHeight="1" x14ac:dyDescent="0.25">
      <c r="A172" s="69" t="s">
        <v>25</v>
      </c>
      <c r="B172" s="68">
        <f t="shared" si="4"/>
        <v>217</v>
      </c>
      <c r="C172" s="50">
        <v>21</v>
      </c>
      <c r="D172" s="50">
        <v>196</v>
      </c>
      <c r="E172" s="66"/>
      <c r="F172" s="66"/>
    </row>
    <row r="173" spans="1:15" ht="15" customHeight="1" x14ac:dyDescent="0.25">
      <c r="A173" s="69" t="s">
        <v>26</v>
      </c>
      <c r="B173" s="70"/>
      <c r="C173" s="50"/>
      <c r="D173" s="50"/>
      <c r="E173" s="66"/>
      <c r="F173" s="66"/>
    </row>
    <row r="174" spans="1:15" ht="15" customHeight="1" x14ac:dyDescent="0.25">
      <c r="A174" s="69" t="s">
        <v>27</v>
      </c>
      <c r="B174" s="70"/>
      <c r="C174" s="50"/>
      <c r="D174" s="50"/>
      <c r="E174" s="66"/>
      <c r="F174" s="66"/>
    </row>
    <row r="175" spans="1:15" ht="15" customHeight="1" x14ac:dyDescent="0.25">
      <c r="A175" s="69" t="s">
        <v>28</v>
      </c>
      <c r="B175" s="70"/>
      <c r="C175" s="50"/>
      <c r="D175" s="50"/>
      <c r="E175" s="66"/>
      <c r="F175" s="66"/>
    </row>
    <row r="176" spans="1:15" ht="15" customHeight="1" x14ac:dyDescent="0.25">
      <c r="A176" s="69" t="s">
        <v>29</v>
      </c>
      <c r="B176" s="70"/>
      <c r="C176" s="50"/>
      <c r="D176" s="50"/>
      <c r="E176" s="66"/>
      <c r="F176" s="66"/>
    </row>
    <row r="177" spans="1:15" ht="15" customHeight="1" x14ac:dyDescent="0.25">
      <c r="A177" s="71" t="s">
        <v>30</v>
      </c>
      <c r="B177" s="72"/>
      <c r="C177" s="73"/>
      <c r="D177" s="73"/>
      <c r="E177" s="66"/>
      <c r="F177" s="66"/>
    </row>
    <row r="178" spans="1:15" ht="15" customHeight="1" x14ac:dyDescent="0.25">
      <c r="A178" s="74" t="s">
        <v>15</v>
      </c>
      <c r="B178" s="75">
        <f>SUM(B166:B177)</f>
        <v>1130</v>
      </c>
      <c r="C178" s="76">
        <f>SUM(C166:C177)</f>
        <v>79</v>
      </c>
      <c r="D178" s="76">
        <f>SUM(D166:D177)</f>
        <v>1051</v>
      </c>
    </row>
    <row r="179" spans="1:15" ht="15" customHeight="1" thickBot="1" x14ac:dyDescent="0.3">
      <c r="A179" s="77" t="s">
        <v>40</v>
      </c>
      <c r="B179" s="78">
        <f>SUM(C179:D179)</f>
        <v>1</v>
      </c>
      <c r="C179" s="78">
        <f>IF($B$178=0,"",C178/$B$178)</f>
        <v>6.9911504424778767E-2</v>
      </c>
      <c r="D179" s="78">
        <f>IF($B$178=0,"",D178/$B$178)</f>
        <v>0.93008849557522122</v>
      </c>
    </row>
    <row r="180" spans="1:15" ht="12.75" x14ac:dyDescent="0.2"/>
    <row r="181" spans="1:15" ht="21.75" customHeight="1" x14ac:dyDescent="0.2">
      <c r="A181" s="79" t="s">
        <v>47</v>
      </c>
      <c r="B181" s="79"/>
      <c r="C181" s="79"/>
      <c r="D181" s="79"/>
      <c r="E181" s="79"/>
      <c r="F181" s="80"/>
      <c r="G181" s="80"/>
      <c r="H181" s="80"/>
      <c r="I181" s="80"/>
      <c r="J181" s="80"/>
      <c r="K181" s="80"/>
      <c r="L181" s="80"/>
      <c r="M181" s="80"/>
      <c r="N181" s="80"/>
      <c r="O181" s="80"/>
    </row>
    <row r="182" spans="1:15" ht="21.75" customHeight="1" thickBot="1" x14ac:dyDescent="0.25">
      <c r="A182" s="81"/>
      <c r="B182" s="81"/>
      <c r="C182" s="81"/>
      <c r="D182" s="81"/>
      <c r="E182" s="81"/>
      <c r="F182" s="80"/>
      <c r="G182" s="80"/>
      <c r="H182" s="80"/>
      <c r="I182" s="80"/>
      <c r="J182" s="80"/>
      <c r="K182" s="80"/>
      <c r="L182" s="80"/>
      <c r="M182" s="80"/>
      <c r="N182" s="80"/>
      <c r="O182" s="80"/>
    </row>
    <row r="183" spans="1:15" ht="15" customHeight="1" x14ac:dyDescent="0.2">
      <c r="A183" s="82"/>
      <c r="B183" s="82"/>
      <c r="C183" s="82"/>
      <c r="D183" s="82"/>
      <c r="E183" s="82"/>
      <c r="F183" s="66"/>
      <c r="G183" s="66"/>
      <c r="H183" s="66"/>
      <c r="I183" s="66"/>
    </row>
    <row r="184" spans="1:15" ht="15" customHeight="1" x14ac:dyDescent="0.2">
      <c r="A184" s="40" t="s">
        <v>10</v>
      </c>
      <c r="B184" s="41" t="s">
        <v>15</v>
      </c>
      <c r="C184" s="42" t="s">
        <v>48</v>
      </c>
      <c r="D184" s="42"/>
      <c r="E184" s="42"/>
      <c r="F184" s="66"/>
      <c r="G184" s="66"/>
      <c r="H184" s="66"/>
      <c r="I184" s="66"/>
    </row>
    <row r="185" spans="1:15" ht="15" customHeight="1" x14ac:dyDescent="0.2">
      <c r="A185" s="40"/>
      <c r="B185" s="41"/>
      <c r="C185" s="44" t="s">
        <v>49</v>
      </c>
      <c r="D185" s="45" t="s">
        <v>50</v>
      </c>
      <c r="E185" s="44" t="s">
        <v>51</v>
      </c>
    </row>
    <row r="186" spans="1:15" ht="15" customHeight="1" x14ac:dyDescent="0.25">
      <c r="A186" s="67" t="s">
        <v>19</v>
      </c>
      <c r="B186" s="68">
        <f t="shared" ref="B186:B192" si="5">SUM(C186:E186)</f>
        <v>137</v>
      </c>
      <c r="C186" s="49">
        <v>71</v>
      </c>
      <c r="D186" s="49">
        <v>66</v>
      </c>
      <c r="E186" s="49">
        <v>0</v>
      </c>
    </row>
    <row r="187" spans="1:15" ht="15" customHeight="1" x14ac:dyDescent="0.25">
      <c r="A187" s="69" t="s">
        <v>20</v>
      </c>
      <c r="B187" s="68">
        <f t="shared" si="5"/>
        <v>132</v>
      </c>
      <c r="C187" s="50">
        <v>63</v>
      </c>
      <c r="D187" s="50">
        <v>69</v>
      </c>
      <c r="E187" s="50">
        <v>0</v>
      </c>
    </row>
    <row r="188" spans="1:15" ht="15" customHeight="1" x14ac:dyDescent="0.25">
      <c r="A188" s="69" t="s">
        <v>21</v>
      </c>
      <c r="B188" s="68">
        <f t="shared" si="5"/>
        <v>146</v>
      </c>
      <c r="C188" s="50">
        <v>67</v>
      </c>
      <c r="D188" s="50">
        <v>79</v>
      </c>
      <c r="E188" s="50">
        <v>0</v>
      </c>
    </row>
    <row r="189" spans="1:15" ht="15" customHeight="1" x14ac:dyDescent="0.25">
      <c r="A189" s="69" t="s">
        <v>22</v>
      </c>
      <c r="B189" s="68">
        <f t="shared" si="5"/>
        <v>154</v>
      </c>
      <c r="C189" s="50">
        <v>84</v>
      </c>
      <c r="D189" s="50">
        <v>70</v>
      </c>
      <c r="E189" s="50">
        <v>0</v>
      </c>
    </row>
    <row r="190" spans="1:15" ht="15" customHeight="1" x14ac:dyDescent="0.25">
      <c r="A190" s="69" t="s">
        <v>23</v>
      </c>
      <c r="B190" s="68">
        <f t="shared" si="5"/>
        <v>167</v>
      </c>
      <c r="C190" s="50">
        <v>86</v>
      </c>
      <c r="D190" s="50">
        <v>81</v>
      </c>
      <c r="E190" s="50">
        <v>0</v>
      </c>
    </row>
    <row r="191" spans="1:15" ht="15" customHeight="1" x14ac:dyDescent="0.25">
      <c r="A191" s="69" t="s">
        <v>24</v>
      </c>
      <c r="B191" s="68">
        <f t="shared" si="5"/>
        <v>177</v>
      </c>
      <c r="C191" s="50">
        <v>72</v>
      </c>
      <c r="D191" s="50">
        <v>105</v>
      </c>
      <c r="E191" s="50">
        <v>0</v>
      </c>
    </row>
    <row r="192" spans="1:15" ht="15" customHeight="1" x14ac:dyDescent="0.25">
      <c r="A192" s="69" t="s">
        <v>25</v>
      </c>
      <c r="B192" s="70">
        <f t="shared" si="5"/>
        <v>217</v>
      </c>
      <c r="C192" s="50">
        <v>77</v>
      </c>
      <c r="D192" s="50">
        <v>140</v>
      </c>
      <c r="E192" s="50">
        <v>0</v>
      </c>
    </row>
    <row r="193" spans="1:5" ht="15" customHeight="1" x14ac:dyDescent="0.25">
      <c r="A193" s="69" t="s">
        <v>26</v>
      </c>
      <c r="B193" s="70"/>
      <c r="C193" s="50"/>
      <c r="D193" s="50"/>
      <c r="E193" s="50"/>
    </row>
    <row r="194" spans="1:5" ht="15" customHeight="1" x14ac:dyDescent="0.25">
      <c r="A194" s="69" t="s">
        <v>27</v>
      </c>
      <c r="B194" s="70"/>
      <c r="C194" s="50"/>
      <c r="D194" s="50"/>
      <c r="E194" s="50"/>
    </row>
    <row r="195" spans="1:5" ht="15" customHeight="1" x14ac:dyDescent="0.25">
      <c r="A195" s="69" t="s">
        <v>28</v>
      </c>
      <c r="B195" s="70"/>
      <c r="C195" s="50"/>
      <c r="D195" s="50"/>
      <c r="E195" s="50"/>
    </row>
    <row r="196" spans="1:5" ht="15" customHeight="1" x14ac:dyDescent="0.25">
      <c r="A196" s="69" t="s">
        <v>29</v>
      </c>
      <c r="B196" s="70"/>
      <c r="C196" s="50"/>
      <c r="D196" s="50"/>
      <c r="E196" s="50"/>
    </row>
    <row r="197" spans="1:5" ht="15" customHeight="1" x14ac:dyDescent="0.25">
      <c r="A197" s="83" t="s">
        <v>30</v>
      </c>
      <c r="B197" s="84"/>
      <c r="C197" s="53"/>
      <c r="D197" s="53"/>
      <c r="E197" s="53"/>
    </row>
    <row r="198" spans="1:5" ht="15" customHeight="1" x14ac:dyDescent="0.25">
      <c r="A198" s="54" t="s">
        <v>15</v>
      </c>
      <c r="B198" s="75">
        <f>SUM(B186:B197)</f>
        <v>1130</v>
      </c>
      <c r="C198" s="75">
        <f>SUM(C186:C197)</f>
        <v>520</v>
      </c>
      <c r="D198" s="75">
        <f>SUM(D186:D197)</f>
        <v>610</v>
      </c>
      <c r="E198" s="75">
        <f>SUM(E186:E197)</f>
        <v>0</v>
      </c>
    </row>
    <row r="199" spans="1:5" ht="15" customHeight="1" thickBot="1" x14ac:dyDescent="0.3">
      <c r="A199" s="56" t="s">
        <v>40</v>
      </c>
      <c r="B199" s="78">
        <f>SUM(C199:E199)</f>
        <v>1</v>
      </c>
      <c r="C199" s="78">
        <f>IF($B$198=0,"",C198/$B$198)</f>
        <v>0.46017699115044247</v>
      </c>
      <c r="D199" s="78">
        <f>IF($B$198=0,"",D198/$B$198)</f>
        <v>0.53982300884955747</v>
      </c>
      <c r="E199" s="78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7" t="s">
        <v>41</v>
      </c>
    </row>
    <row r="219" spans="1:1" ht="12.75" x14ac:dyDescent="0.2">
      <c r="A219" s="58" t="s">
        <v>42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58"/>
    </row>
    <row r="225" spans="1:15" ht="21.75" customHeight="1" thickBot="1" x14ac:dyDescent="0.25">
      <c r="A225" s="81" t="s">
        <v>52</v>
      </c>
      <c r="B225" s="81"/>
      <c r="C225" s="81"/>
      <c r="D225" s="81"/>
      <c r="E225" s="81"/>
      <c r="F225" s="81"/>
      <c r="G225" s="81"/>
      <c r="H225" s="81"/>
      <c r="I225" s="81"/>
      <c r="J225" s="17"/>
      <c r="K225" s="17"/>
      <c r="L225" s="17"/>
      <c r="M225" s="17"/>
      <c r="N225" s="17"/>
      <c r="O225" s="17"/>
    </row>
    <row r="227" spans="1:15" ht="15" customHeight="1" x14ac:dyDescent="0.2">
      <c r="A227" s="42" t="s">
        <v>53</v>
      </c>
      <c r="B227" s="42"/>
      <c r="C227" s="42"/>
      <c r="D227" s="42"/>
      <c r="E227" s="85"/>
      <c r="F227" s="42" t="s">
        <v>15</v>
      </c>
      <c r="G227" s="42"/>
      <c r="H227" s="86" t="s">
        <v>54</v>
      </c>
      <c r="I227" s="87" t="s">
        <v>40</v>
      </c>
    </row>
    <row r="228" spans="1:15" ht="15" customHeight="1" x14ac:dyDescent="0.2">
      <c r="A228" s="42"/>
      <c r="B228" s="42"/>
      <c r="C228" s="42"/>
      <c r="D228" s="42"/>
      <c r="E228" s="85"/>
      <c r="F228" s="88" t="s">
        <v>55</v>
      </c>
      <c r="G228" s="89" t="s">
        <v>56</v>
      </c>
      <c r="H228" s="86"/>
      <c r="I228" s="87"/>
    </row>
    <row r="229" spans="1:15" ht="15" customHeight="1" x14ac:dyDescent="0.2">
      <c r="A229" s="90" t="s">
        <v>57</v>
      </c>
      <c r="B229" s="91" t="s">
        <v>58</v>
      </c>
      <c r="C229" s="91"/>
      <c r="D229" s="91"/>
      <c r="E229" s="91"/>
      <c r="F229" s="27">
        <v>262</v>
      </c>
      <c r="G229" s="27">
        <v>0</v>
      </c>
      <c r="H229" s="92">
        <f>SUM(F229:G233)</f>
        <v>881</v>
      </c>
      <c r="I229" s="93">
        <f>IF($H$229+$H$234=0,"",H229/($H$229+$H$234))</f>
        <v>0.77964601769911501</v>
      </c>
    </row>
    <row r="230" spans="1:15" ht="15" customHeight="1" x14ac:dyDescent="0.2">
      <c r="A230" s="90"/>
      <c r="B230" s="94" t="s">
        <v>59</v>
      </c>
      <c r="C230" s="94"/>
      <c r="D230" s="94"/>
      <c r="E230" s="94"/>
      <c r="F230" s="30">
        <v>15</v>
      </c>
      <c r="G230" s="30">
        <v>0</v>
      </c>
      <c r="H230" s="92"/>
      <c r="I230" s="93"/>
    </row>
    <row r="231" spans="1:15" ht="15" customHeight="1" x14ac:dyDescent="0.2">
      <c r="A231" s="90"/>
      <c r="B231" s="94" t="s">
        <v>60</v>
      </c>
      <c r="C231" s="94"/>
      <c r="D231" s="94"/>
      <c r="E231" s="94"/>
      <c r="F231" s="30">
        <v>277</v>
      </c>
      <c r="G231" s="30">
        <v>0</v>
      </c>
      <c r="H231" s="92"/>
      <c r="I231" s="93"/>
    </row>
    <row r="232" spans="1:15" ht="15" customHeight="1" x14ac:dyDescent="0.2">
      <c r="A232" s="90"/>
      <c r="B232" s="94" t="s">
        <v>61</v>
      </c>
      <c r="C232" s="94"/>
      <c r="D232" s="94"/>
      <c r="E232" s="94"/>
      <c r="F232" s="30">
        <v>306</v>
      </c>
      <c r="G232" s="30">
        <v>0</v>
      </c>
      <c r="H232" s="92"/>
      <c r="I232" s="93"/>
    </row>
    <row r="233" spans="1:15" ht="15" customHeight="1" thickBot="1" x14ac:dyDescent="0.25">
      <c r="A233" s="95"/>
      <c r="B233" s="96" t="s">
        <v>62</v>
      </c>
      <c r="C233" s="96"/>
      <c r="D233" s="96"/>
      <c r="E233" s="96"/>
      <c r="F233" s="97">
        <v>21</v>
      </c>
      <c r="G233" s="97">
        <v>0</v>
      </c>
      <c r="H233" s="98"/>
      <c r="I233" s="99"/>
    </row>
    <row r="234" spans="1:15" ht="34.5" customHeight="1" thickBot="1" x14ac:dyDescent="0.25">
      <c r="A234" s="100" t="s">
        <v>63</v>
      </c>
      <c r="B234" s="96" t="s">
        <v>64</v>
      </c>
      <c r="C234" s="96"/>
      <c r="D234" s="96"/>
      <c r="E234" s="96"/>
      <c r="F234" s="101">
        <v>153</v>
      </c>
      <c r="G234" s="101">
        <v>96</v>
      </c>
      <c r="H234" s="102">
        <f>SUM(F234:G234)</f>
        <v>249</v>
      </c>
      <c r="I234" s="103">
        <f>IF(H229+H234=0,"",H234/(H229+H234))</f>
        <v>0.22035398230088496</v>
      </c>
    </row>
    <row r="235" spans="1:15" ht="15" customHeight="1" x14ac:dyDescent="0.2">
      <c r="A235" s="104" t="s">
        <v>54</v>
      </c>
      <c r="B235" s="104"/>
      <c r="C235" s="104"/>
      <c r="D235" s="104"/>
      <c r="E235" s="104"/>
      <c r="F235" s="105">
        <f>SUM(F229:F234)</f>
        <v>1034</v>
      </c>
      <c r="G235" s="105">
        <f>SUM(G229:G234)</f>
        <v>96</v>
      </c>
      <c r="H235" s="106">
        <f>F235+G235</f>
        <v>1130</v>
      </c>
      <c r="I235" s="106"/>
    </row>
    <row r="236" spans="1:15" ht="15" customHeight="1" thickBot="1" x14ac:dyDescent="0.25">
      <c r="A236" s="107" t="s">
        <v>40</v>
      </c>
      <c r="B236" s="107"/>
      <c r="C236" s="107"/>
      <c r="D236" s="107"/>
      <c r="E236" s="107"/>
      <c r="F236" s="108">
        <f>F235/(F235+G235)</f>
        <v>0.91504424778761062</v>
      </c>
      <c r="G236" s="108">
        <f>G235/(F235+G235)</f>
        <v>8.4955752212389379E-2</v>
      </c>
      <c r="H236" s="106"/>
      <c r="I236" s="106"/>
    </row>
    <row r="237" spans="1:15" ht="15" customHeight="1" x14ac:dyDescent="0.2">
      <c r="A237" s="109" t="s">
        <v>65</v>
      </c>
      <c r="B237" s="110"/>
      <c r="C237" s="110"/>
      <c r="D237" s="110"/>
      <c r="E237" s="110"/>
      <c r="F237" s="111"/>
      <c r="G237" s="111"/>
      <c r="H237" s="112"/>
      <c r="I237" s="113"/>
    </row>
    <row r="238" spans="1:15" ht="15" customHeight="1" x14ac:dyDescent="0.2">
      <c r="A238" s="114"/>
      <c r="B238" s="115"/>
      <c r="C238" s="115"/>
      <c r="D238" s="115"/>
      <c r="E238" s="115"/>
      <c r="F238" s="111"/>
      <c r="G238" s="111"/>
      <c r="H238" s="112"/>
      <c r="I238" s="113"/>
    </row>
    <row r="239" spans="1:15" ht="15" customHeight="1" x14ac:dyDescent="0.2">
      <c r="A239" s="79" t="s">
        <v>66</v>
      </c>
      <c r="B239" s="79"/>
      <c r="C239" s="79"/>
      <c r="D239" s="79"/>
      <c r="E239" s="79"/>
      <c r="F239" s="79"/>
      <c r="G239" s="111"/>
      <c r="H239" s="112"/>
      <c r="I239" s="113"/>
    </row>
    <row r="240" spans="1:15" ht="15" customHeight="1" thickBot="1" x14ac:dyDescent="0.25">
      <c r="A240" s="81"/>
      <c r="B240" s="81"/>
      <c r="C240" s="81"/>
      <c r="D240" s="81"/>
      <c r="E240" s="81"/>
      <c r="F240" s="81"/>
      <c r="G240" s="111"/>
      <c r="H240" s="112"/>
      <c r="I240" s="113"/>
    </row>
    <row r="241" spans="1:15" ht="15" customHeight="1" x14ac:dyDescent="0.2">
      <c r="G241" s="111"/>
      <c r="H241" s="112"/>
      <c r="I241" s="113"/>
    </row>
    <row r="242" spans="1:15" ht="15" customHeight="1" x14ac:dyDescent="0.2">
      <c r="A242" s="42" t="s">
        <v>67</v>
      </c>
      <c r="B242" s="41" t="s">
        <v>68</v>
      </c>
      <c r="C242" s="41" t="s">
        <v>69</v>
      </c>
      <c r="D242" s="42" t="s">
        <v>70</v>
      </c>
      <c r="E242" s="41" t="s">
        <v>71</v>
      </c>
      <c r="F242" s="42" t="s">
        <v>72</v>
      </c>
      <c r="G242" s="111"/>
      <c r="H242" s="112"/>
      <c r="I242" s="113"/>
    </row>
    <row r="243" spans="1:15" ht="15" customHeight="1" x14ac:dyDescent="0.2">
      <c r="A243" s="42"/>
      <c r="B243" s="41"/>
      <c r="C243" s="41"/>
      <c r="D243" s="42"/>
      <c r="E243" s="41"/>
      <c r="F243" s="42"/>
      <c r="G243" s="111"/>
      <c r="H243" s="112"/>
      <c r="I243" s="113"/>
    </row>
    <row r="244" spans="1:15" ht="15" customHeight="1" x14ac:dyDescent="0.2">
      <c r="A244" s="91" t="s">
        <v>73</v>
      </c>
      <c r="B244" s="116">
        <v>143</v>
      </c>
      <c r="C244" s="116">
        <v>659</v>
      </c>
      <c r="D244" s="116">
        <v>10</v>
      </c>
      <c r="E244" s="116">
        <v>108</v>
      </c>
      <c r="F244" s="116">
        <v>210</v>
      </c>
      <c r="G244" s="111"/>
      <c r="H244" s="112"/>
      <c r="I244" s="113"/>
    </row>
    <row r="245" spans="1:15" ht="15" customHeight="1" x14ac:dyDescent="0.2">
      <c r="A245" s="94"/>
      <c r="B245" s="117"/>
      <c r="C245" s="117"/>
      <c r="D245" s="117"/>
      <c r="E245" s="117"/>
      <c r="F245" s="117"/>
      <c r="G245" s="111"/>
      <c r="H245" s="112"/>
      <c r="I245" s="113"/>
    </row>
    <row r="246" spans="1:15" ht="15" customHeight="1" x14ac:dyDescent="0.2">
      <c r="A246" s="94" t="s">
        <v>74</v>
      </c>
      <c r="B246" s="118">
        <v>818</v>
      </c>
      <c r="C246" s="118">
        <v>207</v>
      </c>
      <c r="D246" s="118">
        <v>55</v>
      </c>
      <c r="E246" s="118">
        <v>30</v>
      </c>
      <c r="F246" s="118">
        <v>20</v>
      </c>
      <c r="G246" s="111"/>
      <c r="H246" s="112"/>
      <c r="I246" s="113"/>
    </row>
    <row r="247" spans="1:15" ht="15" customHeight="1" x14ac:dyDescent="0.2">
      <c r="A247" s="94"/>
      <c r="B247" s="117"/>
      <c r="C247" s="117"/>
      <c r="D247" s="117"/>
      <c r="E247" s="117"/>
      <c r="F247" s="117"/>
      <c r="G247" s="111"/>
      <c r="H247" s="112"/>
      <c r="I247" s="113"/>
    </row>
    <row r="248" spans="1:15" ht="15" customHeight="1" x14ac:dyDescent="0.2">
      <c r="A248" s="94" t="s">
        <v>75</v>
      </c>
      <c r="B248" s="118">
        <v>1084</v>
      </c>
      <c r="C248" s="118">
        <v>33</v>
      </c>
      <c r="D248" s="118">
        <v>2</v>
      </c>
      <c r="E248" s="118">
        <v>4</v>
      </c>
      <c r="F248" s="118">
        <v>7</v>
      </c>
      <c r="G248" s="111"/>
      <c r="H248" s="112"/>
      <c r="I248" s="113"/>
    </row>
    <row r="249" spans="1:15" ht="15" customHeight="1" x14ac:dyDescent="0.2">
      <c r="A249" s="94"/>
      <c r="B249" s="117"/>
      <c r="C249" s="117"/>
      <c r="D249" s="117"/>
      <c r="E249" s="117"/>
      <c r="F249" s="117"/>
      <c r="G249" s="111"/>
      <c r="H249" s="112"/>
      <c r="I249" s="113"/>
    </row>
    <row r="250" spans="1:15" ht="15" customHeight="1" x14ac:dyDescent="0.2">
      <c r="A250" s="119" t="s">
        <v>76</v>
      </c>
      <c r="B250" s="118">
        <v>1093</v>
      </c>
      <c r="C250" s="118">
        <v>29</v>
      </c>
      <c r="D250" s="118">
        <v>1</v>
      </c>
      <c r="E250" s="118">
        <v>5</v>
      </c>
      <c r="F250" s="118">
        <v>2</v>
      </c>
      <c r="G250" s="111"/>
      <c r="H250" s="112"/>
      <c r="I250" s="113"/>
    </row>
    <row r="251" spans="1:15" ht="15" customHeight="1" x14ac:dyDescent="0.2">
      <c r="A251" s="119"/>
      <c r="B251" s="117"/>
      <c r="C251" s="117"/>
      <c r="D251" s="117"/>
      <c r="E251" s="117"/>
      <c r="F251" s="117"/>
    </row>
    <row r="253" spans="1:15" ht="29.25" customHeight="1" thickBot="1" x14ac:dyDescent="0.25">
      <c r="A253" s="81" t="s">
        <v>77</v>
      </c>
      <c r="B253" s="81"/>
      <c r="C253" s="81"/>
      <c r="D253" s="81"/>
      <c r="E253" s="81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5" spans="1:15" ht="15" customHeight="1" x14ac:dyDescent="0.2">
      <c r="A255" s="21" t="s">
        <v>3</v>
      </c>
      <c r="B255" s="120">
        <v>2017</v>
      </c>
      <c r="C255" s="120">
        <v>2018</v>
      </c>
      <c r="D255" s="42" t="s">
        <v>78</v>
      </c>
      <c r="E255" s="42"/>
    </row>
    <row r="256" spans="1:15" ht="15" customHeight="1" x14ac:dyDescent="0.25">
      <c r="A256" s="25" t="s">
        <v>19</v>
      </c>
      <c r="B256" s="121">
        <v>104</v>
      </c>
      <c r="C256" s="49">
        <v>137</v>
      </c>
      <c r="D256" s="122">
        <f t="shared" ref="D256:D261" si="6">C256/B256-1</f>
        <v>0.31730769230769229</v>
      </c>
      <c r="E256" s="122"/>
    </row>
    <row r="257" spans="1:5" ht="15" customHeight="1" x14ac:dyDescent="0.25">
      <c r="A257" s="29" t="s">
        <v>20</v>
      </c>
      <c r="B257" s="121">
        <v>160</v>
      </c>
      <c r="C257" s="50">
        <v>132</v>
      </c>
      <c r="D257" s="122">
        <f t="shared" si="6"/>
        <v>-0.17500000000000004</v>
      </c>
      <c r="E257" s="122"/>
    </row>
    <row r="258" spans="1:5" ht="15" customHeight="1" x14ac:dyDescent="0.25">
      <c r="A258" s="25" t="s">
        <v>21</v>
      </c>
      <c r="B258" s="121">
        <v>125</v>
      </c>
      <c r="C258" s="49">
        <v>146</v>
      </c>
      <c r="D258" s="122">
        <f t="shared" si="6"/>
        <v>0.16799999999999993</v>
      </c>
      <c r="E258" s="122"/>
    </row>
    <row r="259" spans="1:5" ht="15" customHeight="1" x14ac:dyDescent="0.25">
      <c r="A259" s="29" t="s">
        <v>22</v>
      </c>
      <c r="B259" s="121">
        <v>100</v>
      </c>
      <c r="C259" s="49">
        <v>154</v>
      </c>
      <c r="D259" s="122">
        <f t="shared" si="6"/>
        <v>0.54</v>
      </c>
      <c r="E259" s="122"/>
    </row>
    <row r="260" spans="1:5" ht="15" customHeight="1" x14ac:dyDescent="0.25">
      <c r="A260" s="25" t="s">
        <v>23</v>
      </c>
      <c r="B260" s="121">
        <v>159</v>
      </c>
      <c r="C260" s="49">
        <v>167</v>
      </c>
      <c r="D260" s="122">
        <f t="shared" si="6"/>
        <v>5.031446540880502E-2</v>
      </c>
      <c r="E260" s="122"/>
    </row>
    <row r="261" spans="1:5" ht="15" customHeight="1" x14ac:dyDescent="0.25">
      <c r="A261" s="29" t="s">
        <v>24</v>
      </c>
      <c r="B261" s="121">
        <v>133</v>
      </c>
      <c r="C261" s="49">
        <v>177</v>
      </c>
      <c r="D261" s="122">
        <f t="shared" si="6"/>
        <v>0.33082706766917291</v>
      </c>
      <c r="E261" s="122"/>
    </row>
    <row r="262" spans="1:5" ht="15" customHeight="1" x14ac:dyDescent="0.25">
      <c r="A262" s="25" t="s">
        <v>25</v>
      </c>
      <c r="B262" s="121">
        <v>135</v>
      </c>
      <c r="C262" s="49">
        <v>217</v>
      </c>
      <c r="D262" s="122">
        <f>C262/B262-1</f>
        <v>0.6074074074074074</v>
      </c>
      <c r="E262" s="122"/>
    </row>
    <row r="263" spans="1:5" ht="15" hidden="1" customHeight="1" x14ac:dyDescent="0.25">
      <c r="A263" s="29" t="s">
        <v>26</v>
      </c>
      <c r="B263" s="121"/>
      <c r="C263" s="49"/>
      <c r="D263" s="123"/>
      <c r="E263" s="123"/>
    </row>
    <row r="264" spans="1:5" ht="15" hidden="1" customHeight="1" x14ac:dyDescent="0.25">
      <c r="A264" s="29" t="s">
        <v>27</v>
      </c>
      <c r="B264" s="121"/>
      <c r="C264" s="49"/>
      <c r="D264" s="124"/>
      <c r="E264" s="124"/>
    </row>
    <row r="265" spans="1:5" ht="15" hidden="1" customHeight="1" x14ac:dyDescent="0.25">
      <c r="A265" s="29" t="s">
        <v>28</v>
      </c>
      <c r="B265" s="121"/>
      <c r="C265" s="49"/>
      <c r="D265" s="124"/>
      <c r="E265" s="124"/>
    </row>
    <row r="266" spans="1:5" ht="15" hidden="1" customHeight="1" x14ac:dyDescent="0.25">
      <c r="A266" s="29" t="s">
        <v>29</v>
      </c>
      <c r="B266" s="125"/>
      <c r="C266" s="50"/>
      <c r="D266" s="124"/>
      <c r="E266" s="124"/>
    </row>
    <row r="267" spans="1:5" ht="15" hidden="1" customHeight="1" x14ac:dyDescent="0.25">
      <c r="A267" s="31" t="s">
        <v>30</v>
      </c>
      <c r="B267" s="33"/>
      <c r="C267" s="33"/>
      <c r="D267" s="126"/>
      <c r="E267" s="126"/>
    </row>
    <row r="268" spans="1:5" ht="15" customHeight="1" x14ac:dyDescent="0.2">
      <c r="A268" s="34" t="s">
        <v>15</v>
      </c>
      <c r="B268" s="35">
        <f>SUM(B256:B267)</f>
        <v>916</v>
      </c>
      <c r="C268" s="35">
        <f>SUM(C256:C267)</f>
        <v>1130</v>
      </c>
      <c r="D268" s="127">
        <f>C268/B268-1</f>
        <v>0.23362445414847155</v>
      </c>
      <c r="E268" s="127"/>
    </row>
    <row r="270" spans="1:5" ht="15" customHeight="1" x14ac:dyDescent="0.2">
      <c r="A270" s="7" t="s">
        <v>41</v>
      </c>
    </row>
    <row r="271" spans="1:5" ht="15" customHeight="1" x14ac:dyDescent="0.2">
      <c r="A271" s="58" t="s">
        <v>42</v>
      </c>
    </row>
    <row r="273" spans="1:15" ht="21.75" customHeight="1" x14ac:dyDescent="0.2">
      <c r="A273" s="128" t="s">
        <v>79</v>
      </c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30"/>
    </row>
    <row r="274" spans="1:15" ht="10.5" customHeight="1" x14ac:dyDescent="0.2">
      <c r="A274" s="37"/>
      <c r="B274" s="37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</row>
    <row r="275" spans="1:15" ht="21.75" customHeight="1" thickBot="1" x14ac:dyDescent="0.25">
      <c r="A275" s="14" t="s">
        <v>80</v>
      </c>
      <c r="B275" s="15"/>
      <c r="C275" s="15"/>
      <c r="D275" s="15"/>
      <c r="E275" s="15"/>
      <c r="F275" s="16"/>
      <c r="G275" s="19"/>
      <c r="I275" s="14" t="s">
        <v>81</v>
      </c>
      <c r="J275" s="15"/>
      <c r="K275" s="15"/>
      <c r="L275" s="15"/>
      <c r="M275" s="16"/>
      <c r="N275" s="17"/>
    </row>
    <row r="276" spans="1:15" ht="10.5" customHeight="1" x14ac:dyDescent="0.2">
      <c r="A276" s="62"/>
      <c r="B276" s="37"/>
      <c r="C276" s="37"/>
      <c r="D276" s="38"/>
      <c r="E276" s="38"/>
      <c r="F276" s="38"/>
      <c r="G276" s="131"/>
      <c r="H276" s="38"/>
      <c r="I276" s="38"/>
      <c r="J276" s="38"/>
      <c r="K276" s="38"/>
      <c r="L276" s="38"/>
      <c r="M276" s="38"/>
      <c r="N276" s="38"/>
      <c r="O276" s="38"/>
    </row>
    <row r="277" spans="1:15" ht="45.75" customHeight="1" x14ac:dyDescent="0.2">
      <c r="A277" s="21" t="s">
        <v>10</v>
      </c>
      <c r="B277" s="120" t="s">
        <v>15</v>
      </c>
      <c r="C277" s="132" t="s">
        <v>82</v>
      </c>
      <c r="D277" s="132" t="s">
        <v>83</v>
      </c>
      <c r="E277" s="132" t="s">
        <v>84</v>
      </c>
      <c r="F277" s="133" t="s">
        <v>85</v>
      </c>
      <c r="G277" s="134"/>
      <c r="I277" s="21" t="s">
        <v>10</v>
      </c>
      <c r="J277" s="120" t="s">
        <v>15</v>
      </c>
      <c r="K277" s="132" t="s">
        <v>16</v>
      </c>
      <c r="L277" s="132" t="s">
        <v>17</v>
      </c>
      <c r="M277" s="133" t="s">
        <v>18</v>
      </c>
      <c r="N277" s="134"/>
    </row>
    <row r="278" spans="1:15" ht="14.25" customHeight="1" x14ac:dyDescent="0.25">
      <c r="A278" s="67" t="s">
        <v>19</v>
      </c>
      <c r="B278" s="68">
        <f t="shared" ref="B278:B284" si="7">SUM(C278:F278)</f>
        <v>3083</v>
      </c>
      <c r="C278" s="27">
        <v>137</v>
      </c>
      <c r="D278" s="27">
        <v>469</v>
      </c>
      <c r="E278" s="27">
        <v>444</v>
      </c>
      <c r="F278" s="27">
        <v>2033</v>
      </c>
      <c r="G278" s="135"/>
      <c r="I278" s="67" t="s">
        <v>19</v>
      </c>
      <c r="J278" s="136">
        <f t="shared" ref="J278:J284" si="8">SUM(K278:M278)</f>
        <v>3083</v>
      </c>
      <c r="K278" s="137">
        <v>1381</v>
      </c>
      <c r="L278" s="137">
        <v>564</v>
      </c>
      <c r="M278" s="137">
        <v>1138</v>
      </c>
      <c r="N278" s="135"/>
    </row>
    <row r="279" spans="1:15" ht="14.25" customHeight="1" x14ac:dyDescent="0.25">
      <c r="A279" s="69" t="s">
        <v>20</v>
      </c>
      <c r="B279" s="68">
        <f t="shared" si="7"/>
        <v>3261</v>
      </c>
      <c r="C279" s="30">
        <v>125</v>
      </c>
      <c r="D279" s="30">
        <v>807</v>
      </c>
      <c r="E279" s="30">
        <v>467</v>
      </c>
      <c r="F279" s="30">
        <v>1862</v>
      </c>
      <c r="G279" s="135"/>
      <c r="I279" s="69" t="s">
        <v>20</v>
      </c>
      <c r="J279" s="136">
        <f t="shared" si="8"/>
        <v>3261</v>
      </c>
      <c r="K279" s="138">
        <v>1391</v>
      </c>
      <c r="L279" s="138">
        <v>620</v>
      </c>
      <c r="M279" s="138">
        <v>1250</v>
      </c>
      <c r="N279" s="135"/>
    </row>
    <row r="280" spans="1:15" ht="14.25" customHeight="1" x14ac:dyDescent="0.25">
      <c r="A280" s="69" t="s">
        <v>21</v>
      </c>
      <c r="B280" s="68">
        <f t="shared" si="7"/>
        <v>3413</v>
      </c>
      <c r="C280" s="30">
        <v>146</v>
      </c>
      <c r="D280" s="30">
        <v>849</v>
      </c>
      <c r="E280" s="30">
        <v>510</v>
      </c>
      <c r="F280" s="30">
        <v>1908</v>
      </c>
      <c r="G280" s="135"/>
      <c r="I280" s="69" t="s">
        <v>21</v>
      </c>
      <c r="J280" s="136">
        <f t="shared" si="8"/>
        <v>3413</v>
      </c>
      <c r="K280" s="138">
        <v>1479</v>
      </c>
      <c r="L280" s="138">
        <v>721</v>
      </c>
      <c r="M280" s="138">
        <v>1213</v>
      </c>
      <c r="N280" s="135"/>
    </row>
    <row r="281" spans="1:15" ht="14.25" customHeight="1" x14ac:dyDescent="0.25">
      <c r="A281" s="69" t="s">
        <v>22</v>
      </c>
      <c r="B281" s="68">
        <f t="shared" si="7"/>
        <v>3068</v>
      </c>
      <c r="C281" s="30">
        <v>154</v>
      </c>
      <c r="D281" s="30">
        <v>859</v>
      </c>
      <c r="E281" s="30">
        <v>460</v>
      </c>
      <c r="F281" s="30">
        <v>1595</v>
      </c>
      <c r="G281" s="135"/>
      <c r="I281" s="69" t="s">
        <v>22</v>
      </c>
      <c r="J281" s="136">
        <f t="shared" si="8"/>
        <v>3068</v>
      </c>
      <c r="K281" s="138">
        <v>1372</v>
      </c>
      <c r="L281" s="138">
        <v>541</v>
      </c>
      <c r="M281" s="138">
        <v>1155</v>
      </c>
      <c r="N281" s="135"/>
    </row>
    <row r="282" spans="1:15" ht="14.25" customHeight="1" x14ac:dyDescent="0.25">
      <c r="A282" s="69" t="s">
        <v>23</v>
      </c>
      <c r="B282" s="68">
        <f t="shared" si="7"/>
        <v>3509</v>
      </c>
      <c r="C282" s="30">
        <v>161</v>
      </c>
      <c r="D282" s="30">
        <v>900</v>
      </c>
      <c r="E282" s="30">
        <v>474</v>
      </c>
      <c r="F282" s="30">
        <v>1974</v>
      </c>
      <c r="G282" s="135"/>
      <c r="I282" s="69" t="s">
        <v>23</v>
      </c>
      <c r="J282" s="136">
        <f t="shared" si="8"/>
        <v>3509</v>
      </c>
      <c r="K282" s="138">
        <v>1648</v>
      </c>
      <c r="L282" s="138">
        <v>734</v>
      </c>
      <c r="M282" s="138">
        <v>1127</v>
      </c>
      <c r="N282" s="135"/>
    </row>
    <row r="283" spans="1:15" ht="14.25" customHeight="1" x14ac:dyDescent="0.25">
      <c r="A283" s="69" t="s">
        <v>24</v>
      </c>
      <c r="B283" s="68">
        <f t="shared" si="7"/>
        <v>3131</v>
      </c>
      <c r="C283" s="30">
        <v>175</v>
      </c>
      <c r="D283" s="30">
        <v>837</v>
      </c>
      <c r="E283" s="30">
        <v>517</v>
      </c>
      <c r="F283" s="30">
        <v>1602</v>
      </c>
      <c r="G283" s="135"/>
      <c r="I283" s="69" t="s">
        <v>24</v>
      </c>
      <c r="J283" s="136">
        <f t="shared" si="8"/>
        <v>3131</v>
      </c>
      <c r="K283" s="138">
        <v>1422</v>
      </c>
      <c r="L283" s="138">
        <v>714</v>
      </c>
      <c r="M283" s="138">
        <v>995</v>
      </c>
      <c r="N283" s="135"/>
    </row>
    <row r="284" spans="1:15" ht="14.25" customHeight="1" x14ac:dyDescent="0.25">
      <c r="A284" s="69" t="s">
        <v>25</v>
      </c>
      <c r="B284" s="68">
        <f t="shared" si="7"/>
        <v>3512</v>
      </c>
      <c r="C284" s="30">
        <v>217</v>
      </c>
      <c r="D284" s="30">
        <v>963</v>
      </c>
      <c r="E284" s="30">
        <v>634</v>
      </c>
      <c r="F284" s="30">
        <v>1698</v>
      </c>
      <c r="G284" s="135"/>
      <c r="I284" s="69" t="s">
        <v>25</v>
      </c>
      <c r="J284" s="136">
        <f t="shared" si="8"/>
        <v>3512</v>
      </c>
      <c r="K284" s="138">
        <v>1616</v>
      </c>
      <c r="L284" s="138">
        <v>798</v>
      </c>
      <c r="M284" s="138">
        <v>1098</v>
      </c>
      <c r="N284" s="135"/>
    </row>
    <row r="285" spans="1:15" ht="14.25" hidden="1" customHeight="1" x14ac:dyDescent="0.25">
      <c r="A285" s="69" t="s">
        <v>26</v>
      </c>
      <c r="B285" s="70"/>
      <c r="C285" s="30"/>
      <c r="D285" s="30"/>
      <c r="E285" s="30"/>
      <c r="F285" s="30"/>
      <c r="G285" s="135"/>
      <c r="I285" s="69" t="s">
        <v>26</v>
      </c>
      <c r="J285" s="139"/>
      <c r="K285" s="138"/>
      <c r="L285" s="138"/>
      <c r="M285" s="138"/>
      <c r="N285" s="135"/>
    </row>
    <row r="286" spans="1:15" ht="14.25" hidden="1" customHeight="1" x14ac:dyDescent="0.25">
      <c r="A286" s="69" t="s">
        <v>27</v>
      </c>
      <c r="B286" s="70"/>
      <c r="C286" s="30"/>
      <c r="D286" s="30"/>
      <c r="E286" s="30"/>
      <c r="F286" s="30"/>
      <c r="G286" s="135"/>
      <c r="I286" s="69" t="s">
        <v>27</v>
      </c>
      <c r="J286" s="139"/>
      <c r="K286" s="138"/>
      <c r="L286" s="138"/>
      <c r="M286" s="138"/>
      <c r="N286" s="135"/>
    </row>
    <row r="287" spans="1:15" ht="14.25" hidden="1" customHeight="1" x14ac:dyDescent="0.25">
      <c r="A287" s="69" t="s">
        <v>28</v>
      </c>
      <c r="B287" s="70"/>
      <c r="C287" s="30"/>
      <c r="D287" s="30"/>
      <c r="E287" s="30"/>
      <c r="F287" s="30"/>
      <c r="G287" s="135"/>
      <c r="I287" s="69" t="s">
        <v>28</v>
      </c>
      <c r="J287" s="139"/>
      <c r="K287" s="138"/>
      <c r="L287" s="138"/>
      <c r="M287" s="138"/>
      <c r="N287" s="135"/>
    </row>
    <row r="288" spans="1:15" ht="14.25" hidden="1" customHeight="1" x14ac:dyDescent="0.25">
      <c r="A288" s="69" t="s">
        <v>29</v>
      </c>
      <c r="B288" s="70"/>
      <c r="C288" s="30"/>
      <c r="D288" s="30"/>
      <c r="E288" s="30"/>
      <c r="F288" s="30"/>
      <c r="G288" s="135"/>
      <c r="I288" s="69" t="s">
        <v>29</v>
      </c>
      <c r="J288" s="139"/>
      <c r="K288" s="138"/>
      <c r="L288" s="138"/>
      <c r="M288" s="138"/>
      <c r="N288" s="135"/>
    </row>
    <row r="289" spans="1:14" ht="14.25" hidden="1" customHeight="1" x14ac:dyDescent="0.25">
      <c r="A289" s="83" t="s">
        <v>30</v>
      </c>
      <c r="B289" s="72"/>
      <c r="C289" s="101"/>
      <c r="D289" s="101"/>
      <c r="E289" s="101"/>
      <c r="F289" s="101"/>
      <c r="G289" s="135"/>
      <c r="I289" s="83" t="s">
        <v>30</v>
      </c>
      <c r="J289" s="140"/>
      <c r="K289" s="141"/>
      <c r="L289" s="141"/>
      <c r="M289" s="141"/>
      <c r="N289" s="135"/>
    </row>
    <row r="290" spans="1:14" ht="15" customHeight="1" x14ac:dyDescent="0.25">
      <c r="A290" s="54" t="s">
        <v>15</v>
      </c>
      <c r="B290" s="75">
        <f>SUM(B278:B289)</f>
        <v>22977</v>
      </c>
      <c r="C290" s="75">
        <f>SUM(C278:C289)</f>
        <v>1115</v>
      </c>
      <c r="D290" s="75">
        <f>SUM(D278:D289)</f>
        <v>5684</v>
      </c>
      <c r="E290" s="75">
        <f>SUM(E278:E289)</f>
        <v>3506</v>
      </c>
      <c r="F290" s="75">
        <f>SUM(F278:F289)</f>
        <v>12672</v>
      </c>
      <c r="G290" s="142"/>
      <c r="I290" s="54" t="s">
        <v>15</v>
      </c>
      <c r="J290" s="75">
        <f>SUM(J278:J289)</f>
        <v>22977</v>
      </c>
      <c r="K290" s="75">
        <f>SUM(K278:K289)</f>
        <v>10309</v>
      </c>
      <c r="L290" s="75">
        <f>SUM(L278:L289)</f>
        <v>4692</v>
      </c>
      <c r="M290" s="75">
        <f>SUM(M278:M289)</f>
        <v>7976</v>
      </c>
      <c r="N290" s="142"/>
    </row>
    <row r="291" spans="1:14" ht="15" customHeight="1" thickBot="1" x14ac:dyDescent="0.3">
      <c r="A291" s="57" t="s">
        <v>40</v>
      </c>
      <c r="B291" s="78">
        <f>SUM(C291:F291)</f>
        <v>1</v>
      </c>
      <c r="C291" s="78">
        <f>IF($B$290=0,"",C290/$B$290)</f>
        <v>4.8526787657222438E-2</v>
      </c>
      <c r="D291" s="78">
        <f>IF($B$290=0,"",D290/$B$290)</f>
        <v>0.24737781259520389</v>
      </c>
      <c r="E291" s="78">
        <f>IF($B$290=0,"",E290/$B$290)</f>
        <v>0.15258736997867434</v>
      </c>
      <c r="F291" s="78">
        <f>IF($B$290=0,"",F290/$B$290)</f>
        <v>0.55150802976889934</v>
      </c>
      <c r="G291" s="143"/>
      <c r="I291" s="57" t="s">
        <v>40</v>
      </c>
      <c r="J291" s="78">
        <f>SUM(K291:N291)</f>
        <v>1</v>
      </c>
      <c r="K291" s="78">
        <f>+K290/$J$290</f>
        <v>0.44866605736170956</v>
      </c>
      <c r="L291" s="78">
        <f>+L290/$J$290</f>
        <v>0.20420420420420421</v>
      </c>
      <c r="M291" s="78">
        <f>+M290/$J$290</f>
        <v>0.34712973843408623</v>
      </c>
      <c r="N291" s="143"/>
    </row>
    <row r="293" spans="1:14" ht="11.25" customHeight="1" x14ac:dyDescent="0.2"/>
    <row r="294" spans="1:14" ht="21.75" customHeight="1" thickBot="1" x14ac:dyDescent="0.25">
      <c r="A294" s="144" t="s">
        <v>86</v>
      </c>
      <c r="B294" s="145"/>
      <c r="C294" s="145"/>
      <c r="D294" s="145"/>
      <c r="E294" s="145"/>
      <c r="F294" s="146"/>
      <c r="G294" s="147"/>
      <c r="H294" s="147"/>
      <c r="I294" s="147"/>
    </row>
    <row r="296" spans="1:14" ht="15" customHeight="1" x14ac:dyDescent="0.2">
      <c r="A296" s="40" t="s">
        <v>87</v>
      </c>
      <c r="B296" s="40"/>
      <c r="C296" s="40"/>
      <c r="D296" s="40"/>
      <c r="E296" s="148" t="s">
        <v>15</v>
      </c>
      <c r="F296" s="133" t="s">
        <v>82</v>
      </c>
      <c r="G296" s="133" t="s">
        <v>83</v>
      </c>
      <c r="H296" s="149" t="s">
        <v>84</v>
      </c>
      <c r="I296" s="133" t="s">
        <v>88</v>
      </c>
    </row>
    <row r="297" spans="1:14" ht="13.5" customHeight="1" x14ac:dyDescent="0.25">
      <c r="A297" s="150" t="s">
        <v>89</v>
      </c>
      <c r="B297" s="150"/>
      <c r="C297" s="150"/>
      <c r="D297" s="150"/>
      <c r="E297" s="68">
        <f>SUM(F297:I297)</f>
        <v>1130</v>
      </c>
      <c r="F297" s="27">
        <v>1115</v>
      </c>
      <c r="G297" s="27">
        <v>2</v>
      </c>
      <c r="H297" s="27">
        <v>0</v>
      </c>
      <c r="I297" s="27">
        <v>13</v>
      </c>
    </row>
    <row r="298" spans="1:14" ht="13.5" customHeight="1" x14ac:dyDescent="0.25">
      <c r="A298" s="151" t="s">
        <v>90</v>
      </c>
      <c r="B298" s="151"/>
      <c r="C298" s="151"/>
      <c r="D298" s="151"/>
      <c r="E298" s="70">
        <f>SUM(F298:I298)</f>
        <v>1130</v>
      </c>
      <c r="F298" s="30">
        <v>0</v>
      </c>
      <c r="G298" s="30">
        <v>1065</v>
      </c>
      <c r="H298" s="30">
        <v>0</v>
      </c>
      <c r="I298" s="30">
        <v>65</v>
      </c>
    </row>
    <row r="299" spans="1:14" ht="13.5" customHeight="1" x14ac:dyDescent="0.25">
      <c r="A299" s="151" t="s">
        <v>91</v>
      </c>
      <c r="B299" s="151"/>
      <c r="C299" s="151"/>
      <c r="D299" s="151"/>
      <c r="E299" s="70">
        <f t="shared" ref="E299:E316" si="9">SUM(F299:I299)</f>
        <v>2210</v>
      </c>
      <c r="F299" s="30">
        <v>0</v>
      </c>
      <c r="G299" s="30">
        <v>2210</v>
      </c>
      <c r="H299" s="30">
        <v>0</v>
      </c>
      <c r="I299" s="30">
        <v>0</v>
      </c>
    </row>
    <row r="300" spans="1:14" ht="13.5" customHeight="1" x14ac:dyDescent="0.25">
      <c r="A300" s="151" t="s">
        <v>92</v>
      </c>
      <c r="B300" s="151"/>
      <c r="C300" s="151"/>
      <c r="D300" s="151"/>
      <c r="E300" s="70">
        <f t="shared" si="9"/>
        <v>1880</v>
      </c>
      <c r="F300" s="30">
        <v>0</v>
      </c>
      <c r="G300" s="30">
        <v>1271</v>
      </c>
      <c r="H300" s="30">
        <v>530</v>
      </c>
      <c r="I300" s="30">
        <v>79</v>
      </c>
    </row>
    <row r="301" spans="1:14" ht="13.5" customHeight="1" x14ac:dyDescent="0.25">
      <c r="A301" s="151" t="s">
        <v>93</v>
      </c>
      <c r="B301" s="151"/>
      <c r="C301" s="151"/>
      <c r="D301" s="151"/>
      <c r="E301" s="70">
        <f t="shared" si="9"/>
        <v>1131</v>
      </c>
      <c r="F301" s="30">
        <v>0</v>
      </c>
      <c r="G301" s="30">
        <v>33</v>
      </c>
      <c r="H301" s="30">
        <v>1015</v>
      </c>
      <c r="I301" s="30">
        <v>83</v>
      </c>
    </row>
    <row r="302" spans="1:14" ht="13.5" customHeight="1" x14ac:dyDescent="0.25">
      <c r="A302" s="151" t="s">
        <v>94</v>
      </c>
      <c r="B302" s="151"/>
      <c r="C302" s="151"/>
      <c r="D302" s="151"/>
      <c r="E302" s="70">
        <f t="shared" si="9"/>
        <v>535</v>
      </c>
      <c r="F302" s="30">
        <v>0</v>
      </c>
      <c r="G302" s="30">
        <v>0</v>
      </c>
      <c r="H302" s="30">
        <v>535</v>
      </c>
      <c r="I302" s="30">
        <v>0</v>
      </c>
    </row>
    <row r="303" spans="1:14" ht="13.5" customHeight="1" x14ac:dyDescent="0.25">
      <c r="A303" s="151" t="s">
        <v>95</v>
      </c>
      <c r="B303" s="151"/>
      <c r="C303" s="151"/>
      <c r="D303" s="151"/>
      <c r="E303" s="70">
        <f t="shared" si="9"/>
        <v>327</v>
      </c>
      <c r="F303" s="30">
        <v>0</v>
      </c>
      <c r="G303" s="30">
        <v>1</v>
      </c>
      <c r="H303" s="30">
        <v>325</v>
      </c>
      <c r="I303" s="30">
        <v>1</v>
      </c>
    </row>
    <row r="304" spans="1:14" ht="13.5" customHeight="1" x14ac:dyDescent="0.25">
      <c r="A304" s="151" t="s">
        <v>96</v>
      </c>
      <c r="B304" s="151"/>
      <c r="C304" s="151"/>
      <c r="D304" s="151"/>
      <c r="E304" s="70">
        <f t="shared" si="9"/>
        <v>397</v>
      </c>
      <c r="F304" s="30">
        <v>0</v>
      </c>
      <c r="G304" s="30">
        <v>0</v>
      </c>
      <c r="H304" s="30">
        <v>397</v>
      </c>
      <c r="I304" s="30">
        <v>0</v>
      </c>
    </row>
    <row r="305" spans="1:9" ht="13.5" customHeight="1" x14ac:dyDescent="0.25">
      <c r="A305" s="151" t="s">
        <v>97</v>
      </c>
      <c r="B305" s="151"/>
      <c r="C305" s="151"/>
      <c r="D305" s="151"/>
      <c r="E305" s="70">
        <f t="shared" si="9"/>
        <v>787</v>
      </c>
      <c r="F305" s="30">
        <v>0</v>
      </c>
      <c r="G305" s="30">
        <v>787</v>
      </c>
      <c r="H305" s="30">
        <v>0</v>
      </c>
      <c r="I305" s="30">
        <v>0</v>
      </c>
    </row>
    <row r="306" spans="1:9" ht="13.5" customHeight="1" x14ac:dyDescent="0.25">
      <c r="A306" s="151" t="s">
        <v>98</v>
      </c>
      <c r="B306" s="151"/>
      <c r="C306" s="151"/>
      <c r="D306" s="151"/>
      <c r="E306" s="70">
        <f t="shared" si="9"/>
        <v>480</v>
      </c>
      <c r="F306" s="30">
        <v>0</v>
      </c>
      <c r="G306" s="30">
        <v>0</v>
      </c>
      <c r="H306" s="30">
        <v>480</v>
      </c>
      <c r="I306" s="30">
        <v>0</v>
      </c>
    </row>
    <row r="307" spans="1:9" ht="13.5" customHeight="1" x14ac:dyDescent="0.25">
      <c r="A307" s="151" t="s">
        <v>99</v>
      </c>
      <c r="B307" s="151"/>
      <c r="C307" s="151"/>
      <c r="D307" s="151"/>
      <c r="E307" s="70">
        <f t="shared" si="9"/>
        <v>1130</v>
      </c>
      <c r="F307" s="30">
        <v>0</v>
      </c>
      <c r="G307" s="30">
        <v>0</v>
      </c>
      <c r="H307" s="30">
        <v>0</v>
      </c>
      <c r="I307" s="30">
        <v>1130</v>
      </c>
    </row>
    <row r="308" spans="1:9" ht="13.5" customHeight="1" x14ac:dyDescent="0.25">
      <c r="A308" s="151" t="s">
        <v>100</v>
      </c>
      <c r="B308" s="151"/>
      <c r="C308" s="151"/>
      <c r="D308" s="151"/>
      <c r="E308" s="70">
        <f t="shared" si="9"/>
        <v>522</v>
      </c>
      <c r="F308" s="30">
        <v>0</v>
      </c>
      <c r="G308" s="30">
        <v>0</v>
      </c>
      <c r="H308" s="30">
        <v>0</v>
      </c>
      <c r="I308" s="30">
        <v>522</v>
      </c>
    </row>
    <row r="309" spans="1:9" ht="13.5" customHeight="1" x14ac:dyDescent="0.25">
      <c r="A309" s="151" t="s">
        <v>101</v>
      </c>
      <c r="B309" s="151"/>
      <c r="C309" s="151"/>
      <c r="D309" s="151"/>
      <c r="E309" s="70">
        <f t="shared" si="9"/>
        <v>545</v>
      </c>
      <c r="F309" s="30">
        <v>0</v>
      </c>
      <c r="G309" s="30">
        <v>1</v>
      </c>
      <c r="H309" s="30">
        <v>0</v>
      </c>
      <c r="I309" s="30">
        <v>544</v>
      </c>
    </row>
    <row r="310" spans="1:9" ht="13.5" customHeight="1" x14ac:dyDescent="0.25">
      <c r="A310" s="151" t="s">
        <v>102</v>
      </c>
      <c r="B310" s="151"/>
      <c r="C310" s="151"/>
      <c r="D310" s="151"/>
      <c r="E310" s="70">
        <f t="shared" si="9"/>
        <v>446</v>
      </c>
      <c r="F310" s="30">
        <v>0</v>
      </c>
      <c r="G310" s="30">
        <v>0</v>
      </c>
      <c r="H310" s="30">
        <v>0</v>
      </c>
      <c r="I310" s="30">
        <v>446</v>
      </c>
    </row>
    <row r="311" spans="1:9" ht="13.5" customHeight="1" x14ac:dyDescent="0.25">
      <c r="A311" s="151" t="s">
        <v>103</v>
      </c>
      <c r="B311" s="151"/>
      <c r="C311" s="151"/>
      <c r="D311" s="151"/>
      <c r="E311" s="70">
        <f t="shared" si="9"/>
        <v>177</v>
      </c>
      <c r="F311" s="30">
        <v>0</v>
      </c>
      <c r="G311" s="30">
        <v>133</v>
      </c>
      <c r="H311" s="30">
        <v>44</v>
      </c>
      <c r="I311" s="30">
        <v>0</v>
      </c>
    </row>
    <row r="312" spans="1:9" ht="13.5" customHeight="1" x14ac:dyDescent="0.25">
      <c r="A312" s="151" t="s">
        <v>104</v>
      </c>
      <c r="B312" s="151"/>
      <c r="C312" s="151"/>
      <c r="D312" s="151"/>
      <c r="E312" s="70">
        <f t="shared" si="9"/>
        <v>6798</v>
      </c>
      <c r="F312" s="30">
        <v>0</v>
      </c>
      <c r="G312" s="30">
        <v>0</v>
      </c>
      <c r="H312" s="30">
        <v>0</v>
      </c>
      <c r="I312" s="30">
        <v>6798</v>
      </c>
    </row>
    <row r="313" spans="1:9" ht="13.5" customHeight="1" x14ac:dyDescent="0.25">
      <c r="A313" s="151" t="s">
        <v>105</v>
      </c>
      <c r="B313" s="151"/>
      <c r="C313" s="151"/>
      <c r="D313" s="151"/>
      <c r="E313" s="70">
        <f t="shared" si="9"/>
        <v>1243</v>
      </c>
      <c r="F313" s="30">
        <v>0</v>
      </c>
      <c r="G313" s="30">
        <v>1</v>
      </c>
      <c r="H313" s="30">
        <v>6</v>
      </c>
      <c r="I313" s="30">
        <v>1236</v>
      </c>
    </row>
    <row r="314" spans="1:9" ht="13.5" customHeight="1" x14ac:dyDescent="0.25">
      <c r="A314" s="151" t="s">
        <v>106</v>
      </c>
      <c r="B314" s="151"/>
      <c r="C314" s="151"/>
      <c r="D314" s="151"/>
      <c r="E314" s="70">
        <f t="shared" si="9"/>
        <v>31</v>
      </c>
      <c r="F314" s="30">
        <v>0</v>
      </c>
      <c r="G314" s="30">
        <v>0</v>
      </c>
      <c r="H314" s="30">
        <v>29</v>
      </c>
      <c r="I314" s="30">
        <v>2</v>
      </c>
    </row>
    <row r="315" spans="1:9" ht="13.5" customHeight="1" x14ac:dyDescent="0.25">
      <c r="A315" s="151" t="s">
        <v>107</v>
      </c>
      <c r="B315" s="151"/>
      <c r="C315" s="151"/>
      <c r="D315" s="151"/>
      <c r="E315" s="70">
        <f t="shared" si="9"/>
        <v>249</v>
      </c>
      <c r="F315" s="30">
        <v>0</v>
      </c>
      <c r="G315" s="30">
        <v>0</v>
      </c>
      <c r="H315" s="30">
        <v>0</v>
      </c>
      <c r="I315" s="30">
        <v>249</v>
      </c>
    </row>
    <row r="316" spans="1:9" ht="13.5" customHeight="1" x14ac:dyDescent="0.25">
      <c r="A316" s="151" t="s">
        <v>108</v>
      </c>
      <c r="B316" s="151"/>
      <c r="C316" s="151"/>
      <c r="D316" s="151"/>
      <c r="E316" s="70">
        <f t="shared" si="9"/>
        <v>68</v>
      </c>
      <c r="F316" s="30">
        <v>0</v>
      </c>
      <c r="G316" s="30">
        <v>9</v>
      </c>
      <c r="H316" s="30">
        <v>0</v>
      </c>
      <c r="I316" s="30">
        <v>59</v>
      </c>
    </row>
    <row r="317" spans="1:9" ht="13.5" customHeight="1" x14ac:dyDescent="0.25">
      <c r="A317" s="152" t="s">
        <v>109</v>
      </c>
      <c r="B317" s="152"/>
      <c r="C317" s="152"/>
      <c r="D317" s="152"/>
      <c r="E317" s="72">
        <f>SUM(F317:I317)</f>
        <v>1761</v>
      </c>
      <c r="F317" s="101">
        <v>0</v>
      </c>
      <c r="G317" s="101">
        <v>171</v>
      </c>
      <c r="H317" s="101">
        <v>145</v>
      </c>
      <c r="I317" s="101">
        <v>1445</v>
      </c>
    </row>
    <row r="318" spans="1:9" ht="13.5" customHeight="1" x14ac:dyDescent="0.25">
      <c r="A318" s="54" t="s">
        <v>15</v>
      </c>
      <c r="B318" s="75"/>
      <c r="C318" s="75"/>
      <c r="D318" s="75"/>
      <c r="E318" s="75">
        <f>SUM(E297:E317)</f>
        <v>22977</v>
      </c>
      <c r="F318" s="75">
        <f>SUM(F297:F317)</f>
        <v>1115</v>
      </c>
      <c r="G318" s="75">
        <f>SUM(G297:G317)</f>
        <v>5684</v>
      </c>
      <c r="H318" s="75">
        <f>SUM(H297:H317)</f>
        <v>3506</v>
      </c>
      <c r="I318" s="75">
        <f>SUM(I297:I317)</f>
        <v>12672</v>
      </c>
    </row>
    <row r="319" spans="1:9" ht="15" customHeight="1" thickBot="1" x14ac:dyDescent="0.3">
      <c r="A319" s="57" t="s">
        <v>40</v>
      </c>
      <c r="B319" s="78"/>
      <c r="C319" s="78"/>
      <c r="D319" s="78"/>
      <c r="E319" s="78">
        <f>SUM(F319:I319)</f>
        <v>1</v>
      </c>
      <c r="F319" s="78">
        <f>IF($E$318=0,"",F318/$E$318)</f>
        <v>4.8526787657222438E-2</v>
      </c>
      <c r="G319" s="57">
        <f>IF($E$318=0,"",G318/$E$318)</f>
        <v>0.24737781259520389</v>
      </c>
      <c r="H319" s="78">
        <f>IF($E$318=0,"",H318/$E$318)</f>
        <v>0.15258736997867434</v>
      </c>
      <c r="I319" s="78">
        <f>IF($E$318=0,"",I318/$E$318)</f>
        <v>0.55150802976889934</v>
      </c>
    </row>
    <row r="321" spans="1:1" ht="9" customHeight="1" x14ac:dyDescent="0.2">
      <c r="A321" s="7" t="s">
        <v>41</v>
      </c>
    </row>
    <row r="322" spans="1:1" ht="12.75" x14ac:dyDescent="0.2">
      <c r="A322" s="58" t="s">
        <v>42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0:E260"/>
    <mergeCell ref="D261:E261"/>
    <mergeCell ref="D262:E262"/>
    <mergeCell ref="D263:E263"/>
    <mergeCell ref="D264:E264"/>
    <mergeCell ref="D265:E265"/>
    <mergeCell ref="A253:E253"/>
    <mergeCell ref="D255:E255"/>
    <mergeCell ref="D256:E256"/>
    <mergeCell ref="D257:E257"/>
    <mergeCell ref="D258:E258"/>
    <mergeCell ref="D259:E259"/>
    <mergeCell ref="A250:A251"/>
    <mergeCell ref="B250:B251"/>
    <mergeCell ref="C250:C251"/>
    <mergeCell ref="D250:D251"/>
    <mergeCell ref="E250:E251"/>
    <mergeCell ref="F250:F251"/>
    <mergeCell ref="A248:A249"/>
    <mergeCell ref="B248:B249"/>
    <mergeCell ref="C248:C249"/>
    <mergeCell ref="D248:D249"/>
    <mergeCell ref="E248:E249"/>
    <mergeCell ref="F248:F249"/>
    <mergeCell ref="A246:A247"/>
    <mergeCell ref="B246:B247"/>
    <mergeCell ref="C246:C247"/>
    <mergeCell ref="D246:D247"/>
    <mergeCell ref="E246:E247"/>
    <mergeCell ref="F246:F247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B234:E234"/>
    <mergeCell ref="A235:E235"/>
    <mergeCell ref="H235:I236"/>
    <mergeCell ref="A236:E236"/>
    <mergeCell ref="B238:E238"/>
    <mergeCell ref="A239:F240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:L1"/>
    <mergeCell ref="N1:O1"/>
    <mergeCell ref="A120:O120"/>
    <mergeCell ref="A121:O121"/>
    <mergeCell ref="A123:E123"/>
    <mergeCell ref="A141:E141"/>
    <mergeCell ref="F141:H141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2018-08-16T13:50:02Z</dcterms:created>
  <dcterms:modified xsi:type="dcterms:W3CDTF">2018-08-16T13:50:29Z</dcterms:modified>
</cp:coreProperties>
</file>