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FEBRERO\Boletines y Resúmenes estadísticos\"/>
    </mc:Choice>
  </mc:AlternateContent>
  <bookViews>
    <workbookView xWindow="0" yWindow="0" windowWidth="24000" windowHeight="9735"/>
  </bookViews>
  <sheets>
    <sheet name="REVIESFO" sheetId="5" r:id="rId1"/>
  </sheets>
  <definedNames>
    <definedName name="_xlnm.Print_Area" localSheetId="0">REVIESFO!$A$1:$O$135</definedName>
    <definedName name="_xlnm.Print_Titles" localSheetId="0">REVIESFO!$1:$5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5" l="1"/>
  <c r="E122" i="5" s="1"/>
  <c r="C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F103" i="5"/>
  <c r="E103" i="5"/>
  <c r="D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103" i="5" s="1"/>
  <c r="G104" i="5" s="1"/>
  <c r="E85" i="5"/>
  <c r="D85" i="5"/>
  <c r="C85" i="5"/>
  <c r="F84" i="5"/>
  <c r="F83" i="5"/>
  <c r="F82" i="5"/>
  <c r="F81" i="5"/>
  <c r="F80" i="5"/>
  <c r="F79" i="5"/>
  <c r="F78" i="5"/>
  <c r="F77" i="5"/>
  <c r="F76" i="5"/>
  <c r="F75" i="5"/>
  <c r="F74" i="5"/>
  <c r="F73" i="5"/>
  <c r="F85" i="5" s="1"/>
  <c r="F86" i="5" s="1"/>
  <c r="M66" i="5"/>
  <c r="N64" i="5" s="1"/>
  <c r="N65" i="5"/>
  <c r="N63" i="5"/>
  <c r="N62" i="5"/>
  <c r="E62" i="5"/>
  <c r="D62" i="5"/>
  <c r="N61" i="5"/>
  <c r="E61" i="5"/>
  <c r="N60" i="5"/>
  <c r="E60" i="5"/>
  <c r="N59" i="5"/>
  <c r="N66" i="5" s="1"/>
  <c r="E59" i="5"/>
  <c r="H54" i="5"/>
  <c r="G54" i="5"/>
  <c r="F54" i="5"/>
  <c r="E54" i="5"/>
  <c r="D54" i="5"/>
  <c r="C54" i="5"/>
  <c r="I53" i="5"/>
  <c r="I52" i="5"/>
  <c r="I51" i="5"/>
  <c r="I50" i="5"/>
  <c r="I49" i="5"/>
  <c r="I48" i="5"/>
  <c r="I47" i="5"/>
  <c r="I46" i="5"/>
  <c r="I45" i="5"/>
  <c r="I44" i="5"/>
  <c r="I43" i="5"/>
  <c r="I42" i="5"/>
  <c r="I54" i="5" s="1"/>
  <c r="E38" i="5"/>
  <c r="D38" i="5"/>
  <c r="F36" i="5"/>
  <c r="F35" i="5"/>
  <c r="F34" i="5"/>
  <c r="F33" i="5"/>
  <c r="F32" i="5"/>
  <c r="F31" i="5"/>
  <c r="F30" i="5"/>
  <c r="F29" i="5"/>
  <c r="F28" i="5"/>
  <c r="F27" i="5"/>
  <c r="I22" i="5"/>
  <c r="H22" i="5"/>
  <c r="H23" i="5" s="1"/>
  <c r="D22" i="5"/>
  <c r="C22" i="5"/>
  <c r="J21" i="5"/>
  <c r="E21" i="5"/>
  <c r="J20" i="5"/>
  <c r="E20" i="5"/>
  <c r="J19" i="5"/>
  <c r="E19" i="5"/>
  <c r="J18" i="5"/>
  <c r="E18" i="5"/>
  <c r="J17" i="5"/>
  <c r="E17" i="5"/>
  <c r="J16" i="5"/>
  <c r="E16" i="5"/>
  <c r="J15" i="5"/>
  <c r="E15" i="5"/>
  <c r="J14" i="5"/>
  <c r="E14" i="5"/>
  <c r="J13" i="5"/>
  <c r="E13" i="5"/>
  <c r="J12" i="5"/>
  <c r="E12" i="5"/>
  <c r="J11" i="5"/>
  <c r="E11" i="5"/>
  <c r="J10" i="5"/>
  <c r="J22" i="5" s="1"/>
  <c r="J23" i="5" s="1"/>
  <c r="E10" i="5"/>
  <c r="E22" i="5" s="1"/>
  <c r="F37" i="5" l="1"/>
  <c r="F38" i="5" s="1"/>
  <c r="E23" i="5"/>
  <c r="D23" i="5"/>
  <c r="C86" i="5"/>
  <c r="D104" i="5"/>
  <c r="I23" i="5"/>
  <c r="F55" i="5"/>
  <c r="D86" i="5"/>
  <c r="E104" i="5"/>
  <c r="C23" i="5"/>
  <c r="E55" i="5"/>
  <c r="I55" i="5"/>
  <c r="C55" i="5"/>
  <c r="G55" i="5"/>
  <c r="E86" i="5"/>
  <c r="F104" i="5"/>
  <c r="D55" i="5"/>
  <c r="H55" i="5"/>
  <c r="G32" i="5" l="1"/>
  <c r="G34" i="5"/>
  <c r="G28" i="5"/>
  <c r="G36" i="5"/>
  <c r="G30" i="5"/>
  <c r="G33" i="5"/>
  <c r="G27" i="5"/>
  <c r="G38" i="5" s="1"/>
  <c r="G31" i="5"/>
  <c r="G29" i="5"/>
  <c r="G35" i="5"/>
  <c r="G37" i="5"/>
</calcChain>
</file>

<file path=xl/sharedStrings.xml><?xml version="1.0" encoding="utf-8"?>
<sst xmlns="http://schemas.openxmlformats.org/spreadsheetml/2006/main" count="161" uniqueCount="96">
  <si>
    <t>Enero</t>
  </si>
  <si>
    <t>Febrero</t>
  </si>
  <si>
    <t>Total</t>
  </si>
  <si>
    <t>Otros</t>
  </si>
  <si>
    <t>Si</t>
  </si>
  <si>
    <t>No</t>
  </si>
  <si>
    <t>Otro</t>
  </si>
  <si>
    <t>Periodo:  Enero - Febrero  2018</t>
  </si>
  <si>
    <t>Mes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</si>
  <si>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</si>
  <si>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</si>
  <si>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</si>
  <si>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</si>
  <si>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</si>
  <si>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</si>
  <si>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</si>
  <si>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</si>
  <si>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</si>
  <si>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</si>
  <si>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</si>
  <si>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t>Mujer</t>
  </si>
  <si>
    <t>Hombre</t>
  </si>
  <si>
    <t xml:space="preserve">Mes </t>
  </si>
  <si>
    <t>REPORTE ESTADÍSTICO DE CASOS DE VÍCTIMAS DE ESTERILIZACIONES FORZADAS ATENDIDOS POR EL CENTRO EMERGENCIA MUJER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</si>
  <si>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</si>
  <si>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</si>
  <si>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</si>
  <si>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</si>
  <si>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</si>
  <si>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</si>
  <si>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</si>
  <si>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</si>
  <si>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</si>
  <si>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</si>
  <si>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</si>
  <si>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</si>
  <si>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</si>
  <si>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</si>
  <si>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</si>
  <si>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</si>
  <si>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</si>
  <si>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</si>
  <si>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</si>
  <si>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</si>
  <si>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</si>
  <si>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0 - 17 años</t>
  </si>
  <si>
    <t>18 - 25 años</t>
  </si>
  <si>
    <t>26 - 35 años</t>
  </si>
  <si>
    <t>36 - 45 años</t>
  </si>
  <si>
    <t>46 - 59 años</t>
  </si>
  <si>
    <t>60 a más años</t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</si>
  <si>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</si>
  <si>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</si>
  <si>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</si>
  <si>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</si>
  <si>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SIS</t>
  </si>
  <si>
    <t>ESSALUD</t>
  </si>
  <si>
    <t>Sin información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</si>
  <si>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</si>
  <si>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</si>
  <si>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</si>
  <si>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</si>
  <si>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</si>
  <si>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Admisión</t>
  </si>
  <si>
    <t>Psicología</t>
  </si>
  <si>
    <t>Social</t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</si>
  <si>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</si>
  <si>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</si>
  <si>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</si>
  <si>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Acogida, apertura de ficha</t>
  </si>
  <si>
    <t>Primera entrevista</t>
  </si>
  <si>
    <t>Evaluación psicológica</t>
  </si>
  <si>
    <t>Orientación y/o consejería</t>
  </si>
  <si>
    <t>Acompañamiento piscológico</t>
  </si>
  <si>
    <t>Informe psicológico</t>
  </si>
  <si>
    <t>Estudio-diagnóstico</t>
  </si>
  <si>
    <t>Elaboración del plan de intervención</t>
  </si>
  <si>
    <t>Gestión social</t>
  </si>
  <si>
    <t>Visita domiciliaria</t>
  </si>
  <si>
    <t>Informe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</si>
  <si>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</si>
  <si>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</si>
  <si>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</si>
  <si>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Variación %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</si>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</sst>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8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20"/>
      <color theme="0"/>
      <name val="Arial"/>
      <family val="2"/>
    </font>
    <font>
      <sz val="11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>
      <alignment vertical="center"/>
    </xf>
  </cellStyleXfs>
  <cellXfs count="81">
    <xf numFmtId="0" fontId="0" fillId="0" borderId="0" xfId="0"/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0" fillId="5" borderId="0" xfId="0" applyFill="1"/>
    <xf numFmtId="0" fontId="0" fillId="0" borderId="0" xfId="0" applyFill="1"/>
    <xf numFmtId="0" fontId="8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/>
    <xf numFmtId="0" fontId="9" fillId="0" borderId="0" xfId="0" applyFont="1"/>
    <xf numFmtId="0" fontId="9" fillId="5" borderId="0" xfId="0" applyFont="1" applyFill="1"/>
    <xf numFmtId="0" fontId="6" fillId="5" borderId="0" xfId="0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Alignment="1">
      <alignment vertical="center"/>
    </xf>
    <xf numFmtId="0" fontId="9" fillId="0" borderId="0" xfId="0" applyFont="1" applyFill="1"/>
    <xf numFmtId="0" fontId="4" fillId="5" borderId="0" xfId="0" applyFont="1" applyFill="1" applyBorder="1" applyAlignment="1" applyProtection="1">
      <alignment vertical="center" wrapText="1"/>
      <protection hidden="1"/>
    </xf>
    <xf numFmtId="0" fontId="6" fillId="5" borderId="0" xfId="0" applyFont="1" applyFill="1" applyBorder="1" applyAlignment="1" applyProtection="1">
      <alignment vertical="center" wrapText="1"/>
      <protection hidden="1"/>
    </xf>
    <xf numFmtId="0" fontId="6" fillId="5" borderId="0" xfId="0" applyFont="1" applyFill="1" applyBorder="1" applyAlignment="1" applyProtection="1">
      <alignment horizontal="left" vertical="center"/>
      <protection hidden="1"/>
    </xf>
    <xf numFmtId="0" fontId="11" fillId="0" borderId="0" xfId="3" applyFont="1" applyFill="1" applyBorder="1" applyAlignment="1" applyProtection="1">
      <alignment horizontal="left" vertical="center"/>
      <protection hidden="1"/>
    </xf>
    <xf numFmtId="3" fontId="11" fillId="0" borderId="0" xfId="3" applyNumberFormat="1" applyFont="1" applyFill="1" applyBorder="1" applyAlignment="1" applyProtection="1">
      <alignment horizontal="center" vertical="center"/>
      <protection hidden="1"/>
    </xf>
    <xf numFmtId="0" fontId="7" fillId="4" borderId="0" xfId="3" applyFont="1" applyFill="1" applyBorder="1" applyAlignment="1" applyProtection="1">
      <alignment horizontal="left" vertical="center"/>
      <protection hidden="1"/>
    </xf>
    <xf numFmtId="0" fontId="12" fillId="0" borderId="0" xfId="3" applyFont="1" applyFill="1" applyBorder="1" applyAlignment="1" applyProtection="1">
      <alignment horizontal="left" vertical="center"/>
      <protection hidden="1"/>
    </xf>
    <xf numFmtId="164" fontId="12" fillId="0" borderId="0" xfId="1" applyNumberFormat="1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3" fontId="12" fillId="0" borderId="0" xfId="3" applyNumberFormat="1" applyFont="1" applyFill="1" applyBorder="1" applyAlignment="1" applyProtection="1">
      <alignment horizontal="center" vertical="center"/>
      <protection hidden="1"/>
    </xf>
    <xf numFmtId="3" fontId="11" fillId="0" borderId="0" xfId="3" applyNumberFormat="1" applyFont="1" applyFill="1" applyBorder="1" applyAlignment="1">
      <alignment horizontal="center" vertical="center"/>
    </xf>
    <xf numFmtId="164" fontId="14" fillId="0" borderId="0" xfId="4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 applyProtection="1">
      <alignment vertical="center"/>
      <protection hidden="1"/>
    </xf>
    <xf numFmtId="0" fontId="17" fillId="0" borderId="0" xfId="3" applyFont="1" applyFill="1" applyBorder="1" applyAlignment="1" applyProtection="1">
      <alignment horizontal="left" vertical="center"/>
      <protection hidden="1"/>
    </xf>
    <xf numFmtId="0" fontId="16" fillId="0" borderId="0" xfId="3" applyFont="1" applyFill="1" applyBorder="1" applyAlignment="1" applyProtection="1">
      <alignment horizontal="left" vertical="center"/>
      <protection hidden="1"/>
    </xf>
    <xf numFmtId="9" fontId="4" fillId="0" borderId="0" xfId="1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 applyProtection="1">
      <alignment vertical="top"/>
      <protection hidden="1"/>
    </xf>
    <xf numFmtId="0" fontId="7" fillId="4" borderId="1" xfId="3" applyFont="1" applyFill="1" applyBorder="1" applyAlignment="1" applyProtection="1">
      <alignment horizontal="left" vertical="center"/>
      <protection hidden="1"/>
    </xf>
    <xf numFmtId="3" fontId="7" fillId="4" borderId="1" xfId="3" applyNumberFormat="1" applyFont="1" applyFill="1" applyBorder="1" applyAlignment="1" applyProtection="1">
      <alignment horizontal="center" vertical="center"/>
      <protection hidden="1"/>
    </xf>
    <xf numFmtId="0" fontId="12" fillId="7" borderId="0" xfId="3" applyFont="1" applyFill="1" applyBorder="1" applyAlignment="1" applyProtection="1">
      <alignment horizontal="left" vertical="center"/>
      <protection hidden="1"/>
    </xf>
    <xf numFmtId="164" fontId="11" fillId="7" borderId="0" xfId="1" applyNumberFormat="1" applyFont="1" applyFill="1" applyBorder="1" applyAlignment="1" applyProtection="1">
      <alignment horizontal="center" vertical="center"/>
      <protection hidden="1"/>
    </xf>
    <xf numFmtId="164" fontId="12" fillId="7" borderId="0" xfId="1" applyNumberFormat="1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Alignment="1">
      <alignment horizontal="left" vertical="center"/>
    </xf>
    <xf numFmtId="0" fontId="7" fillId="4" borderId="0" xfId="0" applyFont="1" applyFill="1" applyBorder="1" applyAlignment="1" applyProtection="1">
      <alignment vertical="center"/>
      <protection hidden="1"/>
    </xf>
    <xf numFmtId="0" fontId="11" fillId="0" borderId="0" xfId="3" applyFont="1" applyFill="1" applyBorder="1" applyAlignment="1" applyProtection="1">
      <alignment vertical="center"/>
      <protection hidden="1"/>
    </xf>
    <xf numFmtId="164" fontId="7" fillId="4" borderId="1" xfId="1" applyNumberFormat="1" applyFont="1" applyFill="1" applyBorder="1" applyAlignment="1" applyProtection="1">
      <alignment horizontal="center" vertical="center"/>
      <protection hidden="1"/>
    </xf>
    <xf numFmtId="0" fontId="13" fillId="5" borderId="0" xfId="0" applyFont="1" applyFill="1"/>
    <xf numFmtId="0" fontId="13" fillId="5" borderId="0" xfId="0" applyFont="1" applyFill="1" applyBorder="1" applyAlignment="1" applyProtection="1">
      <alignment horizontal="center"/>
      <protection hidden="1"/>
    </xf>
    <xf numFmtId="0" fontId="4" fillId="5" borderId="0" xfId="0" applyFont="1" applyFill="1"/>
    <xf numFmtId="0" fontId="7" fillId="4" borderId="0" xfId="0" applyFont="1" applyFill="1" applyBorder="1" applyAlignment="1" applyProtection="1">
      <alignment vertical="center" wrapText="1"/>
      <protection hidden="1"/>
    </xf>
    <xf numFmtId="0" fontId="7" fillId="4" borderId="1" xfId="3" applyFont="1" applyFill="1" applyBorder="1" applyAlignment="1" applyProtection="1">
      <alignment vertical="center"/>
      <protection hidden="1"/>
    </xf>
    <xf numFmtId="0" fontId="12" fillId="7" borderId="0" xfId="3" applyFont="1" applyFill="1" applyBorder="1" applyAlignment="1" applyProtection="1">
      <alignment vertical="center"/>
      <protection hidden="1"/>
    </xf>
    <xf numFmtId="0" fontId="7" fillId="4" borderId="0" xfId="3" applyFont="1" applyFill="1" applyBorder="1" applyAlignment="1">
      <alignment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 wrapText="1"/>
    </xf>
    <xf numFmtId="0" fontId="20" fillId="0" borderId="0" xfId="0" applyFont="1" applyFill="1" applyAlignment="1" applyProtection="1">
      <alignment horizontal="left" vertical="top" wrapText="1"/>
      <protection hidden="1"/>
    </xf>
    <xf numFmtId="164" fontId="12" fillId="0" borderId="0" xfId="4" applyNumberFormat="1" applyFont="1" applyFill="1" applyBorder="1" applyAlignment="1">
      <alignment horizontal="center" vertical="center"/>
    </xf>
    <xf numFmtId="0" fontId="11" fillId="6" borderId="0" xfId="3" applyFont="1" applyFill="1" applyBorder="1" applyAlignment="1">
      <alignment horizontal="left" vertical="center"/>
    </xf>
    <xf numFmtId="0" fontId="12" fillId="6" borderId="0" xfId="3" applyFont="1" applyFill="1" applyBorder="1" applyAlignment="1">
      <alignment horizontal="left" vertical="center"/>
    </xf>
    <xf numFmtId="3" fontId="11" fillId="6" borderId="0" xfId="3" applyNumberFormat="1" applyFont="1" applyFill="1" applyBorder="1" applyAlignment="1">
      <alignment horizontal="center" vertical="center"/>
    </xf>
    <xf numFmtId="164" fontId="12" fillId="6" borderId="0" xfId="4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 wrapText="1"/>
    </xf>
    <xf numFmtId="3" fontId="7" fillId="4" borderId="1" xfId="3" applyNumberFormat="1" applyFont="1" applyFill="1" applyBorder="1" applyAlignment="1">
      <alignment horizontal="center" vertical="center"/>
    </xf>
    <xf numFmtId="9" fontId="7" fillId="4" borderId="1" xfId="4" applyFon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/>
    </xf>
    <xf numFmtId="0" fontId="9" fillId="5" borderId="0" xfId="0" applyFont="1" applyFill="1" applyAlignment="1"/>
    <xf numFmtId="0" fontId="15" fillId="5" borderId="0" xfId="0" applyFont="1" applyFill="1"/>
    <xf numFmtId="0" fontId="15" fillId="0" borderId="0" xfId="0" applyFont="1" applyFill="1"/>
    <xf numFmtId="0" fontId="5" fillId="3" borderId="0" xfId="3" applyFont="1" applyFill="1" applyBorder="1" applyAlignment="1" applyProtection="1">
      <alignment vertical="center"/>
      <protection hidden="1"/>
    </xf>
    <xf numFmtId="0" fontId="17" fillId="3" borderId="0" xfId="3" applyFont="1" applyFill="1" applyBorder="1" applyAlignment="1" applyProtection="1">
      <alignment vertical="center"/>
      <protection hidden="1"/>
    </xf>
    <xf numFmtId="3" fontId="9" fillId="5" borderId="0" xfId="0" applyNumberFormat="1" applyFont="1" applyFill="1"/>
    <xf numFmtId="0" fontId="5" fillId="3" borderId="0" xfId="3" applyFont="1" applyFill="1" applyBorder="1" applyAlignment="1" applyProtection="1">
      <alignment horizontal="left" vertical="center"/>
      <protection hidden="1"/>
    </xf>
    <xf numFmtId="0" fontId="17" fillId="3" borderId="0" xfId="3" applyFont="1" applyFill="1" applyBorder="1" applyAlignment="1" applyProtection="1">
      <alignment horizontal="left" vertical="center"/>
      <protection hidden="1"/>
    </xf>
    <xf numFmtId="0" fontId="5" fillId="0" borderId="0" xfId="3" applyFont="1" applyFill="1" applyBorder="1" applyAlignment="1" applyProtection="1">
      <alignment horizontal="left" vertical="center"/>
      <protection hidden="1"/>
    </xf>
    <xf numFmtId="0" fontId="7" fillId="4" borderId="0" xfId="3" applyFont="1" applyFill="1" applyBorder="1" applyAlignment="1" applyProtection="1">
      <alignment horizontal="center" vertical="center"/>
      <protection hidden="1"/>
    </xf>
    <xf numFmtId="0" fontId="7" fillId="4" borderId="1" xfId="8" applyFont="1" applyFill="1" applyBorder="1" applyAlignment="1">
      <alignment horizontal="center" vertical="center" wrapText="1"/>
    </xf>
    <xf numFmtId="3" fontId="7" fillId="4" borderId="1" xfId="8" applyNumberFormat="1" applyFont="1" applyFill="1" applyBorder="1" applyAlignment="1">
      <alignment horizontal="center" vertical="center" wrapText="1"/>
    </xf>
    <xf numFmtId="9" fontId="7" fillId="4" borderId="1" xfId="1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6" fillId="5" borderId="0" xfId="0" applyFont="1" applyFill="1" applyBorder="1" applyAlignment="1" applyProtection="1">
      <alignment horizontal="left" vertical="center" wrapText="1"/>
      <protection hidden="1"/>
    </xf>
    <xf numFmtId="0" fontId="7" fillId="4" borderId="1" xfId="3" applyFont="1" applyFill="1" applyBorder="1" applyAlignment="1">
      <alignment horizontal="center" vertical="center"/>
    </xf>
    <xf numFmtId="0" fontId="6" fillId="5" borderId="0" xfId="0" applyFont="1" applyFill="1" applyAlignment="1" applyProtection="1">
      <alignment horizontal="left" vertical="center" wrapText="1"/>
      <protection hidden="1"/>
    </xf>
    <xf numFmtId="0" fontId="7" fillId="4" borderId="1" xfId="3" applyFont="1" applyFill="1" applyBorder="1" applyAlignment="1" applyProtection="1">
      <alignment horizontal="center" vertical="center"/>
      <protection hidden="1"/>
    </xf>
    <xf numFmtId="0" fontId="7" fillId="4" borderId="0" xfId="3" applyFont="1" applyFill="1" applyBorder="1" applyAlignment="1">
      <alignment horizontal="left" vertical="center" wrapText="1"/>
    </xf>
    <xf numFmtId="0" fontId="12" fillId="0" borderId="0" xfId="3" applyFont="1" applyFill="1" applyBorder="1" applyAlignment="1">
      <alignment horizontal="center" vertical="center"/>
    </xf>
  </cellXfs>
  <cellStyles count="9">
    <cellStyle name="Normal" xfId="0" builtinId="0"/>
    <cellStyle name="Normal 2" xfId="3"/>
    <cellStyle name="Normal 2 2" xfId="2"/>
    <cellStyle name="Normal 2 2 3" xfId="5"/>
    <cellStyle name="Normal 2 3 2" xfId="8"/>
    <cellStyle name="Porcentaje" xfId="1" builtinId="5"/>
    <cellStyle name="Porcentaje 10" xfId="7"/>
    <cellStyle name="Porcentaje 2" xfId="4"/>
    <cellStyle name="Porcentaje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64-410A-A519-1FE3BB5945ED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64-410A-A519-1FE3BB5945ED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64-410A-A519-1FE3BB5945ED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864-410A-A519-1FE3BB5945E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0.0%</c:formatCode>
                <c:ptCount val="2"/>
                <c:pt idx="0">
                  <c:v>0.97499999999999998</c:v>
                </c:pt>
                <c:pt idx="1">
                  <c:v>2.5000000000000001E-2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864-410A-A519-1FE3BB5945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0.0%</c:formatCode>
                <c:ptCount val="11"/>
                <c:pt idx="0">
                  <c:v>0.375</c:v>
                </c:pt>
                <c:pt idx="1">
                  <c:v>0</c:v>
                </c:pt>
                <c:pt idx="2">
                  <c:v>0.25</c:v>
                </c:pt>
                <c:pt idx="3">
                  <c:v>0.3</c:v>
                </c:pt>
                <c:pt idx="4">
                  <c:v>0.05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2.5000000000000001E-2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77-460C-80D4-84DB292C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6772008"/>
        <c:axId val="476779848"/>
      </c:barChart>
      <c:catAx>
        <c:axId val="47677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76779848"/>
        <c:crosses val="autoZero"/>
        <c:auto val="1"/>
        <c:lblAlgn val="ctr"/>
        <c:lblOffset val="100"/>
        <c:noMultiLvlLbl val="0"/>
      </c:catAx>
      <c:valAx>
        <c:axId val="47677984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476772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29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8A-43A5-B825-44986C6EF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6774360"/>
        <c:axId val="476776712"/>
      </c:barChart>
      <c:catAx>
        <c:axId val="476774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76776712"/>
        <c:crosses val="autoZero"/>
        <c:auto val="1"/>
        <c:lblAlgn val="ctr"/>
        <c:lblOffset val="100"/>
        <c:noMultiLvlLbl val="0"/>
      </c:catAx>
      <c:valAx>
        <c:axId val="4767767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76774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90-46C0-89F1-E0E285847E9F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90-46C0-89F1-E0E285847E9F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90-46C0-89F1-E0E285847E9F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90-46C0-89F1-E0E28584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90-46C0-89F1-E0E28584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D90-46C0-89F1-E0E28584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0.0%</c:formatCode>
                <c:ptCount val="3"/>
                <c:pt idx="0">
                  <c:v>9.5238095238095233E-2</c:v>
                </c:pt>
                <c:pt idx="1">
                  <c:v>0.52380952380952384</c:v>
                </c:pt>
                <c:pt idx="2">
                  <c:v>0.38095238095238093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D90-46C0-89F1-E0E285847E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183</c:v>
                </c:pt>
                <c:pt idx="1">
                  <c:v>237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CE-4667-A780-ED23983D6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3457144"/>
        <c:axId val="403457928"/>
      </c:barChart>
      <c:catAx>
        <c:axId val="40345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03457928"/>
        <c:crosses val="autoZero"/>
        <c:auto val="1"/>
        <c:lblAlgn val="ctr"/>
        <c:lblOffset val="100"/>
        <c:noMultiLvlLbl val="0"/>
      </c:catAx>
      <c:valAx>
        <c:axId val="40345792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03457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A8C-466C-8FDC-69B6440B93ED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A8C-466C-8FDC-69B6440B93ED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A8C-466C-8FDC-69B6440B93ED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A8C-466C-8FDC-69B6440B93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2.5000000000000001E-2</c:v>
                </c:pt>
                <c:pt idx="1">
                  <c:v>0.97499999999999998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8C-466C-8FDC-69B6440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2"/>
                <c:pt idx="0">
                  <c:v>Ene.</c:v>
                </c:pt>
                <c:pt idx="1">
                  <c:v>Feb.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2"/>
                <c:pt idx="0">
                  <c:v>4</c:v>
                </c:pt>
                <c:pt idx="1">
                  <c:v>36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2"/>
                <c:pt idx="0">
                  <c:v>Ene.</c:v>
                </c:pt>
                <c:pt idx="1">
                  <c:v>Feb.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2"/>
                <c:pt idx="0">
                  <c:v>496</c:v>
                </c:pt>
                <c:pt idx="1">
                  <c:v>231</c:v>
                </c:pt>
              </c:numCache>
            </c:numRef>
          </c:val>
          <c:smooth val="0"/>
          <c:extLst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4356424"/>
        <c:axId val="204356816"/>
      </c:lineChart>
      <c:catAx>
        <c:axId val="204356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56816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204356816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5642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8</xdr:row>
      <xdr:rowOff>19050</xdr:rowOff>
    </xdr:from>
    <xdr:to>
      <xdr:col>14</xdr:col>
      <xdr:colOff>28576</xdr:colOff>
      <xdr:row>22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14</xdr:col>
      <xdr:colOff>19050</xdr:colOff>
      <xdr:row>36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133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/>
        <xdr:cNvSpPr/>
      </xdr:nvSpPr>
      <xdr:spPr>
        <a:xfrm>
          <a:off x="3524248" y="209551"/>
          <a:ext cx="50482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Febrero)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-95%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2:U122"/>
  <sheetViews>
    <sheetView showGridLines="0" tabSelected="1" view="pageBreakPreview" zoomScaleNormal="100" zoomScaleSheetLayoutView="100" workbookViewId="0">
      <selection activeCell="X8" sqref="X8"/>
    </sheetView>
  </sheetViews>
  <sheetFormatPr baseColWidth="10" defaultRowHeight="15" x14ac:dyDescent="0.25"/>
  <cols>
    <col min="1" max="1" width="1.140625" style="4" customWidth="1"/>
    <col min="2" max="2" width="14.7109375" style="4" customWidth="1"/>
    <col min="3" max="3" width="14.85546875" style="4" customWidth="1"/>
    <col min="4" max="4" width="12.7109375" style="4" customWidth="1"/>
    <col min="5" max="5" width="9.85546875" style="4" customWidth="1"/>
    <col min="6" max="6" width="7" style="4" customWidth="1"/>
    <col min="7" max="7" width="9.85546875" style="4" customWidth="1"/>
    <col min="8" max="9" width="10.7109375" style="4" customWidth="1"/>
    <col min="10" max="10" width="10.140625" style="4" customWidth="1"/>
    <col min="11" max="11" width="13.5703125" style="4" customWidth="1"/>
    <col min="12" max="12" width="9.5703125" style="4" customWidth="1"/>
    <col min="13" max="13" width="7.140625" style="4" customWidth="1"/>
    <col min="14" max="14" width="10.7109375" style="4" customWidth="1"/>
    <col min="15" max="15" width="1.140625" style="5" customWidth="1"/>
    <col min="16" max="16" width="9.7109375" style="5" customWidth="1"/>
    <col min="17" max="18" width="9.140625" style="5" customWidth="1"/>
    <col min="19" max="21" width="11.42578125" style="5"/>
    <col min="22" max="16384" width="11.42578125" style="4"/>
  </cols>
  <sheetData>
    <row r="2" spans="2:21" ht="35.25" customHeight="1" x14ac:dyDescent="0.25"/>
    <row r="3" spans="2:21" customFormat="1" ht="23.25" x14ac:dyDescent="0.35">
      <c r="B3" s="73" t="s">
        <v>23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6"/>
      <c r="P3" s="6"/>
      <c r="Q3" s="6"/>
      <c r="R3" s="6"/>
      <c r="S3" s="5"/>
      <c r="T3" s="5"/>
      <c r="U3" s="5"/>
    </row>
    <row r="4" spans="2:21" customFormat="1" ht="30.75" customHeight="1" x14ac:dyDescent="0.25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30"/>
      <c r="P4" s="30"/>
      <c r="Q4" s="30"/>
      <c r="R4" s="30"/>
      <c r="S4" s="5"/>
      <c r="T4" s="5"/>
      <c r="U4" s="5"/>
    </row>
    <row r="5" spans="2:21" customFormat="1" ht="23.25" customHeight="1" x14ac:dyDescent="0.25">
      <c r="B5" s="74" t="s">
        <v>7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"/>
      <c r="P5" s="7"/>
      <c r="Q5" s="7"/>
      <c r="R5" s="7"/>
      <c r="S5" s="5"/>
      <c r="T5" s="5"/>
      <c r="U5" s="5"/>
    </row>
    <row r="6" spans="2:21" s="9" customFormat="1" ht="21" customHeight="1" x14ac:dyDescent="0.25">
      <c r="B6" s="1" t="s">
        <v>24</v>
      </c>
      <c r="C6" s="2"/>
      <c r="D6" s="2"/>
      <c r="E6" s="2"/>
      <c r="F6" s="3"/>
      <c r="G6" s="3"/>
      <c r="H6" s="3"/>
      <c r="I6" s="2"/>
      <c r="J6" s="2"/>
      <c r="K6" s="2"/>
      <c r="L6" s="2"/>
      <c r="M6" s="2"/>
      <c r="N6" s="2"/>
      <c r="O6" s="8"/>
      <c r="P6" s="8"/>
      <c r="Q6" s="8"/>
      <c r="R6" s="8"/>
      <c r="S6" s="8"/>
      <c r="T6" s="13"/>
      <c r="U6" s="13"/>
    </row>
    <row r="7" spans="2:21" s="10" customFormat="1" ht="3.75" customHeight="1" x14ac:dyDescent="0.2">
      <c r="C7" s="15"/>
      <c r="D7" s="15"/>
      <c r="E7" s="15"/>
      <c r="F7" s="11"/>
      <c r="G7" s="12"/>
      <c r="O7" s="13"/>
      <c r="P7" s="13"/>
      <c r="Q7" s="13"/>
      <c r="R7" s="13"/>
      <c r="S7" s="13"/>
      <c r="T7" s="13"/>
      <c r="U7" s="13"/>
    </row>
    <row r="8" spans="2:21" s="10" customFormat="1" ht="39" customHeight="1" x14ac:dyDescent="0.2">
      <c r="B8" s="75" t="s">
        <v>25</v>
      </c>
      <c r="C8" s="75"/>
      <c r="D8" s="75"/>
      <c r="E8" s="75"/>
      <c r="F8" s="14"/>
      <c r="G8" s="75" t="s">
        <v>26</v>
      </c>
      <c r="H8" s="75"/>
      <c r="I8" s="75"/>
      <c r="J8" s="75"/>
      <c r="O8" s="13"/>
      <c r="P8" s="13"/>
      <c r="Q8" s="13"/>
      <c r="R8" s="13"/>
      <c r="S8" s="13"/>
      <c r="T8" s="13"/>
      <c r="U8" s="13"/>
    </row>
    <row r="9" spans="2:21" s="10" customFormat="1" ht="27.75" customHeight="1" x14ac:dyDescent="0.2">
      <c r="B9" s="22" t="s">
        <v>22</v>
      </c>
      <c r="C9" s="22" t="s">
        <v>27</v>
      </c>
      <c r="D9" s="22" t="s">
        <v>28</v>
      </c>
      <c r="E9" s="22" t="s">
        <v>2</v>
      </c>
      <c r="G9" s="22" t="s">
        <v>22</v>
      </c>
      <c r="H9" s="22" t="s">
        <v>20</v>
      </c>
      <c r="I9" s="22" t="s">
        <v>21</v>
      </c>
      <c r="J9" s="22" t="s">
        <v>2</v>
      </c>
      <c r="O9" s="13"/>
      <c r="P9" s="13"/>
      <c r="Q9" s="13"/>
      <c r="R9" s="13"/>
      <c r="S9" s="13"/>
      <c r="T9" s="13"/>
      <c r="U9" s="13"/>
    </row>
    <row r="10" spans="2:21" s="10" customFormat="1" ht="15" customHeight="1" x14ac:dyDescent="0.2">
      <c r="B10" s="17" t="s">
        <v>0</v>
      </c>
      <c r="C10" s="18">
        <v>4</v>
      </c>
      <c r="D10" s="18">
        <v>0</v>
      </c>
      <c r="E10" s="23">
        <f t="shared" ref="E10:E21" si="0">SUM(C10:D10)</f>
        <v>4</v>
      </c>
      <c r="G10" s="17" t="s">
        <v>0</v>
      </c>
      <c r="H10" s="18">
        <v>4</v>
      </c>
      <c r="I10" s="18">
        <v>0</v>
      </c>
      <c r="J10" s="23">
        <f t="shared" ref="J10:J21" si="1">SUM(H10:I10)</f>
        <v>4</v>
      </c>
      <c r="O10" s="13"/>
      <c r="P10" s="13"/>
      <c r="Q10" s="13"/>
      <c r="R10" s="13"/>
      <c r="S10" s="13"/>
      <c r="T10" s="13"/>
      <c r="U10" s="13"/>
    </row>
    <row r="11" spans="2:21" s="10" customFormat="1" ht="15" customHeight="1" x14ac:dyDescent="0.2">
      <c r="B11" s="17" t="s">
        <v>1</v>
      </c>
      <c r="C11" s="18">
        <v>35</v>
      </c>
      <c r="D11" s="18">
        <v>1</v>
      </c>
      <c r="E11" s="23">
        <f t="shared" si="0"/>
        <v>36</v>
      </c>
      <c r="G11" s="17" t="s">
        <v>1</v>
      </c>
      <c r="H11" s="18">
        <v>35</v>
      </c>
      <c r="I11" s="18">
        <v>1</v>
      </c>
      <c r="J11" s="23">
        <f t="shared" si="1"/>
        <v>36</v>
      </c>
      <c r="O11" s="13"/>
      <c r="P11" s="13"/>
      <c r="Q11" s="13"/>
      <c r="R11" s="13"/>
      <c r="S11" s="13"/>
      <c r="T11" s="13"/>
      <c r="U11" s="13"/>
    </row>
    <row r="12" spans="2:21" s="10" customFormat="1" ht="15" customHeight="1" x14ac:dyDescent="0.2">
      <c r="B12" s="17" t="s">
        <v>9</v>
      </c>
      <c r="C12" s="18">
        <v>0</v>
      </c>
      <c r="D12" s="18">
        <v>0</v>
      </c>
      <c r="E12" s="23">
        <f t="shared" si="0"/>
        <v>0</v>
      </c>
      <c r="G12" s="17" t="s">
        <v>9</v>
      </c>
      <c r="H12" s="18">
        <v>0</v>
      </c>
      <c r="I12" s="18">
        <v>0</v>
      </c>
      <c r="J12" s="23">
        <f t="shared" si="1"/>
        <v>0</v>
      </c>
      <c r="O12" s="13"/>
      <c r="P12" s="13"/>
      <c r="Q12" s="13"/>
      <c r="R12" s="13"/>
      <c r="S12" s="13"/>
      <c r="T12" s="13"/>
      <c r="U12" s="13"/>
    </row>
    <row r="13" spans="2:21" s="10" customFormat="1" ht="15" customHeight="1" x14ac:dyDescent="0.2">
      <c r="B13" s="17" t="s">
        <v>10</v>
      </c>
      <c r="C13" s="18">
        <v>0</v>
      </c>
      <c r="D13" s="18">
        <v>0</v>
      </c>
      <c r="E13" s="23">
        <f t="shared" si="0"/>
        <v>0</v>
      </c>
      <c r="G13" s="17" t="s">
        <v>10</v>
      </c>
      <c r="H13" s="18">
        <v>0</v>
      </c>
      <c r="I13" s="18">
        <v>0</v>
      </c>
      <c r="J13" s="23">
        <f t="shared" si="1"/>
        <v>0</v>
      </c>
      <c r="O13" s="13"/>
      <c r="P13" s="13"/>
      <c r="Q13" s="13"/>
      <c r="R13" s="13"/>
      <c r="S13" s="13"/>
      <c r="T13" s="13"/>
      <c r="U13" s="13"/>
    </row>
    <row r="14" spans="2:21" s="10" customFormat="1" ht="15" customHeight="1" x14ac:dyDescent="0.2">
      <c r="B14" s="17" t="s">
        <v>11</v>
      </c>
      <c r="C14" s="18">
        <v>0</v>
      </c>
      <c r="D14" s="18">
        <v>0</v>
      </c>
      <c r="E14" s="23">
        <f t="shared" si="0"/>
        <v>0</v>
      </c>
      <c r="G14" s="17" t="s">
        <v>11</v>
      </c>
      <c r="H14" s="18">
        <v>0</v>
      </c>
      <c r="I14" s="18">
        <v>0</v>
      </c>
      <c r="J14" s="23">
        <f t="shared" si="1"/>
        <v>0</v>
      </c>
      <c r="O14" s="13"/>
      <c r="P14" s="13"/>
      <c r="Q14" s="13"/>
      <c r="R14" s="13"/>
      <c r="S14" s="13"/>
      <c r="T14" s="13"/>
      <c r="U14" s="13"/>
    </row>
    <row r="15" spans="2:21" s="10" customFormat="1" ht="15" customHeight="1" x14ac:dyDescent="0.2">
      <c r="B15" s="17" t="s">
        <v>12</v>
      </c>
      <c r="C15" s="18">
        <v>0</v>
      </c>
      <c r="D15" s="18">
        <v>0</v>
      </c>
      <c r="E15" s="23">
        <f t="shared" si="0"/>
        <v>0</v>
      </c>
      <c r="G15" s="17" t="s">
        <v>12</v>
      </c>
      <c r="H15" s="18">
        <v>0</v>
      </c>
      <c r="I15" s="18">
        <v>0</v>
      </c>
      <c r="J15" s="23">
        <f t="shared" si="1"/>
        <v>0</v>
      </c>
      <c r="O15" s="13"/>
      <c r="P15" s="13"/>
      <c r="Q15" s="13"/>
      <c r="R15" s="13"/>
      <c r="S15" s="13"/>
      <c r="T15" s="13"/>
      <c r="U15" s="13"/>
    </row>
    <row r="16" spans="2:21" s="10" customFormat="1" ht="15" customHeight="1" x14ac:dyDescent="0.2">
      <c r="B16" s="17" t="s">
        <v>13</v>
      </c>
      <c r="C16" s="18">
        <v>0</v>
      </c>
      <c r="D16" s="18">
        <v>0</v>
      </c>
      <c r="E16" s="23">
        <f t="shared" si="0"/>
        <v>0</v>
      </c>
      <c r="G16" s="17" t="s">
        <v>13</v>
      </c>
      <c r="H16" s="18">
        <v>0</v>
      </c>
      <c r="I16" s="18">
        <v>0</v>
      </c>
      <c r="J16" s="23">
        <f t="shared" si="1"/>
        <v>0</v>
      </c>
      <c r="O16" s="13"/>
      <c r="P16" s="13"/>
      <c r="Q16" s="13"/>
      <c r="R16" s="13"/>
      <c r="S16" s="13"/>
      <c r="T16" s="13"/>
      <c r="U16" s="13"/>
    </row>
    <row r="17" spans="2:21" s="10" customFormat="1" ht="15" customHeight="1" x14ac:dyDescent="0.2">
      <c r="B17" s="17" t="s">
        <v>14</v>
      </c>
      <c r="C17" s="18">
        <v>0</v>
      </c>
      <c r="D17" s="18">
        <v>0</v>
      </c>
      <c r="E17" s="23">
        <f t="shared" si="0"/>
        <v>0</v>
      </c>
      <c r="G17" s="17" t="s">
        <v>14</v>
      </c>
      <c r="H17" s="18">
        <v>0</v>
      </c>
      <c r="I17" s="18">
        <v>0</v>
      </c>
      <c r="J17" s="23">
        <f t="shared" si="1"/>
        <v>0</v>
      </c>
      <c r="O17" s="13"/>
      <c r="P17" s="13"/>
      <c r="Q17" s="13"/>
      <c r="R17" s="13"/>
      <c r="S17" s="13"/>
      <c r="T17" s="13"/>
      <c r="U17" s="13"/>
    </row>
    <row r="18" spans="2:21" s="10" customFormat="1" ht="15" customHeight="1" x14ac:dyDescent="0.2">
      <c r="B18" s="17" t="s">
        <v>15</v>
      </c>
      <c r="C18" s="18">
        <v>0</v>
      </c>
      <c r="D18" s="18">
        <v>0</v>
      </c>
      <c r="E18" s="23">
        <f t="shared" si="0"/>
        <v>0</v>
      </c>
      <c r="G18" s="17" t="s">
        <v>15</v>
      </c>
      <c r="H18" s="18">
        <v>0</v>
      </c>
      <c r="I18" s="18">
        <v>0</v>
      </c>
      <c r="J18" s="23">
        <f t="shared" si="1"/>
        <v>0</v>
      </c>
      <c r="O18" s="13"/>
      <c r="P18" s="13"/>
      <c r="Q18" s="13"/>
      <c r="R18" s="13"/>
      <c r="S18" s="13"/>
      <c r="T18" s="13"/>
      <c r="U18" s="13"/>
    </row>
    <row r="19" spans="2:21" s="10" customFormat="1" ht="15" customHeight="1" x14ac:dyDescent="0.2">
      <c r="B19" s="17" t="s">
        <v>16</v>
      </c>
      <c r="C19" s="18">
        <v>0</v>
      </c>
      <c r="D19" s="18">
        <v>0</v>
      </c>
      <c r="E19" s="23">
        <f t="shared" si="0"/>
        <v>0</v>
      </c>
      <c r="G19" s="17" t="s">
        <v>16</v>
      </c>
      <c r="H19" s="18">
        <v>0</v>
      </c>
      <c r="I19" s="18">
        <v>0</v>
      </c>
      <c r="J19" s="23">
        <f t="shared" si="1"/>
        <v>0</v>
      </c>
      <c r="O19" s="13"/>
      <c r="P19" s="13"/>
      <c r="Q19" s="13"/>
      <c r="R19" s="13"/>
      <c r="S19" s="13"/>
      <c r="T19" s="13"/>
      <c r="U19" s="13"/>
    </row>
    <row r="20" spans="2:21" s="10" customFormat="1" ht="15" customHeight="1" x14ac:dyDescent="0.2">
      <c r="B20" s="17" t="s">
        <v>17</v>
      </c>
      <c r="C20" s="18">
        <v>0</v>
      </c>
      <c r="D20" s="18">
        <v>0</v>
      </c>
      <c r="E20" s="23">
        <f t="shared" si="0"/>
        <v>0</v>
      </c>
      <c r="G20" s="17" t="s">
        <v>17</v>
      </c>
      <c r="H20" s="18">
        <v>0</v>
      </c>
      <c r="I20" s="18">
        <v>0</v>
      </c>
      <c r="J20" s="23">
        <f t="shared" si="1"/>
        <v>0</v>
      </c>
      <c r="O20" s="13"/>
      <c r="P20" s="13"/>
      <c r="Q20" s="13"/>
      <c r="R20" s="13"/>
      <c r="S20" s="13"/>
      <c r="T20" s="13"/>
      <c r="U20" s="13"/>
    </row>
    <row r="21" spans="2:21" s="10" customFormat="1" ht="15" customHeight="1" thickBot="1" x14ac:dyDescent="0.25">
      <c r="B21" s="17" t="s">
        <v>18</v>
      </c>
      <c r="C21" s="18">
        <v>0</v>
      </c>
      <c r="D21" s="18">
        <v>0</v>
      </c>
      <c r="E21" s="23">
        <f t="shared" si="0"/>
        <v>0</v>
      </c>
      <c r="G21" s="17" t="s">
        <v>18</v>
      </c>
      <c r="H21" s="18">
        <v>0</v>
      </c>
      <c r="I21" s="18">
        <v>0</v>
      </c>
      <c r="J21" s="23">
        <f t="shared" si="1"/>
        <v>0</v>
      </c>
      <c r="O21" s="13"/>
      <c r="P21" s="13"/>
      <c r="Q21" s="13"/>
      <c r="R21" s="13"/>
      <c r="S21" s="13"/>
      <c r="T21" s="13"/>
      <c r="U21" s="13"/>
    </row>
    <row r="22" spans="2:21" s="10" customFormat="1" ht="15" customHeight="1" x14ac:dyDescent="0.2">
      <c r="B22" s="31" t="s">
        <v>2</v>
      </c>
      <c r="C22" s="32">
        <f>SUM(C10:C21)</f>
        <v>39</v>
      </c>
      <c r="D22" s="32">
        <f>SUM(D10:D21)</f>
        <v>1</v>
      </c>
      <c r="E22" s="32">
        <f>SUM(E10:E21)</f>
        <v>40</v>
      </c>
      <c r="G22" s="31" t="s">
        <v>2</v>
      </c>
      <c r="H22" s="32">
        <f t="shared" ref="H22:I22" si="2">SUM(H10:H21)</f>
        <v>39</v>
      </c>
      <c r="I22" s="32">
        <f t="shared" si="2"/>
        <v>1</v>
      </c>
      <c r="J22" s="32">
        <f>SUM(J10:J21)</f>
        <v>40</v>
      </c>
      <c r="O22" s="13"/>
      <c r="P22" s="13"/>
      <c r="Q22" s="13"/>
      <c r="R22" s="13"/>
      <c r="S22" s="13"/>
      <c r="T22" s="13"/>
      <c r="U22" s="13"/>
    </row>
    <row r="23" spans="2:21" s="10" customFormat="1" ht="15" customHeight="1" x14ac:dyDescent="0.2">
      <c r="B23" s="33" t="s">
        <v>19</v>
      </c>
      <c r="C23" s="34">
        <f>+C22/$E$22</f>
        <v>0.97499999999999998</v>
      </c>
      <c r="D23" s="34">
        <f>+D22/$E$22</f>
        <v>2.5000000000000001E-2</v>
      </c>
      <c r="E23" s="35">
        <f>+E22/E22</f>
        <v>1</v>
      </c>
      <c r="G23" s="33" t="s">
        <v>19</v>
      </c>
      <c r="H23" s="34">
        <f>+H22/$J$22</f>
        <v>0.97499999999999998</v>
      </c>
      <c r="I23" s="34">
        <f>+I22/$J$22</f>
        <v>2.5000000000000001E-2</v>
      </c>
      <c r="J23" s="35">
        <f>+J22/J22</f>
        <v>1</v>
      </c>
      <c r="O23" s="13"/>
      <c r="P23" s="13"/>
      <c r="Q23" s="13"/>
      <c r="R23" s="13"/>
      <c r="S23" s="13"/>
      <c r="T23" s="13"/>
      <c r="U23" s="13"/>
    </row>
    <row r="24" spans="2:21" s="10" customFormat="1" ht="13.5" customHeight="1" x14ac:dyDescent="0.2">
      <c r="O24" s="13"/>
      <c r="P24" s="13"/>
      <c r="Q24" s="13"/>
      <c r="R24" s="13"/>
      <c r="S24" s="13"/>
      <c r="T24" s="13"/>
      <c r="U24" s="13"/>
    </row>
    <row r="25" spans="2:21" s="10" customFormat="1" ht="27" customHeight="1" x14ac:dyDescent="0.2">
      <c r="B25" s="75" t="s">
        <v>29</v>
      </c>
      <c r="C25" s="75"/>
      <c r="D25" s="75"/>
      <c r="E25" s="75"/>
      <c r="F25" s="75"/>
      <c r="G25" s="75"/>
      <c r="H25" s="36"/>
      <c r="O25" s="13"/>
      <c r="P25" s="13"/>
      <c r="Q25" s="13"/>
      <c r="R25" s="13"/>
      <c r="S25" s="13"/>
      <c r="T25" s="13"/>
      <c r="U25" s="13"/>
    </row>
    <row r="26" spans="2:21" s="10" customFormat="1" ht="28.5" customHeight="1" x14ac:dyDescent="0.2">
      <c r="B26" s="37" t="s">
        <v>30</v>
      </c>
      <c r="C26" s="37"/>
      <c r="D26" s="22" t="s">
        <v>31</v>
      </c>
      <c r="E26" s="22" t="s">
        <v>21</v>
      </c>
      <c r="F26" s="22" t="s">
        <v>2</v>
      </c>
      <c r="G26" s="22" t="s">
        <v>32</v>
      </c>
      <c r="O26" s="13"/>
      <c r="P26" s="13"/>
      <c r="S26" s="13"/>
      <c r="T26" s="13"/>
      <c r="U26" s="13"/>
    </row>
    <row r="27" spans="2:21" s="10" customFormat="1" ht="15" customHeight="1" x14ac:dyDescent="0.2">
      <c r="B27" s="38" t="s">
        <v>33</v>
      </c>
      <c r="C27" s="38"/>
      <c r="D27" s="18">
        <v>15</v>
      </c>
      <c r="E27" s="18">
        <v>0</v>
      </c>
      <c r="F27" s="23">
        <f t="shared" ref="F27:F36" si="3">SUM(D27:E27)</f>
        <v>15</v>
      </c>
      <c r="G27" s="21">
        <f t="shared" ref="G27:G37" si="4">F27/$F$38</f>
        <v>0.375</v>
      </c>
      <c r="O27" s="13"/>
      <c r="P27" s="13"/>
      <c r="S27" s="13"/>
      <c r="T27" s="13"/>
      <c r="U27" s="13"/>
    </row>
    <row r="28" spans="2:21" s="10" customFormat="1" ht="15" customHeight="1" x14ac:dyDescent="0.2">
      <c r="B28" s="38" t="s">
        <v>34</v>
      </c>
      <c r="C28" s="38"/>
      <c r="D28" s="18">
        <v>0</v>
      </c>
      <c r="E28" s="18">
        <v>0</v>
      </c>
      <c r="F28" s="23">
        <f t="shared" si="3"/>
        <v>0</v>
      </c>
      <c r="G28" s="21">
        <f t="shared" si="4"/>
        <v>0</v>
      </c>
      <c r="O28" s="13"/>
      <c r="P28" s="13"/>
      <c r="S28" s="13"/>
      <c r="T28" s="13"/>
      <c r="U28" s="13"/>
    </row>
    <row r="29" spans="2:21" s="10" customFormat="1" ht="15" customHeight="1" x14ac:dyDescent="0.2">
      <c r="B29" s="38" t="s">
        <v>35</v>
      </c>
      <c r="C29" s="38"/>
      <c r="D29" s="18">
        <v>10</v>
      </c>
      <c r="E29" s="18">
        <v>0</v>
      </c>
      <c r="F29" s="23">
        <f t="shared" si="3"/>
        <v>10</v>
      </c>
      <c r="G29" s="21">
        <f t="shared" si="4"/>
        <v>0.25</v>
      </c>
      <c r="O29" s="13"/>
      <c r="P29" s="13"/>
      <c r="S29" s="13"/>
      <c r="T29" s="13"/>
      <c r="U29" s="13"/>
    </row>
    <row r="30" spans="2:21" s="10" customFormat="1" ht="15" customHeight="1" x14ac:dyDescent="0.2">
      <c r="B30" s="38" t="s">
        <v>36</v>
      </c>
      <c r="C30" s="38"/>
      <c r="D30" s="18">
        <v>11</v>
      </c>
      <c r="E30" s="18">
        <v>1</v>
      </c>
      <c r="F30" s="23">
        <f t="shared" si="3"/>
        <v>12</v>
      </c>
      <c r="G30" s="21">
        <f t="shared" si="4"/>
        <v>0.3</v>
      </c>
      <c r="O30" s="13"/>
      <c r="P30" s="13"/>
      <c r="S30" s="13"/>
      <c r="T30" s="13"/>
      <c r="U30" s="13"/>
    </row>
    <row r="31" spans="2:21" s="10" customFormat="1" ht="15" customHeight="1" x14ac:dyDescent="0.2">
      <c r="B31" s="38" t="s">
        <v>37</v>
      </c>
      <c r="C31" s="38"/>
      <c r="D31" s="18">
        <v>2</v>
      </c>
      <c r="E31" s="18">
        <v>0</v>
      </c>
      <c r="F31" s="23">
        <f t="shared" si="3"/>
        <v>2</v>
      </c>
      <c r="G31" s="21">
        <f t="shared" si="4"/>
        <v>0.05</v>
      </c>
      <c r="O31" s="13"/>
      <c r="P31" s="13"/>
      <c r="S31" s="13"/>
      <c r="T31" s="13"/>
      <c r="U31" s="13"/>
    </row>
    <row r="32" spans="2:21" s="10" customFormat="1" ht="15" customHeight="1" x14ac:dyDescent="0.2">
      <c r="B32" s="38" t="s">
        <v>38</v>
      </c>
      <c r="C32" s="38"/>
      <c r="D32" s="18">
        <v>0</v>
      </c>
      <c r="E32" s="18">
        <v>0</v>
      </c>
      <c r="F32" s="23">
        <f t="shared" si="3"/>
        <v>0</v>
      </c>
      <c r="G32" s="21">
        <f t="shared" si="4"/>
        <v>0</v>
      </c>
      <c r="O32" s="13"/>
      <c r="P32" s="13"/>
      <c r="S32" s="13"/>
      <c r="T32" s="13"/>
      <c r="U32" s="13"/>
    </row>
    <row r="33" spans="2:21" s="10" customFormat="1" ht="15" customHeight="1" x14ac:dyDescent="0.2">
      <c r="B33" s="38" t="s">
        <v>39</v>
      </c>
      <c r="C33" s="38"/>
      <c r="D33" s="18">
        <v>0</v>
      </c>
      <c r="E33" s="18">
        <v>0</v>
      </c>
      <c r="F33" s="23">
        <f t="shared" si="3"/>
        <v>0</v>
      </c>
      <c r="G33" s="21">
        <f t="shared" si="4"/>
        <v>0</v>
      </c>
      <c r="O33" s="13"/>
      <c r="P33" s="13"/>
      <c r="S33" s="13"/>
      <c r="T33" s="13"/>
      <c r="U33" s="13"/>
    </row>
    <row r="34" spans="2:21" s="10" customFormat="1" ht="15" customHeight="1" x14ac:dyDescent="0.2">
      <c r="B34" s="38" t="s">
        <v>40</v>
      </c>
      <c r="C34" s="38"/>
      <c r="D34" s="18">
        <v>0</v>
      </c>
      <c r="E34" s="18">
        <v>0</v>
      </c>
      <c r="F34" s="23">
        <f t="shared" si="3"/>
        <v>0</v>
      </c>
      <c r="G34" s="21">
        <f t="shared" si="4"/>
        <v>0</v>
      </c>
      <c r="O34" s="13"/>
      <c r="P34" s="13"/>
      <c r="S34" s="13"/>
      <c r="T34" s="13"/>
      <c r="U34" s="13"/>
    </row>
    <row r="35" spans="2:21" s="10" customFormat="1" ht="15" customHeight="1" x14ac:dyDescent="0.2">
      <c r="B35" s="38" t="s">
        <v>41</v>
      </c>
      <c r="C35" s="38"/>
      <c r="D35" s="18">
        <v>1</v>
      </c>
      <c r="E35" s="18">
        <v>0</v>
      </c>
      <c r="F35" s="23">
        <f t="shared" si="3"/>
        <v>1</v>
      </c>
      <c r="G35" s="21">
        <f t="shared" si="4"/>
        <v>2.5000000000000001E-2</v>
      </c>
      <c r="O35" s="13"/>
      <c r="P35" s="13"/>
      <c r="S35" s="13"/>
      <c r="T35" s="13"/>
      <c r="U35" s="13"/>
    </row>
    <row r="36" spans="2:21" s="10" customFormat="1" ht="15" customHeight="1" x14ac:dyDescent="0.2">
      <c r="B36" s="38" t="s">
        <v>42</v>
      </c>
      <c r="C36" s="38"/>
      <c r="D36" s="18">
        <v>0</v>
      </c>
      <c r="E36" s="18">
        <v>0</v>
      </c>
      <c r="F36" s="23">
        <f t="shared" si="3"/>
        <v>0</v>
      </c>
      <c r="G36" s="21">
        <f t="shared" si="4"/>
        <v>0</v>
      </c>
      <c r="O36" s="13"/>
      <c r="P36" s="13"/>
      <c r="S36" s="13"/>
      <c r="T36" s="13"/>
      <c r="U36" s="13"/>
    </row>
    <row r="37" spans="2:21" s="10" customFormat="1" ht="15" customHeight="1" thickBot="1" x14ac:dyDescent="0.25">
      <c r="B37" s="38" t="s">
        <v>43</v>
      </c>
      <c r="C37" s="38"/>
      <c r="D37" s="18">
        <v>0</v>
      </c>
      <c r="E37" s="18">
        <v>0</v>
      </c>
      <c r="F37" s="23">
        <f>E22-SUM(F27:F36)</f>
        <v>0</v>
      </c>
      <c r="G37" s="21">
        <f t="shared" si="4"/>
        <v>0</v>
      </c>
      <c r="O37" s="13"/>
      <c r="P37" s="13"/>
      <c r="S37" s="13"/>
      <c r="T37" s="13"/>
      <c r="U37" s="13"/>
    </row>
    <row r="38" spans="2:21" s="10" customFormat="1" ht="15" customHeight="1" x14ac:dyDescent="0.2">
      <c r="B38" s="78" t="s">
        <v>2</v>
      </c>
      <c r="C38" s="78"/>
      <c r="D38" s="32">
        <f>SUM(D27:D37)</f>
        <v>39</v>
      </c>
      <c r="E38" s="32">
        <f>SUM(E27:E37)</f>
        <v>1</v>
      </c>
      <c r="F38" s="32">
        <f>SUM(F27:F37)</f>
        <v>40</v>
      </c>
      <c r="G38" s="39">
        <f>SUM(G27:G37)</f>
        <v>1</v>
      </c>
      <c r="O38" s="13"/>
      <c r="P38" s="13"/>
      <c r="S38" s="13"/>
      <c r="T38" s="13"/>
      <c r="U38" s="13"/>
    </row>
    <row r="39" spans="2:21" s="10" customFormat="1" ht="16.5" customHeight="1" x14ac:dyDescent="0.2">
      <c r="O39" s="13"/>
      <c r="P39" s="13"/>
      <c r="Q39" s="13"/>
      <c r="R39" s="13"/>
      <c r="S39" s="13"/>
      <c r="T39" s="13"/>
      <c r="U39" s="13"/>
    </row>
    <row r="40" spans="2:21" s="10" customFormat="1" ht="18" customHeight="1" x14ac:dyDescent="0.2">
      <c r="B40" s="16" t="s">
        <v>44</v>
      </c>
      <c r="C40" s="40"/>
      <c r="D40" s="41"/>
      <c r="E40" s="41"/>
      <c r="F40" s="42"/>
      <c r="G40" s="40"/>
      <c r="H40" s="40"/>
      <c r="I40" s="40"/>
      <c r="O40" s="13"/>
      <c r="P40" s="13"/>
      <c r="Q40" s="13"/>
      <c r="R40" s="13"/>
      <c r="S40" s="13"/>
      <c r="T40" s="13"/>
      <c r="U40" s="13"/>
    </row>
    <row r="41" spans="2:21" s="10" customFormat="1" ht="28.5" customHeight="1" x14ac:dyDescent="0.2">
      <c r="B41" s="43" t="s">
        <v>8</v>
      </c>
      <c r="C41" s="22" t="s">
        <v>45</v>
      </c>
      <c r="D41" s="22" t="s">
        <v>46</v>
      </c>
      <c r="E41" s="22" t="s">
        <v>47</v>
      </c>
      <c r="F41" s="22" t="s">
        <v>48</v>
      </c>
      <c r="G41" s="22" t="s">
        <v>49</v>
      </c>
      <c r="H41" s="22" t="s">
        <v>50</v>
      </c>
      <c r="I41" s="22" t="s">
        <v>2</v>
      </c>
      <c r="O41" s="13"/>
      <c r="P41" s="13"/>
      <c r="Q41" s="13"/>
      <c r="R41" s="13"/>
      <c r="S41" s="13"/>
      <c r="T41" s="13"/>
      <c r="U41" s="13"/>
    </row>
    <row r="42" spans="2:21" s="10" customFormat="1" ht="15" customHeight="1" x14ac:dyDescent="0.2">
      <c r="B42" s="17" t="s">
        <v>0</v>
      </c>
      <c r="C42" s="18">
        <v>0</v>
      </c>
      <c r="D42" s="18">
        <v>0</v>
      </c>
      <c r="E42" s="18">
        <v>0</v>
      </c>
      <c r="F42" s="18">
        <v>0</v>
      </c>
      <c r="G42" s="18">
        <v>4</v>
      </c>
      <c r="H42" s="18">
        <v>0</v>
      </c>
      <c r="I42" s="23">
        <f t="shared" ref="I42:I53" si="5">SUM(C42:H42)</f>
        <v>4</v>
      </c>
      <c r="O42" s="13"/>
      <c r="P42" s="13"/>
      <c r="Q42" s="13"/>
      <c r="R42" s="13"/>
      <c r="S42" s="13"/>
      <c r="T42" s="13"/>
      <c r="U42" s="13"/>
    </row>
    <row r="43" spans="2:21" s="10" customFormat="1" ht="15" customHeight="1" x14ac:dyDescent="0.2">
      <c r="B43" s="17" t="s">
        <v>1</v>
      </c>
      <c r="C43" s="18">
        <v>0</v>
      </c>
      <c r="D43" s="18">
        <v>0</v>
      </c>
      <c r="E43" s="18">
        <v>0</v>
      </c>
      <c r="F43" s="18">
        <v>11</v>
      </c>
      <c r="G43" s="18">
        <v>25</v>
      </c>
      <c r="H43" s="18">
        <v>0</v>
      </c>
      <c r="I43" s="23">
        <f t="shared" si="5"/>
        <v>36</v>
      </c>
      <c r="O43" s="13"/>
      <c r="P43" s="13"/>
      <c r="Q43" s="13"/>
      <c r="R43" s="13"/>
      <c r="S43" s="13"/>
      <c r="T43" s="13"/>
      <c r="U43" s="13"/>
    </row>
    <row r="44" spans="2:21" s="10" customFormat="1" ht="15" customHeight="1" x14ac:dyDescent="0.2">
      <c r="B44" s="17" t="s">
        <v>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23">
        <f t="shared" si="5"/>
        <v>0</v>
      </c>
      <c r="O44" s="13"/>
      <c r="P44" s="13"/>
      <c r="Q44" s="13"/>
      <c r="R44" s="13"/>
      <c r="S44" s="13"/>
      <c r="T44" s="13"/>
      <c r="U44" s="13"/>
    </row>
    <row r="45" spans="2:21" s="10" customFormat="1" ht="15" customHeight="1" x14ac:dyDescent="0.2">
      <c r="B45" s="17" t="s">
        <v>10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23">
        <f t="shared" si="5"/>
        <v>0</v>
      </c>
      <c r="O45" s="13"/>
      <c r="P45" s="13"/>
      <c r="Q45" s="13"/>
      <c r="R45" s="13"/>
      <c r="S45" s="13"/>
      <c r="T45" s="13"/>
      <c r="U45" s="13"/>
    </row>
    <row r="46" spans="2:21" s="10" customFormat="1" ht="15" customHeight="1" x14ac:dyDescent="0.2">
      <c r="B46" s="17" t="s">
        <v>11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23">
        <f t="shared" si="5"/>
        <v>0</v>
      </c>
      <c r="O46" s="13"/>
      <c r="P46" s="13"/>
      <c r="Q46" s="13"/>
      <c r="R46" s="13"/>
      <c r="S46" s="13"/>
      <c r="T46" s="13"/>
      <c r="U46" s="13"/>
    </row>
    <row r="47" spans="2:21" s="10" customFormat="1" ht="15" customHeight="1" x14ac:dyDescent="0.2">
      <c r="B47" s="17" t="s">
        <v>12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23">
        <f t="shared" si="5"/>
        <v>0</v>
      </c>
      <c r="O47" s="13"/>
      <c r="P47" s="13"/>
      <c r="Q47" s="13"/>
      <c r="R47" s="13"/>
      <c r="S47" s="13"/>
      <c r="T47" s="13"/>
      <c r="U47" s="13"/>
    </row>
    <row r="48" spans="2:21" s="10" customFormat="1" ht="15" customHeight="1" x14ac:dyDescent="0.2">
      <c r="B48" s="17" t="s">
        <v>13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23">
        <f t="shared" si="5"/>
        <v>0</v>
      </c>
      <c r="O48" s="13"/>
      <c r="P48" s="13"/>
      <c r="Q48" s="13"/>
      <c r="R48" s="13"/>
      <c r="S48" s="13"/>
      <c r="T48" s="13"/>
      <c r="U48" s="13"/>
    </row>
    <row r="49" spans="2:21" s="10" customFormat="1" ht="15" customHeight="1" x14ac:dyDescent="0.2">
      <c r="B49" s="17" t="s">
        <v>14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23">
        <f t="shared" si="5"/>
        <v>0</v>
      </c>
      <c r="O49" s="13"/>
      <c r="P49" s="13"/>
      <c r="Q49" s="13"/>
      <c r="R49" s="13"/>
      <c r="S49" s="13"/>
      <c r="T49" s="13"/>
      <c r="U49" s="13"/>
    </row>
    <row r="50" spans="2:21" s="10" customFormat="1" ht="15" customHeight="1" x14ac:dyDescent="0.2">
      <c r="B50" s="17" t="s">
        <v>15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23">
        <f t="shared" si="5"/>
        <v>0</v>
      </c>
      <c r="O50" s="13"/>
      <c r="P50" s="13"/>
      <c r="Q50" s="13"/>
      <c r="R50" s="13"/>
      <c r="S50" s="13"/>
      <c r="T50" s="13"/>
      <c r="U50" s="13"/>
    </row>
    <row r="51" spans="2:21" s="10" customFormat="1" ht="15" customHeight="1" x14ac:dyDescent="0.2">
      <c r="B51" s="17" t="s">
        <v>16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23">
        <f t="shared" si="5"/>
        <v>0</v>
      </c>
      <c r="O51" s="13"/>
      <c r="P51" s="13"/>
      <c r="Q51" s="13"/>
      <c r="R51" s="13"/>
      <c r="S51" s="13"/>
      <c r="T51" s="13"/>
      <c r="U51" s="13"/>
    </row>
    <row r="52" spans="2:21" s="10" customFormat="1" ht="15" customHeight="1" x14ac:dyDescent="0.2">
      <c r="B52" s="17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23">
        <f t="shared" si="5"/>
        <v>0</v>
      </c>
      <c r="O52" s="13"/>
      <c r="P52" s="13"/>
      <c r="Q52" s="13"/>
      <c r="R52" s="13"/>
      <c r="S52" s="13"/>
      <c r="T52" s="13"/>
      <c r="U52" s="13"/>
    </row>
    <row r="53" spans="2:21" s="10" customFormat="1" ht="15" customHeight="1" thickBot="1" x14ac:dyDescent="0.25">
      <c r="B53" s="17" t="s">
        <v>18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23">
        <f t="shared" si="5"/>
        <v>0</v>
      </c>
      <c r="O53" s="13"/>
      <c r="P53" s="13"/>
      <c r="Q53" s="13"/>
      <c r="R53" s="13"/>
      <c r="S53" s="13"/>
      <c r="T53" s="13"/>
      <c r="U53" s="13"/>
    </row>
    <row r="54" spans="2:21" s="10" customFormat="1" ht="15" customHeight="1" x14ac:dyDescent="0.2">
      <c r="B54" s="44" t="s">
        <v>2</v>
      </c>
      <c r="C54" s="32">
        <f>SUM(C42:C53)</f>
        <v>0</v>
      </c>
      <c r="D54" s="32">
        <f t="shared" ref="D54:H54" si="6">SUM(D42:D53)</f>
        <v>0</v>
      </c>
      <c r="E54" s="32">
        <f t="shared" si="6"/>
        <v>0</v>
      </c>
      <c r="F54" s="32">
        <f t="shared" si="6"/>
        <v>11</v>
      </c>
      <c r="G54" s="32">
        <f t="shared" si="6"/>
        <v>29</v>
      </c>
      <c r="H54" s="32">
        <f t="shared" si="6"/>
        <v>0</v>
      </c>
      <c r="I54" s="32">
        <f>SUM(I42:I53)</f>
        <v>40</v>
      </c>
      <c r="O54" s="13"/>
      <c r="P54" s="13"/>
      <c r="Q54" s="13"/>
      <c r="R54" s="13"/>
      <c r="S54" s="13"/>
      <c r="T54" s="13"/>
      <c r="U54" s="13"/>
    </row>
    <row r="55" spans="2:21" s="10" customFormat="1" ht="15" customHeight="1" x14ac:dyDescent="0.2">
      <c r="B55" s="45" t="s">
        <v>19</v>
      </c>
      <c r="C55" s="34">
        <f t="shared" ref="C55:H55" si="7">+C54/$I$54</f>
        <v>0</v>
      </c>
      <c r="D55" s="34">
        <f t="shared" si="7"/>
        <v>0</v>
      </c>
      <c r="E55" s="34">
        <f t="shared" si="7"/>
        <v>0</v>
      </c>
      <c r="F55" s="34">
        <f t="shared" si="7"/>
        <v>0.27500000000000002</v>
      </c>
      <c r="G55" s="34">
        <f t="shared" si="7"/>
        <v>0.72499999999999998</v>
      </c>
      <c r="H55" s="34">
        <f t="shared" si="7"/>
        <v>0</v>
      </c>
      <c r="I55" s="35">
        <f>+I54/I54</f>
        <v>1</v>
      </c>
      <c r="O55" s="13"/>
      <c r="P55" s="13"/>
      <c r="Q55" s="13"/>
      <c r="R55" s="13"/>
      <c r="S55" s="13"/>
      <c r="T55" s="13"/>
      <c r="U55" s="13"/>
    </row>
    <row r="56" spans="2:21" s="10" customFormat="1" ht="12" customHeight="1" x14ac:dyDescent="0.2">
      <c r="O56" s="13"/>
      <c r="P56" s="13"/>
      <c r="Q56" s="13"/>
      <c r="R56" s="13"/>
      <c r="S56" s="13"/>
      <c r="T56" s="13"/>
      <c r="U56" s="13"/>
    </row>
    <row r="57" spans="2:21" s="10" customFormat="1" ht="39.75" customHeight="1" x14ac:dyDescent="0.2">
      <c r="B57" s="77" t="s">
        <v>51</v>
      </c>
      <c r="C57" s="77"/>
      <c r="D57" s="77"/>
      <c r="E57" s="77"/>
      <c r="K57" s="77" t="s">
        <v>52</v>
      </c>
      <c r="L57" s="77"/>
      <c r="M57" s="77"/>
      <c r="N57" s="77"/>
      <c r="O57" s="13"/>
      <c r="P57" s="13"/>
      <c r="Q57" s="13"/>
      <c r="R57" s="13"/>
      <c r="S57" s="13"/>
      <c r="T57" s="13"/>
      <c r="U57" s="13"/>
    </row>
    <row r="58" spans="2:21" s="10" customFormat="1" ht="25.5" customHeight="1" x14ac:dyDescent="0.2">
      <c r="B58" s="46" t="s">
        <v>53</v>
      </c>
      <c r="C58" s="46"/>
      <c r="D58" s="47" t="s">
        <v>2</v>
      </c>
      <c r="E58" s="48" t="s">
        <v>32</v>
      </c>
      <c r="K58" s="79" t="s">
        <v>54</v>
      </c>
      <c r="L58" s="79"/>
      <c r="M58" s="47" t="s">
        <v>2</v>
      </c>
      <c r="N58" s="48" t="s">
        <v>32</v>
      </c>
      <c r="O58" s="49"/>
      <c r="P58" s="13"/>
      <c r="U58" s="13"/>
    </row>
    <row r="59" spans="2:21" s="10" customFormat="1" ht="15" customHeight="1" x14ac:dyDescent="0.2">
      <c r="B59" s="80" t="s">
        <v>4</v>
      </c>
      <c r="C59" s="80"/>
      <c r="D59" s="24">
        <v>1</v>
      </c>
      <c r="E59" s="50">
        <f>+D59/$D$62</f>
        <v>2.5000000000000001E-2</v>
      </c>
      <c r="K59" s="51" t="s">
        <v>55</v>
      </c>
      <c r="L59" s="52"/>
      <c r="M59" s="53">
        <v>35</v>
      </c>
      <c r="N59" s="54">
        <f t="shared" ref="N59:N65" si="8">+M59/$M$66</f>
        <v>0.875</v>
      </c>
      <c r="O59" s="55"/>
      <c r="U59" s="13"/>
    </row>
    <row r="60" spans="2:21" s="10" customFormat="1" ht="15" customHeight="1" x14ac:dyDescent="0.2">
      <c r="B60" s="80" t="s">
        <v>5</v>
      </c>
      <c r="C60" s="80"/>
      <c r="D60" s="24">
        <v>39</v>
      </c>
      <c r="E60" s="50">
        <f>+D60/$D$62</f>
        <v>0.97499999999999998</v>
      </c>
      <c r="K60" s="51" t="s">
        <v>56</v>
      </c>
      <c r="L60" s="52"/>
      <c r="M60" s="53">
        <v>2</v>
      </c>
      <c r="N60" s="54">
        <f t="shared" si="8"/>
        <v>0.05</v>
      </c>
      <c r="O60" s="25"/>
      <c r="U60" s="13"/>
    </row>
    <row r="61" spans="2:21" s="10" customFormat="1" ht="15" customHeight="1" thickBot="1" x14ac:dyDescent="0.25">
      <c r="B61" s="80" t="s">
        <v>57</v>
      </c>
      <c r="C61" s="80"/>
      <c r="D61" s="24">
        <v>0</v>
      </c>
      <c r="E61" s="50">
        <f>+D61/$D$62</f>
        <v>0</v>
      </c>
      <c r="K61" s="51" t="s">
        <v>58</v>
      </c>
      <c r="L61" s="52"/>
      <c r="M61" s="53">
        <v>1</v>
      </c>
      <c r="N61" s="54">
        <f t="shared" si="8"/>
        <v>2.5000000000000001E-2</v>
      </c>
      <c r="O61" s="25"/>
      <c r="U61" s="13"/>
    </row>
    <row r="62" spans="2:21" s="10" customFormat="1" ht="15" customHeight="1" x14ac:dyDescent="0.2">
      <c r="B62" s="76" t="s">
        <v>2</v>
      </c>
      <c r="C62" s="76"/>
      <c r="D62" s="56">
        <f>SUM(D59:D61)</f>
        <v>40</v>
      </c>
      <c r="E62" s="57">
        <f>SUM(E59:E61)</f>
        <v>1</v>
      </c>
      <c r="K62" s="51" t="s">
        <v>59</v>
      </c>
      <c r="L62" s="52"/>
      <c r="M62" s="53">
        <v>0</v>
      </c>
      <c r="N62" s="54">
        <f t="shared" si="8"/>
        <v>0</v>
      </c>
      <c r="O62" s="25"/>
      <c r="U62" s="13"/>
    </row>
    <row r="63" spans="2:21" s="10" customFormat="1" ht="15" customHeight="1" x14ac:dyDescent="0.2">
      <c r="K63" s="51" t="s">
        <v>6</v>
      </c>
      <c r="L63" s="52"/>
      <c r="M63" s="53">
        <v>0</v>
      </c>
      <c r="N63" s="54">
        <f t="shared" si="8"/>
        <v>0</v>
      </c>
      <c r="O63" s="25"/>
      <c r="U63" s="13"/>
    </row>
    <row r="64" spans="2:21" s="10" customFormat="1" ht="15" customHeight="1" x14ac:dyDescent="0.2">
      <c r="K64" s="51" t="s">
        <v>60</v>
      </c>
      <c r="L64" s="52"/>
      <c r="M64" s="53">
        <v>2</v>
      </c>
      <c r="N64" s="54">
        <f t="shared" si="8"/>
        <v>0.05</v>
      </c>
      <c r="O64" s="25"/>
      <c r="U64" s="13"/>
    </row>
    <row r="65" spans="2:21" s="10" customFormat="1" ht="15" customHeight="1" thickBot="1" x14ac:dyDescent="0.25">
      <c r="K65" s="51" t="s">
        <v>57</v>
      </c>
      <c r="L65" s="52"/>
      <c r="M65" s="53">
        <v>0</v>
      </c>
      <c r="N65" s="54">
        <f t="shared" si="8"/>
        <v>0</v>
      </c>
      <c r="O65" s="25"/>
      <c r="U65" s="13"/>
    </row>
    <row r="66" spans="2:21" s="10" customFormat="1" ht="15" customHeight="1" x14ac:dyDescent="0.2">
      <c r="K66" s="58" t="s">
        <v>2</v>
      </c>
      <c r="L66" s="58"/>
      <c r="M66" s="56">
        <f>SUM(M59:M65)</f>
        <v>40</v>
      </c>
      <c r="N66" s="57">
        <f>SUM(N59:N65)</f>
        <v>1</v>
      </c>
      <c r="O66" s="25"/>
      <c r="U66" s="13"/>
    </row>
    <row r="67" spans="2:21" s="10" customFormat="1" ht="12.75" x14ac:dyDescent="0.2">
      <c r="K67" s="59"/>
      <c r="L67" s="59"/>
      <c r="M67" s="59"/>
      <c r="N67" s="59"/>
      <c r="O67" s="13"/>
      <c r="P67" s="13"/>
      <c r="Q67" s="13"/>
      <c r="R67" s="13"/>
      <c r="S67" s="13"/>
      <c r="T67" s="13"/>
      <c r="U67" s="13"/>
    </row>
    <row r="68" spans="2:21" s="60" customFormat="1" ht="4.5" customHeight="1" x14ac:dyDescent="0.2">
      <c r="O68" s="61"/>
      <c r="P68" s="61"/>
      <c r="Q68" s="61"/>
      <c r="R68" s="61"/>
      <c r="S68" s="61"/>
      <c r="T68" s="61"/>
      <c r="U68" s="61"/>
    </row>
    <row r="69" spans="2:21" s="10" customFormat="1" ht="21" customHeight="1" x14ac:dyDescent="0.2">
      <c r="B69" s="62" t="s">
        <v>61</v>
      </c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26"/>
      <c r="P69" s="26"/>
      <c r="Q69" s="26"/>
      <c r="R69" s="26"/>
      <c r="S69" s="13"/>
      <c r="T69" s="13"/>
      <c r="U69" s="13"/>
    </row>
    <row r="70" spans="2:21" s="10" customFormat="1" ht="5.25" customHeight="1" x14ac:dyDescent="0.2">
      <c r="O70" s="13"/>
      <c r="P70" s="13"/>
      <c r="Q70" s="13"/>
      <c r="R70" s="13"/>
      <c r="S70" s="13"/>
      <c r="T70" s="13"/>
      <c r="U70" s="13"/>
    </row>
    <row r="71" spans="2:21" s="10" customFormat="1" ht="27.75" customHeight="1" x14ac:dyDescent="0.2">
      <c r="B71" s="77" t="s">
        <v>62</v>
      </c>
      <c r="C71" s="77"/>
      <c r="D71" s="77"/>
      <c r="E71" s="77"/>
      <c r="F71" s="77"/>
      <c r="O71" s="13"/>
      <c r="P71" s="13"/>
      <c r="Q71" s="13"/>
      <c r="R71" s="13"/>
      <c r="S71" s="13"/>
      <c r="T71" s="13"/>
      <c r="U71" s="13"/>
    </row>
    <row r="72" spans="2:21" s="10" customFormat="1" ht="18.75" customHeight="1" x14ac:dyDescent="0.2">
      <c r="B72" s="22" t="s">
        <v>22</v>
      </c>
      <c r="C72" s="22" t="s">
        <v>63</v>
      </c>
      <c r="D72" s="22" t="s">
        <v>64</v>
      </c>
      <c r="E72" s="22" t="s">
        <v>65</v>
      </c>
      <c r="F72" s="22" t="s">
        <v>2</v>
      </c>
      <c r="O72" s="13"/>
      <c r="P72" s="13"/>
      <c r="Q72" s="13"/>
      <c r="R72" s="13"/>
      <c r="S72" s="13"/>
      <c r="T72" s="13"/>
      <c r="U72" s="13"/>
    </row>
    <row r="73" spans="2:21" s="10" customFormat="1" ht="15" customHeight="1" x14ac:dyDescent="0.2">
      <c r="B73" s="17" t="s">
        <v>0</v>
      </c>
      <c r="C73" s="18">
        <v>4</v>
      </c>
      <c r="D73" s="18">
        <v>90</v>
      </c>
      <c r="E73" s="18">
        <v>89</v>
      </c>
      <c r="F73" s="23">
        <f t="shared" ref="F73:F84" si="9">SUM(C73:E73)</f>
        <v>183</v>
      </c>
      <c r="O73" s="13"/>
      <c r="P73" s="13"/>
      <c r="Q73" s="13"/>
      <c r="R73" s="13"/>
      <c r="S73" s="13"/>
      <c r="T73" s="13"/>
      <c r="U73" s="13"/>
    </row>
    <row r="74" spans="2:21" s="10" customFormat="1" ht="15" customHeight="1" x14ac:dyDescent="0.2">
      <c r="B74" s="17" t="s">
        <v>1</v>
      </c>
      <c r="C74" s="18">
        <v>36</v>
      </c>
      <c r="D74" s="18">
        <v>130</v>
      </c>
      <c r="E74" s="18">
        <v>71</v>
      </c>
      <c r="F74" s="23">
        <f t="shared" si="9"/>
        <v>237</v>
      </c>
      <c r="O74" s="13"/>
      <c r="P74" s="13"/>
      <c r="Q74" s="13"/>
      <c r="R74" s="13"/>
      <c r="S74" s="13"/>
      <c r="T74" s="13"/>
      <c r="U74" s="13"/>
    </row>
    <row r="75" spans="2:21" s="10" customFormat="1" ht="15" customHeight="1" x14ac:dyDescent="0.2">
      <c r="B75" s="17" t="s">
        <v>9</v>
      </c>
      <c r="C75" s="18">
        <v>0</v>
      </c>
      <c r="D75" s="18">
        <v>0</v>
      </c>
      <c r="E75" s="18">
        <v>0</v>
      </c>
      <c r="F75" s="23">
        <f t="shared" si="9"/>
        <v>0</v>
      </c>
      <c r="O75" s="13"/>
      <c r="P75" s="13"/>
      <c r="Q75" s="13"/>
      <c r="R75" s="13"/>
      <c r="S75" s="13"/>
      <c r="T75" s="13"/>
      <c r="U75" s="13"/>
    </row>
    <row r="76" spans="2:21" s="10" customFormat="1" ht="15" customHeight="1" x14ac:dyDescent="0.2">
      <c r="B76" s="17" t="s">
        <v>10</v>
      </c>
      <c r="C76" s="18">
        <v>0</v>
      </c>
      <c r="D76" s="18">
        <v>0</v>
      </c>
      <c r="E76" s="18">
        <v>0</v>
      </c>
      <c r="F76" s="23">
        <f t="shared" si="9"/>
        <v>0</v>
      </c>
      <c r="O76" s="13"/>
      <c r="P76" s="13"/>
      <c r="Q76" s="13"/>
      <c r="R76" s="13"/>
      <c r="S76" s="13"/>
      <c r="T76" s="13"/>
      <c r="U76" s="13"/>
    </row>
    <row r="77" spans="2:21" s="10" customFormat="1" ht="15" customHeight="1" x14ac:dyDescent="0.2">
      <c r="B77" s="17" t="s">
        <v>11</v>
      </c>
      <c r="C77" s="18">
        <v>0</v>
      </c>
      <c r="D77" s="18">
        <v>0</v>
      </c>
      <c r="E77" s="18">
        <v>0</v>
      </c>
      <c r="F77" s="23">
        <f t="shared" si="9"/>
        <v>0</v>
      </c>
      <c r="O77" s="13"/>
      <c r="P77" s="13"/>
      <c r="Q77" s="13"/>
      <c r="R77" s="13"/>
      <c r="S77" s="13"/>
      <c r="T77" s="13"/>
      <c r="U77" s="13"/>
    </row>
    <row r="78" spans="2:21" s="10" customFormat="1" ht="15" customHeight="1" x14ac:dyDescent="0.2">
      <c r="B78" s="17" t="s">
        <v>12</v>
      </c>
      <c r="C78" s="18">
        <v>0</v>
      </c>
      <c r="D78" s="18">
        <v>0</v>
      </c>
      <c r="E78" s="18">
        <v>0</v>
      </c>
      <c r="F78" s="23">
        <f t="shared" si="9"/>
        <v>0</v>
      </c>
      <c r="O78" s="13"/>
      <c r="P78" s="13"/>
      <c r="Q78" s="13"/>
      <c r="R78" s="13"/>
      <c r="S78" s="13"/>
      <c r="T78" s="13"/>
      <c r="U78" s="13"/>
    </row>
    <row r="79" spans="2:21" s="10" customFormat="1" ht="15" customHeight="1" x14ac:dyDescent="0.2">
      <c r="B79" s="17" t="s">
        <v>13</v>
      </c>
      <c r="C79" s="18">
        <v>0</v>
      </c>
      <c r="D79" s="18">
        <v>0</v>
      </c>
      <c r="E79" s="18">
        <v>0</v>
      </c>
      <c r="F79" s="23">
        <f t="shared" si="9"/>
        <v>0</v>
      </c>
      <c r="O79" s="13"/>
      <c r="P79" s="13"/>
      <c r="Q79" s="13"/>
      <c r="R79" s="13"/>
      <c r="S79" s="13"/>
      <c r="T79" s="13"/>
      <c r="U79" s="13"/>
    </row>
    <row r="80" spans="2:21" s="10" customFormat="1" ht="15" customHeight="1" x14ac:dyDescent="0.2">
      <c r="B80" s="17" t="s">
        <v>14</v>
      </c>
      <c r="C80" s="18">
        <v>0</v>
      </c>
      <c r="D80" s="18">
        <v>0</v>
      </c>
      <c r="E80" s="18">
        <v>0</v>
      </c>
      <c r="F80" s="23">
        <f t="shared" si="9"/>
        <v>0</v>
      </c>
      <c r="O80" s="13"/>
      <c r="P80" s="13"/>
      <c r="Q80" s="13"/>
      <c r="R80" s="13"/>
      <c r="S80" s="13"/>
      <c r="T80" s="13"/>
      <c r="U80" s="13"/>
    </row>
    <row r="81" spans="2:21" s="10" customFormat="1" ht="15" customHeight="1" x14ac:dyDescent="0.2">
      <c r="B81" s="17" t="s">
        <v>66</v>
      </c>
      <c r="C81" s="18">
        <v>0</v>
      </c>
      <c r="D81" s="18">
        <v>0</v>
      </c>
      <c r="E81" s="18">
        <v>0</v>
      </c>
      <c r="F81" s="23">
        <f t="shared" si="9"/>
        <v>0</v>
      </c>
      <c r="O81" s="13"/>
      <c r="P81" s="13"/>
      <c r="Q81" s="13"/>
      <c r="R81" s="13"/>
      <c r="S81" s="13"/>
      <c r="T81" s="13"/>
      <c r="U81" s="13"/>
    </row>
    <row r="82" spans="2:21" s="10" customFormat="1" ht="15" customHeight="1" x14ac:dyDescent="0.2">
      <c r="B82" s="17" t="s">
        <v>16</v>
      </c>
      <c r="C82" s="18">
        <v>0</v>
      </c>
      <c r="D82" s="18">
        <v>0</v>
      </c>
      <c r="E82" s="18">
        <v>0</v>
      </c>
      <c r="F82" s="23">
        <f t="shared" si="9"/>
        <v>0</v>
      </c>
      <c r="O82" s="13"/>
      <c r="P82" s="13"/>
      <c r="Q82" s="13"/>
      <c r="R82" s="13"/>
      <c r="S82" s="13"/>
      <c r="T82" s="13"/>
      <c r="U82" s="13"/>
    </row>
    <row r="83" spans="2:21" s="10" customFormat="1" ht="15" customHeight="1" x14ac:dyDescent="0.2">
      <c r="B83" s="17" t="s">
        <v>17</v>
      </c>
      <c r="C83" s="18">
        <v>0</v>
      </c>
      <c r="D83" s="18">
        <v>0</v>
      </c>
      <c r="E83" s="18">
        <v>0</v>
      </c>
      <c r="F83" s="23">
        <f t="shared" si="9"/>
        <v>0</v>
      </c>
      <c r="O83" s="13"/>
      <c r="P83" s="13"/>
      <c r="Q83" s="13"/>
      <c r="R83" s="13"/>
      <c r="S83" s="13"/>
      <c r="T83" s="13"/>
      <c r="U83" s="13"/>
    </row>
    <row r="84" spans="2:21" s="10" customFormat="1" ht="15" customHeight="1" thickBot="1" x14ac:dyDescent="0.25">
      <c r="B84" s="17" t="s">
        <v>18</v>
      </c>
      <c r="C84" s="18">
        <v>0</v>
      </c>
      <c r="D84" s="18">
        <v>0</v>
      </c>
      <c r="E84" s="18">
        <v>0</v>
      </c>
      <c r="F84" s="23">
        <f t="shared" si="9"/>
        <v>0</v>
      </c>
      <c r="O84" s="13"/>
      <c r="P84" s="13"/>
      <c r="Q84" s="13"/>
      <c r="R84" s="13"/>
      <c r="S84" s="13"/>
      <c r="T84" s="13"/>
      <c r="U84" s="13"/>
    </row>
    <row r="85" spans="2:21" s="10" customFormat="1" ht="15" customHeight="1" x14ac:dyDescent="0.2">
      <c r="B85" s="31" t="s">
        <v>2</v>
      </c>
      <c r="C85" s="32">
        <f t="shared" ref="C85:E85" si="10">SUM(C73:C84)</f>
        <v>40</v>
      </c>
      <c r="D85" s="32">
        <f t="shared" si="10"/>
        <v>220</v>
      </c>
      <c r="E85" s="32">
        <f t="shared" si="10"/>
        <v>160</v>
      </c>
      <c r="F85" s="32">
        <f>SUM(F73:F84)</f>
        <v>420</v>
      </c>
      <c r="O85" s="13"/>
      <c r="P85" s="13"/>
      <c r="Q85" s="13"/>
      <c r="R85" s="13"/>
      <c r="S85" s="13"/>
      <c r="T85" s="13"/>
      <c r="U85" s="13"/>
    </row>
    <row r="86" spans="2:21" s="10" customFormat="1" ht="15" customHeight="1" x14ac:dyDescent="0.2">
      <c r="B86" s="33" t="s">
        <v>19</v>
      </c>
      <c r="C86" s="35">
        <f>+C85/$F$85</f>
        <v>9.5238095238095233E-2</v>
      </c>
      <c r="D86" s="35">
        <f>+D85/$F$85</f>
        <v>0.52380952380952384</v>
      </c>
      <c r="E86" s="35">
        <f>+E85/$F$85</f>
        <v>0.38095238095238093</v>
      </c>
      <c r="F86" s="35">
        <f>+F85/F85</f>
        <v>1</v>
      </c>
      <c r="O86" s="13"/>
      <c r="P86" s="13"/>
      <c r="Q86" s="13"/>
      <c r="R86" s="13"/>
      <c r="S86" s="13"/>
      <c r="T86" s="13"/>
      <c r="U86" s="13"/>
    </row>
    <row r="87" spans="2:21" s="10" customFormat="1" ht="12.75" x14ac:dyDescent="0.2">
      <c r="H87" s="64"/>
      <c r="O87" s="13"/>
      <c r="P87" s="13"/>
      <c r="Q87" s="13"/>
      <c r="R87" s="13"/>
      <c r="S87" s="13"/>
      <c r="T87" s="13"/>
      <c r="U87" s="13"/>
    </row>
    <row r="88" spans="2:21" s="10" customFormat="1" ht="28.5" customHeight="1" x14ac:dyDescent="0.2">
      <c r="B88" s="77" t="s">
        <v>67</v>
      </c>
      <c r="C88" s="77"/>
      <c r="D88" s="77"/>
      <c r="E88" s="77"/>
      <c r="F88" s="77"/>
      <c r="G88" s="77"/>
      <c r="H88" s="77"/>
      <c r="O88" s="13"/>
      <c r="P88" s="13"/>
      <c r="Q88" s="13"/>
      <c r="R88" s="13"/>
      <c r="S88" s="13"/>
      <c r="T88" s="13"/>
      <c r="U88" s="13"/>
    </row>
    <row r="89" spans="2:21" s="10" customFormat="1" ht="26.25" customHeight="1" x14ac:dyDescent="0.2">
      <c r="B89" s="72" t="s">
        <v>68</v>
      </c>
      <c r="C89" s="72"/>
      <c r="D89" s="22" t="s">
        <v>63</v>
      </c>
      <c r="E89" s="22" t="s">
        <v>64</v>
      </c>
      <c r="F89" s="22" t="s">
        <v>65</v>
      </c>
      <c r="G89" s="22" t="s">
        <v>2</v>
      </c>
      <c r="O89" s="13"/>
      <c r="P89" s="13"/>
      <c r="Q89" s="13"/>
      <c r="R89" s="13"/>
      <c r="T89" s="13"/>
      <c r="U89" s="13"/>
    </row>
    <row r="90" spans="2:21" s="10" customFormat="1" ht="15" customHeight="1" x14ac:dyDescent="0.2">
      <c r="B90" s="17" t="s">
        <v>69</v>
      </c>
      <c r="C90" s="20"/>
      <c r="D90" s="18">
        <v>40</v>
      </c>
      <c r="E90" s="18">
        <v>0</v>
      </c>
      <c r="F90" s="18">
        <v>0</v>
      </c>
      <c r="G90" s="23">
        <f t="shared" ref="G90:G102" si="11">SUM(D90:F90)</f>
        <v>40</v>
      </c>
      <c r="O90" s="13"/>
      <c r="P90" s="13"/>
      <c r="Q90" s="13"/>
      <c r="R90" s="13"/>
      <c r="T90" s="13"/>
      <c r="U90" s="13"/>
    </row>
    <row r="91" spans="2:21" s="10" customFormat="1" ht="15" customHeight="1" x14ac:dyDescent="0.2">
      <c r="B91" s="17" t="s">
        <v>70</v>
      </c>
      <c r="C91" s="20"/>
      <c r="D91" s="18">
        <v>0</v>
      </c>
      <c r="E91" s="18">
        <v>32</v>
      </c>
      <c r="F91" s="18">
        <v>4</v>
      </c>
      <c r="G91" s="23">
        <f t="shared" si="11"/>
        <v>36</v>
      </c>
      <c r="O91" s="13"/>
      <c r="P91" s="13"/>
      <c r="Q91" s="13"/>
      <c r="R91" s="13"/>
      <c r="T91" s="13"/>
      <c r="U91" s="13"/>
    </row>
    <row r="92" spans="2:21" s="10" customFormat="1" ht="15" customHeight="1" x14ac:dyDescent="0.2">
      <c r="B92" s="17" t="s">
        <v>71</v>
      </c>
      <c r="C92" s="20"/>
      <c r="D92" s="18">
        <v>0</v>
      </c>
      <c r="E92" s="18">
        <v>2</v>
      </c>
      <c r="F92" s="18">
        <v>1</v>
      </c>
      <c r="G92" s="23">
        <f t="shared" si="11"/>
        <v>3</v>
      </c>
      <c r="O92" s="13"/>
      <c r="P92" s="13"/>
      <c r="Q92" s="13"/>
      <c r="R92" s="13"/>
      <c r="T92" s="13"/>
      <c r="U92" s="13"/>
    </row>
    <row r="93" spans="2:21" s="10" customFormat="1" ht="15" customHeight="1" x14ac:dyDescent="0.2">
      <c r="B93" s="17" t="s">
        <v>72</v>
      </c>
      <c r="C93" s="20"/>
      <c r="D93" s="18">
        <v>0</v>
      </c>
      <c r="E93" s="18">
        <v>133</v>
      </c>
      <c r="F93" s="18">
        <v>115</v>
      </c>
      <c r="G93" s="23">
        <f t="shared" si="11"/>
        <v>248</v>
      </c>
      <c r="O93" s="13"/>
      <c r="P93" s="13"/>
      <c r="Q93" s="13"/>
      <c r="R93" s="13"/>
      <c r="T93" s="13"/>
      <c r="U93" s="13"/>
    </row>
    <row r="94" spans="2:21" s="10" customFormat="1" ht="15" customHeight="1" x14ac:dyDescent="0.2">
      <c r="B94" s="17" t="s">
        <v>73</v>
      </c>
      <c r="C94" s="20"/>
      <c r="D94" s="18">
        <v>0</v>
      </c>
      <c r="E94" s="18">
        <v>32</v>
      </c>
      <c r="F94" s="18">
        <v>0</v>
      </c>
      <c r="G94" s="23">
        <f t="shared" si="11"/>
        <v>32</v>
      </c>
      <c r="O94" s="13"/>
      <c r="P94" s="13"/>
      <c r="Q94" s="13"/>
      <c r="R94" s="13"/>
      <c r="T94" s="13"/>
      <c r="U94" s="13"/>
    </row>
    <row r="95" spans="2:21" s="10" customFormat="1" ht="15" customHeight="1" x14ac:dyDescent="0.2">
      <c r="B95" s="17" t="s">
        <v>74</v>
      </c>
      <c r="C95" s="20"/>
      <c r="D95" s="18">
        <v>0</v>
      </c>
      <c r="E95" s="18">
        <v>2</v>
      </c>
      <c r="F95" s="18">
        <v>0</v>
      </c>
      <c r="G95" s="23">
        <f t="shared" si="11"/>
        <v>2</v>
      </c>
      <c r="O95" s="13"/>
      <c r="P95" s="13"/>
      <c r="Q95" s="13"/>
      <c r="R95" s="13"/>
      <c r="T95" s="13"/>
      <c r="U95" s="13"/>
    </row>
    <row r="96" spans="2:21" s="10" customFormat="1" ht="15" customHeight="1" x14ac:dyDescent="0.2">
      <c r="B96" s="17" t="s">
        <v>75</v>
      </c>
      <c r="C96" s="20"/>
      <c r="D96" s="18">
        <v>0</v>
      </c>
      <c r="E96" s="18">
        <v>4</v>
      </c>
      <c r="F96" s="18">
        <v>16</v>
      </c>
      <c r="G96" s="23">
        <f t="shared" si="11"/>
        <v>20</v>
      </c>
      <c r="O96" s="13"/>
      <c r="P96" s="13"/>
      <c r="Q96" s="13"/>
      <c r="R96" s="13"/>
      <c r="T96" s="13"/>
      <c r="U96" s="13"/>
    </row>
    <row r="97" spans="2:21" s="10" customFormat="1" ht="15" customHeight="1" x14ac:dyDescent="0.2">
      <c r="B97" s="17" t="s">
        <v>76</v>
      </c>
      <c r="C97" s="20"/>
      <c r="D97" s="18">
        <v>0</v>
      </c>
      <c r="E97" s="18">
        <v>1</v>
      </c>
      <c r="F97" s="18">
        <v>2</v>
      </c>
      <c r="G97" s="23">
        <f t="shared" si="11"/>
        <v>3</v>
      </c>
      <c r="O97" s="13"/>
      <c r="P97" s="13"/>
      <c r="Q97" s="13"/>
      <c r="R97" s="13"/>
      <c r="T97" s="13"/>
      <c r="U97" s="13"/>
    </row>
    <row r="98" spans="2:21" s="10" customFormat="1" ht="15" customHeight="1" x14ac:dyDescent="0.2">
      <c r="B98" s="17" t="s">
        <v>77</v>
      </c>
      <c r="C98" s="20"/>
      <c r="D98" s="18">
        <v>0</v>
      </c>
      <c r="E98" s="18">
        <v>0</v>
      </c>
      <c r="F98" s="18">
        <v>1</v>
      </c>
      <c r="G98" s="23">
        <f t="shared" si="11"/>
        <v>1</v>
      </c>
      <c r="O98" s="13"/>
      <c r="P98" s="13"/>
      <c r="Q98" s="13"/>
      <c r="R98" s="13"/>
      <c r="T98" s="13"/>
      <c r="U98" s="13"/>
    </row>
    <row r="99" spans="2:21" s="10" customFormat="1" ht="15" customHeight="1" x14ac:dyDescent="0.2">
      <c r="B99" s="17" t="s">
        <v>78</v>
      </c>
      <c r="C99" s="20"/>
      <c r="D99" s="18">
        <v>0</v>
      </c>
      <c r="E99" s="18">
        <v>0</v>
      </c>
      <c r="F99" s="18">
        <v>2</v>
      </c>
      <c r="G99" s="23">
        <f t="shared" si="11"/>
        <v>2</v>
      </c>
      <c r="O99" s="13"/>
      <c r="P99" s="13"/>
      <c r="Q99" s="13"/>
      <c r="R99" s="13"/>
      <c r="T99" s="13"/>
      <c r="U99" s="13"/>
    </row>
    <row r="100" spans="2:21" s="10" customFormat="1" ht="15" customHeight="1" x14ac:dyDescent="0.2">
      <c r="B100" s="17" t="s">
        <v>79</v>
      </c>
      <c r="C100" s="20"/>
      <c r="D100" s="18">
        <v>0</v>
      </c>
      <c r="E100" s="18">
        <v>0</v>
      </c>
      <c r="F100" s="18">
        <v>1</v>
      </c>
      <c r="G100" s="23">
        <f t="shared" si="11"/>
        <v>1</v>
      </c>
      <c r="O100" s="13"/>
      <c r="P100" s="13"/>
      <c r="Q100" s="13"/>
      <c r="R100" s="13"/>
      <c r="T100" s="13"/>
      <c r="U100" s="13"/>
    </row>
    <row r="101" spans="2:21" s="10" customFormat="1" ht="15" customHeight="1" x14ac:dyDescent="0.2">
      <c r="B101" s="17" t="s">
        <v>80</v>
      </c>
      <c r="C101" s="20"/>
      <c r="D101" s="18">
        <v>0</v>
      </c>
      <c r="E101" s="18">
        <v>0</v>
      </c>
      <c r="F101" s="18">
        <v>0</v>
      </c>
      <c r="G101" s="23">
        <f t="shared" si="11"/>
        <v>0</v>
      </c>
      <c r="O101" s="13"/>
      <c r="P101" s="13"/>
      <c r="Q101" s="13"/>
      <c r="R101" s="13"/>
      <c r="T101" s="13"/>
      <c r="U101" s="13"/>
    </row>
    <row r="102" spans="2:21" s="10" customFormat="1" ht="15" customHeight="1" thickBot="1" x14ac:dyDescent="0.25">
      <c r="B102" s="17" t="s">
        <v>3</v>
      </c>
      <c r="C102" s="20"/>
      <c r="D102" s="18">
        <v>0</v>
      </c>
      <c r="E102" s="18">
        <v>14</v>
      </c>
      <c r="F102" s="18">
        <v>18</v>
      </c>
      <c r="G102" s="23">
        <f t="shared" si="11"/>
        <v>32</v>
      </c>
      <c r="O102" s="13"/>
      <c r="P102" s="13"/>
      <c r="Q102" s="13"/>
      <c r="R102" s="13"/>
      <c r="T102" s="13"/>
      <c r="U102" s="13"/>
    </row>
    <row r="103" spans="2:21" s="10" customFormat="1" ht="15" customHeight="1" x14ac:dyDescent="0.2">
      <c r="B103" s="78" t="s">
        <v>2</v>
      </c>
      <c r="C103" s="78"/>
      <c r="D103" s="32">
        <f>SUM(D90:D102)</f>
        <v>40</v>
      </c>
      <c r="E103" s="32">
        <f>SUM(E90:E102)</f>
        <v>220</v>
      </c>
      <c r="F103" s="32">
        <f>SUM(F90:F102)</f>
        <v>160</v>
      </c>
      <c r="G103" s="32">
        <f>SUM(G90:G102)</f>
        <v>420</v>
      </c>
      <c r="O103" s="13"/>
      <c r="P103" s="13"/>
      <c r="Q103" s="13"/>
      <c r="R103" s="13"/>
      <c r="T103" s="13"/>
      <c r="U103" s="13"/>
    </row>
    <row r="104" spans="2:21" s="10" customFormat="1" ht="15" customHeight="1" x14ac:dyDescent="0.2">
      <c r="B104" s="33" t="s">
        <v>19</v>
      </c>
      <c r="C104" s="33"/>
      <c r="D104" s="35">
        <f>+D103/$F$85</f>
        <v>9.5238095238095233E-2</v>
      </c>
      <c r="E104" s="35">
        <f>+E103/$F$85</f>
        <v>0.52380952380952384</v>
      </c>
      <c r="F104" s="35">
        <f>+F103/$F$85</f>
        <v>0.38095238095238093</v>
      </c>
      <c r="G104" s="35">
        <f>+G103/G103</f>
        <v>1</v>
      </c>
      <c r="O104" s="13"/>
      <c r="P104" s="13"/>
      <c r="Q104" s="13"/>
      <c r="R104" s="13"/>
      <c r="T104" s="13"/>
      <c r="U104" s="13"/>
    </row>
    <row r="105" spans="2:21" s="10" customFormat="1" ht="21.75" customHeight="1" x14ac:dyDescent="0.2">
      <c r="O105" s="13"/>
      <c r="P105" s="13"/>
      <c r="Q105" s="13"/>
      <c r="R105" s="13"/>
      <c r="S105" s="13"/>
      <c r="T105" s="13"/>
      <c r="U105" s="13"/>
    </row>
    <row r="106" spans="2:21" s="10" customFormat="1" ht="21" customHeight="1" x14ac:dyDescent="0.2">
      <c r="B106" s="65" t="s">
        <v>81</v>
      </c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28"/>
      <c r="P106" s="28"/>
      <c r="Q106" s="28"/>
      <c r="R106" s="28"/>
      <c r="S106" s="13"/>
      <c r="T106" s="13"/>
      <c r="U106" s="13"/>
    </row>
    <row r="107" spans="2:21" s="10" customFormat="1" ht="6" customHeight="1" x14ac:dyDescent="0.2">
      <c r="B107" s="6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8"/>
      <c r="P107" s="28"/>
      <c r="Q107" s="28"/>
      <c r="R107" s="28"/>
      <c r="S107" s="13"/>
      <c r="T107" s="13"/>
      <c r="U107" s="13"/>
    </row>
    <row r="108" spans="2:21" s="10" customFormat="1" ht="17.25" customHeight="1" x14ac:dyDescent="0.2">
      <c r="B108" s="77" t="s">
        <v>82</v>
      </c>
      <c r="C108" s="77"/>
      <c r="D108" s="77"/>
      <c r="E108" s="77"/>
      <c r="F108" s="77"/>
      <c r="G108" s="77"/>
      <c r="H108" s="77"/>
      <c r="O108" s="13"/>
      <c r="P108" s="13"/>
      <c r="Q108" s="13"/>
      <c r="R108" s="13"/>
      <c r="S108" s="13"/>
      <c r="T108" s="13"/>
      <c r="U108" s="13"/>
    </row>
    <row r="109" spans="2:21" s="10" customFormat="1" ht="15" customHeight="1" x14ac:dyDescent="0.2">
      <c r="B109" s="19" t="s">
        <v>22</v>
      </c>
      <c r="C109" s="68">
        <v>2017</v>
      </c>
      <c r="D109" s="68">
        <v>2018</v>
      </c>
      <c r="E109" s="68" t="s">
        <v>83</v>
      </c>
      <c r="O109" s="13"/>
      <c r="P109" s="13"/>
      <c r="Q109" s="13"/>
      <c r="R109" s="13"/>
      <c r="S109" s="13"/>
      <c r="T109" s="13"/>
      <c r="U109" s="13"/>
    </row>
    <row r="110" spans="2:21" s="10" customFormat="1" ht="15" customHeight="1" x14ac:dyDescent="0.2">
      <c r="B110" s="17" t="s">
        <v>84</v>
      </c>
      <c r="C110" s="18">
        <v>496</v>
      </c>
      <c r="D110" s="18">
        <v>4</v>
      </c>
      <c r="E110" s="29">
        <f t="shared" ref="E110:E121" si="12">D110/C110-1</f>
        <v>-0.99193548387096775</v>
      </c>
      <c r="O110" s="13"/>
      <c r="P110" s="13"/>
      <c r="Q110" s="13"/>
      <c r="R110" s="13"/>
      <c r="S110" s="13"/>
      <c r="T110" s="13"/>
      <c r="U110" s="13"/>
    </row>
    <row r="111" spans="2:21" s="10" customFormat="1" ht="15" customHeight="1" thickBot="1" x14ac:dyDescent="0.25">
      <c r="B111" s="17" t="s">
        <v>85</v>
      </c>
      <c r="C111" s="18">
        <v>231</v>
      </c>
      <c r="D111" s="18">
        <v>36</v>
      </c>
      <c r="E111" s="29">
        <f t="shared" si="12"/>
        <v>-0.8441558441558441</v>
      </c>
      <c r="O111" s="13"/>
      <c r="P111" s="13"/>
      <c r="Q111" s="13"/>
      <c r="R111" s="13"/>
      <c r="S111" s="13"/>
      <c r="T111" s="13"/>
      <c r="U111" s="13"/>
    </row>
    <row r="112" spans="2:21" s="10" customFormat="1" ht="15" hidden="1" customHeight="1" x14ac:dyDescent="0.2">
      <c r="B112" s="17" t="s">
        <v>86</v>
      </c>
      <c r="C112" s="18">
        <v>265</v>
      </c>
      <c r="D112" s="18"/>
      <c r="E112" s="29">
        <f t="shared" si="12"/>
        <v>-1</v>
      </c>
      <c r="O112" s="13"/>
      <c r="P112" s="13"/>
      <c r="Q112" s="13"/>
      <c r="R112" s="13"/>
      <c r="S112" s="13"/>
      <c r="T112" s="13"/>
      <c r="U112" s="13"/>
    </row>
    <row r="113" spans="2:21" s="10" customFormat="1" ht="15" hidden="1" customHeight="1" x14ac:dyDescent="0.2">
      <c r="B113" s="17" t="s">
        <v>87</v>
      </c>
      <c r="C113" s="18">
        <v>145</v>
      </c>
      <c r="D113" s="18"/>
      <c r="E113" s="29">
        <f t="shared" si="12"/>
        <v>-1</v>
      </c>
      <c r="O113" s="13"/>
      <c r="P113" s="13"/>
      <c r="Q113" s="13"/>
      <c r="R113" s="13"/>
      <c r="S113" s="13"/>
      <c r="T113" s="13"/>
      <c r="U113" s="13"/>
    </row>
    <row r="114" spans="2:21" s="10" customFormat="1" ht="15" hidden="1" customHeight="1" x14ac:dyDescent="0.2">
      <c r="B114" s="17" t="s">
        <v>88</v>
      </c>
      <c r="C114" s="18">
        <v>122</v>
      </c>
      <c r="D114" s="18"/>
      <c r="E114" s="29">
        <f t="shared" si="12"/>
        <v>-1</v>
      </c>
      <c r="O114" s="13"/>
      <c r="P114" s="13"/>
      <c r="Q114" s="13"/>
      <c r="R114" s="13"/>
      <c r="S114" s="13"/>
      <c r="T114" s="13"/>
      <c r="U114" s="13"/>
    </row>
    <row r="115" spans="2:21" s="10" customFormat="1" ht="15" hidden="1" customHeight="1" x14ac:dyDescent="0.2">
      <c r="B115" s="17" t="s">
        <v>89</v>
      </c>
      <c r="C115" s="18">
        <v>158</v>
      </c>
      <c r="D115" s="18"/>
      <c r="E115" s="29">
        <f t="shared" si="12"/>
        <v>-1</v>
      </c>
      <c r="O115" s="13"/>
      <c r="P115" s="13"/>
      <c r="Q115" s="13"/>
      <c r="R115" s="13"/>
      <c r="S115" s="13"/>
      <c r="T115" s="13"/>
      <c r="U115" s="13"/>
    </row>
    <row r="116" spans="2:21" s="10" customFormat="1" ht="15" hidden="1" customHeight="1" x14ac:dyDescent="0.2">
      <c r="B116" s="17" t="s">
        <v>90</v>
      </c>
      <c r="C116" s="18">
        <v>67</v>
      </c>
      <c r="D116" s="18"/>
      <c r="E116" s="29">
        <f t="shared" si="12"/>
        <v>-1</v>
      </c>
      <c r="O116" s="13"/>
      <c r="P116" s="13"/>
      <c r="Q116" s="13"/>
      <c r="R116" s="13"/>
      <c r="S116" s="13"/>
      <c r="T116" s="13"/>
      <c r="U116" s="13"/>
    </row>
    <row r="117" spans="2:21" s="10" customFormat="1" ht="15" hidden="1" customHeight="1" x14ac:dyDescent="0.2">
      <c r="B117" s="17" t="s">
        <v>91</v>
      </c>
      <c r="C117" s="18">
        <v>111</v>
      </c>
      <c r="D117" s="18"/>
      <c r="E117" s="29">
        <f t="shared" si="12"/>
        <v>-1</v>
      </c>
      <c r="O117" s="13"/>
      <c r="P117" s="13"/>
      <c r="Q117" s="13"/>
      <c r="R117" s="13"/>
      <c r="S117" s="13"/>
      <c r="T117" s="13"/>
      <c r="U117" s="13"/>
    </row>
    <row r="118" spans="2:21" s="10" customFormat="1" ht="15" hidden="1" customHeight="1" x14ac:dyDescent="0.2">
      <c r="B118" s="17" t="s">
        <v>92</v>
      </c>
      <c r="C118" s="18">
        <v>75</v>
      </c>
      <c r="D118" s="18"/>
      <c r="E118" s="29">
        <f t="shared" si="12"/>
        <v>-1</v>
      </c>
      <c r="O118" s="13"/>
      <c r="P118" s="13"/>
      <c r="Q118" s="13"/>
      <c r="R118" s="13"/>
      <c r="S118" s="13"/>
      <c r="T118" s="13"/>
      <c r="U118" s="13"/>
    </row>
    <row r="119" spans="2:21" s="10" customFormat="1" ht="15" hidden="1" customHeight="1" x14ac:dyDescent="0.2">
      <c r="B119" s="17" t="s">
        <v>93</v>
      </c>
      <c r="C119" s="18">
        <v>231</v>
      </c>
      <c r="D119" s="18"/>
      <c r="E119" s="29">
        <f t="shared" si="12"/>
        <v>-1</v>
      </c>
      <c r="O119" s="13"/>
      <c r="P119" s="13"/>
      <c r="Q119" s="13"/>
      <c r="R119" s="13"/>
      <c r="S119" s="13"/>
      <c r="T119" s="13"/>
      <c r="U119" s="13"/>
    </row>
    <row r="120" spans="2:21" s="10" customFormat="1" ht="15" hidden="1" customHeight="1" x14ac:dyDescent="0.2">
      <c r="B120" s="17" t="s">
        <v>94</v>
      </c>
      <c r="C120" s="18">
        <v>350</v>
      </c>
      <c r="D120" s="18"/>
      <c r="E120" s="29">
        <f t="shared" si="12"/>
        <v>-1</v>
      </c>
      <c r="O120" s="13"/>
      <c r="P120" s="13"/>
      <c r="Q120" s="13"/>
      <c r="R120" s="13"/>
      <c r="S120" s="13"/>
      <c r="T120" s="13"/>
      <c r="U120" s="13"/>
    </row>
    <row r="121" spans="2:21" s="10" customFormat="1" ht="15" hidden="1" customHeight="1" thickBot="1" x14ac:dyDescent="0.25">
      <c r="B121" s="17" t="s">
        <v>95</v>
      </c>
      <c r="C121" s="18">
        <v>147</v>
      </c>
      <c r="D121" s="18"/>
      <c r="E121" s="29">
        <f t="shared" si="12"/>
        <v>-1</v>
      </c>
      <c r="O121" s="13"/>
      <c r="P121" s="13"/>
      <c r="Q121" s="13"/>
      <c r="R121" s="13"/>
      <c r="S121" s="13"/>
      <c r="T121" s="13"/>
      <c r="U121" s="13"/>
    </row>
    <row r="122" spans="2:21" s="10" customFormat="1" ht="15" customHeight="1" x14ac:dyDescent="0.2">
      <c r="B122" s="69" t="s">
        <v>2</v>
      </c>
      <c r="C122" s="70">
        <f>C110+C111</f>
        <v>727</v>
      </c>
      <c r="D122" s="70">
        <f>D110+D111</f>
        <v>40</v>
      </c>
      <c r="E122" s="71">
        <f>(D122/C122)-1</f>
        <v>-0.94497936726272358</v>
      </c>
      <c r="O122" s="13"/>
      <c r="P122" s="13"/>
      <c r="Q122" s="13"/>
      <c r="R122" s="13"/>
      <c r="S122" s="13"/>
      <c r="T122" s="13"/>
      <c r="U122" s="13"/>
    </row>
  </sheetData>
  <mergeCells count="18">
    <mergeCell ref="B38:C38"/>
    <mergeCell ref="B3:N4"/>
    <mergeCell ref="B5:N5"/>
    <mergeCell ref="B8:E8"/>
    <mergeCell ref="G8:J8"/>
    <mergeCell ref="B25:G25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</mergeCells>
  <pageMargins left="0.15748031496062992" right="0.11811023622047245" top="0.11811023622047245" bottom="0.11811023622047245" header="7.874015748031496E-2" footer="7.874015748031496E-2"/>
  <pageSetup paperSize="9" scale="70" orientation="portrait" r:id="rId1"/>
  <rowBreaks count="1" manualBreakCount="1">
    <brk id="6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oangulo</dc:creator>
  <cp:lastModifiedBy>garaujo</cp:lastModifiedBy>
  <dcterms:created xsi:type="dcterms:W3CDTF">2018-03-09T22:49:00Z</dcterms:created>
  <dcterms:modified xsi:type="dcterms:W3CDTF">2018-03-12T20:19:19Z</dcterms:modified>
</cp:coreProperties>
</file>