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35" windowHeight="7830" activeTab="0"/>
  </bookViews>
  <sheets>
    <sheet name="Casos 2011" sheetId="1" r:id="rId1"/>
  </sheets>
  <definedNames>
    <definedName name="_xlnm._FilterDatabase" localSheetId="0" hidden="1">'Casos 2011'!$A$6:$R$164</definedName>
    <definedName name="_xlnm.Print_Area" localSheetId="0">'Casos 2011'!$A$1:$R$164</definedName>
    <definedName name="_xlnm.Print_Titles" localSheetId="0">'Casos 2011'!$6:$6</definedName>
  </definedNames>
  <calcPr fullCalcOnLoad="1"/>
</workbook>
</file>

<file path=xl/sharedStrings.xml><?xml version="1.0" encoding="utf-8"?>
<sst xmlns="http://schemas.openxmlformats.org/spreadsheetml/2006/main" count="473" uniqueCount="187">
  <si>
    <t xml:space="preserve">EN LOS CENTROS EMERGENCIA MUJER </t>
  </si>
  <si>
    <t>Nº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</si>
  <si>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</si>
  <si>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</si>
  <si>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</si>
  <si>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</si>
  <si>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</si>
  <si>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</si>
  <si>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</si>
  <si>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</si>
  <si>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</si>
  <si>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</si>
  <si>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</si>
  <si>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</si>
  <si>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</si>
  <si>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</si>
  <si>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</si>
  <si>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Nº Casos Nuevos y Reincidentes por día</t>
  </si>
  <si>
    <t>AMAZONAS</t>
  </si>
  <si>
    <t>CHACHAPOYAS</t>
  </si>
  <si>
    <t>ANCASH</t>
  </si>
  <si>
    <t>CHIMBOTE</t>
  </si>
  <si>
    <t>HUARMEY</t>
  </si>
  <si>
    <t>APURIMAC</t>
  </si>
  <si>
    <t>ABANCAY</t>
  </si>
  <si>
    <t>ANDAHUAYLAS</t>
  </si>
  <si>
    <t>CHUQUIBAMBILLA</t>
  </si>
  <si>
    <t>AREQUIPA</t>
  </si>
  <si>
    <t>CAMANA</t>
  </si>
  <si>
    <t>CHIVAY</t>
  </si>
  <si>
    <t>AYACUCHO</t>
  </si>
  <si>
    <t>HUANCASANCOS</t>
  </si>
  <si>
    <t>HUANTA</t>
  </si>
  <si>
    <t>LA MAR</t>
  </si>
  <si>
    <t>PARINACOCHAS</t>
  </si>
  <si>
    <t>PAUCAR DEL SARA SARA</t>
  </si>
  <si>
    <t>VILCAS HUAMAN</t>
  </si>
  <si>
    <t>CAJAMARCA</t>
  </si>
  <si>
    <t>CHOTA</t>
  </si>
  <si>
    <t>CALLAO</t>
  </si>
  <si>
    <t>PACHACUTEC</t>
  </si>
  <si>
    <t>CUSCO</t>
  </si>
  <si>
    <t>CHUMBIVILCAS</t>
  </si>
  <si>
    <t>KIMBIRI</t>
  </si>
  <si>
    <t>SICUANI</t>
  </si>
  <si>
    <t>HUANCAVELICA</t>
  </si>
  <si>
    <t>ACOBAMBA</t>
  </si>
  <si>
    <t>CHURCAMPA</t>
  </si>
  <si>
    <t>TAYACAJA</t>
  </si>
  <si>
    <t>HUANUCO</t>
  </si>
  <si>
    <t>AMBO</t>
  </si>
  <si>
    <t>ICA</t>
  </si>
  <si>
    <t>PISCO</t>
  </si>
  <si>
    <t>JUNIN</t>
  </si>
  <si>
    <t>CHILCA</t>
  </si>
  <si>
    <t>CONCEPCIÓN</t>
  </si>
  <si>
    <t>HUANCAYO</t>
  </si>
  <si>
    <t>SATIPO</t>
  </si>
  <si>
    <t>TARMA</t>
  </si>
  <si>
    <t>YAULI</t>
  </si>
  <si>
    <t>LA LIBERTAD</t>
  </si>
  <si>
    <t>CHOCOPE</t>
  </si>
  <si>
    <t>HUAMACHUCO</t>
  </si>
  <si>
    <t>LA ESPERANZA</t>
  </si>
  <si>
    <t>TRUJILLO</t>
  </si>
  <si>
    <t>LAMBAYEQUE</t>
  </si>
  <si>
    <t>CHICLAYO</t>
  </si>
  <si>
    <t>FERREÑAFE</t>
  </si>
  <si>
    <t>LIMA</t>
  </si>
  <si>
    <t>CAÑETE</t>
  </si>
  <si>
    <t>CARABAYLLO</t>
  </si>
  <si>
    <t>COMAS</t>
  </si>
  <si>
    <t>EL AGUSTINO</t>
  </si>
  <si>
    <t>HUACHO</t>
  </si>
  <si>
    <t>HUAROCHIRI</t>
  </si>
  <si>
    <t>HUAYCAN</t>
  </si>
  <si>
    <t>INDEPENDENCIA</t>
  </si>
  <si>
    <t>MANCHAY</t>
  </si>
  <si>
    <t>SAN JUAN DE LURIGANCHO</t>
  </si>
  <si>
    <t>SAN MARTIN DE PORRES</t>
  </si>
  <si>
    <t>SURCO</t>
  </si>
  <si>
    <t>VILLA EL SALVADOR</t>
  </si>
  <si>
    <t>VILLA MARIA DEL TRIUNFO</t>
  </si>
  <si>
    <t>YAUYOS</t>
  </si>
  <si>
    <t>LORETO</t>
  </si>
  <si>
    <t>IQUITOS</t>
  </si>
  <si>
    <t>YURIMAGUAS</t>
  </si>
  <si>
    <t>MADRE DE DIOS</t>
  </si>
  <si>
    <t>HUEPETUHE</t>
  </si>
  <si>
    <t>IBERIA</t>
  </si>
  <si>
    <t>MOQUEGUA</t>
  </si>
  <si>
    <t>PASCO</t>
  </si>
  <si>
    <t>OXAPAMPA</t>
  </si>
  <si>
    <t>VILLA RICA</t>
  </si>
  <si>
    <t>PIURA</t>
  </si>
  <si>
    <t>CHULUCANAS</t>
  </si>
  <si>
    <t>SULLANA</t>
  </si>
  <si>
    <t>PUNO</t>
  </si>
  <si>
    <t>JULIACA</t>
  </si>
  <si>
    <t>MELGAR</t>
  </si>
  <si>
    <t>SAN MARTIN</t>
  </si>
  <si>
    <t>MOYOBAMBA</t>
  </si>
  <si>
    <t>RIOJA</t>
  </si>
  <si>
    <t>TACNA</t>
  </si>
  <si>
    <t>TUMBES</t>
  </si>
  <si>
    <t>UCAYALI</t>
  </si>
  <si>
    <t xml:space="preserve">Los Centros Emergencias Mujer - CEM's, son servicios públicos especializados y gratuitos de atención integral y multidisciplinaria </t>
  </si>
  <si>
    <t xml:space="preserve">para víctimas de violencia familiar y sexual. En ellos se brinda información legal, orientación social, defensa judicial y apoyo psicológico. </t>
  </si>
  <si>
    <t>Fuente : Centros Emergencia Mujer a nivel nacional</t>
  </si>
  <si>
    <t>Elaboración : Unidad Gerencial de Diversificación de Servicios - PNCVFS</t>
  </si>
  <si>
    <t xml:space="preserve">Nota : El Registro de Casos es el número de personas nuevas y reincidentes que son atendidas en los diferentes CEM's, por ser victimas de violencia familiar y violencia sexual. </t>
  </si>
  <si>
    <t>HUAMANGA</t>
  </si>
  <si>
    <t>SAN JUAN DE MIRAFLORES</t>
  </si>
  <si>
    <t>ATE</t>
  </si>
  <si>
    <t>PADRE ABAD</t>
  </si>
  <si>
    <t>SUCRE</t>
  </si>
  <si>
    <t xml:space="preserve">PERSONAS AFECTADAS POR VIOLENCIA FAMILIAR Y SEXUAL ATENDIDAS </t>
  </si>
  <si>
    <t>(1) Todos los cuadros están referidos a Casos Nuevos (Personas que acuden por primera vez) y Casos Reincidentes (Reinciden en un nuevo hecho de violencia).</t>
  </si>
  <si>
    <t>ANTABAMBA</t>
  </si>
  <si>
    <t>LUCANAS</t>
  </si>
  <si>
    <t>PICHARI</t>
  </si>
  <si>
    <t>PUCALLPA</t>
  </si>
  <si>
    <t>AZANGARO</t>
  </si>
  <si>
    <t>CHUPACA</t>
  </si>
  <si>
    <t>PACASMAYO</t>
  </si>
  <si>
    <t>SAN IGNACIO</t>
  </si>
  <si>
    <t>LUYA</t>
  </si>
  <si>
    <t>TOCACHE</t>
  </si>
  <si>
    <t>PUENTE PIEDRA</t>
  </si>
  <si>
    <t>CHUCUITO</t>
  </si>
  <si>
    <t>HUARAL</t>
  </si>
  <si>
    <t>LAMAS</t>
  </si>
  <si>
    <t>LOS OLIVOS</t>
  </si>
  <si>
    <t>HUAMALIES</t>
  </si>
  <si>
    <t>NUEVO CHIMBOTE</t>
  </si>
  <si>
    <t>QUILLABAMBA</t>
  </si>
  <si>
    <t>SANTIAGO DE CHUCO</t>
  </si>
  <si>
    <t>PAITA</t>
  </si>
  <si>
    <t>HUARI</t>
  </si>
  <si>
    <t>ILO</t>
  </si>
  <si>
    <t>PACHITEA</t>
  </si>
  <si>
    <t>ANGARAES</t>
  </si>
  <si>
    <t>SITUACIÓN</t>
  </si>
  <si>
    <t>CHINCHEROS</t>
  </si>
  <si>
    <t>LA VICTORIA</t>
  </si>
  <si>
    <t>SURQUILLO</t>
  </si>
  <si>
    <t>OTUZCO</t>
  </si>
  <si>
    <t>SECHURA</t>
  </si>
  <si>
    <t>TINGO MARIA</t>
  </si>
  <si>
    <t>AYABACA</t>
  </si>
  <si>
    <t>ISLAY</t>
  </si>
  <si>
    <t>VIRU</t>
  </si>
  <si>
    <t>CASMA</t>
  </si>
  <si>
    <t>PUEBLO NUEVO</t>
  </si>
  <si>
    <t>SAN ANTONIO DE PUTINA</t>
  </si>
  <si>
    <t>CABALLO COCHA</t>
  </si>
  <si>
    <t>CHEPEN</t>
  </si>
  <si>
    <t>CUTERVO</t>
  </si>
  <si>
    <t>HUALGAYOC</t>
  </si>
  <si>
    <t>HUARAZ</t>
  </si>
  <si>
    <t>ILAVE</t>
  </si>
  <si>
    <t>JAEN</t>
  </si>
  <si>
    <t>JAUJA</t>
  </si>
  <si>
    <t>MIRAFLORES</t>
  </si>
  <si>
    <t>NAZCA</t>
  </si>
  <si>
    <t>TARAPOTO</t>
  </si>
  <si>
    <t>VICTOR FAJARDO</t>
  </si>
  <si>
    <t>YUNGAY</t>
  </si>
  <si>
    <t>ANTA</t>
  </si>
  <si>
    <t>BAGUA</t>
  </si>
  <si>
    <t>BELLAVISTA</t>
  </si>
  <si>
    <t>CAJABAMBA</t>
  </si>
  <si>
    <t>CANDARAVE</t>
  </si>
  <si>
    <t>CANGALLO</t>
  </si>
  <si>
    <t>CHANCHAMAYO</t>
  </si>
  <si>
    <t>ESPINAR</t>
  </si>
  <si>
    <t>HUANCABAMBA</t>
  </si>
  <si>
    <t>QUISPICANCHI</t>
  </si>
  <si>
    <t>RIMAC</t>
  </si>
  <si>
    <t>TALARA</t>
  </si>
  <si>
    <t>UTCUBAMBA</t>
  </si>
  <si>
    <t>VENTANILLA</t>
  </si>
  <si>
    <t>Período: Enero - Diciembre 2011</t>
  </si>
  <si>
    <t>No transferido</t>
  </si>
  <si>
    <t>Transferido (2)</t>
  </si>
  <si>
    <t xml:space="preserve">(2) A PARTIR DEL MES DE AGOSTO EL CEM FUE TRANSFERIDO AL GOBIERNO LOCAL/PROVINCIAL </t>
  </si>
  <si>
    <t>NAUTA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</si>
</sst>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##0"/>
    <numFmt numFmtId="181" formatCode="0.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6"/>
      <color indexed="10"/>
      <name val="Calibri"/>
      <family val="2"/>
    </font>
    <font>
      <b/>
      <sz val="13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C0000"/>
      <name val="Calibri"/>
      <family val="2"/>
    </font>
    <font>
      <sz val="11"/>
      <color rgb="FFCC0000"/>
      <name val="Calibri"/>
      <family val="2"/>
    </font>
    <font>
      <sz val="11"/>
      <color rgb="FF0000FF"/>
      <name val="Calibri"/>
      <family val="2"/>
    </font>
    <font>
      <b/>
      <sz val="16"/>
      <color rgb="FFCC0000"/>
      <name val="Calibri"/>
      <family val="2"/>
    </font>
    <font>
      <b/>
      <sz val="13"/>
      <color rgb="FFCC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3" fontId="21" fillId="36" borderId="10" xfId="0" applyNumberFormat="1" applyFont="1" applyFill="1" applyBorder="1" applyAlignment="1">
      <alignment horizontal="center" vertical="center" wrapText="1"/>
    </xf>
    <xf numFmtId="1" fontId="21" fillId="36" borderId="10" xfId="0" applyNumberFormat="1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horizontal="centerContinuous" vertical="center"/>
    </xf>
    <xf numFmtId="0" fontId="43" fillId="34" borderId="0" xfId="0" applyFont="1" applyFill="1" applyAlignment="1">
      <alignment horizontal="centerContinuous" vertical="center" wrapText="1"/>
    </xf>
    <xf numFmtId="0" fontId="20" fillId="34" borderId="0" xfId="0" applyFont="1" applyFill="1" applyAlignment="1">
      <alignment horizontal="centerContinuous" vertical="center" wrapText="1"/>
    </xf>
    <xf numFmtId="0" fontId="21" fillId="34" borderId="0" xfId="0" applyFont="1" applyFill="1" applyAlignment="1">
      <alignment horizontal="centerContinuous" vertical="center"/>
    </xf>
    <xf numFmtId="0" fontId="20" fillId="0" borderId="0" xfId="0" applyFont="1" applyAlignment="1">
      <alignment/>
    </xf>
    <xf numFmtId="0" fontId="26" fillId="34" borderId="0" xfId="0" applyFont="1" applyFill="1" applyAlignment="1">
      <alignment vertical="center" wrapText="1"/>
    </xf>
    <xf numFmtId="3" fontId="20" fillId="35" borderId="10" xfId="51" applyNumberFormat="1" applyFont="1" applyFill="1" applyBorder="1" applyAlignment="1">
      <alignment horizontal="center" vertical="center"/>
      <protection/>
    </xf>
    <xf numFmtId="3" fontId="20" fillId="35" borderId="10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Alignment="1">
      <alignment/>
    </xf>
    <xf numFmtId="180" fontId="20" fillId="34" borderId="0" xfId="0" applyNumberFormat="1" applyFont="1" applyFill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3" fontId="20" fillId="37" borderId="10" xfId="51" applyNumberFormat="1" applyFont="1" applyFill="1" applyBorder="1" applyAlignment="1">
      <alignment horizontal="center" vertical="center"/>
      <protection/>
    </xf>
    <xf numFmtId="3" fontId="20" fillId="37" borderId="10" xfId="0" applyNumberFormat="1" applyFont="1" applyFill="1" applyBorder="1" applyAlignment="1">
      <alignment horizontal="center" vertical="center"/>
    </xf>
    <xf numFmtId="3" fontId="20" fillId="37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3" fontId="20" fillId="0" borderId="10" xfId="51" applyNumberFormat="1" applyFont="1" applyFill="1" applyBorder="1" applyAlignment="1">
      <alignment horizontal="center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0" fillId="35" borderId="14" xfId="51" applyNumberFormat="1" applyFont="1" applyFill="1" applyBorder="1" applyAlignment="1">
      <alignment horizontal="center" vertical="center"/>
      <protection/>
    </xf>
    <xf numFmtId="180" fontId="20" fillId="35" borderId="10" xfId="51" applyNumberFormat="1" applyFont="1" applyFill="1" applyBorder="1" applyAlignment="1">
      <alignment horizontal="center" vertical="center"/>
      <protection/>
    </xf>
    <xf numFmtId="3" fontId="20" fillId="38" borderId="10" xfId="51" applyNumberFormat="1" applyFont="1" applyFill="1" applyBorder="1" applyAlignment="1">
      <alignment horizontal="center" vertical="center"/>
      <protection/>
    </xf>
    <xf numFmtId="3" fontId="20" fillId="35" borderId="14" xfId="0" applyNumberFormat="1" applyFont="1" applyFill="1" applyBorder="1" applyAlignment="1">
      <alignment horizontal="center" vertical="center"/>
    </xf>
    <xf numFmtId="3" fontId="20" fillId="35" borderId="14" xfId="0" applyNumberFormat="1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181" fontId="21" fillId="0" borderId="0" xfId="0" applyNumberFormat="1" applyFont="1" applyFill="1" applyBorder="1" applyAlignment="1">
      <alignment horizontal="center" vertical="center" wrapText="1"/>
    </xf>
    <xf numFmtId="0" fontId="44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 wrapText="1"/>
    </xf>
    <xf numFmtId="0" fontId="20" fillId="34" borderId="0" xfId="0" applyFont="1" applyFill="1" applyAlignment="1">
      <alignment horizontal="right" vertical="center"/>
    </xf>
    <xf numFmtId="3" fontId="20" fillId="34" borderId="0" xfId="0" applyNumberFormat="1" applyFont="1" applyFill="1" applyAlignment="1">
      <alignment vertical="center" wrapText="1"/>
    </xf>
    <xf numFmtId="0" fontId="45" fillId="34" borderId="0" xfId="0" applyFont="1" applyFill="1" applyAlignment="1">
      <alignment horizontal="centerContinuous" vertical="center"/>
    </xf>
    <xf numFmtId="0" fontId="46" fillId="34" borderId="0" xfId="0" applyFont="1" applyFill="1" applyAlignment="1">
      <alignment horizontal="centerContinuous" vertical="center"/>
    </xf>
    <xf numFmtId="0" fontId="20" fillId="0" borderId="10" xfId="0" applyFont="1" applyBorder="1" applyAlignment="1">
      <alignment horizontal="center" vertical="center"/>
    </xf>
    <xf numFmtId="3" fontId="20" fillId="35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914400</xdr:colOff>
      <xdr:row>0</xdr:row>
      <xdr:rowOff>476250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48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485775</xdr:colOff>
      <xdr:row>0</xdr:row>
      <xdr:rowOff>457200</xdr:rowOff>
    </xdr:from>
    <xdr:to>
      <xdr:col>13</xdr:col>
      <xdr:colOff>447675</xdr:colOff>
      <xdr:row>2</xdr:row>
      <xdr:rowOff>38100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896475" y="457200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6"/>
  <sheetViews>
    <sheetView showGridLines="0" tabSelected="1" view="pageBreakPreview" zoomScale="80" zoomScaleNormal="70" zoomScaleSheetLayoutView="8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R139" sqref="R139"/>
    </sheetView>
  </sheetViews>
  <sheetFormatPr defaultColWidth="11.421875" defaultRowHeight="12.75"/>
  <cols>
    <col min="1" max="1" width="5.28125" style="17" customWidth="1"/>
    <col min="2" max="2" width="19.00390625" style="17" customWidth="1"/>
    <col min="3" max="3" width="29.8515625" style="17" customWidth="1"/>
    <col min="4" max="4" width="24.7109375" style="17" customWidth="1"/>
    <col min="5" max="8" width="7.7109375" style="17" customWidth="1"/>
    <col min="9" max="9" width="8.28125" style="17" customWidth="1"/>
    <col min="10" max="12" width="7.7109375" style="17" customWidth="1"/>
    <col min="13" max="16" width="7.7109375" style="18" customWidth="1"/>
    <col min="17" max="17" width="8.28125" style="18" customWidth="1"/>
    <col min="18" max="18" width="17.7109375" style="17" customWidth="1"/>
    <col min="19" max="16384" width="11.421875" style="17" customWidth="1"/>
  </cols>
  <sheetData>
    <row r="1" ht="42" customHeight="1"/>
    <row r="2" spans="1:18" ht="21">
      <c r="A2" s="53" t="s">
        <v>116</v>
      </c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21">
      <c r="A3" s="53" t="s">
        <v>0</v>
      </c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ht="16.5" customHeight="1">
      <c r="A4" s="54" t="s">
        <v>182</v>
      </c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9" ht="15">
      <c r="A5" s="21"/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3"/>
    </row>
    <row r="6" spans="1:19" s="24" customFormat="1" ht="53.25" customHeight="1">
      <c r="A6" s="1" t="s">
        <v>1</v>
      </c>
      <c r="B6" s="1" t="s">
        <v>2</v>
      </c>
      <c r="C6" s="1" t="s">
        <v>3</v>
      </c>
      <c r="D6" s="1" t="s">
        <v>142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23"/>
    </row>
    <row r="7" spans="1:20" ht="19.5" customHeight="1">
      <c r="A7" s="2">
        <v>1</v>
      </c>
      <c r="B7" s="55" t="s">
        <v>18</v>
      </c>
      <c r="C7" s="4" t="s">
        <v>169</v>
      </c>
      <c r="D7" s="4" t="s">
        <v>183</v>
      </c>
      <c r="E7" s="25">
        <v>13</v>
      </c>
      <c r="F7" s="25">
        <v>16</v>
      </c>
      <c r="G7" s="25">
        <v>14</v>
      </c>
      <c r="H7" s="25">
        <v>13</v>
      </c>
      <c r="I7" s="25">
        <v>9</v>
      </c>
      <c r="J7" s="25">
        <v>11</v>
      </c>
      <c r="K7" s="25">
        <v>20</v>
      </c>
      <c r="L7" s="25">
        <v>15</v>
      </c>
      <c r="M7" s="25">
        <v>17</v>
      </c>
      <c r="N7" s="26">
        <v>19</v>
      </c>
      <c r="O7" s="29">
        <v>12</v>
      </c>
      <c r="P7" s="3">
        <v>11</v>
      </c>
      <c r="Q7" s="5">
        <f>SUM(E7:P7)</f>
        <v>170</v>
      </c>
      <c r="R7" s="6">
        <f>+Q7/(165+22+21+21+19)</f>
        <v>0.6854838709677419</v>
      </c>
      <c r="S7" s="27"/>
      <c r="T7" s="28"/>
    </row>
    <row r="8" spans="1:20" ht="19.5" customHeight="1">
      <c r="A8" s="2">
        <v>2</v>
      </c>
      <c r="B8" s="4" t="s">
        <v>18</v>
      </c>
      <c r="C8" s="4" t="s">
        <v>19</v>
      </c>
      <c r="D8" s="4" t="s">
        <v>183</v>
      </c>
      <c r="E8" s="25">
        <v>27</v>
      </c>
      <c r="F8" s="25">
        <v>23</v>
      </c>
      <c r="G8" s="25">
        <v>21</v>
      </c>
      <c r="H8" s="25">
        <v>18</v>
      </c>
      <c r="I8" s="25">
        <v>18</v>
      </c>
      <c r="J8" s="25">
        <v>22</v>
      </c>
      <c r="K8" s="25">
        <v>12</v>
      </c>
      <c r="L8" s="25">
        <v>7</v>
      </c>
      <c r="M8" s="3">
        <v>16</v>
      </c>
      <c r="N8" s="3">
        <v>12</v>
      </c>
      <c r="O8" s="29">
        <v>12</v>
      </c>
      <c r="P8" s="3">
        <v>9</v>
      </c>
      <c r="Q8" s="5">
        <f>SUM(E8:P8)</f>
        <v>197</v>
      </c>
      <c r="R8" s="6">
        <f>+Q8/(165+22+21+21+19)</f>
        <v>0.7943548387096774</v>
      </c>
      <c r="S8" s="27"/>
      <c r="T8" s="28"/>
    </row>
    <row r="9" spans="1:20" ht="19.5" customHeight="1">
      <c r="A9" s="2">
        <v>3</v>
      </c>
      <c r="B9" s="4" t="s">
        <v>18</v>
      </c>
      <c r="C9" s="4" t="s">
        <v>126</v>
      </c>
      <c r="D9" s="4" t="s">
        <v>183</v>
      </c>
      <c r="E9" s="30"/>
      <c r="F9" s="30"/>
      <c r="G9" s="30"/>
      <c r="H9" s="25">
        <v>5</v>
      </c>
      <c r="I9" s="25">
        <v>7</v>
      </c>
      <c r="J9" s="25">
        <v>5</v>
      </c>
      <c r="K9" s="25">
        <v>7</v>
      </c>
      <c r="L9" s="25">
        <v>8</v>
      </c>
      <c r="M9" s="3">
        <v>22</v>
      </c>
      <c r="N9" s="3">
        <v>6</v>
      </c>
      <c r="O9" s="29">
        <v>1</v>
      </c>
      <c r="P9" s="3">
        <v>3</v>
      </c>
      <c r="Q9" s="5">
        <f>SUM(E9:P9)</f>
        <v>64</v>
      </c>
      <c r="R9" s="6">
        <f>+Q9/(22+20+19+19+21+22+21+21+19)</f>
        <v>0.34782608695652173</v>
      </c>
      <c r="S9" s="27"/>
      <c r="T9" s="28"/>
    </row>
    <row r="10" spans="1:20" ht="19.5" customHeight="1">
      <c r="A10" s="2">
        <v>4</v>
      </c>
      <c r="B10" s="4" t="s">
        <v>18</v>
      </c>
      <c r="C10" s="4" t="s">
        <v>180</v>
      </c>
      <c r="D10" s="4" t="s">
        <v>184</v>
      </c>
      <c r="E10" s="25">
        <v>20</v>
      </c>
      <c r="F10" s="25">
        <v>16</v>
      </c>
      <c r="G10" s="25">
        <v>16</v>
      </c>
      <c r="H10" s="25">
        <v>21</v>
      </c>
      <c r="I10" s="25">
        <v>19</v>
      </c>
      <c r="J10" s="25">
        <v>20</v>
      </c>
      <c r="K10" s="25">
        <v>16</v>
      </c>
      <c r="L10" s="25">
        <v>22</v>
      </c>
      <c r="M10" s="25">
        <v>14</v>
      </c>
      <c r="N10" s="25">
        <v>9</v>
      </c>
      <c r="O10" s="29">
        <v>10</v>
      </c>
      <c r="P10" s="3">
        <v>14</v>
      </c>
      <c r="Q10" s="5">
        <f>SUM(E10:P10)</f>
        <v>197</v>
      </c>
      <c r="R10" s="6">
        <f>+Q10/(165+22+21+21+19)</f>
        <v>0.7943548387096774</v>
      </c>
      <c r="S10" s="27"/>
      <c r="T10" s="28"/>
    </row>
    <row r="11" spans="1:20" ht="19.5" customHeight="1">
      <c r="A11" s="2">
        <v>5</v>
      </c>
      <c r="B11" s="55" t="s">
        <v>20</v>
      </c>
      <c r="C11" s="4" t="s">
        <v>152</v>
      </c>
      <c r="D11" s="4" t="s">
        <v>183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5">
        <f>SUM(E11:P11)</f>
        <v>0</v>
      </c>
      <c r="R11" s="6">
        <f>+Q11/(165+22+21+21+19)</f>
        <v>0</v>
      </c>
      <c r="S11" s="27"/>
      <c r="T11" s="28"/>
    </row>
    <row r="12" spans="1:20" ht="19.5" customHeight="1">
      <c r="A12" s="2">
        <v>6</v>
      </c>
      <c r="B12" s="4" t="s">
        <v>20</v>
      </c>
      <c r="C12" s="4" t="s">
        <v>21</v>
      </c>
      <c r="D12" s="4" t="s">
        <v>183</v>
      </c>
      <c r="E12" s="25">
        <v>12</v>
      </c>
      <c r="F12" s="25">
        <v>12</v>
      </c>
      <c r="G12" s="25">
        <v>7</v>
      </c>
      <c r="H12" s="25">
        <v>16</v>
      </c>
      <c r="I12" s="25">
        <v>13</v>
      </c>
      <c r="J12" s="25">
        <v>24</v>
      </c>
      <c r="K12" s="25">
        <v>13</v>
      </c>
      <c r="L12" s="25">
        <v>24</v>
      </c>
      <c r="M12" s="3">
        <v>21</v>
      </c>
      <c r="N12" s="26">
        <v>38</v>
      </c>
      <c r="O12" s="29">
        <v>23</v>
      </c>
      <c r="P12" s="3">
        <v>19</v>
      </c>
      <c r="Q12" s="5">
        <f>SUM(E12:P12)</f>
        <v>222</v>
      </c>
      <c r="R12" s="6">
        <f>+Q12/(165+22+21+21+19)</f>
        <v>0.8951612903225806</v>
      </c>
      <c r="S12" s="27"/>
      <c r="T12" s="28"/>
    </row>
    <row r="13" spans="1:20" ht="19.5" customHeight="1">
      <c r="A13" s="2">
        <v>7</v>
      </c>
      <c r="B13" s="4" t="s">
        <v>20</v>
      </c>
      <c r="C13" s="4" t="s">
        <v>159</v>
      </c>
      <c r="D13" s="4" t="s">
        <v>183</v>
      </c>
      <c r="E13" s="25">
        <v>21</v>
      </c>
      <c r="F13" s="25">
        <v>19</v>
      </c>
      <c r="G13" s="25">
        <v>38</v>
      </c>
      <c r="H13" s="25">
        <v>26</v>
      </c>
      <c r="I13" s="25">
        <v>23</v>
      </c>
      <c r="J13" s="25">
        <v>17</v>
      </c>
      <c r="K13" s="25">
        <v>21</v>
      </c>
      <c r="L13" s="25">
        <v>14</v>
      </c>
      <c r="M13" s="25">
        <v>25</v>
      </c>
      <c r="N13" s="25">
        <v>19</v>
      </c>
      <c r="O13" s="25">
        <v>14</v>
      </c>
      <c r="P13" s="3">
        <v>12</v>
      </c>
      <c r="Q13" s="5">
        <f>SUM(E13:P13)</f>
        <v>249</v>
      </c>
      <c r="R13" s="6">
        <f>+Q13/(165+22+21+21+19)</f>
        <v>1.0040322580645162</v>
      </c>
      <c r="S13" s="27"/>
      <c r="T13" s="28"/>
    </row>
    <row r="14" spans="1:20" ht="19.5" customHeight="1">
      <c r="A14" s="2">
        <v>8</v>
      </c>
      <c r="B14" s="4" t="s">
        <v>20</v>
      </c>
      <c r="C14" s="4" t="s">
        <v>138</v>
      </c>
      <c r="D14" s="4" t="s">
        <v>183</v>
      </c>
      <c r="E14" s="30"/>
      <c r="F14" s="30"/>
      <c r="G14" s="30"/>
      <c r="H14" s="30"/>
      <c r="I14" s="30"/>
      <c r="J14" s="30"/>
      <c r="K14" s="25">
        <v>0</v>
      </c>
      <c r="L14" s="25">
        <v>26</v>
      </c>
      <c r="M14" s="3">
        <v>24</v>
      </c>
      <c r="N14" s="3">
        <v>20</v>
      </c>
      <c r="O14" s="29">
        <v>16</v>
      </c>
      <c r="P14" s="3">
        <v>14</v>
      </c>
      <c r="Q14" s="5">
        <f>SUM(E14:P14)</f>
        <v>100</v>
      </c>
      <c r="R14" s="6">
        <f>+Q14/(44+22+21+21+19)</f>
        <v>0.7874015748031497</v>
      </c>
      <c r="S14" s="27"/>
      <c r="T14" s="28"/>
    </row>
    <row r="15" spans="1:20" ht="19.5" customHeight="1">
      <c r="A15" s="2">
        <v>9</v>
      </c>
      <c r="B15" s="4" t="s">
        <v>20</v>
      </c>
      <c r="C15" s="4" t="s">
        <v>22</v>
      </c>
      <c r="D15" s="4" t="s">
        <v>183</v>
      </c>
      <c r="E15" s="25">
        <v>21</v>
      </c>
      <c r="F15" s="25">
        <v>14</v>
      </c>
      <c r="G15" s="25">
        <v>16</v>
      </c>
      <c r="H15" s="25">
        <v>14</v>
      </c>
      <c r="I15" s="25">
        <v>7</v>
      </c>
      <c r="J15" s="25">
        <v>22</v>
      </c>
      <c r="K15" s="25">
        <v>10</v>
      </c>
      <c r="L15" s="25">
        <v>18</v>
      </c>
      <c r="M15" s="3">
        <v>16</v>
      </c>
      <c r="N15" s="26">
        <v>10</v>
      </c>
      <c r="O15" s="29">
        <v>10</v>
      </c>
      <c r="P15" s="3">
        <v>16</v>
      </c>
      <c r="Q15" s="5">
        <f>SUM(E15:P15)</f>
        <v>174</v>
      </c>
      <c r="R15" s="6">
        <f>+Q15/(165+22+21+21+19)</f>
        <v>0.7016129032258065</v>
      </c>
      <c r="S15" s="27"/>
      <c r="T15" s="28"/>
    </row>
    <row r="16" spans="1:20" ht="19.5" customHeight="1">
      <c r="A16" s="2">
        <v>10</v>
      </c>
      <c r="B16" s="4" t="s">
        <v>20</v>
      </c>
      <c r="C16" s="4" t="s">
        <v>167</v>
      </c>
      <c r="D16" s="4" t="s">
        <v>183</v>
      </c>
      <c r="E16" s="30"/>
      <c r="F16" s="30"/>
      <c r="G16" s="30"/>
      <c r="H16" s="30"/>
      <c r="I16" s="30"/>
      <c r="J16" s="25">
        <v>14</v>
      </c>
      <c r="K16" s="25">
        <v>22</v>
      </c>
      <c r="L16" s="25">
        <v>32</v>
      </c>
      <c r="M16" s="3">
        <v>22</v>
      </c>
      <c r="N16" s="3">
        <v>15</v>
      </c>
      <c r="O16" s="3">
        <v>13</v>
      </c>
      <c r="P16" s="3">
        <v>13</v>
      </c>
      <c r="Q16" s="5">
        <f>SUM(E16:P16)</f>
        <v>131</v>
      </c>
      <c r="R16" s="6">
        <f>+Q16/(19+19+21+22+21+21+19)</f>
        <v>0.9225352112676056</v>
      </c>
      <c r="S16" s="27"/>
      <c r="T16" s="28"/>
    </row>
    <row r="17" spans="1:20" ht="19.5" customHeight="1">
      <c r="A17" s="2">
        <v>11</v>
      </c>
      <c r="B17" s="55" t="s">
        <v>20</v>
      </c>
      <c r="C17" s="4" t="s">
        <v>134</v>
      </c>
      <c r="D17" s="4" t="s">
        <v>183</v>
      </c>
      <c r="E17" s="25">
        <v>14</v>
      </c>
      <c r="F17" s="25">
        <v>16</v>
      </c>
      <c r="G17" s="25">
        <v>14</v>
      </c>
      <c r="H17" s="25">
        <v>12</v>
      </c>
      <c r="I17" s="25">
        <v>13</v>
      </c>
      <c r="J17" s="25">
        <v>17</v>
      </c>
      <c r="K17" s="25">
        <v>11</v>
      </c>
      <c r="L17" s="25">
        <v>13</v>
      </c>
      <c r="M17" s="3">
        <v>18</v>
      </c>
      <c r="N17" s="26">
        <v>17</v>
      </c>
      <c r="O17" s="26">
        <v>21</v>
      </c>
      <c r="P17" s="3">
        <v>12</v>
      </c>
      <c r="Q17" s="5">
        <f>SUM(E17:P17)</f>
        <v>178</v>
      </c>
      <c r="R17" s="6">
        <f>+Q17/(165+22+21+21+19)</f>
        <v>0.717741935483871</v>
      </c>
      <c r="S17" s="27"/>
      <c r="T17" s="28"/>
    </row>
    <row r="18" spans="1:20" ht="19.5" customHeight="1">
      <c r="A18" s="2">
        <v>12</v>
      </c>
      <c r="B18" s="3" t="s">
        <v>23</v>
      </c>
      <c r="C18" s="3" t="s">
        <v>24</v>
      </c>
      <c r="D18" s="4" t="s">
        <v>184</v>
      </c>
      <c r="E18" s="25">
        <v>10</v>
      </c>
      <c r="F18" s="25">
        <v>21</v>
      </c>
      <c r="G18" s="25">
        <v>24</v>
      </c>
      <c r="H18" s="25">
        <v>14</v>
      </c>
      <c r="I18" s="25">
        <v>30</v>
      </c>
      <c r="J18" s="25">
        <v>20</v>
      </c>
      <c r="K18" s="25">
        <v>13</v>
      </c>
      <c r="L18" s="25">
        <v>12</v>
      </c>
      <c r="M18" s="3">
        <v>18</v>
      </c>
      <c r="N18" s="26">
        <v>13</v>
      </c>
      <c r="O18" s="26">
        <v>20</v>
      </c>
      <c r="P18" s="3">
        <v>16</v>
      </c>
      <c r="Q18" s="5">
        <f>SUM(E18:P18)</f>
        <v>211</v>
      </c>
      <c r="R18" s="6">
        <f>+Q18/(165+22+21+21+19)</f>
        <v>0.8508064516129032</v>
      </c>
      <c r="S18" s="27"/>
      <c r="T18" s="28"/>
    </row>
    <row r="19" spans="1:20" ht="19.5" customHeight="1">
      <c r="A19" s="2">
        <v>13</v>
      </c>
      <c r="B19" s="4" t="s">
        <v>23</v>
      </c>
      <c r="C19" s="4" t="s">
        <v>25</v>
      </c>
      <c r="D19" s="4" t="s">
        <v>184</v>
      </c>
      <c r="E19" s="25">
        <v>20</v>
      </c>
      <c r="F19" s="25">
        <v>22</v>
      </c>
      <c r="G19" s="25">
        <v>14</v>
      </c>
      <c r="H19" s="25">
        <v>15</v>
      </c>
      <c r="I19" s="25">
        <v>20</v>
      </c>
      <c r="J19" s="25">
        <v>12</v>
      </c>
      <c r="K19" s="25">
        <v>12</v>
      </c>
      <c r="L19" s="25">
        <v>17</v>
      </c>
      <c r="M19" s="3">
        <v>15</v>
      </c>
      <c r="N19" s="26">
        <v>16</v>
      </c>
      <c r="O19" s="26">
        <v>11</v>
      </c>
      <c r="P19" s="3">
        <v>19</v>
      </c>
      <c r="Q19" s="5">
        <f>SUM(E19:P19)</f>
        <v>193</v>
      </c>
      <c r="R19" s="6">
        <f>+Q19/(165+22+21+21+19)</f>
        <v>0.7782258064516129</v>
      </c>
      <c r="S19" s="27"/>
      <c r="T19" s="28"/>
    </row>
    <row r="20" spans="1:20" ht="19.5" customHeight="1">
      <c r="A20" s="2">
        <v>14</v>
      </c>
      <c r="B20" s="4" t="s">
        <v>23</v>
      </c>
      <c r="C20" s="4" t="s">
        <v>118</v>
      </c>
      <c r="D20" s="4" t="s">
        <v>183</v>
      </c>
      <c r="E20" s="25">
        <v>5</v>
      </c>
      <c r="F20" s="25">
        <v>11</v>
      </c>
      <c r="G20" s="25">
        <v>11</v>
      </c>
      <c r="H20" s="25">
        <v>10</v>
      </c>
      <c r="I20" s="25">
        <v>8</v>
      </c>
      <c r="J20" s="25">
        <v>9</v>
      </c>
      <c r="K20" s="25">
        <v>8</v>
      </c>
      <c r="L20" s="25">
        <v>10</v>
      </c>
      <c r="M20" s="3">
        <v>9</v>
      </c>
      <c r="N20" s="26">
        <v>10</v>
      </c>
      <c r="O20" s="3">
        <v>9</v>
      </c>
      <c r="P20" s="3">
        <v>10</v>
      </c>
      <c r="Q20" s="5">
        <f>SUM(E20:P20)</f>
        <v>110</v>
      </c>
      <c r="R20" s="6">
        <f>+Q20/(165+22+21+21+19)</f>
        <v>0.4435483870967742</v>
      </c>
      <c r="S20" s="27"/>
      <c r="T20" s="28"/>
    </row>
    <row r="21" spans="1:20" ht="19.5" customHeight="1">
      <c r="A21" s="2">
        <v>15</v>
      </c>
      <c r="B21" s="4" t="s">
        <v>23</v>
      </c>
      <c r="C21" s="4" t="s">
        <v>143</v>
      </c>
      <c r="D21" s="4" t="s">
        <v>184</v>
      </c>
      <c r="E21" s="25">
        <v>28</v>
      </c>
      <c r="F21" s="25">
        <v>25</v>
      </c>
      <c r="G21" s="25">
        <v>34</v>
      </c>
      <c r="H21" s="25">
        <v>15</v>
      </c>
      <c r="I21" s="25">
        <v>19</v>
      </c>
      <c r="J21" s="25">
        <v>26</v>
      </c>
      <c r="K21" s="25">
        <v>16</v>
      </c>
      <c r="L21" s="25">
        <v>25</v>
      </c>
      <c r="M21" s="3">
        <v>21</v>
      </c>
      <c r="N21" s="26">
        <v>27</v>
      </c>
      <c r="O21" s="39">
        <v>28</v>
      </c>
      <c r="P21" s="3">
        <v>22</v>
      </c>
      <c r="Q21" s="5">
        <f>SUM(E21:P21)</f>
        <v>286</v>
      </c>
      <c r="R21" s="6">
        <f>+Q21/(165+22+21+21+19)</f>
        <v>1.153225806451613</v>
      </c>
      <c r="S21" s="27"/>
      <c r="T21" s="28"/>
    </row>
    <row r="22" spans="1:20" ht="19.5" customHeight="1">
      <c r="A22" s="2">
        <v>16</v>
      </c>
      <c r="B22" s="4" t="s">
        <v>23</v>
      </c>
      <c r="C22" s="4" t="s">
        <v>26</v>
      </c>
      <c r="D22" s="4" t="s">
        <v>183</v>
      </c>
      <c r="E22" s="25">
        <v>23</v>
      </c>
      <c r="F22" s="25">
        <v>12</v>
      </c>
      <c r="G22" s="25">
        <v>44</v>
      </c>
      <c r="H22" s="25">
        <v>20</v>
      </c>
      <c r="I22" s="25">
        <v>17</v>
      </c>
      <c r="J22" s="25">
        <v>9</v>
      </c>
      <c r="K22" s="25">
        <v>18</v>
      </c>
      <c r="L22" s="38">
        <v>15</v>
      </c>
      <c r="M22" s="3">
        <v>10</v>
      </c>
      <c r="N22" s="26">
        <v>15</v>
      </c>
      <c r="O22" s="29">
        <v>17</v>
      </c>
      <c r="P22" s="3">
        <v>8</v>
      </c>
      <c r="Q22" s="5">
        <f>SUM(E22:P22)</f>
        <v>208</v>
      </c>
      <c r="R22" s="6">
        <f>+Q22/(165+22+21+21+19)</f>
        <v>0.8387096774193549</v>
      </c>
      <c r="S22" s="27"/>
      <c r="T22" s="28"/>
    </row>
    <row r="23" spans="1:20" ht="19.5" customHeight="1">
      <c r="A23" s="2">
        <v>17</v>
      </c>
      <c r="B23" s="4" t="s">
        <v>27</v>
      </c>
      <c r="C23" s="4" t="s">
        <v>27</v>
      </c>
      <c r="D23" s="4" t="s">
        <v>184</v>
      </c>
      <c r="E23" s="25">
        <v>41</v>
      </c>
      <c r="F23" s="25">
        <v>38</v>
      </c>
      <c r="G23" s="25">
        <v>44</v>
      </c>
      <c r="H23" s="25">
        <v>33</v>
      </c>
      <c r="I23" s="25">
        <v>48</v>
      </c>
      <c r="J23" s="25">
        <v>34</v>
      </c>
      <c r="K23" s="25">
        <v>27</v>
      </c>
      <c r="L23" s="25">
        <v>0</v>
      </c>
      <c r="M23" s="3">
        <v>0</v>
      </c>
      <c r="N23" s="26">
        <v>1</v>
      </c>
      <c r="O23" s="29">
        <v>26</v>
      </c>
      <c r="P23" s="3">
        <v>31</v>
      </c>
      <c r="Q23" s="5">
        <f>SUM(E23:P23)</f>
        <v>323</v>
      </c>
      <c r="R23" s="6">
        <f>+Q23/(165+22+21+21+19)</f>
        <v>1.3024193548387097</v>
      </c>
      <c r="S23" s="27"/>
      <c r="T23" s="28"/>
    </row>
    <row r="24" spans="1:20" ht="19.5" customHeight="1">
      <c r="A24" s="2">
        <v>18</v>
      </c>
      <c r="B24" s="4" t="s">
        <v>27</v>
      </c>
      <c r="C24" s="4" t="s">
        <v>28</v>
      </c>
      <c r="D24" s="4" t="s">
        <v>184</v>
      </c>
      <c r="E24" s="25">
        <v>33</v>
      </c>
      <c r="F24" s="25">
        <v>29</v>
      </c>
      <c r="G24" s="25">
        <v>35</v>
      </c>
      <c r="H24" s="25">
        <v>25</v>
      </c>
      <c r="I24" s="25">
        <v>23</v>
      </c>
      <c r="J24" s="25">
        <v>35</v>
      </c>
      <c r="K24" s="25">
        <v>38</v>
      </c>
      <c r="L24" s="25">
        <v>28</v>
      </c>
      <c r="M24" s="3">
        <v>36</v>
      </c>
      <c r="N24" s="26">
        <v>29</v>
      </c>
      <c r="O24" s="29">
        <v>32</v>
      </c>
      <c r="P24" s="3">
        <v>17</v>
      </c>
      <c r="Q24" s="5">
        <f>SUM(E24:P24)</f>
        <v>360</v>
      </c>
      <c r="R24" s="6">
        <f>+Q24/(165+22+21+21+19)</f>
        <v>1.4516129032258065</v>
      </c>
      <c r="S24" s="27"/>
      <c r="T24" s="28"/>
    </row>
    <row r="25" spans="1:20" ht="19.5" customHeight="1">
      <c r="A25" s="2">
        <v>19</v>
      </c>
      <c r="B25" s="55" t="s">
        <v>27</v>
      </c>
      <c r="C25" s="4" t="s">
        <v>29</v>
      </c>
      <c r="D25" s="4" t="s">
        <v>183</v>
      </c>
      <c r="E25" s="25">
        <v>24</v>
      </c>
      <c r="F25" s="25">
        <v>25</v>
      </c>
      <c r="G25" s="25">
        <v>36</v>
      </c>
      <c r="H25" s="25">
        <v>7</v>
      </c>
      <c r="I25" s="25">
        <v>10</v>
      </c>
      <c r="J25" s="25">
        <v>20</v>
      </c>
      <c r="K25" s="25">
        <v>5</v>
      </c>
      <c r="L25" s="25">
        <v>13</v>
      </c>
      <c r="M25" s="3">
        <v>11</v>
      </c>
      <c r="N25" s="26">
        <v>5</v>
      </c>
      <c r="O25" s="3">
        <v>13</v>
      </c>
      <c r="P25" s="3">
        <v>11</v>
      </c>
      <c r="Q25" s="5">
        <f>SUM(E25:P25)</f>
        <v>180</v>
      </c>
      <c r="R25" s="6">
        <f>+Q25/(165+22+21+21+19)</f>
        <v>0.7258064516129032</v>
      </c>
      <c r="S25" s="27"/>
      <c r="T25" s="28"/>
    </row>
    <row r="26" spans="1:20" ht="19.5" customHeight="1">
      <c r="A26" s="2">
        <v>20</v>
      </c>
      <c r="B26" s="4" t="s">
        <v>27</v>
      </c>
      <c r="C26" s="4" t="s">
        <v>150</v>
      </c>
      <c r="D26" s="4" t="s">
        <v>183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">
        <v>1</v>
      </c>
      <c r="P26" s="3">
        <v>23</v>
      </c>
      <c r="Q26" s="5">
        <f>SUM(E26:P26)</f>
        <v>24</v>
      </c>
      <c r="R26" s="6">
        <f>+Q26/(21+19)</f>
        <v>0.6</v>
      </c>
      <c r="S26" s="27"/>
      <c r="T26" s="28"/>
    </row>
    <row r="27" spans="1:20" ht="19.5" customHeight="1">
      <c r="A27" s="2">
        <v>21</v>
      </c>
      <c r="B27" s="4" t="s">
        <v>27</v>
      </c>
      <c r="C27" s="4" t="s">
        <v>163</v>
      </c>
      <c r="D27" s="4" t="s">
        <v>184</v>
      </c>
      <c r="E27" s="25">
        <v>56</v>
      </c>
      <c r="F27" s="25">
        <v>50</v>
      </c>
      <c r="G27" s="25">
        <v>41</v>
      </c>
      <c r="H27" s="25">
        <v>31</v>
      </c>
      <c r="I27" s="25">
        <v>47</v>
      </c>
      <c r="J27" s="25">
        <v>39</v>
      </c>
      <c r="K27" s="25">
        <v>32</v>
      </c>
      <c r="L27" s="25">
        <v>40</v>
      </c>
      <c r="M27" s="3">
        <v>57</v>
      </c>
      <c r="N27" s="26">
        <v>34</v>
      </c>
      <c r="O27" s="26">
        <v>50</v>
      </c>
      <c r="P27" s="3">
        <v>44</v>
      </c>
      <c r="Q27" s="5">
        <f>SUM(E27:P27)</f>
        <v>521</v>
      </c>
      <c r="R27" s="6">
        <f>+Q27/(165+22+21+21+19)</f>
        <v>2.100806451612903</v>
      </c>
      <c r="S27" s="27"/>
      <c r="T27" s="28"/>
    </row>
    <row r="28" spans="1:20" ht="19.5" customHeight="1">
      <c r="A28" s="2">
        <v>22</v>
      </c>
      <c r="B28" s="55" t="s">
        <v>30</v>
      </c>
      <c r="C28" s="4" t="s">
        <v>173</v>
      </c>
      <c r="D28" s="4" t="s">
        <v>184</v>
      </c>
      <c r="E28" s="25">
        <v>19</v>
      </c>
      <c r="F28" s="25">
        <v>17</v>
      </c>
      <c r="G28" s="25">
        <v>6</v>
      </c>
      <c r="H28" s="25">
        <v>15</v>
      </c>
      <c r="I28" s="25">
        <v>32</v>
      </c>
      <c r="J28" s="25">
        <v>12</v>
      </c>
      <c r="K28" s="25">
        <v>16</v>
      </c>
      <c r="L28" s="25">
        <v>20</v>
      </c>
      <c r="M28" s="25">
        <v>22</v>
      </c>
      <c r="N28" s="26">
        <v>21</v>
      </c>
      <c r="O28" s="29">
        <v>26</v>
      </c>
      <c r="P28" s="3">
        <v>27</v>
      </c>
      <c r="Q28" s="5">
        <f>SUM(E28:P28)</f>
        <v>233</v>
      </c>
      <c r="R28" s="6">
        <f>+Q28/(165+22+21+21+19)</f>
        <v>0.9395161290322581</v>
      </c>
      <c r="S28" s="27"/>
      <c r="T28" s="28"/>
    </row>
    <row r="29" spans="1:20" ht="19.5" customHeight="1">
      <c r="A29" s="2">
        <v>23</v>
      </c>
      <c r="B29" s="4" t="s">
        <v>30</v>
      </c>
      <c r="C29" s="4" t="s">
        <v>111</v>
      </c>
      <c r="D29" s="4" t="s">
        <v>183</v>
      </c>
      <c r="E29" s="25">
        <v>48</v>
      </c>
      <c r="F29" s="25">
        <v>45</v>
      </c>
      <c r="G29" s="25">
        <v>54</v>
      </c>
      <c r="H29" s="25">
        <v>46</v>
      </c>
      <c r="I29" s="25">
        <v>22</v>
      </c>
      <c r="J29" s="25">
        <v>38</v>
      </c>
      <c r="K29" s="25">
        <v>57</v>
      </c>
      <c r="L29" s="25">
        <v>37</v>
      </c>
      <c r="M29" s="3">
        <v>46</v>
      </c>
      <c r="N29" s="26">
        <v>34</v>
      </c>
      <c r="O29" s="29">
        <v>55</v>
      </c>
      <c r="P29" s="3">
        <v>22</v>
      </c>
      <c r="Q29" s="5">
        <f>SUM(E29:P29)</f>
        <v>504</v>
      </c>
      <c r="R29" s="6">
        <f>+Q29/(165+22+21+21+19)</f>
        <v>2.032258064516129</v>
      </c>
      <c r="S29" s="27"/>
      <c r="T29" s="28"/>
    </row>
    <row r="30" spans="1:20" ht="19.5" customHeight="1">
      <c r="A30" s="2">
        <v>24</v>
      </c>
      <c r="B30" s="4" t="s">
        <v>30</v>
      </c>
      <c r="C30" s="4" t="s">
        <v>31</v>
      </c>
      <c r="D30" s="4" t="s">
        <v>183</v>
      </c>
      <c r="E30" s="25">
        <v>6</v>
      </c>
      <c r="F30" s="25">
        <v>12</v>
      </c>
      <c r="G30" s="25">
        <v>11</v>
      </c>
      <c r="H30" s="25">
        <v>10</v>
      </c>
      <c r="I30" s="25">
        <v>11</v>
      </c>
      <c r="J30" s="25">
        <v>12</v>
      </c>
      <c r="K30" s="25">
        <v>4</v>
      </c>
      <c r="L30" s="25">
        <v>8</v>
      </c>
      <c r="M30" s="3">
        <v>13</v>
      </c>
      <c r="N30" s="26">
        <v>9</v>
      </c>
      <c r="O30" s="29">
        <v>13</v>
      </c>
      <c r="P30" s="3">
        <v>6</v>
      </c>
      <c r="Q30" s="5">
        <f>SUM(E30:P30)</f>
        <v>115</v>
      </c>
      <c r="R30" s="6">
        <f>+Q30/(165+22+21+21+19)</f>
        <v>0.4637096774193548</v>
      </c>
      <c r="S30" s="27"/>
      <c r="T30" s="28"/>
    </row>
    <row r="31" spans="1:20" ht="19.5" customHeight="1">
      <c r="A31" s="2">
        <v>25</v>
      </c>
      <c r="B31" s="4" t="s">
        <v>30</v>
      </c>
      <c r="C31" s="4" t="s">
        <v>32</v>
      </c>
      <c r="D31" s="4" t="s">
        <v>184</v>
      </c>
      <c r="E31" s="25">
        <v>26</v>
      </c>
      <c r="F31" s="25">
        <v>16</v>
      </c>
      <c r="G31" s="25">
        <v>15</v>
      </c>
      <c r="H31" s="25">
        <v>19</v>
      </c>
      <c r="I31" s="25">
        <v>17</v>
      </c>
      <c r="J31" s="25">
        <v>11</v>
      </c>
      <c r="K31" s="25">
        <v>16</v>
      </c>
      <c r="L31" s="25">
        <v>32</v>
      </c>
      <c r="M31" s="3">
        <v>23</v>
      </c>
      <c r="N31" s="26">
        <v>10</v>
      </c>
      <c r="O31" s="29">
        <v>18</v>
      </c>
      <c r="P31" s="3">
        <v>20</v>
      </c>
      <c r="Q31" s="5">
        <f>SUM(E31:P31)</f>
        <v>223</v>
      </c>
      <c r="R31" s="6">
        <f>+Q31/(165+22+21+21+19)</f>
        <v>0.8991935483870968</v>
      </c>
      <c r="S31" s="27"/>
      <c r="T31" s="28"/>
    </row>
    <row r="32" spans="1:20" ht="19.5" customHeight="1">
      <c r="A32" s="2">
        <v>26</v>
      </c>
      <c r="B32" s="4" t="s">
        <v>30</v>
      </c>
      <c r="C32" s="4" t="s">
        <v>33</v>
      </c>
      <c r="D32" s="4" t="s">
        <v>184</v>
      </c>
      <c r="E32" s="25">
        <v>12</v>
      </c>
      <c r="F32" s="25">
        <v>7</v>
      </c>
      <c r="G32" s="25">
        <v>10</v>
      </c>
      <c r="H32" s="25">
        <v>5</v>
      </c>
      <c r="I32" s="25">
        <v>7</v>
      </c>
      <c r="J32" s="25">
        <v>1</v>
      </c>
      <c r="K32" s="25">
        <v>5</v>
      </c>
      <c r="L32" s="25">
        <v>7</v>
      </c>
      <c r="M32" s="3">
        <v>4</v>
      </c>
      <c r="N32" s="26">
        <v>2</v>
      </c>
      <c r="O32" s="29">
        <v>1</v>
      </c>
      <c r="P32" s="3">
        <v>3</v>
      </c>
      <c r="Q32" s="5">
        <f>SUM(E32:P32)</f>
        <v>64</v>
      </c>
      <c r="R32" s="6">
        <f>+Q32/(165+22+21+21+19)</f>
        <v>0.25806451612903225</v>
      </c>
      <c r="S32" s="27"/>
      <c r="T32" s="28"/>
    </row>
    <row r="33" spans="1:20" ht="19.5" customHeight="1">
      <c r="A33" s="2">
        <v>27</v>
      </c>
      <c r="B33" s="4" t="s">
        <v>30</v>
      </c>
      <c r="C33" s="4" t="s">
        <v>119</v>
      </c>
      <c r="D33" s="4" t="s">
        <v>183</v>
      </c>
      <c r="E33" s="25">
        <v>11</v>
      </c>
      <c r="F33" s="25">
        <v>10</v>
      </c>
      <c r="G33" s="25">
        <v>22</v>
      </c>
      <c r="H33" s="25">
        <v>20</v>
      </c>
      <c r="I33" s="25">
        <v>23</v>
      </c>
      <c r="J33" s="38">
        <v>23</v>
      </c>
      <c r="K33" s="38">
        <v>11</v>
      </c>
      <c r="L33" s="25">
        <v>20</v>
      </c>
      <c r="M33" s="3">
        <v>23</v>
      </c>
      <c r="N33" s="26">
        <v>24</v>
      </c>
      <c r="O33" s="29">
        <v>24</v>
      </c>
      <c r="P33" s="3">
        <v>23</v>
      </c>
      <c r="Q33" s="5">
        <f>SUM(E33:P33)</f>
        <v>234</v>
      </c>
      <c r="R33" s="6">
        <f>+Q33/(165+22+21+21+19)</f>
        <v>0.9435483870967742</v>
      </c>
      <c r="S33" s="27"/>
      <c r="T33" s="28"/>
    </row>
    <row r="34" spans="1:20" ht="19.5" customHeight="1">
      <c r="A34" s="2">
        <v>28</v>
      </c>
      <c r="B34" s="4" t="s">
        <v>30</v>
      </c>
      <c r="C34" s="4" t="s">
        <v>34</v>
      </c>
      <c r="D34" s="4" t="s">
        <v>183</v>
      </c>
      <c r="E34" s="25">
        <v>9</v>
      </c>
      <c r="F34" s="25">
        <v>13</v>
      </c>
      <c r="G34" s="25">
        <v>17</v>
      </c>
      <c r="H34" s="25">
        <v>11</v>
      </c>
      <c r="I34" s="25">
        <v>8</v>
      </c>
      <c r="J34" s="25">
        <v>9</v>
      </c>
      <c r="K34" s="25">
        <v>8</v>
      </c>
      <c r="L34" s="25">
        <v>13</v>
      </c>
      <c r="M34" s="3">
        <v>21</v>
      </c>
      <c r="N34" s="26">
        <v>8</v>
      </c>
      <c r="O34" s="29">
        <v>14</v>
      </c>
      <c r="P34" s="3">
        <v>8</v>
      </c>
      <c r="Q34" s="5">
        <f>SUM(E34:P34)</f>
        <v>139</v>
      </c>
      <c r="R34" s="6">
        <f>+Q34/(165+22+21+21+19)</f>
        <v>0.5604838709677419</v>
      </c>
      <c r="S34" s="27"/>
      <c r="T34" s="28"/>
    </row>
    <row r="35" spans="1:20" ht="19.5" customHeight="1">
      <c r="A35" s="2">
        <v>29</v>
      </c>
      <c r="B35" s="4" t="s">
        <v>30</v>
      </c>
      <c r="C35" s="4" t="s">
        <v>35</v>
      </c>
      <c r="D35" s="4" t="s">
        <v>183</v>
      </c>
      <c r="E35" s="25">
        <v>15</v>
      </c>
      <c r="F35" s="25">
        <v>18</v>
      </c>
      <c r="G35" s="25">
        <v>14</v>
      </c>
      <c r="H35" s="25">
        <v>14</v>
      </c>
      <c r="I35" s="25">
        <v>9</v>
      </c>
      <c r="J35" s="25">
        <v>13</v>
      </c>
      <c r="K35" s="25">
        <v>0</v>
      </c>
      <c r="L35" s="25">
        <v>0</v>
      </c>
      <c r="M35" s="3">
        <v>8</v>
      </c>
      <c r="N35" s="26">
        <v>8</v>
      </c>
      <c r="O35" s="29">
        <v>11</v>
      </c>
      <c r="P35" s="3">
        <v>4</v>
      </c>
      <c r="Q35" s="5">
        <f>SUM(E35:P35)</f>
        <v>114</v>
      </c>
      <c r="R35" s="6">
        <f>+Q35/(165+22+21+21+19)</f>
        <v>0.4596774193548387</v>
      </c>
      <c r="S35" s="27"/>
      <c r="T35" s="28"/>
    </row>
    <row r="36" spans="1:20" ht="19.5" customHeight="1">
      <c r="A36" s="2">
        <v>30</v>
      </c>
      <c r="B36" s="4" t="s">
        <v>30</v>
      </c>
      <c r="C36" s="4" t="s">
        <v>115</v>
      </c>
      <c r="D36" s="4" t="s">
        <v>183</v>
      </c>
      <c r="E36" s="25">
        <v>13</v>
      </c>
      <c r="F36" s="25">
        <v>9</v>
      </c>
      <c r="G36" s="25">
        <v>11</v>
      </c>
      <c r="H36" s="25">
        <v>9</v>
      </c>
      <c r="I36" s="25">
        <v>10</v>
      </c>
      <c r="J36" s="25">
        <v>9</v>
      </c>
      <c r="K36" s="25">
        <v>8</v>
      </c>
      <c r="L36" s="25">
        <v>9</v>
      </c>
      <c r="M36" s="3">
        <v>18</v>
      </c>
      <c r="N36" s="26">
        <v>10</v>
      </c>
      <c r="O36" s="39">
        <v>6</v>
      </c>
      <c r="P36" s="3">
        <v>2</v>
      </c>
      <c r="Q36" s="5">
        <f>SUM(E36:P36)</f>
        <v>114</v>
      </c>
      <c r="R36" s="6">
        <f>+Q36/(165+22+21+21+19)</f>
        <v>0.4596774193548387</v>
      </c>
      <c r="S36" s="27"/>
      <c r="T36" s="28"/>
    </row>
    <row r="37" spans="1:20" ht="19.5" customHeight="1">
      <c r="A37" s="2">
        <v>31</v>
      </c>
      <c r="B37" s="4" t="s">
        <v>30</v>
      </c>
      <c r="C37" s="4" t="s">
        <v>166</v>
      </c>
      <c r="D37" s="4" t="s">
        <v>184</v>
      </c>
      <c r="E37" s="30"/>
      <c r="F37" s="30"/>
      <c r="G37" s="25">
        <v>6</v>
      </c>
      <c r="H37" s="25">
        <v>11</v>
      </c>
      <c r="I37" s="25">
        <v>11</v>
      </c>
      <c r="J37" s="25">
        <v>14</v>
      </c>
      <c r="K37" s="25">
        <v>7</v>
      </c>
      <c r="L37" s="25">
        <v>15</v>
      </c>
      <c r="M37" s="3">
        <v>15</v>
      </c>
      <c r="N37" s="3">
        <v>14</v>
      </c>
      <c r="O37" s="3">
        <v>12</v>
      </c>
      <c r="P37" s="3">
        <v>10</v>
      </c>
      <c r="Q37" s="5">
        <f>SUM(E37:P37)</f>
        <v>115</v>
      </c>
      <c r="R37" s="6">
        <f>+Q37/(121+22+21+21+19)</f>
        <v>0.5637254901960784</v>
      </c>
      <c r="S37" s="27"/>
      <c r="T37" s="28"/>
    </row>
    <row r="38" spans="1:20" ht="19.5" customHeight="1">
      <c r="A38" s="2">
        <v>32</v>
      </c>
      <c r="B38" s="55" t="s">
        <v>30</v>
      </c>
      <c r="C38" s="4" t="s">
        <v>36</v>
      </c>
      <c r="D38" s="4" t="s">
        <v>183</v>
      </c>
      <c r="E38" s="25">
        <v>6</v>
      </c>
      <c r="F38" s="25">
        <v>7</v>
      </c>
      <c r="G38" s="25">
        <v>7</v>
      </c>
      <c r="H38" s="25">
        <v>5</v>
      </c>
      <c r="I38" s="25">
        <v>5</v>
      </c>
      <c r="J38" s="25">
        <v>11</v>
      </c>
      <c r="K38" s="25">
        <v>10</v>
      </c>
      <c r="L38" s="25">
        <v>8</v>
      </c>
      <c r="M38" s="3">
        <v>7</v>
      </c>
      <c r="N38" s="26">
        <v>8</v>
      </c>
      <c r="O38" s="29">
        <v>15</v>
      </c>
      <c r="P38" s="3">
        <v>3</v>
      </c>
      <c r="Q38" s="5">
        <f>SUM(E38:P38)</f>
        <v>92</v>
      </c>
      <c r="R38" s="6">
        <f>+Q38/(165+22+21+21+19)</f>
        <v>0.3709677419354839</v>
      </c>
      <c r="S38" s="27"/>
      <c r="T38" s="28"/>
    </row>
    <row r="39" spans="1:20" ht="19.5" customHeight="1">
      <c r="A39" s="2">
        <v>33</v>
      </c>
      <c r="B39" s="4" t="s">
        <v>37</v>
      </c>
      <c r="C39" s="4" t="s">
        <v>171</v>
      </c>
      <c r="D39" s="4" t="s">
        <v>183</v>
      </c>
      <c r="E39" s="30"/>
      <c r="F39" s="30"/>
      <c r="G39" s="30"/>
      <c r="H39" s="30"/>
      <c r="I39" s="30"/>
      <c r="J39" s="30"/>
      <c r="K39" s="30"/>
      <c r="L39" s="30"/>
      <c r="M39" s="31"/>
      <c r="N39" s="32"/>
      <c r="O39" s="33"/>
      <c r="P39" s="31"/>
      <c r="Q39" s="5">
        <f>SUM(E39:P39)</f>
        <v>0</v>
      </c>
      <c r="R39" s="6">
        <f>+Q39/(165+22+21+21+19)</f>
        <v>0</v>
      </c>
      <c r="S39" s="27"/>
      <c r="T39" s="28"/>
    </row>
    <row r="40" spans="1:20" ht="19.5" customHeight="1">
      <c r="A40" s="2">
        <v>34</v>
      </c>
      <c r="B40" s="4" t="s">
        <v>37</v>
      </c>
      <c r="C40" s="4" t="s">
        <v>37</v>
      </c>
      <c r="D40" s="4" t="s">
        <v>184</v>
      </c>
      <c r="E40" s="25">
        <v>56</v>
      </c>
      <c r="F40" s="25">
        <v>45</v>
      </c>
      <c r="G40" s="25">
        <v>34</v>
      </c>
      <c r="H40" s="25">
        <v>15</v>
      </c>
      <c r="I40" s="25">
        <v>19</v>
      </c>
      <c r="J40" s="25">
        <v>11</v>
      </c>
      <c r="K40" s="25">
        <v>15</v>
      </c>
      <c r="L40" s="34">
        <v>40</v>
      </c>
      <c r="M40" s="34">
        <v>17</v>
      </c>
      <c r="N40" s="34">
        <v>12</v>
      </c>
      <c r="O40" s="34">
        <v>8</v>
      </c>
      <c r="P40" s="34">
        <v>13</v>
      </c>
      <c r="Q40" s="5">
        <f>SUM(E40:P40)</f>
        <v>285</v>
      </c>
      <c r="R40" s="6">
        <f>+Q40/(165+22+21+21+19)</f>
        <v>1.1491935483870968</v>
      </c>
      <c r="S40" s="27"/>
      <c r="T40" s="28"/>
    </row>
    <row r="41" spans="1:20" ht="19.5" customHeight="1">
      <c r="A41" s="2">
        <v>35</v>
      </c>
      <c r="B41" s="4" t="s">
        <v>37</v>
      </c>
      <c r="C41" s="4" t="s">
        <v>38</v>
      </c>
      <c r="D41" s="4" t="s">
        <v>184</v>
      </c>
      <c r="E41" s="25">
        <v>14</v>
      </c>
      <c r="F41" s="25">
        <v>7</v>
      </c>
      <c r="G41" s="25">
        <v>9</v>
      </c>
      <c r="H41" s="25">
        <v>17</v>
      </c>
      <c r="I41" s="25">
        <v>11</v>
      </c>
      <c r="J41" s="25">
        <v>5</v>
      </c>
      <c r="K41" s="25">
        <v>9</v>
      </c>
      <c r="L41" s="25">
        <v>12</v>
      </c>
      <c r="M41" s="3">
        <v>5</v>
      </c>
      <c r="N41" s="26">
        <v>10</v>
      </c>
      <c r="O41" s="29">
        <v>8</v>
      </c>
      <c r="P41" s="3">
        <v>4</v>
      </c>
      <c r="Q41" s="5">
        <f>SUM(E41:P41)</f>
        <v>111</v>
      </c>
      <c r="R41" s="6">
        <f>+Q41/(165+22+21+21+19)</f>
        <v>0.4475806451612903</v>
      </c>
      <c r="S41" s="27"/>
      <c r="T41" s="28"/>
    </row>
    <row r="42" spans="1:20" ht="19.5" customHeight="1">
      <c r="A42" s="2">
        <v>36</v>
      </c>
      <c r="B42" s="4" t="s">
        <v>37</v>
      </c>
      <c r="C42" s="4" t="s">
        <v>157</v>
      </c>
      <c r="D42" s="4" t="s">
        <v>183</v>
      </c>
      <c r="E42" s="30"/>
      <c r="F42" s="30"/>
      <c r="G42" s="30"/>
      <c r="H42" s="30"/>
      <c r="I42" s="30"/>
      <c r="J42" s="30"/>
      <c r="K42" s="30"/>
      <c r="L42" s="25">
        <v>3</v>
      </c>
      <c r="M42" s="3">
        <v>18</v>
      </c>
      <c r="N42" s="3">
        <v>11</v>
      </c>
      <c r="O42" s="29">
        <v>6</v>
      </c>
      <c r="P42" s="3">
        <v>7</v>
      </c>
      <c r="Q42" s="5">
        <f>SUM(E42:P42)</f>
        <v>45</v>
      </c>
      <c r="R42" s="6">
        <f>+Q42/(19+22+21+21+19)</f>
        <v>0.4411764705882353</v>
      </c>
      <c r="S42" s="27"/>
      <c r="T42" s="28"/>
    </row>
    <row r="43" spans="1:20" ht="19.5" customHeight="1">
      <c r="A43" s="2">
        <v>37</v>
      </c>
      <c r="B43" s="4" t="s">
        <v>37</v>
      </c>
      <c r="C43" s="4" t="s">
        <v>158</v>
      </c>
      <c r="D43" s="4" t="s">
        <v>183</v>
      </c>
      <c r="E43" s="30"/>
      <c r="F43" s="30"/>
      <c r="G43" s="30"/>
      <c r="H43" s="30"/>
      <c r="I43" s="30"/>
      <c r="J43" s="30"/>
      <c r="K43" s="30"/>
      <c r="L43" s="30"/>
      <c r="M43" s="3">
        <v>21</v>
      </c>
      <c r="N43" s="3">
        <v>15</v>
      </c>
      <c r="O43" s="29">
        <v>20</v>
      </c>
      <c r="P43" s="3">
        <v>5</v>
      </c>
      <c r="Q43" s="5">
        <f>SUM(E43:P43)</f>
        <v>61</v>
      </c>
      <c r="R43" s="6">
        <f>+Q43/(22+21+21+19)</f>
        <v>0.7349397590361446</v>
      </c>
      <c r="S43" s="27"/>
      <c r="T43" s="28"/>
    </row>
    <row r="44" spans="1:20" ht="19.5" customHeight="1">
      <c r="A44" s="2">
        <v>38</v>
      </c>
      <c r="B44" s="4" t="s">
        <v>37</v>
      </c>
      <c r="C44" s="4" t="s">
        <v>161</v>
      </c>
      <c r="D44" s="4" t="s">
        <v>184</v>
      </c>
      <c r="E44" s="25">
        <v>20</v>
      </c>
      <c r="F44" s="25">
        <v>17</v>
      </c>
      <c r="G44" s="25">
        <v>16</v>
      </c>
      <c r="H44" s="25">
        <v>23</v>
      </c>
      <c r="I44" s="25">
        <v>20</v>
      </c>
      <c r="J44" s="25">
        <v>14</v>
      </c>
      <c r="K44" s="25">
        <v>7</v>
      </c>
      <c r="L44" s="25">
        <v>16</v>
      </c>
      <c r="M44" s="25">
        <v>7</v>
      </c>
      <c r="N44" s="25">
        <v>5</v>
      </c>
      <c r="O44" s="25">
        <v>17</v>
      </c>
      <c r="P44" s="3">
        <v>14</v>
      </c>
      <c r="Q44" s="5">
        <f>SUM(E44:P44)</f>
        <v>176</v>
      </c>
      <c r="R44" s="6">
        <f>+Q44/(165+22+21+21+19)</f>
        <v>0.7096774193548387</v>
      </c>
      <c r="S44" s="27"/>
      <c r="T44" s="28"/>
    </row>
    <row r="45" spans="1:20" ht="19.5" customHeight="1">
      <c r="A45" s="2">
        <v>39</v>
      </c>
      <c r="B45" s="4" t="s">
        <v>37</v>
      </c>
      <c r="C45" s="4" t="s">
        <v>125</v>
      </c>
      <c r="D45" s="4" t="s">
        <v>184</v>
      </c>
      <c r="E45" s="30"/>
      <c r="F45" s="30"/>
      <c r="G45" s="25">
        <v>7</v>
      </c>
      <c r="H45" s="25">
        <v>16</v>
      </c>
      <c r="I45" s="25">
        <v>10</v>
      </c>
      <c r="J45" s="25">
        <v>14</v>
      </c>
      <c r="K45" s="25">
        <v>16</v>
      </c>
      <c r="L45" s="25">
        <v>10</v>
      </c>
      <c r="M45" s="3">
        <v>16</v>
      </c>
      <c r="N45" s="3">
        <v>9</v>
      </c>
      <c r="O45" s="29">
        <v>15</v>
      </c>
      <c r="P45" s="3">
        <v>7</v>
      </c>
      <c r="Q45" s="5">
        <f>SUM(E45:P45)</f>
        <v>120</v>
      </c>
      <c r="R45" s="6">
        <f>+Q45/(121+22+21+21+19)</f>
        <v>0.5882352941176471</v>
      </c>
      <c r="S45" s="27"/>
      <c r="T45" s="28"/>
    </row>
    <row r="46" spans="1:20" ht="19.5" customHeight="1">
      <c r="A46" s="2">
        <v>40</v>
      </c>
      <c r="B46" s="55" t="s">
        <v>39</v>
      </c>
      <c r="C46" s="4" t="s">
        <v>170</v>
      </c>
      <c r="D46" s="4" t="s">
        <v>184</v>
      </c>
      <c r="E46" s="30"/>
      <c r="F46" s="30"/>
      <c r="G46" s="25">
        <v>16</v>
      </c>
      <c r="H46" s="25">
        <v>22</v>
      </c>
      <c r="I46" s="25">
        <v>17</v>
      </c>
      <c r="J46" s="25">
        <v>35</v>
      </c>
      <c r="K46" s="25">
        <v>15</v>
      </c>
      <c r="L46" s="25">
        <v>21</v>
      </c>
      <c r="M46" s="3">
        <v>28</v>
      </c>
      <c r="N46" s="29">
        <v>22</v>
      </c>
      <c r="O46" s="29">
        <v>21</v>
      </c>
      <c r="P46" s="3">
        <v>1</v>
      </c>
      <c r="Q46" s="5">
        <f>SUM(E46:P46)</f>
        <v>198</v>
      </c>
      <c r="R46" s="6">
        <f>+Q46/(121+22+21+21+19)</f>
        <v>0.9705882352941176</v>
      </c>
      <c r="S46" s="27"/>
      <c r="T46" s="28"/>
    </row>
    <row r="47" spans="1:20" ht="19.5" customHeight="1">
      <c r="A47" s="2">
        <v>41</v>
      </c>
      <c r="B47" s="3" t="s">
        <v>39</v>
      </c>
      <c r="C47" s="3" t="s">
        <v>39</v>
      </c>
      <c r="D47" s="4" t="s">
        <v>184</v>
      </c>
      <c r="E47" s="25">
        <v>75</v>
      </c>
      <c r="F47" s="25">
        <v>86</v>
      </c>
      <c r="G47" s="25">
        <v>74</v>
      </c>
      <c r="H47" s="25">
        <v>76</v>
      </c>
      <c r="I47" s="25">
        <v>53</v>
      </c>
      <c r="J47" s="25">
        <v>54</v>
      </c>
      <c r="K47" s="25">
        <v>39</v>
      </c>
      <c r="L47" s="34">
        <v>51</v>
      </c>
      <c r="M47" s="35">
        <v>42</v>
      </c>
      <c r="N47" s="36">
        <v>75</v>
      </c>
      <c r="O47" s="37">
        <v>63</v>
      </c>
      <c r="P47" s="34">
        <v>31</v>
      </c>
      <c r="Q47" s="5">
        <f>SUM(E47:P47)</f>
        <v>719</v>
      </c>
      <c r="R47" s="6">
        <f>+Q47/(165+22+21+21+19)</f>
        <v>2.899193548387097</v>
      </c>
      <c r="S47" s="27"/>
      <c r="T47" s="28"/>
    </row>
    <row r="48" spans="1:20" ht="19.5" customHeight="1">
      <c r="A48" s="2">
        <v>42</v>
      </c>
      <c r="B48" s="55" t="s">
        <v>39</v>
      </c>
      <c r="C48" s="4" t="s">
        <v>40</v>
      </c>
      <c r="D48" s="4" t="s">
        <v>184</v>
      </c>
      <c r="E48" s="25">
        <v>53</v>
      </c>
      <c r="F48" s="25">
        <v>47</v>
      </c>
      <c r="G48" s="25">
        <v>69</v>
      </c>
      <c r="H48" s="25">
        <v>45</v>
      </c>
      <c r="I48" s="25">
        <v>36</v>
      </c>
      <c r="J48" s="25">
        <v>43</v>
      </c>
      <c r="K48" s="25">
        <v>39</v>
      </c>
      <c r="L48" s="25">
        <v>31</v>
      </c>
      <c r="M48" s="3">
        <v>44</v>
      </c>
      <c r="N48" s="26">
        <v>29</v>
      </c>
      <c r="O48" s="29">
        <v>39</v>
      </c>
      <c r="P48" s="3">
        <v>27</v>
      </c>
      <c r="Q48" s="5">
        <f>SUM(E48:P48)</f>
        <v>502</v>
      </c>
      <c r="R48" s="6">
        <f>+Q48/(165+22+21+21+19)</f>
        <v>2.024193548387097</v>
      </c>
      <c r="S48" s="27"/>
      <c r="T48" s="28"/>
    </row>
    <row r="49" spans="1:20" ht="19.5" customHeight="1">
      <c r="A49" s="2">
        <v>43</v>
      </c>
      <c r="B49" s="4" t="s">
        <v>39</v>
      </c>
      <c r="C49" s="4" t="s">
        <v>181</v>
      </c>
      <c r="D49" s="4" t="s">
        <v>184</v>
      </c>
      <c r="E49" s="25">
        <v>78</v>
      </c>
      <c r="F49" s="25">
        <v>94</v>
      </c>
      <c r="G49" s="25">
        <v>110</v>
      </c>
      <c r="H49" s="25">
        <v>64</v>
      </c>
      <c r="I49" s="25">
        <v>72</v>
      </c>
      <c r="J49" s="25">
        <v>80</v>
      </c>
      <c r="K49" s="25">
        <v>71</v>
      </c>
      <c r="L49" s="25">
        <v>57</v>
      </c>
      <c r="M49" s="25">
        <v>55</v>
      </c>
      <c r="N49" s="25">
        <v>49</v>
      </c>
      <c r="O49" s="29">
        <v>39</v>
      </c>
      <c r="P49" s="3">
        <v>13</v>
      </c>
      <c r="Q49" s="5">
        <f>SUM(E49:P49)</f>
        <v>782</v>
      </c>
      <c r="R49" s="6">
        <f>+Q49/(165+22+21+21+19)</f>
        <v>3.153225806451613</v>
      </c>
      <c r="S49" s="27"/>
      <c r="T49" s="28"/>
    </row>
    <row r="50" spans="1:20" ht="19.5" customHeight="1">
      <c r="A50" s="2">
        <v>44</v>
      </c>
      <c r="B50" s="4" t="s">
        <v>41</v>
      </c>
      <c r="C50" s="4" t="s">
        <v>168</v>
      </c>
      <c r="D50" s="4" t="s">
        <v>183</v>
      </c>
      <c r="E50" s="30"/>
      <c r="F50" s="30"/>
      <c r="G50" s="30"/>
      <c r="H50" s="30"/>
      <c r="I50" s="30"/>
      <c r="J50" s="30"/>
      <c r="K50" s="30"/>
      <c r="L50" s="30"/>
      <c r="M50" s="31"/>
      <c r="N50" s="32"/>
      <c r="O50" s="33"/>
      <c r="P50" s="31"/>
      <c r="Q50" s="5">
        <f>SUM(E50:P50)</f>
        <v>0</v>
      </c>
      <c r="R50" s="6">
        <f>+Q50/(165+22+21+21+19)</f>
        <v>0</v>
      </c>
      <c r="S50" s="27"/>
      <c r="T50" s="28"/>
    </row>
    <row r="51" spans="1:20" ht="19.5" customHeight="1">
      <c r="A51" s="2">
        <v>45</v>
      </c>
      <c r="B51" s="4" t="s">
        <v>41</v>
      </c>
      <c r="C51" s="4" t="s">
        <v>42</v>
      </c>
      <c r="D51" s="4" t="s">
        <v>184</v>
      </c>
      <c r="E51" s="25">
        <v>25</v>
      </c>
      <c r="F51" s="25">
        <v>19</v>
      </c>
      <c r="G51" s="25">
        <v>26</v>
      </c>
      <c r="H51" s="25">
        <v>20</v>
      </c>
      <c r="I51" s="25">
        <v>20</v>
      </c>
      <c r="J51" s="25">
        <v>12</v>
      </c>
      <c r="K51" s="25">
        <v>14</v>
      </c>
      <c r="L51" s="25">
        <v>10</v>
      </c>
      <c r="M51" s="25">
        <v>10</v>
      </c>
      <c r="N51" s="25">
        <v>10</v>
      </c>
      <c r="O51" s="29">
        <v>16</v>
      </c>
      <c r="P51" s="3">
        <v>12</v>
      </c>
      <c r="Q51" s="5">
        <f>SUM(E51:P51)</f>
        <v>194</v>
      </c>
      <c r="R51" s="6">
        <f>+Q51/(165+22+21+21+19)</f>
        <v>0.782258064516129</v>
      </c>
      <c r="S51" s="27"/>
      <c r="T51" s="28"/>
    </row>
    <row r="52" spans="1:20" ht="19.5" customHeight="1">
      <c r="A52" s="2">
        <v>46</v>
      </c>
      <c r="B52" s="4" t="s">
        <v>41</v>
      </c>
      <c r="C52" s="4" t="s">
        <v>41</v>
      </c>
      <c r="D52" s="4" t="s">
        <v>184</v>
      </c>
      <c r="E52" s="25">
        <v>135</v>
      </c>
      <c r="F52" s="25">
        <v>84</v>
      </c>
      <c r="G52" s="25">
        <v>121</v>
      </c>
      <c r="H52" s="25">
        <v>120</v>
      </c>
      <c r="I52" s="25">
        <v>96</v>
      </c>
      <c r="J52" s="25">
        <v>97</v>
      </c>
      <c r="K52" s="25">
        <v>92</v>
      </c>
      <c r="L52" s="25">
        <v>98</v>
      </c>
      <c r="M52" s="3">
        <v>73</v>
      </c>
      <c r="N52" s="26">
        <v>62</v>
      </c>
      <c r="O52" s="29">
        <v>58</v>
      </c>
      <c r="P52" s="3">
        <v>49</v>
      </c>
      <c r="Q52" s="5">
        <f>SUM(E52:P52)</f>
        <v>1085</v>
      </c>
      <c r="R52" s="6">
        <f>+Q52/(165+22+21+21+19)</f>
        <v>4.375</v>
      </c>
      <c r="S52" s="27"/>
      <c r="T52" s="28"/>
    </row>
    <row r="53" spans="1:20" ht="19.5" customHeight="1">
      <c r="A53" s="2">
        <v>47</v>
      </c>
      <c r="B53" s="55" t="s">
        <v>41</v>
      </c>
      <c r="C53" s="4" t="s">
        <v>175</v>
      </c>
      <c r="D53" s="4" t="s">
        <v>183</v>
      </c>
      <c r="E53" s="25">
        <v>27</v>
      </c>
      <c r="F53" s="25">
        <v>18</v>
      </c>
      <c r="G53" s="25">
        <v>34</v>
      </c>
      <c r="H53" s="25">
        <v>18</v>
      </c>
      <c r="I53" s="25">
        <v>28</v>
      </c>
      <c r="J53" s="25">
        <v>8</v>
      </c>
      <c r="K53" s="25">
        <v>22</v>
      </c>
      <c r="L53" s="25">
        <v>33</v>
      </c>
      <c r="M53" s="3">
        <v>18</v>
      </c>
      <c r="N53" s="26">
        <v>19</v>
      </c>
      <c r="O53" s="29">
        <v>17</v>
      </c>
      <c r="P53" s="34">
        <v>8</v>
      </c>
      <c r="Q53" s="5">
        <f>SUM(E53:P53)</f>
        <v>250</v>
      </c>
      <c r="R53" s="6">
        <f>+Q53/(165+22+21+21+19)</f>
        <v>1.0080645161290323</v>
      </c>
      <c r="S53" s="27"/>
      <c r="T53" s="28"/>
    </row>
    <row r="54" spans="1:20" ht="19.5" customHeight="1">
      <c r="A54" s="2">
        <v>48</v>
      </c>
      <c r="B54" s="4" t="s">
        <v>41</v>
      </c>
      <c r="C54" s="4" t="s">
        <v>43</v>
      </c>
      <c r="D54" s="4" t="s">
        <v>184</v>
      </c>
      <c r="E54" s="25">
        <v>19</v>
      </c>
      <c r="F54" s="25">
        <v>10</v>
      </c>
      <c r="G54" s="25">
        <v>14</v>
      </c>
      <c r="H54" s="25">
        <v>24</v>
      </c>
      <c r="I54" s="25">
        <v>24</v>
      </c>
      <c r="J54" s="25">
        <v>27</v>
      </c>
      <c r="K54" s="25">
        <v>16</v>
      </c>
      <c r="L54" s="25">
        <v>15</v>
      </c>
      <c r="M54" s="3">
        <v>15</v>
      </c>
      <c r="N54" s="26">
        <v>17</v>
      </c>
      <c r="O54" s="29">
        <v>32</v>
      </c>
      <c r="P54" s="3">
        <v>7</v>
      </c>
      <c r="Q54" s="5">
        <f>SUM(E54:P54)</f>
        <v>220</v>
      </c>
      <c r="R54" s="6">
        <f>+Q54/(165+22+21+21+19)</f>
        <v>0.8870967741935484</v>
      </c>
      <c r="S54" s="27"/>
      <c r="T54" s="28"/>
    </row>
    <row r="55" spans="1:20" ht="19.5" customHeight="1">
      <c r="A55" s="2">
        <v>49</v>
      </c>
      <c r="B55" s="4" t="s">
        <v>41</v>
      </c>
      <c r="C55" s="4" t="s">
        <v>120</v>
      </c>
      <c r="D55" s="4" t="s">
        <v>184</v>
      </c>
      <c r="E55" s="25">
        <v>18</v>
      </c>
      <c r="F55" s="25">
        <v>26</v>
      </c>
      <c r="G55" s="25">
        <v>24</v>
      </c>
      <c r="H55" s="25">
        <v>12</v>
      </c>
      <c r="I55" s="25">
        <v>11</v>
      </c>
      <c r="J55" s="25">
        <v>8</v>
      </c>
      <c r="K55" s="25">
        <v>8</v>
      </c>
      <c r="L55" s="25">
        <v>8</v>
      </c>
      <c r="M55" s="3">
        <v>20</v>
      </c>
      <c r="N55" s="26">
        <v>10</v>
      </c>
      <c r="O55" s="39">
        <v>15</v>
      </c>
      <c r="P55" s="3">
        <v>9</v>
      </c>
      <c r="Q55" s="5">
        <f>SUM(E55:P55)</f>
        <v>169</v>
      </c>
      <c r="R55" s="6">
        <f>+Q55/(165+22+21+21+19)</f>
        <v>0.6814516129032258</v>
      </c>
      <c r="S55" s="27"/>
      <c r="T55" s="28"/>
    </row>
    <row r="56" spans="1:20" ht="19.5" customHeight="1">
      <c r="A56" s="2">
        <v>50</v>
      </c>
      <c r="B56" s="55" t="s">
        <v>41</v>
      </c>
      <c r="C56" s="4" t="s">
        <v>135</v>
      </c>
      <c r="D56" s="4" t="s">
        <v>184</v>
      </c>
      <c r="E56" s="25">
        <v>37</v>
      </c>
      <c r="F56" s="25">
        <v>55</v>
      </c>
      <c r="G56" s="25">
        <v>44</v>
      </c>
      <c r="H56" s="25">
        <v>45</v>
      </c>
      <c r="I56" s="25">
        <v>63</v>
      </c>
      <c r="J56" s="25">
        <v>45</v>
      </c>
      <c r="K56" s="25">
        <v>48</v>
      </c>
      <c r="L56" s="25">
        <v>110</v>
      </c>
      <c r="M56" s="3">
        <v>57</v>
      </c>
      <c r="N56" s="26">
        <v>36</v>
      </c>
      <c r="O56" s="29">
        <v>68</v>
      </c>
      <c r="P56" s="3">
        <v>33</v>
      </c>
      <c r="Q56" s="5">
        <f>SUM(E56:P56)</f>
        <v>641</v>
      </c>
      <c r="R56" s="6">
        <f>+Q56/(165+22+21+21+19)</f>
        <v>2.5846774193548385</v>
      </c>
      <c r="S56" s="27"/>
      <c r="T56" s="28"/>
    </row>
    <row r="57" spans="1:20" ht="19.5" customHeight="1">
      <c r="A57" s="2">
        <v>51</v>
      </c>
      <c r="B57" s="55" t="s">
        <v>41</v>
      </c>
      <c r="C57" s="4" t="s">
        <v>177</v>
      </c>
      <c r="D57" s="4" t="s">
        <v>183</v>
      </c>
      <c r="E57" s="30"/>
      <c r="F57" s="30"/>
      <c r="G57" s="30"/>
      <c r="H57" s="30"/>
      <c r="I57" s="30"/>
      <c r="J57" s="25">
        <v>6</v>
      </c>
      <c r="K57" s="25">
        <v>42</v>
      </c>
      <c r="L57" s="25">
        <v>68</v>
      </c>
      <c r="M57" s="3">
        <v>46</v>
      </c>
      <c r="N57" s="3">
        <v>23</v>
      </c>
      <c r="O57" s="29">
        <v>38</v>
      </c>
      <c r="P57" s="3">
        <v>34</v>
      </c>
      <c r="Q57" s="5">
        <f>SUM(E57:P57)</f>
        <v>257</v>
      </c>
      <c r="R57" s="6">
        <f>+Q57/(19+19+21+22+21+21+19)</f>
        <v>1.8098591549295775</v>
      </c>
      <c r="S57" s="27"/>
      <c r="T57" s="28"/>
    </row>
    <row r="58" spans="1:20" ht="19.5" customHeight="1">
      <c r="A58" s="2">
        <v>52</v>
      </c>
      <c r="B58" s="4" t="s">
        <v>41</v>
      </c>
      <c r="C58" s="4" t="s">
        <v>44</v>
      </c>
      <c r="D58" s="4" t="s">
        <v>184</v>
      </c>
      <c r="E58" s="25">
        <v>42</v>
      </c>
      <c r="F58" s="25">
        <v>41</v>
      </c>
      <c r="G58" s="25">
        <v>45</v>
      </c>
      <c r="H58" s="25">
        <v>35</v>
      </c>
      <c r="I58" s="25">
        <v>33</v>
      </c>
      <c r="J58" s="25">
        <v>36</v>
      </c>
      <c r="K58" s="25">
        <v>26</v>
      </c>
      <c r="L58" s="25">
        <v>60</v>
      </c>
      <c r="M58" s="3">
        <v>37</v>
      </c>
      <c r="N58" s="26">
        <v>30</v>
      </c>
      <c r="O58" s="29">
        <v>19</v>
      </c>
      <c r="P58" s="3">
        <v>26</v>
      </c>
      <c r="Q58" s="5">
        <f>SUM(E58:P58)</f>
        <v>430</v>
      </c>
      <c r="R58" s="6">
        <f>+Q58/(165+22+21+21+19)</f>
        <v>1.7338709677419355</v>
      </c>
      <c r="S58" s="27"/>
      <c r="T58" s="28"/>
    </row>
    <row r="59" spans="1:20" ht="19.5" customHeight="1">
      <c r="A59" s="2">
        <v>53</v>
      </c>
      <c r="B59" s="3" t="s">
        <v>45</v>
      </c>
      <c r="C59" s="3" t="s">
        <v>46</v>
      </c>
      <c r="D59" s="4" t="s">
        <v>184</v>
      </c>
      <c r="E59" s="25">
        <v>12</v>
      </c>
      <c r="F59" s="25">
        <v>14</v>
      </c>
      <c r="G59" s="25">
        <v>4</v>
      </c>
      <c r="H59" s="25">
        <v>5</v>
      </c>
      <c r="I59" s="25">
        <v>10</v>
      </c>
      <c r="J59" s="25">
        <v>15</v>
      </c>
      <c r="K59" s="25">
        <v>13</v>
      </c>
      <c r="L59" s="25">
        <v>17</v>
      </c>
      <c r="M59" s="3">
        <v>12</v>
      </c>
      <c r="N59" s="26">
        <v>8</v>
      </c>
      <c r="O59" s="26">
        <v>8</v>
      </c>
      <c r="P59" s="3">
        <v>8</v>
      </c>
      <c r="Q59" s="5">
        <f>SUM(E59:P59)</f>
        <v>126</v>
      </c>
      <c r="R59" s="6">
        <f>+Q59/(165+22+21+21+19)</f>
        <v>0.5080645161290323</v>
      </c>
      <c r="S59" s="27"/>
      <c r="T59" s="28"/>
    </row>
    <row r="60" spans="1:20" ht="19.5" customHeight="1">
      <c r="A60" s="2">
        <v>54</v>
      </c>
      <c r="B60" s="55" t="s">
        <v>45</v>
      </c>
      <c r="C60" s="4" t="s">
        <v>141</v>
      </c>
      <c r="D60" s="4" t="s">
        <v>183</v>
      </c>
      <c r="E60" s="30"/>
      <c r="F60" s="30"/>
      <c r="G60" s="30"/>
      <c r="H60" s="30"/>
      <c r="I60" s="30"/>
      <c r="J60" s="25">
        <v>4</v>
      </c>
      <c r="K60" s="25">
        <v>13</v>
      </c>
      <c r="L60" s="25">
        <v>31</v>
      </c>
      <c r="M60" s="3">
        <v>13</v>
      </c>
      <c r="N60" s="3">
        <v>18</v>
      </c>
      <c r="O60" s="29">
        <v>17</v>
      </c>
      <c r="P60" s="29">
        <v>16</v>
      </c>
      <c r="Q60" s="5">
        <f>SUM(E60:P60)</f>
        <v>112</v>
      </c>
      <c r="R60" s="6">
        <f>+Q60/(19+19+21+22+21+21+19)</f>
        <v>0.7887323943661971</v>
      </c>
      <c r="S60" s="27"/>
      <c r="T60" s="28"/>
    </row>
    <row r="61" spans="1:20" ht="19.5" customHeight="1">
      <c r="A61" s="2">
        <v>55</v>
      </c>
      <c r="B61" s="4" t="s">
        <v>45</v>
      </c>
      <c r="C61" s="4" t="s">
        <v>47</v>
      </c>
      <c r="D61" s="4" t="s">
        <v>183</v>
      </c>
      <c r="E61" s="25">
        <v>14</v>
      </c>
      <c r="F61" s="25">
        <v>5</v>
      </c>
      <c r="G61" s="25">
        <v>5</v>
      </c>
      <c r="H61" s="25">
        <v>7</v>
      </c>
      <c r="I61" s="25">
        <v>6</v>
      </c>
      <c r="J61" s="25">
        <v>18</v>
      </c>
      <c r="K61" s="25">
        <v>21</v>
      </c>
      <c r="L61" s="25">
        <v>6</v>
      </c>
      <c r="M61" s="3">
        <v>11</v>
      </c>
      <c r="N61" s="26">
        <v>3</v>
      </c>
      <c r="O61" s="29">
        <v>7</v>
      </c>
      <c r="P61" s="3">
        <v>23</v>
      </c>
      <c r="Q61" s="5">
        <f>SUM(E61:P61)</f>
        <v>126</v>
      </c>
      <c r="R61" s="6">
        <f>+Q61/(165+22+21+21+19)</f>
        <v>0.5080645161290323</v>
      </c>
      <c r="S61" s="27"/>
      <c r="T61" s="28"/>
    </row>
    <row r="62" spans="1:20" ht="19.5" customHeight="1">
      <c r="A62" s="2">
        <v>56</v>
      </c>
      <c r="B62" s="4" t="s">
        <v>45</v>
      </c>
      <c r="C62" s="4" t="s">
        <v>45</v>
      </c>
      <c r="D62" s="4" t="s">
        <v>184</v>
      </c>
      <c r="E62" s="25">
        <v>16</v>
      </c>
      <c r="F62" s="25">
        <v>24</v>
      </c>
      <c r="G62" s="25">
        <v>34</v>
      </c>
      <c r="H62" s="25">
        <v>17</v>
      </c>
      <c r="I62" s="25">
        <v>12</v>
      </c>
      <c r="J62" s="25">
        <v>8</v>
      </c>
      <c r="K62" s="25">
        <v>6</v>
      </c>
      <c r="L62" s="25">
        <v>14</v>
      </c>
      <c r="M62" s="25">
        <v>26</v>
      </c>
      <c r="N62" s="25">
        <v>37</v>
      </c>
      <c r="O62" s="3">
        <v>15</v>
      </c>
      <c r="P62" s="3">
        <v>11</v>
      </c>
      <c r="Q62" s="5">
        <f>SUM(E62:P62)</f>
        <v>220</v>
      </c>
      <c r="R62" s="6">
        <f>+Q62/(165+22+21+21+19)</f>
        <v>0.8870967741935484</v>
      </c>
      <c r="S62" s="27"/>
      <c r="T62" s="28"/>
    </row>
    <row r="63" spans="1:20" ht="19.5" customHeight="1">
      <c r="A63" s="2">
        <v>57</v>
      </c>
      <c r="B63" s="4" t="s">
        <v>45</v>
      </c>
      <c r="C63" s="4" t="s">
        <v>48</v>
      </c>
      <c r="D63" s="4" t="s">
        <v>183</v>
      </c>
      <c r="E63" s="25">
        <v>16</v>
      </c>
      <c r="F63" s="25">
        <v>14</v>
      </c>
      <c r="G63" s="25">
        <v>9</v>
      </c>
      <c r="H63" s="25">
        <v>13</v>
      </c>
      <c r="I63" s="25">
        <v>12</v>
      </c>
      <c r="J63" s="25">
        <v>3</v>
      </c>
      <c r="K63" s="25">
        <v>14</v>
      </c>
      <c r="L63" s="25">
        <v>11</v>
      </c>
      <c r="M63" s="3">
        <v>10</v>
      </c>
      <c r="N63" s="26">
        <v>14</v>
      </c>
      <c r="O63" s="29">
        <v>13</v>
      </c>
      <c r="P63" s="3">
        <v>9</v>
      </c>
      <c r="Q63" s="5">
        <f>SUM(E63:P63)</f>
        <v>138</v>
      </c>
      <c r="R63" s="6">
        <f>+Q63/(165+22+21+21+19)</f>
        <v>0.5564516129032258</v>
      </c>
      <c r="S63" s="27"/>
      <c r="T63" s="28"/>
    </row>
    <row r="64" spans="1:20" ht="19.5" customHeight="1">
      <c r="A64" s="2">
        <v>58</v>
      </c>
      <c r="B64" s="4" t="s">
        <v>49</v>
      </c>
      <c r="C64" s="4" t="s">
        <v>50</v>
      </c>
      <c r="D64" s="4" t="s">
        <v>184</v>
      </c>
      <c r="E64" s="25">
        <v>29</v>
      </c>
      <c r="F64" s="25">
        <v>21</v>
      </c>
      <c r="G64" s="25">
        <v>27</v>
      </c>
      <c r="H64" s="25">
        <v>37</v>
      </c>
      <c r="I64" s="25">
        <v>28</v>
      </c>
      <c r="J64" s="25">
        <v>35</v>
      </c>
      <c r="K64" s="25">
        <v>12</v>
      </c>
      <c r="L64" s="25">
        <v>24</v>
      </c>
      <c r="M64" s="3">
        <v>22</v>
      </c>
      <c r="N64" s="26">
        <v>28</v>
      </c>
      <c r="O64" s="29">
        <v>23</v>
      </c>
      <c r="P64" s="3">
        <v>19</v>
      </c>
      <c r="Q64" s="5">
        <f>SUM(E64:P64)</f>
        <v>305</v>
      </c>
      <c r="R64" s="6">
        <f>+Q64/(165+22+21+21+19)</f>
        <v>1.2298387096774193</v>
      </c>
      <c r="S64" s="27"/>
      <c r="T64" s="28"/>
    </row>
    <row r="65" spans="1:20" ht="19.5" customHeight="1">
      <c r="A65" s="2">
        <v>59</v>
      </c>
      <c r="B65" s="4" t="s">
        <v>49</v>
      </c>
      <c r="C65" s="4" t="s">
        <v>133</v>
      </c>
      <c r="D65" s="4" t="s">
        <v>183</v>
      </c>
      <c r="E65" s="30"/>
      <c r="F65" s="30"/>
      <c r="G65" s="30"/>
      <c r="H65" s="30"/>
      <c r="I65" s="30"/>
      <c r="J65" s="25">
        <v>20</v>
      </c>
      <c r="K65" s="25">
        <v>19</v>
      </c>
      <c r="L65" s="25">
        <v>16</v>
      </c>
      <c r="M65" s="3">
        <v>18</v>
      </c>
      <c r="N65" s="3">
        <v>11</v>
      </c>
      <c r="O65" s="29">
        <v>13</v>
      </c>
      <c r="P65" s="3">
        <v>12</v>
      </c>
      <c r="Q65" s="5">
        <f>SUM(E65:P65)</f>
        <v>109</v>
      </c>
      <c r="R65" s="6">
        <f>+Q65/(19+19+21+22+21+21+19)</f>
        <v>0.7676056338028169</v>
      </c>
      <c r="S65" s="27"/>
      <c r="T65" s="28"/>
    </row>
    <row r="66" spans="1:20" ht="19.5" customHeight="1">
      <c r="A66" s="2">
        <v>60</v>
      </c>
      <c r="B66" s="55" t="s">
        <v>49</v>
      </c>
      <c r="C66" s="4" t="s">
        <v>49</v>
      </c>
      <c r="D66" s="4" t="s">
        <v>184</v>
      </c>
      <c r="E66" s="25">
        <v>25</v>
      </c>
      <c r="F66" s="25">
        <v>42</v>
      </c>
      <c r="G66" s="25">
        <v>32</v>
      </c>
      <c r="H66" s="25">
        <v>22</v>
      </c>
      <c r="I66" s="25">
        <v>21</v>
      </c>
      <c r="J66" s="25">
        <v>19</v>
      </c>
      <c r="K66" s="25">
        <v>23</v>
      </c>
      <c r="L66" s="25">
        <v>19</v>
      </c>
      <c r="M66" s="25">
        <v>21</v>
      </c>
      <c r="N66" s="25">
        <v>20</v>
      </c>
      <c r="O66" s="26">
        <v>18</v>
      </c>
      <c r="P66" s="39">
        <v>11</v>
      </c>
      <c r="Q66" s="5">
        <f>SUM(E66:P66)</f>
        <v>273</v>
      </c>
      <c r="R66" s="6">
        <f>+Q66/(165+22+21+21+19)</f>
        <v>1.1008064516129032</v>
      </c>
      <c r="S66" s="27"/>
      <c r="T66" s="28"/>
    </row>
    <row r="67" spans="1:20" ht="19.5" customHeight="1">
      <c r="A67" s="2">
        <v>61</v>
      </c>
      <c r="B67" s="4" t="s">
        <v>49</v>
      </c>
      <c r="C67" s="4" t="s">
        <v>140</v>
      </c>
      <c r="D67" s="4" t="s">
        <v>183</v>
      </c>
      <c r="E67" s="30"/>
      <c r="F67" s="30"/>
      <c r="G67" s="30"/>
      <c r="H67" s="30"/>
      <c r="I67" s="30"/>
      <c r="J67" s="30"/>
      <c r="K67" s="25">
        <v>6</v>
      </c>
      <c r="L67" s="25">
        <v>17</v>
      </c>
      <c r="M67" s="3">
        <v>18</v>
      </c>
      <c r="N67" s="3">
        <v>18</v>
      </c>
      <c r="O67" s="29">
        <v>8</v>
      </c>
      <c r="P67" s="3">
        <v>11</v>
      </c>
      <c r="Q67" s="5">
        <f>SUM(E67:P67)</f>
        <v>78</v>
      </c>
      <c r="R67" s="6">
        <f>+Q67/(44+22+21+21+19)</f>
        <v>0.6141732283464567</v>
      </c>
      <c r="S67" s="27"/>
      <c r="T67" s="28"/>
    </row>
    <row r="68" spans="1:20" ht="19.5" customHeight="1">
      <c r="A68" s="2">
        <v>62</v>
      </c>
      <c r="B68" s="4" t="s">
        <v>49</v>
      </c>
      <c r="C68" s="4" t="s">
        <v>148</v>
      </c>
      <c r="D68" s="4" t="s">
        <v>184</v>
      </c>
      <c r="E68" s="25">
        <v>40</v>
      </c>
      <c r="F68" s="25">
        <v>27</v>
      </c>
      <c r="G68" s="25">
        <v>36</v>
      </c>
      <c r="H68" s="25">
        <v>19</v>
      </c>
      <c r="I68" s="25">
        <v>17</v>
      </c>
      <c r="J68" s="25">
        <v>20</v>
      </c>
      <c r="K68" s="25">
        <v>16</v>
      </c>
      <c r="L68" s="25">
        <v>24</v>
      </c>
      <c r="M68" s="3">
        <v>23</v>
      </c>
      <c r="N68" s="29">
        <v>18</v>
      </c>
      <c r="O68" s="29">
        <v>29</v>
      </c>
      <c r="P68" s="29">
        <v>14</v>
      </c>
      <c r="Q68" s="5">
        <f>SUM(E68:P68)</f>
        <v>283</v>
      </c>
      <c r="R68" s="6">
        <f>+Q68/(165+22+21+21+19)</f>
        <v>1.1411290322580645</v>
      </c>
      <c r="S68" s="27"/>
      <c r="T68" s="28"/>
    </row>
    <row r="69" spans="1:20" ht="19.5" customHeight="1">
      <c r="A69" s="2">
        <v>63</v>
      </c>
      <c r="B69" s="4" t="s">
        <v>51</v>
      </c>
      <c r="C69" s="4" t="s">
        <v>51</v>
      </c>
      <c r="D69" s="4" t="s">
        <v>183</v>
      </c>
      <c r="E69" s="25">
        <v>65</v>
      </c>
      <c r="F69" s="40">
        <v>58</v>
      </c>
      <c r="G69" s="25">
        <v>61</v>
      </c>
      <c r="H69" s="25">
        <v>32</v>
      </c>
      <c r="I69" s="25">
        <v>42</v>
      </c>
      <c r="J69" s="25">
        <v>30</v>
      </c>
      <c r="K69" s="25">
        <v>32</v>
      </c>
      <c r="L69" s="25">
        <v>67</v>
      </c>
      <c r="M69" s="3">
        <v>58</v>
      </c>
      <c r="N69" s="26">
        <v>47</v>
      </c>
      <c r="O69" s="29">
        <v>61</v>
      </c>
      <c r="P69" s="3">
        <v>24</v>
      </c>
      <c r="Q69" s="5">
        <f>SUM(E69:P69)</f>
        <v>577</v>
      </c>
      <c r="R69" s="6">
        <f>+Q69/(165+22+21+21+19)</f>
        <v>2.3266129032258065</v>
      </c>
      <c r="S69" s="27"/>
      <c r="T69" s="28"/>
    </row>
    <row r="70" spans="1:20" ht="19.5" customHeight="1">
      <c r="A70" s="2">
        <v>64</v>
      </c>
      <c r="B70" s="4" t="s">
        <v>51</v>
      </c>
      <c r="C70" s="4" t="s">
        <v>164</v>
      </c>
      <c r="D70" s="4" t="s">
        <v>183</v>
      </c>
      <c r="E70" s="25">
        <v>16</v>
      </c>
      <c r="F70" s="25">
        <v>19</v>
      </c>
      <c r="G70" s="25">
        <v>15</v>
      </c>
      <c r="H70" s="25">
        <v>6</v>
      </c>
      <c r="I70" s="25">
        <v>16</v>
      </c>
      <c r="J70" s="25">
        <v>8</v>
      </c>
      <c r="K70" s="25">
        <v>20</v>
      </c>
      <c r="L70" s="25">
        <v>27</v>
      </c>
      <c r="M70" s="25">
        <v>9</v>
      </c>
      <c r="N70" s="25">
        <v>13</v>
      </c>
      <c r="O70" s="25">
        <v>8</v>
      </c>
      <c r="P70" s="3">
        <v>19</v>
      </c>
      <c r="Q70" s="5">
        <f>SUM(E70:P70)</f>
        <v>176</v>
      </c>
      <c r="R70" s="6">
        <f>+Q70/(165+22+21+21+19)</f>
        <v>0.7096774193548387</v>
      </c>
      <c r="S70" s="27"/>
      <c r="T70" s="28"/>
    </row>
    <row r="71" spans="1:20" ht="19.5" customHeight="1">
      <c r="A71" s="2">
        <v>65</v>
      </c>
      <c r="B71" s="55" t="s">
        <v>51</v>
      </c>
      <c r="C71" s="4" t="s">
        <v>52</v>
      </c>
      <c r="D71" s="4" t="s">
        <v>183</v>
      </c>
      <c r="E71" s="25">
        <v>50</v>
      </c>
      <c r="F71" s="25">
        <v>40</v>
      </c>
      <c r="G71" s="25">
        <v>21</v>
      </c>
      <c r="H71" s="25">
        <v>13</v>
      </c>
      <c r="I71" s="25">
        <v>34</v>
      </c>
      <c r="J71" s="25">
        <v>11</v>
      </c>
      <c r="K71" s="25">
        <v>22</v>
      </c>
      <c r="L71" s="25">
        <v>24</v>
      </c>
      <c r="M71" s="26">
        <v>38</v>
      </c>
      <c r="N71" s="26">
        <v>29</v>
      </c>
      <c r="O71" s="29">
        <v>33</v>
      </c>
      <c r="P71" s="3">
        <v>19</v>
      </c>
      <c r="Q71" s="5">
        <f>SUM(E71:P71)</f>
        <v>334</v>
      </c>
      <c r="R71" s="6">
        <v>0</v>
      </c>
      <c r="S71" s="27"/>
      <c r="T71" s="28"/>
    </row>
    <row r="72" spans="1:20" ht="19.5" customHeight="1">
      <c r="A72" s="2">
        <v>66</v>
      </c>
      <c r="B72" s="4" t="s">
        <v>51</v>
      </c>
      <c r="C72" s="4" t="s">
        <v>153</v>
      </c>
      <c r="D72" s="4" t="s">
        <v>183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5">
        <f>SUM(E72:P72)</f>
        <v>0</v>
      </c>
      <c r="R72" s="6">
        <f>+Q72/(165+22+21+21+19)</f>
        <v>0</v>
      </c>
      <c r="S72" s="27"/>
      <c r="T72" s="28"/>
    </row>
    <row r="73" spans="1:20" ht="19.5" customHeight="1">
      <c r="A73" s="2">
        <v>67</v>
      </c>
      <c r="B73" s="4" t="s">
        <v>53</v>
      </c>
      <c r="C73" s="4" t="s">
        <v>174</v>
      </c>
      <c r="D73" s="4" t="s">
        <v>183</v>
      </c>
      <c r="E73" s="25">
        <v>22</v>
      </c>
      <c r="F73" s="25">
        <v>20</v>
      </c>
      <c r="G73" s="25">
        <v>36</v>
      </c>
      <c r="H73" s="25">
        <v>30</v>
      </c>
      <c r="I73" s="25">
        <v>34</v>
      </c>
      <c r="J73" s="25">
        <v>18</v>
      </c>
      <c r="K73" s="25">
        <v>28</v>
      </c>
      <c r="L73" s="25">
        <v>33</v>
      </c>
      <c r="M73" s="26">
        <v>26</v>
      </c>
      <c r="N73" s="26">
        <v>29</v>
      </c>
      <c r="O73" s="26">
        <v>25</v>
      </c>
      <c r="P73" s="3">
        <v>44</v>
      </c>
      <c r="Q73" s="5">
        <f>SUM(E73:P73)</f>
        <v>345</v>
      </c>
      <c r="R73" s="6">
        <f>+Q73/(165+22+21+21+19)</f>
        <v>1.3911290322580645</v>
      </c>
      <c r="S73" s="27"/>
      <c r="T73" s="28"/>
    </row>
    <row r="74" spans="1:20" ht="19.5" customHeight="1">
      <c r="A74" s="2">
        <v>68</v>
      </c>
      <c r="B74" s="4" t="s">
        <v>53</v>
      </c>
      <c r="C74" s="4" t="s">
        <v>54</v>
      </c>
      <c r="D74" s="4" t="s">
        <v>184</v>
      </c>
      <c r="E74" s="25">
        <v>60</v>
      </c>
      <c r="F74" s="25">
        <v>37</v>
      </c>
      <c r="G74" s="25">
        <v>51</v>
      </c>
      <c r="H74" s="25">
        <v>39</v>
      </c>
      <c r="I74" s="25">
        <v>45</v>
      </c>
      <c r="J74" s="25">
        <v>56</v>
      </c>
      <c r="K74" s="25">
        <v>33</v>
      </c>
      <c r="L74" s="25">
        <v>57</v>
      </c>
      <c r="M74" s="25">
        <v>36</v>
      </c>
      <c r="N74" s="25">
        <v>52</v>
      </c>
      <c r="O74" s="29">
        <v>51</v>
      </c>
      <c r="P74" s="3">
        <v>18</v>
      </c>
      <c r="Q74" s="5">
        <f>SUM(E74:P74)</f>
        <v>535</v>
      </c>
      <c r="R74" s="6">
        <f>+Q74/(165+22+21+21+19)</f>
        <v>2.157258064516129</v>
      </c>
      <c r="S74" s="27"/>
      <c r="T74" s="28"/>
    </row>
    <row r="75" spans="1:20" ht="19.5" customHeight="1">
      <c r="A75" s="2">
        <v>69</v>
      </c>
      <c r="B75" s="3" t="s">
        <v>53</v>
      </c>
      <c r="C75" s="3" t="s">
        <v>123</v>
      </c>
      <c r="D75" s="4" t="s">
        <v>183</v>
      </c>
      <c r="E75" s="30"/>
      <c r="F75" s="30"/>
      <c r="G75" s="25">
        <v>27</v>
      </c>
      <c r="H75" s="25">
        <v>25</v>
      </c>
      <c r="I75" s="25">
        <v>22</v>
      </c>
      <c r="J75" s="25">
        <v>25</v>
      </c>
      <c r="K75" s="25">
        <v>18</v>
      </c>
      <c r="L75" s="25">
        <v>33</v>
      </c>
      <c r="M75" s="3">
        <v>34</v>
      </c>
      <c r="N75" s="3">
        <v>21</v>
      </c>
      <c r="O75" s="29">
        <v>40</v>
      </c>
      <c r="P75" s="3">
        <v>20</v>
      </c>
      <c r="Q75" s="5">
        <f>SUM(E75:P75)</f>
        <v>265</v>
      </c>
      <c r="R75" s="6">
        <f>+Q75/(121+22+21+21+19)</f>
        <v>1.2990196078431373</v>
      </c>
      <c r="S75" s="27"/>
      <c r="T75" s="28"/>
    </row>
    <row r="76" spans="1:20" ht="19.5" customHeight="1">
      <c r="A76" s="2">
        <v>70</v>
      </c>
      <c r="B76" s="3" t="s">
        <v>53</v>
      </c>
      <c r="C76" s="3" t="s">
        <v>55</v>
      </c>
      <c r="D76" s="4" t="s">
        <v>184</v>
      </c>
      <c r="E76" s="25">
        <v>13</v>
      </c>
      <c r="F76" s="25">
        <v>19</v>
      </c>
      <c r="G76" s="25">
        <v>16</v>
      </c>
      <c r="H76" s="25">
        <v>23</v>
      </c>
      <c r="I76" s="25">
        <v>17</v>
      </c>
      <c r="J76" s="25">
        <v>14</v>
      </c>
      <c r="K76" s="25">
        <v>14</v>
      </c>
      <c r="L76" s="25">
        <v>15</v>
      </c>
      <c r="M76" s="3">
        <v>11</v>
      </c>
      <c r="N76" s="26">
        <v>18</v>
      </c>
      <c r="O76" s="26">
        <v>21</v>
      </c>
      <c r="P76" s="3">
        <v>12</v>
      </c>
      <c r="Q76" s="5">
        <f>SUM(E76:P76)</f>
        <v>193</v>
      </c>
      <c r="R76" s="6">
        <f>+Q76/(165+22+21+21+19)</f>
        <v>0.7782258064516129</v>
      </c>
      <c r="S76" s="27"/>
      <c r="T76" s="28"/>
    </row>
    <row r="77" spans="1:20" ht="19.5" customHeight="1">
      <c r="A77" s="2">
        <v>71</v>
      </c>
      <c r="B77" s="55" t="s">
        <v>53</v>
      </c>
      <c r="C77" s="4" t="s">
        <v>56</v>
      </c>
      <c r="D77" s="4" t="s">
        <v>184</v>
      </c>
      <c r="E77" s="25">
        <v>89</v>
      </c>
      <c r="F77" s="25">
        <v>91</v>
      </c>
      <c r="G77" s="25">
        <v>116</v>
      </c>
      <c r="H77" s="25">
        <v>59</v>
      </c>
      <c r="I77" s="25">
        <v>85</v>
      </c>
      <c r="J77" s="25">
        <v>80</v>
      </c>
      <c r="K77" s="25">
        <v>58</v>
      </c>
      <c r="L77" s="25">
        <v>120</v>
      </c>
      <c r="M77" s="3">
        <v>76</v>
      </c>
      <c r="N77" s="26">
        <v>78</v>
      </c>
      <c r="O77" s="29">
        <v>73</v>
      </c>
      <c r="P77" s="3">
        <v>49</v>
      </c>
      <c r="Q77" s="5">
        <f>SUM(E77:P77)</f>
        <v>974</v>
      </c>
      <c r="R77" s="6">
        <f>+Q77/(165+22+21+21+19)</f>
        <v>3.9274193548387095</v>
      </c>
      <c r="S77" s="27"/>
      <c r="T77" s="28"/>
    </row>
    <row r="78" spans="1:20" ht="19.5" customHeight="1">
      <c r="A78" s="2">
        <v>72</v>
      </c>
      <c r="B78" s="4" t="s">
        <v>53</v>
      </c>
      <c r="C78" s="4" t="s">
        <v>162</v>
      </c>
      <c r="D78" s="4" t="s">
        <v>184</v>
      </c>
      <c r="E78" s="25">
        <v>38</v>
      </c>
      <c r="F78" s="25">
        <v>52</v>
      </c>
      <c r="G78" s="25">
        <v>52</v>
      </c>
      <c r="H78" s="25">
        <v>58</v>
      </c>
      <c r="I78" s="25">
        <v>38</v>
      </c>
      <c r="J78" s="25">
        <v>39</v>
      </c>
      <c r="K78" s="25">
        <v>46</v>
      </c>
      <c r="L78" s="25">
        <v>61</v>
      </c>
      <c r="M78" s="3">
        <v>59</v>
      </c>
      <c r="N78" s="26">
        <v>34</v>
      </c>
      <c r="O78" s="26">
        <v>41</v>
      </c>
      <c r="P78" s="3">
        <v>54</v>
      </c>
      <c r="Q78" s="5">
        <f>SUM(E78:P78)</f>
        <v>572</v>
      </c>
      <c r="R78" s="6">
        <f>+Q78/(165+22+21+21+19)</f>
        <v>2.306451612903226</v>
      </c>
      <c r="S78" s="27"/>
      <c r="T78" s="28"/>
    </row>
    <row r="79" spans="1:20" ht="19.5" customHeight="1">
      <c r="A79" s="2">
        <v>73</v>
      </c>
      <c r="B79" s="4" t="s">
        <v>53</v>
      </c>
      <c r="C79" s="4" t="s">
        <v>57</v>
      </c>
      <c r="D79" s="4" t="s">
        <v>184</v>
      </c>
      <c r="E79" s="25">
        <v>28</v>
      </c>
      <c r="F79" s="25">
        <v>30</v>
      </c>
      <c r="G79" s="25">
        <v>29</v>
      </c>
      <c r="H79" s="25">
        <v>15</v>
      </c>
      <c r="I79" s="25">
        <v>17</v>
      </c>
      <c r="J79" s="25">
        <v>16</v>
      </c>
      <c r="K79" s="25">
        <v>15</v>
      </c>
      <c r="L79" s="25">
        <v>13</v>
      </c>
      <c r="M79" s="26">
        <v>23</v>
      </c>
      <c r="N79" s="26">
        <v>20</v>
      </c>
      <c r="O79" s="29">
        <v>20</v>
      </c>
      <c r="P79" s="3">
        <v>17</v>
      </c>
      <c r="Q79" s="5">
        <f>SUM(E79:P79)</f>
        <v>243</v>
      </c>
      <c r="R79" s="6">
        <f>+Q79/(165+22+21+21+19)</f>
        <v>0.9798387096774194</v>
      </c>
      <c r="S79" s="27"/>
      <c r="T79" s="28"/>
    </row>
    <row r="80" spans="1:20" ht="19.5" customHeight="1">
      <c r="A80" s="2">
        <v>74</v>
      </c>
      <c r="B80" s="4" t="s">
        <v>53</v>
      </c>
      <c r="C80" s="4" t="s">
        <v>58</v>
      </c>
      <c r="D80" s="4" t="s">
        <v>183</v>
      </c>
      <c r="E80" s="25">
        <v>13</v>
      </c>
      <c r="F80" s="25">
        <v>5</v>
      </c>
      <c r="G80" s="25">
        <v>13</v>
      </c>
      <c r="H80" s="25">
        <v>10</v>
      </c>
      <c r="I80" s="25">
        <v>13</v>
      </c>
      <c r="J80" s="25">
        <v>15</v>
      </c>
      <c r="K80" s="25">
        <v>17</v>
      </c>
      <c r="L80" s="25">
        <v>16</v>
      </c>
      <c r="M80" s="3">
        <v>13</v>
      </c>
      <c r="N80" s="26">
        <v>6</v>
      </c>
      <c r="O80" s="29">
        <v>17</v>
      </c>
      <c r="P80" s="3">
        <v>11</v>
      </c>
      <c r="Q80" s="5">
        <f>SUM(E80:P80)</f>
        <v>149</v>
      </c>
      <c r="R80" s="6">
        <f>+Q80/(165+22+21+21+19)</f>
        <v>0.6008064516129032</v>
      </c>
      <c r="S80" s="27"/>
      <c r="T80" s="28"/>
    </row>
    <row r="81" spans="1:20" ht="19.5" customHeight="1">
      <c r="A81" s="2">
        <v>75</v>
      </c>
      <c r="B81" s="4" t="s">
        <v>53</v>
      </c>
      <c r="C81" s="4" t="s">
        <v>59</v>
      </c>
      <c r="D81" s="4" t="s">
        <v>183</v>
      </c>
      <c r="E81" s="25">
        <v>23</v>
      </c>
      <c r="F81" s="25">
        <v>17</v>
      </c>
      <c r="G81" s="25">
        <v>20</v>
      </c>
      <c r="H81" s="25">
        <v>17</v>
      </c>
      <c r="I81" s="25">
        <v>30</v>
      </c>
      <c r="J81" s="25">
        <v>23</v>
      </c>
      <c r="K81" s="25">
        <v>21</v>
      </c>
      <c r="L81" s="25">
        <v>19</v>
      </c>
      <c r="M81" s="3">
        <v>17</v>
      </c>
      <c r="N81" s="26">
        <v>18</v>
      </c>
      <c r="O81" s="29">
        <v>18</v>
      </c>
      <c r="P81" s="3">
        <v>18</v>
      </c>
      <c r="Q81" s="5">
        <f>SUM(E81:P81)</f>
        <v>241</v>
      </c>
      <c r="R81" s="6">
        <f>+Q81/(165+22+21+21+19)</f>
        <v>0.9717741935483871</v>
      </c>
      <c r="S81" s="27"/>
      <c r="T81" s="28"/>
    </row>
    <row r="82" spans="1:20" ht="19.5" customHeight="1">
      <c r="A82" s="2">
        <v>76</v>
      </c>
      <c r="B82" s="4" t="s">
        <v>60</v>
      </c>
      <c r="C82" s="4" t="s">
        <v>156</v>
      </c>
      <c r="D82" s="4" t="s">
        <v>183</v>
      </c>
      <c r="E82" s="30"/>
      <c r="F82" s="30"/>
      <c r="G82" s="30"/>
      <c r="H82" s="30"/>
      <c r="I82" s="30"/>
      <c r="J82" s="30"/>
      <c r="K82" s="30"/>
      <c r="L82" s="25">
        <v>13</v>
      </c>
      <c r="M82" s="3">
        <v>34</v>
      </c>
      <c r="N82" s="3">
        <v>26</v>
      </c>
      <c r="O82" s="29">
        <v>41</v>
      </c>
      <c r="P82" s="3">
        <v>27</v>
      </c>
      <c r="Q82" s="5">
        <f>SUM(E82:P82)</f>
        <v>141</v>
      </c>
      <c r="R82" s="6">
        <f>+Q82/(19+22+21+21+19)</f>
        <v>1.3823529411764706</v>
      </c>
      <c r="S82" s="27"/>
      <c r="T82" s="28"/>
    </row>
    <row r="83" spans="1:20" ht="19.5" customHeight="1">
      <c r="A83" s="2">
        <v>77</v>
      </c>
      <c r="B83" s="4" t="s">
        <v>60</v>
      </c>
      <c r="C83" s="4" t="s">
        <v>61</v>
      </c>
      <c r="D83" s="4" t="s">
        <v>183</v>
      </c>
      <c r="E83" s="25">
        <v>23</v>
      </c>
      <c r="F83" s="25">
        <v>31</v>
      </c>
      <c r="G83" s="25">
        <v>35</v>
      </c>
      <c r="H83" s="25">
        <v>20</v>
      </c>
      <c r="I83" s="25">
        <v>28</v>
      </c>
      <c r="J83" s="25">
        <v>21</v>
      </c>
      <c r="K83" s="25">
        <v>25</v>
      </c>
      <c r="L83" s="25">
        <v>31</v>
      </c>
      <c r="M83" s="3">
        <v>36</v>
      </c>
      <c r="N83" s="3">
        <v>15</v>
      </c>
      <c r="O83" s="29">
        <v>26</v>
      </c>
      <c r="P83" s="3">
        <v>13</v>
      </c>
      <c r="Q83" s="5">
        <f>SUM(E83:P83)</f>
        <v>304</v>
      </c>
      <c r="R83" s="6">
        <f>+Q83/(165+22+21+21+19)</f>
        <v>1.2258064516129032</v>
      </c>
      <c r="S83" s="27"/>
      <c r="T83" s="28"/>
    </row>
    <row r="84" spans="1:20" ht="19.5" customHeight="1">
      <c r="A84" s="2">
        <v>78</v>
      </c>
      <c r="B84" s="55" t="s">
        <v>60</v>
      </c>
      <c r="C84" s="4" t="s">
        <v>62</v>
      </c>
      <c r="D84" s="4" t="s">
        <v>184</v>
      </c>
      <c r="E84" s="25">
        <v>30</v>
      </c>
      <c r="F84" s="25">
        <v>17</v>
      </c>
      <c r="G84" s="25">
        <v>17</v>
      </c>
      <c r="H84" s="25">
        <v>11</v>
      </c>
      <c r="I84" s="25">
        <v>22</v>
      </c>
      <c r="J84" s="25">
        <v>25</v>
      </c>
      <c r="K84" s="25">
        <v>13</v>
      </c>
      <c r="L84" s="25">
        <v>16</v>
      </c>
      <c r="M84" s="3">
        <v>21</v>
      </c>
      <c r="N84" s="26">
        <v>18</v>
      </c>
      <c r="O84" s="26">
        <v>24</v>
      </c>
      <c r="P84" s="3">
        <v>8</v>
      </c>
      <c r="Q84" s="5">
        <f>SUM(E84:P84)</f>
        <v>222</v>
      </c>
      <c r="R84" s="6">
        <f>+Q84/(165+22+21+21+19)</f>
        <v>0.8951612903225806</v>
      </c>
      <c r="S84" s="27"/>
      <c r="T84" s="28"/>
    </row>
    <row r="85" spans="1:20" ht="19.5" customHeight="1">
      <c r="A85" s="2">
        <v>79</v>
      </c>
      <c r="B85" s="55" t="s">
        <v>60</v>
      </c>
      <c r="C85" s="4" t="s">
        <v>63</v>
      </c>
      <c r="D85" s="4" t="s">
        <v>184</v>
      </c>
      <c r="E85" s="25">
        <v>11</v>
      </c>
      <c r="F85" s="25">
        <v>5</v>
      </c>
      <c r="G85" s="25">
        <v>8</v>
      </c>
      <c r="H85" s="25">
        <v>5</v>
      </c>
      <c r="I85" s="25">
        <v>3</v>
      </c>
      <c r="J85" s="25">
        <v>5</v>
      </c>
      <c r="K85" s="25">
        <v>3</v>
      </c>
      <c r="L85" s="25">
        <v>8</v>
      </c>
      <c r="M85" s="3">
        <v>26</v>
      </c>
      <c r="N85" s="26">
        <v>43</v>
      </c>
      <c r="O85" s="29">
        <v>16</v>
      </c>
      <c r="P85" s="3">
        <v>31</v>
      </c>
      <c r="Q85" s="5">
        <f>SUM(E85:P85)</f>
        <v>164</v>
      </c>
      <c r="R85" s="6">
        <f>+Q85/(165+22+21+21+19)</f>
        <v>0.6612903225806451</v>
      </c>
      <c r="S85" s="27"/>
      <c r="T85" s="28"/>
    </row>
    <row r="86" spans="1:20" ht="19.5" customHeight="1">
      <c r="A86" s="2">
        <v>80</v>
      </c>
      <c r="B86" s="4" t="s">
        <v>60</v>
      </c>
      <c r="C86" s="4" t="s">
        <v>146</v>
      </c>
      <c r="D86" s="4" t="s">
        <v>183</v>
      </c>
      <c r="E86" s="25">
        <v>5</v>
      </c>
      <c r="F86" s="25">
        <v>5</v>
      </c>
      <c r="G86" s="25">
        <v>13</v>
      </c>
      <c r="H86" s="25">
        <v>8</v>
      </c>
      <c r="I86" s="25">
        <v>8</v>
      </c>
      <c r="J86" s="25">
        <v>7</v>
      </c>
      <c r="K86" s="25">
        <v>8</v>
      </c>
      <c r="L86" s="25">
        <v>5</v>
      </c>
      <c r="M86" s="25">
        <v>13</v>
      </c>
      <c r="N86" s="26">
        <v>7</v>
      </c>
      <c r="O86" s="29">
        <v>14</v>
      </c>
      <c r="P86" s="3">
        <v>3</v>
      </c>
      <c r="Q86" s="5">
        <f>SUM(E86:P86)</f>
        <v>96</v>
      </c>
      <c r="R86" s="6">
        <f>+Q86/(165+22+21+21+19)</f>
        <v>0.3870967741935484</v>
      </c>
      <c r="S86" s="27"/>
      <c r="T86" s="28"/>
    </row>
    <row r="87" spans="1:20" ht="19.5" customHeight="1">
      <c r="A87" s="2">
        <v>81</v>
      </c>
      <c r="B87" s="4" t="s">
        <v>60</v>
      </c>
      <c r="C87" s="4" t="s">
        <v>124</v>
      </c>
      <c r="D87" s="4" t="s">
        <v>184</v>
      </c>
      <c r="E87" s="30"/>
      <c r="F87" s="30"/>
      <c r="G87" s="25">
        <v>12</v>
      </c>
      <c r="H87" s="25">
        <v>17</v>
      </c>
      <c r="I87" s="25">
        <v>41</v>
      </c>
      <c r="J87" s="25">
        <v>35</v>
      </c>
      <c r="K87" s="25">
        <v>23</v>
      </c>
      <c r="L87" s="25">
        <v>13</v>
      </c>
      <c r="M87" s="3">
        <v>12</v>
      </c>
      <c r="N87" s="3">
        <v>18</v>
      </c>
      <c r="O87" s="29">
        <v>33</v>
      </c>
      <c r="P87" s="3">
        <v>8</v>
      </c>
      <c r="Q87" s="5">
        <f>SUM(E87:P87)</f>
        <v>212</v>
      </c>
      <c r="R87" s="6">
        <f>+Q87/(121+22+21+21+19)</f>
        <v>1.0392156862745099</v>
      </c>
      <c r="S87" s="27"/>
      <c r="T87" s="28"/>
    </row>
    <row r="88" spans="1:20" ht="19.5" customHeight="1">
      <c r="A88" s="2">
        <v>82</v>
      </c>
      <c r="B88" s="3" t="s">
        <v>60</v>
      </c>
      <c r="C88" s="3" t="s">
        <v>136</v>
      </c>
      <c r="D88" s="4" t="s">
        <v>183</v>
      </c>
      <c r="E88" s="25">
        <v>5</v>
      </c>
      <c r="F88" s="25">
        <v>5</v>
      </c>
      <c r="G88" s="25">
        <v>4</v>
      </c>
      <c r="H88" s="25">
        <v>2</v>
      </c>
      <c r="I88" s="25">
        <v>4</v>
      </c>
      <c r="J88" s="25">
        <v>3</v>
      </c>
      <c r="K88" s="25">
        <v>8</v>
      </c>
      <c r="L88" s="25">
        <v>7</v>
      </c>
      <c r="M88" s="3">
        <v>2</v>
      </c>
      <c r="N88" s="26">
        <v>7</v>
      </c>
      <c r="O88" s="29">
        <v>9</v>
      </c>
      <c r="P88" s="3">
        <v>2</v>
      </c>
      <c r="Q88" s="5">
        <f>SUM(E88:P88)</f>
        <v>58</v>
      </c>
      <c r="R88" s="6">
        <f>+Q88/(165+22+21+21+19)</f>
        <v>0.23387096774193547</v>
      </c>
      <c r="S88" s="27"/>
      <c r="T88" s="28"/>
    </row>
    <row r="89" spans="1:20" ht="19.5" customHeight="1">
      <c r="A89" s="2">
        <v>83</v>
      </c>
      <c r="B89" s="55" t="s">
        <v>60</v>
      </c>
      <c r="C89" s="4" t="s">
        <v>64</v>
      </c>
      <c r="D89" s="4" t="s">
        <v>184</v>
      </c>
      <c r="E89" s="25">
        <v>30</v>
      </c>
      <c r="F89" s="25">
        <v>36</v>
      </c>
      <c r="G89" s="25">
        <v>33</v>
      </c>
      <c r="H89" s="25">
        <v>38</v>
      </c>
      <c r="I89" s="25">
        <v>19</v>
      </c>
      <c r="J89" s="25">
        <v>41</v>
      </c>
      <c r="K89" s="25">
        <v>38</v>
      </c>
      <c r="L89" s="25">
        <v>21</v>
      </c>
      <c r="M89" s="3">
        <v>46</v>
      </c>
      <c r="N89" s="26">
        <v>40</v>
      </c>
      <c r="O89" s="29">
        <v>40</v>
      </c>
      <c r="P89" s="3">
        <v>55</v>
      </c>
      <c r="Q89" s="5">
        <f>SUM(E89:P89)</f>
        <v>437</v>
      </c>
      <c r="R89" s="6">
        <f>+Q89/(165+22+21+21+19)</f>
        <v>1.7620967741935485</v>
      </c>
      <c r="S89" s="27"/>
      <c r="T89" s="28"/>
    </row>
    <row r="90" spans="1:20" ht="19.5" customHeight="1">
      <c r="A90" s="2">
        <v>84</v>
      </c>
      <c r="B90" s="4" t="s">
        <v>60</v>
      </c>
      <c r="C90" s="4" t="s">
        <v>151</v>
      </c>
      <c r="D90" s="4" t="s">
        <v>183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">
        <v>1</v>
      </c>
      <c r="P90" s="3">
        <v>4</v>
      </c>
      <c r="Q90" s="5">
        <f>SUM(E90:P90)</f>
        <v>5</v>
      </c>
      <c r="R90" s="6">
        <f>+Q90/(21+19)</f>
        <v>0.125</v>
      </c>
      <c r="S90" s="27"/>
      <c r="T90" s="28"/>
    </row>
    <row r="91" spans="1:20" ht="19.5" customHeight="1">
      <c r="A91" s="2">
        <v>85</v>
      </c>
      <c r="B91" s="4" t="s">
        <v>65</v>
      </c>
      <c r="C91" s="4" t="s">
        <v>66</v>
      </c>
      <c r="D91" s="4" t="s">
        <v>183</v>
      </c>
      <c r="E91" s="25">
        <v>11</v>
      </c>
      <c r="F91" s="25">
        <v>37</v>
      </c>
      <c r="G91" s="25">
        <v>30</v>
      </c>
      <c r="H91" s="25">
        <v>21</v>
      </c>
      <c r="I91" s="25">
        <v>16</v>
      </c>
      <c r="J91" s="25">
        <v>16</v>
      </c>
      <c r="K91" s="25">
        <v>17</v>
      </c>
      <c r="L91" s="25">
        <v>15</v>
      </c>
      <c r="M91" s="3">
        <v>18</v>
      </c>
      <c r="N91" s="26">
        <v>21</v>
      </c>
      <c r="O91" s="29">
        <v>23</v>
      </c>
      <c r="P91" s="3">
        <v>25</v>
      </c>
      <c r="Q91" s="5">
        <f>SUM(E91:P91)</f>
        <v>250</v>
      </c>
      <c r="R91" s="6">
        <f>+Q91/(165+22+21+21+19)</f>
        <v>1.0080645161290323</v>
      </c>
      <c r="S91" s="27"/>
      <c r="T91" s="28"/>
    </row>
    <row r="92" spans="1:20" ht="19.5" customHeight="1">
      <c r="A92" s="2">
        <v>86</v>
      </c>
      <c r="B92" s="4" t="s">
        <v>65</v>
      </c>
      <c r="C92" s="4" t="s">
        <v>67</v>
      </c>
      <c r="D92" s="4" t="s">
        <v>184</v>
      </c>
      <c r="E92" s="25">
        <v>14</v>
      </c>
      <c r="F92" s="25">
        <v>22</v>
      </c>
      <c r="G92" s="25">
        <v>13</v>
      </c>
      <c r="H92" s="25">
        <v>17</v>
      </c>
      <c r="I92" s="25">
        <v>22</v>
      </c>
      <c r="J92" s="25">
        <v>21</v>
      </c>
      <c r="K92" s="25">
        <v>17</v>
      </c>
      <c r="L92" s="25">
        <v>48</v>
      </c>
      <c r="M92" s="3">
        <v>20</v>
      </c>
      <c r="N92" s="26">
        <v>25</v>
      </c>
      <c r="O92" s="29">
        <v>37</v>
      </c>
      <c r="P92" s="3">
        <v>34</v>
      </c>
      <c r="Q92" s="5">
        <f>SUM(E92:P92)</f>
        <v>290</v>
      </c>
      <c r="R92" s="6">
        <f>+Q92/(165+22+21+21+19)</f>
        <v>1.1693548387096775</v>
      </c>
      <c r="S92" s="27"/>
      <c r="T92" s="28"/>
    </row>
    <row r="93" spans="1:20" ht="19.5" customHeight="1">
      <c r="A93" s="2">
        <v>87</v>
      </c>
      <c r="B93" s="4" t="s">
        <v>65</v>
      </c>
      <c r="C93" s="4" t="s">
        <v>65</v>
      </c>
      <c r="D93" s="4" t="s">
        <v>184</v>
      </c>
      <c r="E93" s="25">
        <v>22</v>
      </c>
      <c r="F93" s="25">
        <v>17</v>
      </c>
      <c r="G93" s="25">
        <v>30</v>
      </c>
      <c r="H93" s="25">
        <v>18</v>
      </c>
      <c r="I93" s="25">
        <v>37</v>
      </c>
      <c r="J93" s="25">
        <v>20</v>
      </c>
      <c r="K93" s="25">
        <v>10</v>
      </c>
      <c r="L93" s="25">
        <v>4</v>
      </c>
      <c r="M93" s="3">
        <v>4</v>
      </c>
      <c r="N93" s="26">
        <v>10</v>
      </c>
      <c r="O93" s="39">
        <v>29</v>
      </c>
      <c r="P93" s="3">
        <v>18</v>
      </c>
      <c r="Q93" s="5">
        <f>SUM(E93:P93)</f>
        <v>219</v>
      </c>
      <c r="R93" s="6">
        <f>+Q93/(165+22+21+21+19)</f>
        <v>0.8830645161290323</v>
      </c>
      <c r="S93" s="27"/>
      <c r="T93" s="28"/>
    </row>
    <row r="94" spans="1:20" ht="19.5" customHeight="1">
      <c r="A94" s="2">
        <v>88</v>
      </c>
      <c r="B94" s="4" t="s">
        <v>68</v>
      </c>
      <c r="C94" s="4" t="s">
        <v>113</v>
      </c>
      <c r="D94" s="4" t="s">
        <v>183</v>
      </c>
      <c r="E94" s="25">
        <v>51</v>
      </c>
      <c r="F94" s="25">
        <v>42</v>
      </c>
      <c r="G94" s="25">
        <v>62</v>
      </c>
      <c r="H94" s="25">
        <v>35</v>
      </c>
      <c r="I94" s="25">
        <v>37</v>
      </c>
      <c r="J94" s="25">
        <v>29</v>
      </c>
      <c r="K94" s="25">
        <v>27</v>
      </c>
      <c r="L94" s="25">
        <v>48</v>
      </c>
      <c r="M94" s="3">
        <v>49</v>
      </c>
      <c r="N94" s="26">
        <v>34</v>
      </c>
      <c r="O94" s="29">
        <v>43</v>
      </c>
      <c r="P94" s="3">
        <v>30</v>
      </c>
      <c r="Q94" s="5">
        <f>SUM(E94:P94)</f>
        <v>487</v>
      </c>
      <c r="R94" s="6">
        <f>+Q94/(165+22+21+21+19)</f>
        <v>1.9637096774193548</v>
      </c>
      <c r="S94" s="27"/>
      <c r="T94" s="28"/>
    </row>
    <row r="95" spans="1:20" ht="19.5" customHeight="1">
      <c r="A95" s="2">
        <v>89</v>
      </c>
      <c r="B95" s="4" t="s">
        <v>68</v>
      </c>
      <c r="C95" s="4" t="s">
        <v>69</v>
      </c>
      <c r="D95" s="4" t="s">
        <v>183</v>
      </c>
      <c r="E95" s="25">
        <v>50</v>
      </c>
      <c r="F95" s="25">
        <v>26</v>
      </c>
      <c r="G95" s="25">
        <v>34</v>
      </c>
      <c r="H95" s="25">
        <v>21</v>
      </c>
      <c r="I95" s="25">
        <v>29</v>
      </c>
      <c r="J95" s="25">
        <v>37</v>
      </c>
      <c r="K95" s="25">
        <v>25</v>
      </c>
      <c r="L95" s="25">
        <v>14</v>
      </c>
      <c r="M95" s="3">
        <v>16</v>
      </c>
      <c r="N95" s="26">
        <v>20</v>
      </c>
      <c r="O95" s="26">
        <v>34</v>
      </c>
      <c r="P95" s="3">
        <v>15</v>
      </c>
      <c r="Q95" s="5">
        <f>SUM(E95:P95)</f>
        <v>321</v>
      </c>
      <c r="R95" s="6">
        <f>+Q95/(165+22+21+21+19)</f>
        <v>1.2943548387096775</v>
      </c>
      <c r="S95" s="27"/>
      <c r="T95" s="28"/>
    </row>
    <row r="96" spans="1:20" ht="19.5" customHeight="1">
      <c r="A96" s="2">
        <v>90</v>
      </c>
      <c r="B96" s="3" t="s">
        <v>68</v>
      </c>
      <c r="C96" s="3" t="s">
        <v>70</v>
      </c>
      <c r="D96" s="4" t="s">
        <v>183</v>
      </c>
      <c r="E96" s="25">
        <v>28</v>
      </c>
      <c r="F96" s="25">
        <v>30</v>
      </c>
      <c r="G96" s="25">
        <v>18</v>
      </c>
      <c r="H96" s="25">
        <v>21</v>
      </c>
      <c r="I96" s="25">
        <v>20</v>
      </c>
      <c r="J96" s="25">
        <v>15</v>
      </c>
      <c r="K96" s="25">
        <v>10</v>
      </c>
      <c r="L96" s="25">
        <v>22</v>
      </c>
      <c r="M96" s="3">
        <v>38</v>
      </c>
      <c r="N96" s="26">
        <v>20</v>
      </c>
      <c r="O96" s="29">
        <v>25</v>
      </c>
      <c r="P96" s="3">
        <v>23</v>
      </c>
      <c r="Q96" s="5">
        <f>SUM(E96:P96)</f>
        <v>270</v>
      </c>
      <c r="R96" s="6">
        <f>+Q96/(165+22+21+21+19)</f>
        <v>1.0887096774193548</v>
      </c>
      <c r="S96" s="27"/>
      <c r="T96" s="28"/>
    </row>
    <row r="97" spans="1:20" ht="19.5" customHeight="1">
      <c r="A97" s="2">
        <v>91</v>
      </c>
      <c r="B97" s="55" t="s">
        <v>68</v>
      </c>
      <c r="C97" s="4" t="s">
        <v>71</v>
      </c>
      <c r="D97" s="4" t="s">
        <v>183</v>
      </c>
      <c r="E97" s="25">
        <v>52</v>
      </c>
      <c r="F97" s="25">
        <v>83</v>
      </c>
      <c r="G97" s="25">
        <v>84</v>
      </c>
      <c r="H97" s="25">
        <v>68</v>
      </c>
      <c r="I97" s="25">
        <v>55</v>
      </c>
      <c r="J97" s="25">
        <v>44</v>
      </c>
      <c r="K97" s="25">
        <v>37</v>
      </c>
      <c r="L97" s="25">
        <v>48</v>
      </c>
      <c r="M97" s="3">
        <v>40</v>
      </c>
      <c r="N97" s="26">
        <v>33</v>
      </c>
      <c r="O97" s="29">
        <v>33</v>
      </c>
      <c r="P97" s="3">
        <v>43</v>
      </c>
      <c r="Q97" s="5">
        <f>SUM(E97:P97)</f>
        <v>620</v>
      </c>
      <c r="R97" s="6">
        <f>+Q97/(165+22+21+21+19)</f>
        <v>2.5</v>
      </c>
      <c r="S97" s="27"/>
      <c r="T97" s="28"/>
    </row>
    <row r="98" spans="1:20" ht="19.5" customHeight="1">
      <c r="A98" s="2">
        <v>92</v>
      </c>
      <c r="B98" s="4" t="s">
        <v>68</v>
      </c>
      <c r="C98" s="4" t="s">
        <v>72</v>
      </c>
      <c r="D98" s="4" t="s">
        <v>183</v>
      </c>
      <c r="E98" s="25">
        <v>35</v>
      </c>
      <c r="F98" s="25">
        <v>34</v>
      </c>
      <c r="G98" s="25">
        <v>30</v>
      </c>
      <c r="H98" s="25">
        <v>32</v>
      </c>
      <c r="I98" s="25">
        <v>15</v>
      </c>
      <c r="J98" s="25">
        <v>21</v>
      </c>
      <c r="K98" s="25">
        <v>19</v>
      </c>
      <c r="L98" s="25">
        <v>15</v>
      </c>
      <c r="M98" s="3">
        <v>5</v>
      </c>
      <c r="N98" s="26">
        <v>30</v>
      </c>
      <c r="O98" s="26">
        <v>26</v>
      </c>
      <c r="P98" s="3">
        <v>29</v>
      </c>
      <c r="Q98" s="5">
        <f>SUM(E98:P98)</f>
        <v>291</v>
      </c>
      <c r="R98" s="6">
        <f>+Q98/(165+22+21+21+19)</f>
        <v>1.1733870967741935</v>
      </c>
      <c r="S98" s="27"/>
      <c r="T98" s="28"/>
    </row>
    <row r="99" spans="1:20" ht="19.5" customHeight="1">
      <c r="A99" s="2">
        <v>93</v>
      </c>
      <c r="B99" s="55" t="s">
        <v>68</v>
      </c>
      <c r="C99" s="4" t="s">
        <v>73</v>
      </c>
      <c r="D99" s="4" t="s">
        <v>184</v>
      </c>
      <c r="E99" s="25">
        <v>24</v>
      </c>
      <c r="F99" s="25">
        <v>43</v>
      </c>
      <c r="G99" s="25">
        <v>39</v>
      </c>
      <c r="H99" s="25">
        <v>26</v>
      </c>
      <c r="I99" s="25">
        <v>24</v>
      </c>
      <c r="J99" s="25">
        <v>38</v>
      </c>
      <c r="K99" s="25">
        <v>23</v>
      </c>
      <c r="L99" s="25">
        <v>16</v>
      </c>
      <c r="M99" s="3">
        <v>17</v>
      </c>
      <c r="N99" s="26">
        <v>20</v>
      </c>
      <c r="O99" s="29">
        <v>44</v>
      </c>
      <c r="P99" s="3">
        <v>31</v>
      </c>
      <c r="Q99" s="5">
        <f>SUM(E99:P99)</f>
        <v>345</v>
      </c>
      <c r="R99" s="6">
        <f>+Q99/(165+22+21+21+19)</f>
        <v>1.3911290322580645</v>
      </c>
      <c r="S99" s="27"/>
      <c r="T99" s="28"/>
    </row>
    <row r="100" spans="1:20" ht="19.5" customHeight="1">
      <c r="A100" s="2">
        <v>94</v>
      </c>
      <c r="B100" s="4" t="s">
        <v>68</v>
      </c>
      <c r="C100" s="4" t="s">
        <v>130</v>
      </c>
      <c r="D100" s="4" t="s">
        <v>184</v>
      </c>
      <c r="E100" s="30"/>
      <c r="F100" s="30"/>
      <c r="G100" s="30"/>
      <c r="H100" s="30"/>
      <c r="I100" s="25">
        <v>13</v>
      </c>
      <c r="J100" s="25">
        <v>35</v>
      </c>
      <c r="K100" s="25">
        <v>28</v>
      </c>
      <c r="L100" s="25">
        <v>41</v>
      </c>
      <c r="M100" s="3">
        <v>41</v>
      </c>
      <c r="N100" s="3">
        <v>51</v>
      </c>
      <c r="O100" s="29">
        <v>47</v>
      </c>
      <c r="P100" s="3">
        <v>17</v>
      </c>
      <c r="Q100" s="5">
        <f>SUM(E100:P100)</f>
        <v>273</v>
      </c>
      <c r="R100" s="6">
        <f>+Q100/(20+19+19+21+22+21+21+19)</f>
        <v>1.6851851851851851</v>
      </c>
      <c r="S100" s="27"/>
      <c r="T100" s="28"/>
    </row>
    <row r="101" spans="1:20" ht="19.5" customHeight="1">
      <c r="A101" s="2">
        <v>95</v>
      </c>
      <c r="B101" s="4" t="s">
        <v>68</v>
      </c>
      <c r="C101" s="4" t="s">
        <v>74</v>
      </c>
      <c r="D101" s="4" t="s">
        <v>184</v>
      </c>
      <c r="E101" s="25">
        <v>15</v>
      </c>
      <c r="F101" s="25">
        <v>7</v>
      </c>
      <c r="G101" s="25">
        <v>9</v>
      </c>
      <c r="H101" s="25">
        <v>21</v>
      </c>
      <c r="I101" s="25">
        <v>9</v>
      </c>
      <c r="J101" s="25">
        <v>8</v>
      </c>
      <c r="K101" s="25">
        <v>9</v>
      </c>
      <c r="L101" s="25">
        <v>6</v>
      </c>
      <c r="M101" s="3">
        <v>9</v>
      </c>
      <c r="N101" s="26">
        <v>21</v>
      </c>
      <c r="O101" s="29">
        <v>19</v>
      </c>
      <c r="P101" s="3">
        <v>7</v>
      </c>
      <c r="Q101" s="5">
        <f>SUM(E101:P101)</f>
        <v>140</v>
      </c>
      <c r="R101" s="6">
        <f>+Q101/(165+22+21+21+19)</f>
        <v>0.5645161290322581</v>
      </c>
      <c r="S101" s="27"/>
      <c r="T101" s="28"/>
    </row>
    <row r="102" spans="1:20" ht="19.5" customHeight="1">
      <c r="A102" s="2">
        <v>96</v>
      </c>
      <c r="B102" s="4" t="s">
        <v>68</v>
      </c>
      <c r="C102" s="4" t="s">
        <v>75</v>
      </c>
      <c r="D102" s="4" t="s">
        <v>183</v>
      </c>
      <c r="E102" s="25">
        <v>47</v>
      </c>
      <c r="F102" s="25">
        <v>56</v>
      </c>
      <c r="G102" s="25">
        <v>51</v>
      </c>
      <c r="H102" s="25">
        <v>52</v>
      </c>
      <c r="I102" s="25">
        <v>52</v>
      </c>
      <c r="J102" s="25">
        <v>38</v>
      </c>
      <c r="K102" s="25">
        <v>24</v>
      </c>
      <c r="L102" s="25">
        <v>36</v>
      </c>
      <c r="M102" s="3">
        <v>27</v>
      </c>
      <c r="N102" s="26">
        <v>31</v>
      </c>
      <c r="O102" s="29">
        <v>33</v>
      </c>
      <c r="P102" s="3">
        <v>33</v>
      </c>
      <c r="Q102" s="5">
        <f>SUM(E102:P102)</f>
        <v>480</v>
      </c>
      <c r="R102" s="6">
        <f>+Q102/(165+22+21+21+19)</f>
        <v>1.935483870967742</v>
      </c>
      <c r="S102" s="27"/>
      <c r="T102" s="28"/>
    </row>
    <row r="103" spans="1:20" ht="19.5" customHeight="1">
      <c r="A103" s="2">
        <v>97</v>
      </c>
      <c r="B103" s="4" t="s">
        <v>68</v>
      </c>
      <c r="C103" s="4" t="s">
        <v>76</v>
      </c>
      <c r="D103" s="4" t="s">
        <v>183</v>
      </c>
      <c r="E103" s="25">
        <v>43</v>
      </c>
      <c r="F103" s="25">
        <v>38</v>
      </c>
      <c r="G103" s="25">
        <v>21</v>
      </c>
      <c r="H103" s="25">
        <v>44</v>
      </c>
      <c r="I103" s="25">
        <v>15</v>
      </c>
      <c r="J103" s="25">
        <v>26</v>
      </c>
      <c r="K103" s="25">
        <v>31</v>
      </c>
      <c r="L103" s="25">
        <v>43</v>
      </c>
      <c r="M103" s="3">
        <v>36</v>
      </c>
      <c r="N103" s="26">
        <v>22</v>
      </c>
      <c r="O103" s="29">
        <v>34</v>
      </c>
      <c r="P103" s="3">
        <v>26</v>
      </c>
      <c r="Q103" s="5">
        <f>SUM(E103:P103)</f>
        <v>379</v>
      </c>
      <c r="R103" s="6">
        <f>+Q103/(165+22+21+21+19)</f>
        <v>1.528225806451613</v>
      </c>
      <c r="S103" s="27"/>
      <c r="T103" s="28"/>
    </row>
    <row r="104" spans="1:20" ht="19.5" customHeight="1">
      <c r="A104" s="2">
        <v>98</v>
      </c>
      <c r="B104" s="4" t="s">
        <v>68</v>
      </c>
      <c r="C104" s="4" t="s">
        <v>144</v>
      </c>
      <c r="D104" s="4" t="s">
        <v>183</v>
      </c>
      <c r="E104" s="25">
        <v>20</v>
      </c>
      <c r="F104" s="25">
        <v>30</v>
      </c>
      <c r="G104" s="25">
        <v>13</v>
      </c>
      <c r="H104" s="25">
        <v>14</v>
      </c>
      <c r="I104" s="25">
        <v>21</v>
      </c>
      <c r="J104" s="25">
        <v>19</v>
      </c>
      <c r="K104" s="25">
        <v>14</v>
      </c>
      <c r="L104" s="25">
        <v>51</v>
      </c>
      <c r="M104" s="25">
        <v>32</v>
      </c>
      <c r="N104" s="25">
        <v>39</v>
      </c>
      <c r="O104" s="29">
        <v>21</v>
      </c>
      <c r="P104" s="39">
        <v>26</v>
      </c>
      <c r="Q104" s="5">
        <f>SUM(E104:P104)</f>
        <v>300</v>
      </c>
      <c r="R104" s="6">
        <f>+Q104/(165+22+21+21+19)</f>
        <v>1.2096774193548387</v>
      </c>
      <c r="S104" s="27"/>
      <c r="T104" s="28"/>
    </row>
    <row r="105" spans="1:20" ht="19.5" customHeight="1">
      <c r="A105" s="2">
        <v>99</v>
      </c>
      <c r="B105" s="55" t="s">
        <v>68</v>
      </c>
      <c r="C105" s="4" t="s">
        <v>68</v>
      </c>
      <c r="D105" s="4" t="s">
        <v>183</v>
      </c>
      <c r="E105" s="25">
        <v>96</v>
      </c>
      <c r="F105" s="25">
        <v>114</v>
      </c>
      <c r="G105" s="25">
        <v>109</v>
      </c>
      <c r="H105" s="25">
        <v>58</v>
      </c>
      <c r="I105" s="25">
        <v>83</v>
      </c>
      <c r="J105" s="25">
        <v>60</v>
      </c>
      <c r="K105" s="25">
        <v>64</v>
      </c>
      <c r="L105" s="25">
        <v>84</v>
      </c>
      <c r="M105" s="3">
        <v>49</v>
      </c>
      <c r="N105" s="26">
        <v>107</v>
      </c>
      <c r="O105" s="29">
        <v>98</v>
      </c>
      <c r="P105" s="3">
        <v>111</v>
      </c>
      <c r="Q105" s="5">
        <f>SUM(E105:P105)</f>
        <v>1033</v>
      </c>
      <c r="R105" s="6">
        <f>+Q105/(165+22+21+21+19)</f>
        <v>4.165322580645161</v>
      </c>
      <c r="S105" s="27"/>
      <c r="T105" s="28"/>
    </row>
    <row r="106" spans="1:20" ht="19.5" customHeight="1">
      <c r="A106" s="2">
        <v>100</v>
      </c>
      <c r="B106" s="4" t="s">
        <v>68</v>
      </c>
      <c r="C106" s="4" t="s">
        <v>132</v>
      </c>
      <c r="D106" s="4" t="s">
        <v>183</v>
      </c>
      <c r="E106" s="25">
        <v>67</v>
      </c>
      <c r="F106" s="25">
        <v>70</v>
      </c>
      <c r="G106" s="25">
        <v>63</v>
      </c>
      <c r="H106" s="25">
        <v>51</v>
      </c>
      <c r="I106" s="25">
        <v>32</v>
      </c>
      <c r="J106" s="25">
        <v>37</v>
      </c>
      <c r="K106" s="25">
        <v>31</v>
      </c>
      <c r="L106" s="25">
        <v>35</v>
      </c>
      <c r="M106" s="3">
        <v>50</v>
      </c>
      <c r="N106" s="26">
        <v>45</v>
      </c>
      <c r="O106" s="29">
        <v>38</v>
      </c>
      <c r="P106" s="3">
        <v>42</v>
      </c>
      <c r="Q106" s="5">
        <f>SUM(E106:P106)</f>
        <v>561</v>
      </c>
      <c r="R106" s="6">
        <f>+Q106/(165+22+21+21+19)</f>
        <v>2.2620967741935485</v>
      </c>
      <c r="S106" s="27"/>
      <c r="T106" s="28"/>
    </row>
    <row r="107" spans="1:20" ht="19.5" customHeight="1">
      <c r="A107" s="2">
        <v>101</v>
      </c>
      <c r="B107" s="4" t="s">
        <v>68</v>
      </c>
      <c r="C107" s="4" t="s">
        <v>77</v>
      </c>
      <c r="D107" s="4" t="s">
        <v>183</v>
      </c>
      <c r="E107" s="25">
        <v>29</v>
      </c>
      <c r="F107" s="25">
        <v>33</v>
      </c>
      <c r="G107" s="25">
        <v>51</v>
      </c>
      <c r="H107" s="25">
        <v>34</v>
      </c>
      <c r="I107" s="25">
        <v>26</v>
      </c>
      <c r="J107" s="25">
        <v>22</v>
      </c>
      <c r="K107" s="25">
        <v>19</v>
      </c>
      <c r="L107" s="25">
        <v>23</v>
      </c>
      <c r="M107" s="3">
        <v>31</v>
      </c>
      <c r="N107" s="26">
        <v>29</v>
      </c>
      <c r="O107" s="29">
        <v>28</v>
      </c>
      <c r="P107" s="3">
        <v>15</v>
      </c>
      <c r="Q107" s="5">
        <f>SUM(E107:P107)</f>
        <v>340</v>
      </c>
      <c r="R107" s="6">
        <f>+Q107/(165+22+21+21+19)</f>
        <v>1.3709677419354838</v>
      </c>
      <c r="S107" s="27"/>
      <c r="T107" s="28"/>
    </row>
    <row r="108" spans="1:20" ht="19.5" customHeight="1">
      <c r="A108" s="2">
        <v>102</v>
      </c>
      <c r="B108" s="55" t="s">
        <v>68</v>
      </c>
      <c r="C108" s="4" t="s">
        <v>128</v>
      </c>
      <c r="D108" s="4" t="s">
        <v>183</v>
      </c>
      <c r="E108" s="30"/>
      <c r="F108" s="30"/>
      <c r="G108" s="30"/>
      <c r="H108" s="25">
        <v>35</v>
      </c>
      <c r="I108" s="25">
        <v>36</v>
      </c>
      <c r="J108" s="25">
        <v>42</v>
      </c>
      <c r="K108" s="25">
        <v>26</v>
      </c>
      <c r="L108" s="25">
        <v>32</v>
      </c>
      <c r="M108" s="3">
        <v>50</v>
      </c>
      <c r="N108" s="3">
        <v>43</v>
      </c>
      <c r="O108" s="29">
        <v>28</v>
      </c>
      <c r="P108" s="3">
        <v>18</v>
      </c>
      <c r="Q108" s="5">
        <f>SUM(E108:P108)</f>
        <v>310</v>
      </c>
      <c r="R108" s="6">
        <f>+Q108/(22+20+19+19+21+22+21+21+19)</f>
        <v>1.684782608695652</v>
      </c>
      <c r="S108" s="27"/>
      <c r="T108" s="28"/>
    </row>
    <row r="109" spans="1:20" ht="19.5" customHeight="1">
      <c r="A109" s="2">
        <v>103</v>
      </c>
      <c r="B109" s="4" t="s">
        <v>68</v>
      </c>
      <c r="C109" s="4" t="s">
        <v>178</v>
      </c>
      <c r="D109" s="4" t="s">
        <v>183</v>
      </c>
      <c r="E109" s="30"/>
      <c r="F109" s="30"/>
      <c r="G109" s="30"/>
      <c r="H109" s="30"/>
      <c r="I109" s="30"/>
      <c r="J109" s="30"/>
      <c r="K109" s="30"/>
      <c r="L109" s="30"/>
      <c r="M109" s="31"/>
      <c r="N109" s="32"/>
      <c r="O109" s="33"/>
      <c r="P109" s="31"/>
      <c r="Q109" s="5">
        <f>SUM(E109:P109)</f>
        <v>0</v>
      </c>
      <c r="R109" s="6">
        <f>+Q109/(165+22+21+21+19)</f>
        <v>0</v>
      </c>
      <c r="S109" s="27"/>
      <c r="T109" s="28"/>
    </row>
    <row r="110" spans="1:20" ht="19.5" customHeight="1">
      <c r="A110" s="2">
        <v>104</v>
      </c>
      <c r="B110" s="4" t="s">
        <v>68</v>
      </c>
      <c r="C110" s="4" t="s">
        <v>78</v>
      </c>
      <c r="D110" s="4" t="s">
        <v>183</v>
      </c>
      <c r="E110" s="25">
        <v>158</v>
      </c>
      <c r="F110" s="25">
        <v>137</v>
      </c>
      <c r="G110" s="25">
        <v>128</v>
      </c>
      <c r="H110" s="25">
        <v>98</v>
      </c>
      <c r="I110" s="25">
        <v>62</v>
      </c>
      <c r="J110" s="25">
        <v>67</v>
      </c>
      <c r="K110" s="25">
        <v>47</v>
      </c>
      <c r="L110" s="25">
        <v>82</v>
      </c>
      <c r="M110" s="3">
        <v>69</v>
      </c>
      <c r="N110" s="26">
        <v>67</v>
      </c>
      <c r="O110" s="29">
        <v>53</v>
      </c>
      <c r="P110" s="3">
        <v>70</v>
      </c>
      <c r="Q110" s="5">
        <f>SUM(E110:P110)</f>
        <v>1038</v>
      </c>
      <c r="R110" s="6">
        <f>+Q110/(165+22+21+21+19)</f>
        <v>4.185483870967742</v>
      </c>
      <c r="S110" s="27"/>
      <c r="T110" s="28"/>
    </row>
    <row r="111" spans="1:20" ht="19.5" customHeight="1">
      <c r="A111" s="2">
        <v>105</v>
      </c>
      <c r="B111" s="4" t="s">
        <v>68</v>
      </c>
      <c r="C111" s="4" t="s">
        <v>112</v>
      </c>
      <c r="D111" s="4" t="s">
        <v>183</v>
      </c>
      <c r="E111" s="25">
        <v>47</v>
      </c>
      <c r="F111" s="25">
        <v>32</v>
      </c>
      <c r="G111" s="25">
        <v>38</v>
      </c>
      <c r="H111" s="25">
        <v>40</v>
      </c>
      <c r="I111" s="25">
        <v>48</v>
      </c>
      <c r="J111" s="25">
        <v>38</v>
      </c>
      <c r="K111" s="25">
        <v>39</v>
      </c>
      <c r="L111" s="25">
        <v>44</v>
      </c>
      <c r="M111" s="3">
        <v>28</v>
      </c>
      <c r="N111" s="26">
        <v>37</v>
      </c>
      <c r="O111" s="29">
        <v>45</v>
      </c>
      <c r="P111" s="3">
        <v>30</v>
      </c>
      <c r="Q111" s="5">
        <f>SUM(E111:P111)</f>
        <v>466</v>
      </c>
      <c r="R111" s="6">
        <f>+Q111/(165+22+21+21+19)</f>
        <v>1.8790322580645162</v>
      </c>
      <c r="S111" s="27"/>
      <c r="T111" s="28"/>
    </row>
    <row r="112" spans="1:20" ht="19.5" customHeight="1">
      <c r="A112" s="2">
        <v>106</v>
      </c>
      <c r="B112" s="4" t="s">
        <v>68</v>
      </c>
      <c r="C112" s="4" t="s">
        <v>79</v>
      </c>
      <c r="D112" s="4" t="s">
        <v>183</v>
      </c>
      <c r="E112" s="25">
        <v>74</v>
      </c>
      <c r="F112" s="25">
        <v>59</v>
      </c>
      <c r="G112" s="25">
        <v>78</v>
      </c>
      <c r="H112" s="25">
        <v>49</v>
      </c>
      <c r="I112" s="25">
        <v>61</v>
      </c>
      <c r="J112" s="25">
        <v>47</v>
      </c>
      <c r="K112" s="25">
        <v>35</v>
      </c>
      <c r="L112" s="25">
        <v>46</v>
      </c>
      <c r="M112" s="3">
        <v>55</v>
      </c>
      <c r="N112" s="26">
        <v>32</v>
      </c>
      <c r="O112" s="29">
        <v>45</v>
      </c>
      <c r="P112" s="3">
        <v>48</v>
      </c>
      <c r="Q112" s="5">
        <f>SUM(E112:P112)</f>
        <v>629</v>
      </c>
      <c r="R112" s="6">
        <f>+Q112/(165+22+21+21+19)</f>
        <v>2.536290322580645</v>
      </c>
      <c r="S112" s="27"/>
      <c r="T112" s="28"/>
    </row>
    <row r="113" spans="1:20" ht="19.5" customHeight="1">
      <c r="A113" s="2">
        <v>107</v>
      </c>
      <c r="B113" s="4" t="s">
        <v>68</v>
      </c>
      <c r="C113" s="4" t="s">
        <v>80</v>
      </c>
      <c r="D113" s="4" t="s">
        <v>183</v>
      </c>
      <c r="E113" s="25">
        <v>63</v>
      </c>
      <c r="F113" s="25">
        <v>56</v>
      </c>
      <c r="G113" s="25">
        <v>61</v>
      </c>
      <c r="H113" s="25">
        <v>29</v>
      </c>
      <c r="I113" s="25">
        <v>35</v>
      </c>
      <c r="J113" s="25">
        <v>22</v>
      </c>
      <c r="K113" s="25">
        <v>25</v>
      </c>
      <c r="L113" s="25">
        <v>27</v>
      </c>
      <c r="M113" s="3">
        <v>45</v>
      </c>
      <c r="N113" s="26">
        <v>42</v>
      </c>
      <c r="O113" s="29">
        <v>43</v>
      </c>
      <c r="P113" s="3">
        <v>43</v>
      </c>
      <c r="Q113" s="5">
        <f>SUM(E113:P113)</f>
        <v>491</v>
      </c>
      <c r="R113" s="6">
        <f>+Q113/(165+22+21+21+19)</f>
        <v>1.9798387096774193</v>
      </c>
      <c r="S113" s="27"/>
      <c r="T113" s="28"/>
    </row>
    <row r="114" spans="1:20" ht="19.5" customHeight="1">
      <c r="A114" s="2">
        <v>108</v>
      </c>
      <c r="B114" s="4" t="s">
        <v>68</v>
      </c>
      <c r="C114" s="4" t="s">
        <v>145</v>
      </c>
      <c r="D114" s="4" t="s">
        <v>183</v>
      </c>
      <c r="E114" s="25">
        <v>43</v>
      </c>
      <c r="F114" s="25">
        <v>44</v>
      </c>
      <c r="G114" s="25">
        <v>36</v>
      </c>
      <c r="H114" s="25">
        <v>25</v>
      </c>
      <c r="I114" s="25">
        <v>23</v>
      </c>
      <c r="J114" s="25">
        <v>16</v>
      </c>
      <c r="K114" s="3">
        <v>11</v>
      </c>
      <c r="L114" s="3">
        <v>19</v>
      </c>
      <c r="M114" s="3">
        <v>17</v>
      </c>
      <c r="N114" s="26">
        <v>14</v>
      </c>
      <c r="O114" s="29">
        <v>19</v>
      </c>
      <c r="P114" s="3">
        <v>10</v>
      </c>
      <c r="Q114" s="5">
        <f>SUM(E114:P114)</f>
        <v>277</v>
      </c>
      <c r="R114" s="6">
        <f>+Q114/(165+22+21+21+19)</f>
        <v>1.1169354838709677</v>
      </c>
      <c r="S114" s="27"/>
      <c r="T114" s="28"/>
    </row>
    <row r="115" spans="1:20" ht="19.5" customHeight="1">
      <c r="A115" s="2">
        <v>109</v>
      </c>
      <c r="B115" s="4" t="s">
        <v>68</v>
      </c>
      <c r="C115" s="4" t="s">
        <v>81</v>
      </c>
      <c r="D115" s="4" t="s">
        <v>183</v>
      </c>
      <c r="E115" s="25">
        <v>149</v>
      </c>
      <c r="F115" s="25">
        <v>116</v>
      </c>
      <c r="G115" s="25">
        <v>120</v>
      </c>
      <c r="H115" s="25">
        <v>95</v>
      </c>
      <c r="I115" s="25">
        <v>124</v>
      </c>
      <c r="J115" s="25">
        <v>129</v>
      </c>
      <c r="K115" s="25">
        <v>118</v>
      </c>
      <c r="L115" s="25">
        <v>111</v>
      </c>
      <c r="M115" s="3">
        <v>116</v>
      </c>
      <c r="N115" s="26">
        <v>81</v>
      </c>
      <c r="O115" s="29">
        <v>87</v>
      </c>
      <c r="P115" s="3">
        <v>79</v>
      </c>
      <c r="Q115" s="5">
        <f>SUM(E115:P115)</f>
        <v>1325</v>
      </c>
      <c r="R115" s="6">
        <f>+Q115/(165+22+21+21+19)</f>
        <v>5.342741935483871</v>
      </c>
      <c r="S115" s="27"/>
      <c r="T115" s="28"/>
    </row>
    <row r="116" spans="1:20" ht="19.5" customHeight="1">
      <c r="A116" s="2">
        <v>110</v>
      </c>
      <c r="B116" s="4" t="s">
        <v>68</v>
      </c>
      <c r="C116" s="4" t="s">
        <v>82</v>
      </c>
      <c r="D116" s="4" t="s">
        <v>183</v>
      </c>
      <c r="E116" s="25">
        <v>61</v>
      </c>
      <c r="F116" s="25">
        <v>46</v>
      </c>
      <c r="G116" s="25">
        <v>52</v>
      </c>
      <c r="H116" s="25">
        <v>56</v>
      </c>
      <c r="I116" s="25">
        <v>52</v>
      </c>
      <c r="J116" s="25">
        <v>66</v>
      </c>
      <c r="K116" s="25">
        <v>51</v>
      </c>
      <c r="L116" s="25">
        <v>52</v>
      </c>
      <c r="M116" s="3">
        <v>39</v>
      </c>
      <c r="N116" s="26">
        <v>38</v>
      </c>
      <c r="O116" s="29">
        <v>51</v>
      </c>
      <c r="P116" s="3">
        <v>25</v>
      </c>
      <c r="Q116" s="5">
        <f>SUM(E116:P116)</f>
        <v>589</v>
      </c>
      <c r="R116" s="6">
        <f>+Q116/(165+22+21+21+19)</f>
        <v>2.375</v>
      </c>
      <c r="S116" s="27"/>
      <c r="T116" s="28"/>
    </row>
    <row r="117" spans="1:20" ht="19.5" customHeight="1">
      <c r="A117" s="2">
        <v>111</v>
      </c>
      <c r="B117" s="4" t="s">
        <v>68</v>
      </c>
      <c r="C117" s="4" t="s">
        <v>83</v>
      </c>
      <c r="D117" s="4" t="s">
        <v>183</v>
      </c>
      <c r="E117" s="25">
        <v>3</v>
      </c>
      <c r="F117" s="25">
        <v>7</v>
      </c>
      <c r="G117" s="25">
        <v>6</v>
      </c>
      <c r="H117" s="25">
        <v>8</v>
      </c>
      <c r="I117" s="25">
        <v>8</v>
      </c>
      <c r="J117" s="25">
        <v>2</v>
      </c>
      <c r="K117" s="25">
        <v>3</v>
      </c>
      <c r="L117" s="25">
        <v>8</v>
      </c>
      <c r="M117" s="3">
        <v>8</v>
      </c>
      <c r="N117" s="26">
        <v>4</v>
      </c>
      <c r="O117" s="29">
        <v>5</v>
      </c>
      <c r="P117" s="3">
        <v>2</v>
      </c>
      <c r="Q117" s="5">
        <f>SUM(E117:P117)</f>
        <v>64</v>
      </c>
      <c r="R117" s="6">
        <f>+Q117/(165+22+21+21+19)</f>
        <v>0.25806451612903225</v>
      </c>
      <c r="S117" s="27"/>
      <c r="T117" s="28"/>
    </row>
    <row r="118" spans="1:20" ht="19.5" customHeight="1">
      <c r="A118" s="2">
        <v>112</v>
      </c>
      <c r="B118" s="4" t="s">
        <v>84</v>
      </c>
      <c r="C118" s="4" t="s">
        <v>155</v>
      </c>
      <c r="D118" s="4" t="s">
        <v>183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">
        <v>2</v>
      </c>
      <c r="Q118" s="5">
        <f>SUM(E118:P118)</f>
        <v>2</v>
      </c>
      <c r="R118" s="6">
        <f>+Q118/(19)</f>
        <v>0.10526315789473684</v>
      </c>
      <c r="S118" s="27"/>
      <c r="T118" s="28"/>
    </row>
    <row r="119" spans="1:20" ht="19.5" customHeight="1">
      <c r="A119" s="2">
        <v>113</v>
      </c>
      <c r="B119" s="4" t="s">
        <v>84</v>
      </c>
      <c r="C119" s="4" t="s">
        <v>85</v>
      </c>
      <c r="D119" s="4" t="s">
        <v>184</v>
      </c>
      <c r="E119" s="25">
        <v>52</v>
      </c>
      <c r="F119" s="25">
        <v>46</v>
      </c>
      <c r="G119" s="25">
        <v>41</v>
      </c>
      <c r="H119" s="25">
        <v>42</v>
      </c>
      <c r="I119" s="25">
        <v>38</v>
      </c>
      <c r="J119" s="25">
        <v>31</v>
      </c>
      <c r="K119" s="25">
        <v>30</v>
      </c>
      <c r="L119" s="25">
        <v>32</v>
      </c>
      <c r="M119" s="3">
        <v>39</v>
      </c>
      <c r="N119" s="26">
        <v>30</v>
      </c>
      <c r="O119" s="29">
        <v>32</v>
      </c>
      <c r="P119" s="3">
        <v>11</v>
      </c>
      <c r="Q119" s="5">
        <f>SUM(E119:P119)</f>
        <v>424</v>
      </c>
      <c r="R119" s="6">
        <f>+Q119/(165+22+21+21+19)</f>
        <v>1.7096774193548387</v>
      </c>
      <c r="S119" s="27"/>
      <c r="T119" s="28"/>
    </row>
    <row r="120" spans="1:20" ht="19.5" customHeight="1">
      <c r="A120" s="2">
        <v>114</v>
      </c>
      <c r="B120" s="4" t="s">
        <v>84</v>
      </c>
      <c r="C120" s="4" t="s">
        <v>186</v>
      </c>
      <c r="D120" s="4" t="s">
        <v>184</v>
      </c>
      <c r="E120" s="25">
        <v>12</v>
      </c>
      <c r="F120" s="25">
        <v>21</v>
      </c>
      <c r="G120" s="25">
        <v>15</v>
      </c>
      <c r="H120" s="25">
        <v>11</v>
      </c>
      <c r="I120" s="25">
        <v>10</v>
      </c>
      <c r="J120" s="25">
        <v>11</v>
      </c>
      <c r="K120" s="25">
        <v>0</v>
      </c>
      <c r="L120" s="25">
        <v>0</v>
      </c>
      <c r="M120" s="25">
        <v>7</v>
      </c>
      <c r="N120" s="25">
        <v>4</v>
      </c>
      <c r="O120" s="25">
        <v>13</v>
      </c>
      <c r="P120" s="34">
        <v>4</v>
      </c>
      <c r="Q120" s="5">
        <f>SUM(E120:P120)</f>
        <v>108</v>
      </c>
      <c r="R120" s="6">
        <f>+Q120/(165+22+21+21+19)</f>
        <v>0.43548387096774194</v>
      </c>
      <c r="S120" s="27"/>
      <c r="T120" s="28"/>
    </row>
    <row r="121" spans="1:20" ht="19.5" customHeight="1">
      <c r="A121" s="2">
        <v>115</v>
      </c>
      <c r="B121" s="4" t="s">
        <v>84</v>
      </c>
      <c r="C121" s="4" t="s">
        <v>86</v>
      </c>
      <c r="D121" s="4" t="s">
        <v>183</v>
      </c>
      <c r="E121" s="25">
        <v>31</v>
      </c>
      <c r="F121" s="25">
        <v>52</v>
      </c>
      <c r="G121" s="25">
        <v>53</v>
      </c>
      <c r="H121" s="25">
        <v>42</v>
      </c>
      <c r="I121" s="25">
        <v>26</v>
      </c>
      <c r="J121" s="25">
        <v>8</v>
      </c>
      <c r="K121" s="25">
        <v>11</v>
      </c>
      <c r="L121" s="25">
        <v>15</v>
      </c>
      <c r="M121" s="3">
        <v>22</v>
      </c>
      <c r="N121" s="26">
        <v>20</v>
      </c>
      <c r="O121" s="29">
        <v>9</v>
      </c>
      <c r="P121" s="3">
        <v>18</v>
      </c>
      <c r="Q121" s="5">
        <f>SUM(E121:P121)</f>
        <v>307</v>
      </c>
      <c r="R121" s="6">
        <f>+Q121/(165+22+21+21+19)</f>
        <v>1.2379032258064515</v>
      </c>
      <c r="S121" s="27"/>
      <c r="T121" s="28"/>
    </row>
    <row r="122" spans="1:20" ht="19.5" customHeight="1">
      <c r="A122" s="2">
        <v>116</v>
      </c>
      <c r="B122" s="4" t="s">
        <v>87</v>
      </c>
      <c r="C122" s="4" t="s">
        <v>88</v>
      </c>
      <c r="D122" s="4" t="s">
        <v>183</v>
      </c>
      <c r="E122" s="25">
        <v>15</v>
      </c>
      <c r="F122" s="25">
        <v>5</v>
      </c>
      <c r="G122" s="25">
        <v>21</v>
      </c>
      <c r="H122" s="25">
        <v>16</v>
      </c>
      <c r="I122" s="25">
        <v>10</v>
      </c>
      <c r="J122" s="25">
        <v>8</v>
      </c>
      <c r="K122" s="25">
        <v>9</v>
      </c>
      <c r="L122" s="25">
        <v>13</v>
      </c>
      <c r="M122" s="3">
        <v>8</v>
      </c>
      <c r="N122" s="26">
        <v>9</v>
      </c>
      <c r="O122" s="29">
        <v>6</v>
      </c>
      <c r="P122" s="3">
        <v>0</v>
      </c>
      <c r="Q122" s="5">
        <f>SUM(E122:P122)</f>
        <v>120</v>
      </c>
      <c r="R122" s="6">
        <f>+Q122/(165+22+21+21+19)</f>
        <v>0.4838709677419355</v>
      </c>
      <c r="S122" s="27"/>
      <c r="T122" s="28"/>
    </row>
    <row r="123" spans="1:20" ht="19.5" customHeight="1">
      <c r="A123" s="2">
        <v>117</v>
      </c>
      <c r="B123" s="55" t="s">
        <v>87</v>
      </c>
      <c r="C123" s="4" t="s">
        <v>89</v>
      </c>
      <c r="D123" s="4" t="s">
        <v>183</v>
      </c>
      <c r="E123" s="25">
        <v>6</v>
      </c>
      <c r="F123" s="25">
        <v>9</v>
      </c>
      <c r="G123" s="25">
        <v>9</v>
      </c>
      <c r="H123" s="25">
        <v>7</v>
      </c>
      <c r="I123" s="25">
        <v>7</v>
      </c>
      <c r="J123" s="25">
        <v>8</v>
      </c>
      <c r="K123" s="25">
        <v>8</v>
      </c>
      <c r="L123" s="25">
        <v>4</v>
      </c>
      <c r="M123" s="3">
        <v>6</v>
      </c>
      <c r="N123" s="26">
        <v>10</v>
      </c>
      <c r="O123" s="29">
        <v>13</v>
      </c>
      <c r="P123" s="3">
        <v>9</v>
      </c>
      <c r="Q123" s="5">
        <f>SUM(E123:P123)</f>
        <v>96</v>
      </c>
      <c r="R123" s="6">
        <f>+Q123/(165+22+21+21+19)</f>
        <v>0.3870967741935484</v>
      </c>
      <c r="S123" s="27"/>
      <c r="T123" s="28"/>
    </row>
    <row r="124" spans="1:20" ht="19.5" customHeight="1">
      <c r="A124" s="2">
        <v>118</v>
      </c>
      <c r="B124" s="3" t="s">
        <v>87</v>
      </c>
      <c r="C124" s="3" t="s">
        <v>87</v>
      </c>
      <c r="D124" s="4" t="s">
        <v>184</v>
      </c>
      <c r="E124" s="25">
        <v>32</v>
      </c>
      <c r="F124" s="25">
        <v>18</v>
      </c>
      <c r="G124" s="25">
        <v>41</v>
      </c>
      <c r="H124" s="25">
        <v>21</v>
      </c>
      <c r="I124" s="25">
        <v>13</v>
      </c>
      <c r="J124" s="25">
        <v>7</v>
      </c>
      <c r="K124" s="25">
        <v>13</v>
      </c>
      <c r="L124" s="25">
        <v>5</v>
      </c>
      <c r="M124" s="25">
        <v>6</v>
      </c>
      <c r="N124" s="25">
        <v>7</v>
      </c>
      <c r="O124" s="29">
        <v>14</v>
      </c>
      <c r="P124" s="3">
        <v>10</v>
      </c>
      <c r="Q124" s="5">
        <f>SUM(E124:P124)</f>
        <v>187</v>
      </c>
      <c r="R124" s="6">
        <f>+Q124/(165+22+21+21+19)</f>
        <v>0.7540322580645161</v>
      </c>
      <c r="S124" s="27"/>
      <c r="T124" s="28"/>
    </row>
    <row r="125" spans="1:20" ht="19.5" customHeight="1">
      <c r="A125" s="2">
        <v>119</v>
      </c>
      <c r="B125" s="55" t="s">
        <v>90</v>
      </c>
      <c r="C125" s="4" t="s">
        <v>139</v>
      </c>
      <c r="D125" s="4" t="s">
        <v>183</v>
      </c>
      <c r="E125" s="30"/>
      <c r="F125" s="30"/>
      <c r="G125" s="30"/>
      <c r="H125" s="30"/>
      <c r="I125" s="30"/>
      <c r="J125" s="30"/>
      <c r="K125" s="25">
        <v>13</v>
      </c>
      <c r="L125" s="25">
        <v>12</v>
      </c>
      <c r="M125" s="3">
        <v>19</v>
      </c>
      <c r="N125" s="3">
        <v>16</v>
      </c>
      <c r="O125" s="29">
        <v>23</v>
      </c>
      <c r="P125" s="3">
        <v>19</v>
      </c>
      <c r="Q125" s="5">
        <f>SUM(E125:P125)</f>
        <v>102</v>
      </c>
      <c r="R125" s="6">
        <f>+Q125/(44+22+21+21+19)</f>
        <v>0.8031496062992126</v>
      </c>
      <c r="S125" s="27"/>
      <c r="T125" s="28"/>
    </row>
    <row r="126" spans="1:20" ht="19.5" customHeight="1">
      <c r="A126" s="2">
        <v>120</v>
      </c>
      <c r="B126" s="4" t="s">
        <v>90</v>
      </c>
      <c r="C126" s="4" t="s">
        <v>90</v>
      </c>
      <c r="D126" s="4" t="s">
        <v>183</v>
      </c>
      <c r="E126" s="25">
        <v>39</v>
      </c>
      <c r="F126" s="25">
        <v>40</v>
      </c>
      <c r="G126" s="25">
        <v>40</v>
      </c>
      <c r="H126" s="25">
        <v>35</v>
      </c>
      <c r="I126" s="25">
        <v>37</v>
      </c>
      <c r="J126" s="25">
        <v>43</v>
      </c>
      <c r="K126" s="25">
        <v>28</v>
      </c>
      <c r="L126" s="25">
        <v>30</v>
      </c>
      <c r="M126" s="3">
        <v>27</v>
      </c>
      <c r="N126" s="26">
        <v>27</v>
      </c>
      <c r="O126" s="29">
        <v>24</v>
      </c>
      <c r="P126" s="3">
        <v>32</v>
      </c>
      <c r="Q126" s="5">
        <f>SUM(E126:P126)</f>
        <v>402</v>
      </c>
      <c r="R126" s="6">
        <f>+Q126/(165+22+21+21+19)</f>
        <v>1.6209677419354838</v>
      </c>
      <c r="S126" s="27"/>
      <c r="T126" s="28"/>
    </row>
    <row r="127" spans="1:20" ht="19.5" customHeight="1">
      <c r="A127" s="2">
        <v>121</v>
      </c>
      <c r="B127" s="55" t="s">
        <v>91</v>
      </c>
      <c r="C127" s="4" t="s">
        <v>92</v>
      </c>
      <c r="D127" s="4" t="s">
        <v>183</v>
      </c>
      <c r="E127" s="25">
        <v>12</v>
      </c>
      <c r="F127" s="25">
        <v>19</v>
      </c>
      <c r="G127" s="25">
        <v>20</v>
      </c>
      <c r="H127" s="25">
        <v>34</v>
      </c>
      <c r="I127" s="25">
        <v>14</v>
      </c>
      <c r="J127" s="25">
        <v>19</v>
      </c>
      <c r="K127" s="25">
        <v>12</v>
      </c>
      <c r="L127" s="25">
        <v>16</v>
      </c>
      <c r="M127" s="3">
        <v>15</v>
      </c>
      <c r="N127" s="26">
        <v>9</v>
      </c>
      <c r="O127" s="29">
        <v>10</v>
      </c>
      <c r="P127" s="3">
        <v>11</v>
      </c>
      <c r="Q127" s="5">
        <f>SUM(E127:P127)</f>
        <v>191</v>
      </c>
      <c r="R127" s="6">
        <f>+Q127/(165+22+21+21+19)</f>
        <v>0.7701612903225806</v>
      </c>
      <c r="S127" s="27"/>
      <c r="T127" s="28"/>
    </row>
    <row r="128" spans="1:20" ht="19.5" customHeight="1">
      <c r="A128" s="2">
        <v>122</v>
      </c>
      <c r="B128" s="4" t="s">
        <v>91</v>
      </c>
      <c r="C128" s="4" t="s">
        <v>91</v>
      </c>
      <c r="D128" s="4" t="s">
        <v>184</v>
      </c>
      <c r="E128" s="25">
        <v>23</v>
      </c>
      <c r="F128" s="25">
        <v>28</v>
      </c>
      <c r="G128" s="25">
        <v>37</v>
      </c>
      <c r="H128" s="25">
        <v>17</v>
      </c>
      <c r="I128" s="25">
        <v>34</v>
      </c>
      <c r="J128" s="25">
        <v>30</v>
      </c>
      <c r="K128" s="25">
        <v>27</v>
      </c>
      <c r="L128" s="25">
        <v>20</v>
      </c>
      <c r="M128" s="3">
        <v>18</v>
      </c>
      <c r="N128" s="26">
        <v>47</v>
      </c>
      <c r="O128" s="29">
        <v>32</v>
      </c>
      <c r="P128" s="3">
        <v>40</v>
      </c>
      <c r="Q128" s="5">
        <f>SUM(E128:P128)</f>
        <v>353</v>
      </c>
      <c r="R128" s="6">
        <f>+Q128/(165+22+21+21+19)</f>
        <v>1.4233870967741935</v>
      </c>
      <c r="S128" s="27"/>
      <c r="T128" s="28"/>
    </row>
    <row r="129" spans="1:20" ht="19.5" customHeight="1">
      <c r="A129" s="2">
        <v>123</v>
      </c>
      <c r="B129" s="55" t="s">
        <v>91</v>
      </c>
      <c r="C129" s="4" t="s">
        <v>93</v>
      </c>
      <c r="D129" s="4" t="s">
        <v>183</v>
      </c>
      <c r="E129" s="25">
        <v>11</v>
      </c>
      <c r="F129" s="25">
        <v>16</v>
      </c>
      <c r="G129" s="25">
        <v>23</v>
      </c>
      <c r="H129" s="25">
        <v>24</v>
      </c>
      <c r="I129" s="25">
        <v>18</v>
      </c>
      <c r="J129" s="25">
        <v>20</v>
      </c>
      <c r="K129" s="25">
        <v>13</v>
      </c>
      <c r="L129" s="25">
        <v>5</v>
      </c>
      <c r="M129" s="3">
        <v>14</v>
      </c>
      <c r="N129" s="26">
        <v>5</v>
      </c>
      <c r="O129" s="29">
        <v>28</v>
      </c>
      <c r="P129" s="3">
        <v>14</v>
      </c>
      <c r="Q129" s="5">
        <f>SUM(E129:P129)</f>
        <v>191</v>
      </c>
      <c r="R129" s="6">
        <f>+Q129/(165+22+21+21+19)</f>
        <v>0.7701612903225806</v>
      </c>
      <c r="S129" s="27"/>
      <c r="T129" s="28"/>
    </row>
    <row r="130" spans="1:20" ht="19.5" customHeight="1">
      <c r="A130" s="2">
        <v>124</v>
      </c>
      <c r="B130" s="55" t="s">
        <v>94</v>
      </c>
      <c r="C130" s="4" t="s">
        <v>149</v>
      </c>
      <c r="D130" s="4" t="s">
        <v>183</v>
      </c>
      <c r="E130" s="25">
        <v>15</v>
      </c>
      <c r="F130" s="25">
        <v>13</v>
      </c>
      <c r="G130" s="25">
        <v>11</v>
      </c>
      <c r="H130" s="25">
        <v>9</v>
      </c>
      <c r="I130" s="25">
        <v>12</v>
      </c>
      <c r="J130" s="25">
        <v>13</v>
      </c>
      <c r="K130" s="25">
        <v>3</v>
      </c>
      <c r="L130" s="25">
        <v>10</v>
      </c>
      <c r="M130" s="25">
        <v>13</v>
      </c>
      <c r="N130" s="25">
        <v>12</v>
      </c>
      <c r="O130" s="25">
        <v>11</v>
      </c>
      <c r="P130" s="3">
        <v>13</v>
      </c>
      <c r="Q130" s="5">
        <f>SUM(E130:P130)</f>
        <v>135</v>
      </c>
      <c r="R130" s="6">
        <f>+Q130/(165+22+21+21+19)</f>
        <v>0.5443548387096774</v>
      </c>
      <c r="S130" s="27"/>
      <c r="T130" s="28"/>
    </row>
    <row r="131" spans="1:20" ht="19.5" customHeight="1">
      <c r="A131" s="2">
        <v>125</v>
      </c>
      <c r="B131" s="4" t="s">
        <v>94</v>
      </c>
      <c r="C131" s="4" t="s">
        <v>95</v>
      </c>
      <c r="D131" s="4" t="s">
        <v>184</v>
      </c>
      <c r="E131" s="25">
        <v>21</v>
      </c>
      <c r="F131" s="25">
        <v>16</v>
      </c>
      <c r="G131" s="25">
        <v>17</v>
      </c>
      <c r="H131" s="25">
        <v>31</v>
      </c>
      <c r="I131" s="25">
        <v>18</v>
      </c>
      <c r="J131" s="25">
        <v>14</v>
      </c>
      <c r="K131" s="25">
        <v>10</v>
      </c>
      <c r="L131" s="25">
        <v>9</v>
      </c>
      <c r="M131" s="3">
        <v>15</v>
      </c>
      <c r="N131" s="26">
        <v>17</v>
      </c>
      <c r="O131" s="29">
        <v>27</v>
      </c>
      <c r="P131" s="3">
        <v>30</v>
      </c>
      <c r="Q131" s="5">
        <f>SUM(E131:P131)</f>
        <v>225</v>
      </c>
      <c r="R131" s="6">
        <f>+Q131/(165+22+21+21+19)</f>
        <v>0.907258064516129</v>
      </c>
      <c r="S131" s="27"/>
      <c r="T131" s="28"/>
    </row>
    <row r="132" spans="1:20" ht="19.5" customHeight="1">
      <c r="A132" s="2">
        <v>126</v>
      </c>
      <c r="B132" s="4" t="s">
        <v>94</v>
      </c>
      <c r="C132" s="4" t="s">
        <v>176</v>
      </c>
      <c r="D132" s="4" t="s">
        <v>183</v>
      </c>
      <c r="E132" s="30"/>
      <c r="F132" s="30"/>
      <c r="G132" s="30"/>
      <c r="H132" s="30"/>
      <c r="I132" s="30"/>
      <c r="J132" s="30"/>
      <c r="K132" s="25">
        <v>6</v>
      </c>
      <c r="L132" s="25">
        <v>9</v>
      </c>
      <c r="M132" s="25">
        <v>13</v>
      </c>
      <c r="N132" s="3">
        <v>12</v>
      </c>
      <c r="O132" s="29">
        <v>17</v>
      </c>
      <c r="P132" s="3">
        <v>14</v>
      </c>
      <c r="Q132" s="5">
        <f>SUM(E132:P132)</f>
        <v>71</v>
      </c>
      <c r="R132" s="6">
        <f>+Q132/(44+22+21+21+19)</f>
        <v>0.5590551181102362</v>
      </c>
      <c r="S132" s="27"/>
      <c r="T132" s="28"/>
    </row>
    <row r="133" spans="1:20" ht="19.5" customHeight="1">
      <c r="A133" s="2">
        <v>127</v>
      </c>
      <c r="B133" s="4" t="s">
        <v>94</v>
      </c>
      <c r="C133" s="4" t="s">
        <v>137</v>
      </c>
      <c r="D133" s="4" t="s">
        <v>184</v>
      </c>
      <c r="E133" s="30"/>
      <c r="F133" s="30"/>
      <c r="G133" s="30"/>
      <c r="H133" s="30"/>
      <c r="I133" s="30"/>
      <c r="J133" s="25">
        <v>0</v>
      </c>
      <c r="K133" s="25">
        <v>19</v>
      </c>
      <c r="L133" s="25">
        <v>27</v>
      </c>
      <c r="M133" s="3">
        <v>16</v>
      </c>
      <c r="N133" s="3">
        <v>22</v>
      </c>
      <c r="O133" s="29">
        <v>23</v>
      </c>
      <c r="P133" s="3">
        <v>8</v>
      </c>
      <c r="Q133" s="5">
        <f>SUM(E133:P133)</f>
        <v>115</v>
      </c>
      <c r="R133" s="6">
        <f>+Q133/(19+19+21+22+21+21+19)</f>
        <v>0.8098591549295775</v>
      </c>
      <c r="S133" s="27"/>
      <c r="T133" s="28"/>
    </row>
    <row r="134" spans="1:20" ht="19.5" customHeight="1">
      <c r="A134" s="2">
        <v>128</v>
      </c>
      <c r="B134" s="55" t="s">
        <v>94</v>
      </c>
      <c r="C134" s="4" t="s">
        <v>94</v>
      </c>
      <c r="D134" s="4" t="s">
        <v>184</v>
      </c>
      <c r="E134" s="25">
        <v>44</v>
      </c>
      <c r="F134" s="25">
        <v>46</v>
      </c>
      <c r="G134" s="25">
        <v>51</v>
      </c>
      <c r="H134" s="25">
        <v>42</v>
      </c>
      <c r="I134" s="25">
        <v>43</v>
      </c>
      <c r="J134" s="25">
        <v>41</v>
      </c>
      <c r="K134" s="25">
        <v>30</v>
      </c>
      <c r="L134" s="25">
        <v>25</v>
      </c>
      <c r="M134" s="3">
        <v>12</v>
      </c>
      <c r="N134" s="26">
        <v>33</v>
      </c>
      <c r="O134" s="29">
        <v>38</v>
      </c>
      <c r="P134" s="3">
        <v>35</v>
      </c>
      <c r="Q134" s="5">
        <f>SUM(E134:P134)</f>
        <v>440</v>
      </c>
      <c r="R134" s="6">
        <f>+Q134/(58+19+21+22+21+21+19)</f>
        <v>2.430939226519337</v>
      </c>
      <c r="S134" s="27"/>
      <c r="T134" s="28"/>
    </row>
    <row r="135" spans="1:20" ht="19.5" customHeight="1">
      <c r="A135" s="2">
        <v>129</v>
      </c>
      <c r="B135" s="4" t="s">
        <v>94</v>
      </c>
      <c r="C135" s="4" t="s">
        <v>147</v>
      </c>
      <c r="D135" s="4" t="s">
        <v>183</v>
      </c>
      <c r="E135" s="25">
        <v>27</v>
      </c>
      <c r="F135" s="25">
        <v>38</v>
      </c>
      <c r="G135" s="25">
        <v>31</v>
      </c>
      <c r="H135" s="25">
        <v>15</v>
      </c>
      <c r="I135" s="25">
        <v>25</v>
      </c>
      <c r="J135" s="25">
        <v>17</v>
      </c>
      <c r="K135" s="25">
        <v>11</v>
      </c>
      <c r="L135" s="25">
        <v>26</v>
      </c>
      <c r="M135" s="25">
        <v>25</v>
      </c>
      <c r="N135" s="29">
        <v>21</v>
      </c>
      <c r="O135" s="29">
        <v>26</v>
      </c>
      <c r="P135" s="3">
        <v>19</v>
      </c>
      <c r="Q135" s="5">
        <f>SUM(E135:P135)</f>
        <v>281</v>
      </c>
      <c r="R135" s="6">
        <f>+Q135/(165+22+21+21+19)</f>
        <v>1.1330645161290323</v>
      </c>
      <c r="S135" s="27"/>
      <c r="T135" s="28"/>
    </row>
    <row r="136" spans="1:20" ht="19.5" customHeight="1">
      <c r="A136" s="2">
        <v>130</v>
      </c>
      <c r="B136" s="55" t="s">
        <v>94</v>
      </c>
      <c r="C136" s="4" t="s">
        <v>96</v>
      </c>
      <c r="D136" s="4" t="s">
        <v>184</v>
      </c>
      <c r="E136" s="25">
        <v>47</v>
      </c>
      <c r="F136" s="25">
        <v>46</v>
      </c>
      <c r="G136" s="25">
        <v>32</v>
      </c>
      <c r="H136" s="25">
        <v>39</v>
      </c>
      <c r="I136" s="25">
        <v>45</v>
      </c>
      <c r="J136" s="25">
        <v>33</v>
      </c>
      <c r="K136" s="25">
        <v>41</v>
      </c>
      <c r="L136" s="26">
        <v>23</v>
      </c>
      <c r="M136" s="26">
        <v>56</v>
      </c>
      <c r="N136" s="26">
        <v>36</v>
      </c>
      <c r="O136" s="29">
        <v>48</v>
      </c>
      <c r="P136" s="3">
        <v>43</v>
      </c>
      <c r="Q136" s="5">
        <f>SUM(E136:P136)</f>
        <v>489</v>
      </c>
      <c r="R136" s="6">
        <f>+Q136/(165+22+21+21+19)</f>
        <v>1.971774193548387</v>
      </c>
      <c r="S136" s="27"/>
      <c r="T136" s="28"/>
    </row>
    <row r="137" spans="1:20" ht="19.5" customHeight="1">
      <c r="A137" s="2">
        <v>131</v>
      </c>
      <c r="B137" s="4" t="s">
        <v>94</v>
      </c>
      <c r="C137" s="4" t="s">
        <v>179</v>
      </c>
      <c r="D137" s="4" t="s">
        <v>183</v>
      </c>
      <c r="E137" s="30"/>
      <c r="F137" s="30"/>
      <c r="G137" s="30"/>
      <c r="H137" s="30"/>
      <c r="I137" s="30"/>
      <c r="J137" s="30"/>
      <c r="K137" s="25">
        <v>9</v>
      </c>
      <c r="L137" s="25">
        <v>24</v>
      </c>
      <c r="M137" s="3">
        <v>23</v>
      </c>
      <c r="N137" s="3">
        <v>24</v>
      </c>
      <c r="O137" s="29">
        <v>31</v>
      </c>
      <c r="P137" s="3">
        <v>19</v>
      </c>
      <c r="Q137" s="5">
        <f>SUM(E137:P137)</f>
        <v>130</v>
      </c>
      <c r="R137" s="6">
        <f>+Q137/(44+22+21+21+19)</f>
        <v>1.0236220472440944</v>
      </c>
      <c r="S137" s="27"/>
      <c r="T137" s="28"/>
    </row>
    <row r="138" spans="1:20" ht="19.5" customHeight="1">
      <c r="A138" s="2">
        <v>132</v>
      </c>
      <c r="B138" s="4" t="s">
        <v>97</v>
      </c>
      <c r="C138" s="4" t="s">
        <v>122</v>
      </c>
      <c r="D138" s="4" t="s">
        <v>183</v>
      </c>
      <c r="E138" s="30"/>
      <c r="F138" s="25">
        <v>2</v>
      </c>
      <c r="G138" s="25">
        <v>33</v>
      </c>
      <c r="H138" s="25">
        <v>18</v>
      </c>
      <c r="I138" s="25">
        <v>27</v>
      </c>
      <c r="J138" s="25">
        <v>19</v>
      </c>
      <c r="K138" s="25">
        <v>13</v>
      </c>
      <c r="L138" s="25">
        <v>18</v>
      </c>
      <c r="M138" s="3">
        <v>27</v>
      </c>
      <c r="N138" s="3">
        <v>11</v>
      </c>
      <c r="O138" s="29">
        <v>18</v>
      </c>
      <c r="P138" s="3">
        <v>19</v>
      </c>
      <c r="Q138" s="5">
        <f>SUM(E138:P138)</f>
        <v>205</v>
      </c>
      <c r="R138" s="6">
        <f>+Q138/(143+21+21+19)</f>
        <v>1.0049019607843137</v>
      </c>
      <c r="S138" s="27"/>
      <c r="T138" s="28"/>
    </row>
    <row r="139" spans="1:20" ht="19.5" customHeight="1">
      <c r="A139" s="2">
        <v>133</v>
      </c>
      <c r="B139" s="55" t="s">
        <v>97</v>
      </c>
      <c r="C139" s="4" t="s">
        <v>129</v>
      </c>
      <c r="D139" s="4" t="s">
        <v>183</v>
      </c>
      <c r="E139" s="30"/>
      <c r="F139" s="30"/>
      <c r="G139" s="30"/>
      <c r="H139" s="25">
        <v>7</v>
      </c>
      <c r="I139" s="25">
        <v>19</v>
      </c>
      <c r="J139" s="25">
        <v>14</v>
      </c>
      <c r="K139" s="25">
        <v>12</v>
      </c>
      <c r="L139" s="25">
        <v>13</v>
      </c>
      <c r="M139" s="3">
        <v>21</v>
      </c>
      <c r="N139" s="3">
        <v>20</v>
      </c>
      <c r="O139" s="29">
        <v>12</v>
      </c>
      <c r="P139" s="3">
        <v>9</v>
      </c>
      <c r="Q139" s="5">
        <f>SUM(E139:P139)</f>
        <v>127</v>
      </c>
      <c r="R139" s="6">
        <f>+Q139/(22+20+19+19+21+22+21+21+19)</f>
        <v>0.6902173913043478</v>
      </c>
      <c r="S139" s="27"/>
      <c r="T139" s="28"/>
    </row>
    <row r="140" spans="1:20" ht="19.5" customHeight="1">
      <c r="A140" s="2">
        <v>134</v>
      </c>
      <c r="B140" s="3" t="s">
        <v>97</v>
      </c>
      <c r="C140" s="3" t="s">
        <v>160</v>
      </c>
      <c r="D140" s="4" t="s">
        <v>184</v>
      </c>
      <c r="E140" s="25">
        <v>23</v>
      </c>
      <c r="F140" s="25">
        <v>22</v>
      </c>
      <c r="G140" s="25">
        <v>34</v>
      </c>
      <c r="H140" s="25">
        <v>16</v>
      </c>
      <c r="I140" s="25">
        <v>17</v>
      </c>
      <c r="J140" s="25">
        <v>7</v>
      </c>
      <c r="K140" s="25">
        <v>15</v>
      </c>
      <c r="L140" s="25">
        <v>17</v>
      </c>
      <c r="M140" s="3">
        <v>20</v>
      </c>
      <c r="N140" s="26">
        <v>15</v>
      </c>
      <c r="O140" s="26">
        <v>14</v>
      </c>
      <c r="P140" s="3">
        <v>7</v>
      </c>
      <c r="Q140" s="5">
        <f>SUM(E140:P140)</f>
        <v>207</v>
      </c>
      <c r="R140" s="6">
        <f>+Q140/(165+22+21+21+19)</f>
        <v>0.8346774193548387</v>
      </c>
      <c r="S140" s="27"/>
      <c r="T140" s="28"/>
    </row>
    <row r="141" spans="1:20" ht="19.5" customHeight="1">
      <c r="A141" s="2">
        <v>135</v>
      </c>
      <c r="B141" s="4" t="s">
        <v>97</v>
      </c>
      <c r="C141" s="4" t="s">
        <v>98</v>
      </c>
      <c r="D141" s="4" t="s">
        <v>184</v>
      </c>
      <c r="E141" s="25">
        <v>43</v>
      </c>
      <c r="F141" s="25">
        <v>59</v>
      </c>
      <c r="G141" s="25">
        <v>48</v>
      </c>
      <c r="H141" s="25">
        <v>37</v>
      </c>
      <c r="I141" s="25">
        <v>46</v>
      </c>
      <c r="J141" s="25">
        <v>50</v>
      </c>
      <c r="K141" s="25">
        <v>47</v>
      </c>
      <c r="L141" s="25">
        <v>38</v>
      </c>
      <c r="M141" s="3">
        <v>35</v>
      </c>
      <c r="N141" s="26">
        <v>35</v>
      </c>
      <c r="O141" s="29">
        <v>28</v>
      </c>
      <c r="P141" s="3">
        <v>33</v>
      </c>
      <c r="Q141" s="5">
        <f>SUM(E141:P141)</f>
        <v>499</v>
      </c>
      <c r="R141" s="6">
        <f>+Q141/(165+22+21+21+19)</f>
        <v>2.0120967741935485</v>
      </c>
      <c r="S141" s="27"/>
      <c r="T141" s="28"/>
    </row>
    <row r="142" spans="1:20" ht="19.5" customHeight="1">
      <c r="A142" s="2">
        <v>136</v>
      </c>
      <c r="B142" s="4" t="s">
        <v>97</v>
      </c>
      <c r="C142" s="4" t="s">
        <v>99</v>
      </c>
      <c r="D142" s="4" t="s">
        <v>183</v>
      </c>
      <c r="E142" s="25">
        <v>13</v>
      </c>
      <c r="F142" s="25">
        <v>11</v>
      </c>
      <c r="G142" s="25">
        <v>21</v>
      </c>
      <c r="H142" s="25">
        <v>19</v>
      </c>
      <c r="I142" s="25">
        <v>12</v>
      </c>
      <c r="J142" s="25">
        <v>10</v>
      </c>
      <c r="K142" s="25">
        <v>15</v>
      </c>
      <c r="L142" s="25">
        <v>27</v>
      </c>
      <c r="M142" s="3">
        <v>33</v>
      </c>
      <c r="N142" s="26">
        <v>17</v>
      </c>
      <c r="O142" s="29">
        <v>18</v>
      </c>
      <c r="P142" s="39">
        <v>20</v>
      </c>
      <c r="Q142" s="5">
        <f>SUM(E142:P142)</f>
        <v>216</v>
      </c>
      <c r="R142" s="6">
        <f>+Q142/(165+22+21+21+19)</f>
        <v>0.8709677419354839</v>
      </c>
      <c r="S142" s="27"/>
      <c r="T142" s="28"/>
    </row>
    <row r="143" spans="1:20" ht="19.5" customHeight="1">
      <c r="A143" s="2">
        <v>137</v>
      </c>
      <c r="B143" s="7" t="s">
        <v>97</v>
      </c>
      <c r="C143" s="4" t="s">
        <v>97</v>
      </c>
      <c r="D143" s="4" t="s">
        <v>183</v>
      </c>
      <c r="E143" s="25">
        <v>46</v>
      </c>
      <c r="F143" s="25">
        <v>38</v>
      </c>
      <c r="G143" s="25">
        <v>64</v>
      </c>
      <c r="H143" s="25">
        <v>34</v>
      </c>
      <c r="I143" s="25">
        <v>48</v>
      </c>
      <c r="J143" s="25">
        <v>50</v>
      </c>
      <c r="K143" s="25">
        <v>32</v>
      </c>
      <c r="L143" s="25">
        <v>34</v>
      </c>
      <c r="M143" s="3">
        <v>46</v>
      </c>
      <c r="N143" s="26">
        <v>24</v>
      </c>
      <c r="O143" s="3">
        <v>48</v>
      </c>
      <c r="P143" s="3">
        <v>26</v>
      </c>
      <c r="Q143" s="5">
        <f>SUM(E143:P143)</f>
        <v>490</v>
      </c>
      <c r="R143" s="6">
        <f>+Q143/(165+22+21+21+19)</f>
        <v>1.9758064516129032</v>
      </c>
      <c r="S143" s="27"/>
      <c r="T143" s="28"/>
    </row>
    <row r="144" spans="1:20" ht="19.5" customHeight="1">
      <c r="A144" s="2">
        <v>138</v>
      </c>
      <c r="B144" s="7" t="s">
        <v>97</v>
      </c>
      <c r="C144" s="4" t="s">
        <v>154</v>
      </c>
      <c r="D144" s="4" t="s">
        <v>183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5">
        <f>SUM(E144:P144)</f>
        <v>0</v>
      </c>
      <c r="R144" s="6">
        <f>+Q144/(165+22+21+21+19)</f>
        <v>0</v>
      </c>
      <c r="S144" s="27"/>
      <c r="T144" s="28"/>
    </row>
    <row r="145" spans="1:20" ht="19.5" customHeight="1">
      <c r="A145" s="2">
        <v>139</v>
      </c>
      <c r="B145" s="7" t="s">
        <v>100</v>
      </c>
      <c r="C145" s="4" t="s">
        <v>131</v>
      </c>
      <c r="D145" s="8" t="s">
        <v>183</v>
      </c>
      <c r="E145" s="30"/>
      <c r="F145" s="30"/>
      <c r="G145" s="30"/>
      <c r="H145" s="30"/>
      <c r="I145" s="25">
        <v>5</v>
      </c>
      <c r="J145" s="25">
        <v>3</v>
      </c>
      <c r="K145" s="25">
        <v>13</v>
      </c>
      <c r="L145" s="25">
        <v>11</v>
      </c>
      <c r="M145" s="3">
        <v>5</v>
      </c>
      <c r="N145" s="3">
        <v>6</v>
      </c>
      <c r="O145" s="29">
        <v>11</v>
      </c>
      <c r="P145" s="3">
        <v>6</v>
      </c>
      <c r="Q145" s="5">
        <f>SUM(E145:P145)</f>
        <v>60</v>
      </c>
      <c r="R145" s="6">
        <f>+Q145/(20+19+19+21+22+21+21+19)</f>
        <v>0.37037037037037035</v>
      </c>
      <c r="S145" s="27"/>
      <c r="T145" s="28"/>
    </row>
    <row r="146" spans="1:20" ht="19.5" customHeight="1">
      <c r="A146" s="2">
        <v>140</v>
      </c>
      <c r="B146" s="4" t="s">
        <v>100</v>
      </c>
      <c r="C146" s="4" t="s">
        <v>101</v>
      </c>
      <c r="D146" s="4" t="s">
        <v>184</v>
      </c>
      <c r="E146" s="25">
        <v>18</v>
      </c>
      <c r="F146" s="25">
        <v>35</v>
      </c>
      <c r="G146" s="25">
        <v>26</v>
      </c>
      <c r="H146" s="25">
        <v>22</v>
      </c>
      <c r="I146" s="25">
        <v>17</v>
      </c>
      <c r="J146" s="25">
        <v>0</v>
      </c>
      <c r="K146" s="25">
        <v>12</v>
      </c>
      <c r="L146" s="25">
        <v>16</v>
      </c>
      <c r="M146" s="3">
        <v>19</v>
      </c>
      <c r="N146" s="26">
        <v>19</v>
      </c>
      <c r="O146" s="29">
        <v>52</v>
      </c>
      <c r="P146" s="3">
        <v>43</v>
      </c>
      <c r="Q146" s="5">
        <f>SUM(E146:P146)</f>
        <v>279</v>
      </c>
      <c r="R146" s="6">
        <f>+Q146/(165+22+21+21+19)</f>
        <v>1.125</v>
      </c>
      <c r="S146" s="27"/>
      <c r="T146" s="28"/>
    </row>
    <row r="147" spans="1:20" ht="19.5" customHeight="1">
      <c r="A147" s="2">
        <v>141</v>
      </c>
      <c r="B147" s="56" t="s">
        <v>100</v>
      </c>
      <c r="C147" s="3" t="s">
        <v>102</v>
      </c>
      <c r="D147" s="8" t="s">
        <v>184</v>
      </c>
      <c r="E147" s="25">
        <v>13</v>
      </c>
      <c r="F147" s="25">
        <v>17</v>
      </c>
      <c r="G147" s="25">
        <v>22</v>
      </c>
      <c r="H147" s="25">
        <v>17</v>
      </c>
      <c r="I147" s="25">
        <v>18</v>
      </c>
      <c r="J147" s="25">
        <v>23</v>
      </c>
      <c r="K147" s="25">
        <v>15</v>
      </c>
      <c r="L147" s="25">
        <v>7</v>
      </c>
      <c r="M147" s="3">
        <v>15</v>
      </c>
      <c r="N147" s="26">
        <v>19</v>
      </c>
      <c r="O147" s="29">
        <v>5</v>
      </c>
      <c r="P147" s="29">
        <v>0</v>
      </c>
      <c r="Q147" s="5">
        <f>SUM(E147:P147)</f>
        <v>171</v>
      </c>
      <c r="R147" s="6">
        <f>+Q147/(165+22+21+21+19)</f>
        <v>0.6895161290322581</v>
      </c>
      <c r="S147" s="27"/>
      <c r="T147" s="28"/>
    </row>
    <row r="148" spans="1:20" ht="19.5" customHeight="1">
      <c r="A148" s="2">
        <v>142</v>
      </c>
      <c r="B148" s="56" t="s">
        <v>100</v>
      </c>
      <c r="C148" s="3" t="s">
        <v>165</v>
      </c>
      <c r="D148" s="8" t="s">
        <v>184</v>
      </c>
      <c r="E148" s="25">
        <v>67</v>
      </c>
      <c r="F148" s="25">
        <v>40</v>
      </c>
      <c r="G148" s="25">
        <v>42</v>
      </c>
      <c r="H148" s="25">
        <v>41</v>
      </c>
      <c r="I148" s="25">
        <v>59</v>
      </c>
      <c r="J148" s="25">
        <v>40</v>
      </c>
      <c r="K148" s="25">
        <v>36</v>
      </c>
      <c r="L148" s="25">
        <v>41</v>
      </c>
      <c r="M148" s="25">
        <v>42</v>
      </c>
      <c r="N148" s="25">
        <v>44</v>
      </c>
      <c r="O148" s="25">
        <v>73</v>
      </c>
      <c r="P148" s="39">
        <v>39</v>
      </c>
      <c r="Q148" s="5">
        <f>SUM(E148:P148)</f>
        <v>564</v>
      </c>
      <c r="R148" s="6">
        <f>+Q148/(165+22+21+21+19)</f>
        <v>2.274193548387097</v>
      </c>
      <c r="S148" s="27"/>
      <c r="T148" s="28"/>
    </row>
    <row r="149" spans="1:20" ht="19.5" customHeight="1">
      <c r="A149" s="2">
        <v>143</v>
      </c>
      <c r="B149" s="7" t="s">
        <v>100</v>
      </c>
      <c r="C149" s="4" t="s">
        <v>127</v>
      </c>
      <c r="D149" s="8" t="s">
        <v>183</v>
      </c>
      <c r="E149" s="25">
        <v>11</v>
      </c>
      <c r="F149" s="25">
        <v>19</v>
      </c>
      <c r="G149" s="25">
        <v>39</v>
      </c>
      <c r="H149" s="25">
        <v>18</v>
      </c>
      <c r="I149" s="38">
        <v>20</v>
      </c>
      <c r="J149" s="38">
        <v>13</v>
      </c>
      <c r="K149" s="38">
        <v>19</v>
      </c>
      <c r="L149" s="38">
        <v>11</v>
      </c>
      <c r="M149" s="41">
        <v>16</v>
      </c>
      <c r="N149" s="42">
        <v>15</v>
      </c>
      <c r="O149" s="43">
        <v>19</v>
      </c>
      <c r="P149" s="41">
        <v>21</v>
      </c>
      <c r="Q149" s="5">
        <f>SUM(E149:P149)</f>
        <v>221</v>
      </c>
      <c r="R149" s="6">
        <f>+Q149/(165+22+21+21+19)</f>
        <v>0.8911290322580645</v>
      </c>
      <c r="S149" s="27"/>
      <c r="T149" s="28"/>
    </row>
    <row r="150" spans="1:20" ht="19.5" customHeight="1">
      <c r="A150" s="2">
        <v>144</v>
      </c>
      <c r="B150" s="7" t="s">
        <v>103</v>
      </c>
      <c r="C150" s="4" t="s">
        <v>172</v>
      </c>
      <c r="D150" s="8" t="s">
        <v>183</v>
      </c>
      <c r="E150" s="30"/>
      <c r="F150" s="30"/>
      <c r="G150" s="30"/>
      <c r="H150" s="30"/>
      <c r="I150" s="30"/>
      <c r="J150" s="30"/>
      <c r="K150" s="30"/>
      <c r="L150" s="30"/>
      <c r="M150" s="31"/>
      <c r="N150" s="32"/>
      <c r="O150" s="33"/>
      <c r="P150" s="31"/>
      <c r="Q150" s="5">
        <f>SUM(E150:P150)</f>
        <v>0</v>
      </c>
      <c r="R150" s="6">
        <f>+Q150/(165+22+21+21+19)</f>
        <v>0</v>
      </c>
      <c r="S150" s="27"/>
      <c r="T150" s="28"/>
    </row>
    <row r="151" spans="1:20" ht="19.5" customHeight="1">
      <c r="A151" s="2">
        <v>145</v>
      </c>
      <c r="B151" s="7" t="s">
        <v>103</v>
      </c>
      <c r="C151" s="4" t="s">
        <v>103</v>
      </c>
      <c r="D151" s="8" t="s">
        <v>183</v>
      </c>
      <c r="E151" s="25">
        <v>50</v>
      </c>
      <c r="F151" s="25">
        <v>59</v>
      </c>
      <c r="G151" s="25">
        <v>55</v>
      </c>
      <c r="H151" s="25">
        <v>62</v>
      </c>
      <c r="I151" s="25">
        <v>40</v>
      </c>
      <c r="J151" s="25">
        <v>66</v>
      </c>
      <c r="K151" s="25">
        <v>61</v>
      </c>
      <c r="L151" s="25">
        <v>50</v>
      </c>
      <c r="M151" s="3">
        <v>54</v>
      </c>
      <c r="N151" s="26">
        <v>43</v>
      </c>
      <c r="O151" s="29">
        <v>41</v>
      </c>
      <c r="P151" s="3">
        <v>36</v>
      </c>
      <c r="Q151" s="5">
        <f>SUM(E151:P151)</f>
        <v>617</v>
      </c>
      <c r="R151" s="6">
        <f>+Q151/(165+22+21+21+19)</f>
        <v>2.4879032258064515</v>
      </c>
      <c r="S151" s="27"/>
      <c r="T151" s="28"/>
    </row>
    <row r="152" spans="1:20" ht="19.5" customHeight="1">
      <c r="A152" s="2">
        <v>146</v>
      </c>
      <c r="B152" s="7" t="s">
        <v>104</v>
      </c>
      <c r="C152" s="4" t="s">
        <v>104</v>
      </c>
      <c r="D152" s="8" t="s">
        <v>184</v>
      </c>
      <c r="E152" s="25">
        <v>20</v>
      </c>
      <c r="F152" s="25">
        <v>22</v>
      </c>
      <c r="G152" s="25">
        <v>23</v>
      </c>
      <c r="H152" s="25">
        <v>26</v>
      </c>
      <c r="I152" s="25">
        <v>14</v>
      </c>
      <c r="J152" s="25">
        <v>16</v>
      </c>
      <c r="K152" s="25">
        <v>6</v>
      </c>
      <c r="L152" s="25">
        <v>14</v>
      </c>
      <c r="M152" s="34">
        <v>4</v>
      </c>
      <c r="N152" s="34">
        <v>0</v>
      </c>
      <c r="O152" s="34">
        <v>0</v>
      </c>
      <c r="P152" s="34">
        <v>0</v>
      </c>
      <c r="Q152" s="5">
        <f>SUM(E152:P152)</f>
        <v>145</v>
      </c>
      <c r="R152" s="6">
        <f>+Q152/(165+22+21+21+19)</f>
        <v>0.5846774193548387</v>
      </c>
      <c r="S152" s="27"/>
      <c r="T152" s="28"/>
    </row>
    <row r="153" spans="1:20" ht="19.5" customHeight="1">
      <c r="A153" s="2">
        <v>147</v>
      </c>
      <c r="B153" s="7" t="s">
        <v>105</v>
      </c>
      <c r="C153" s="4" t="s">
        <v>114</v>
      </c>
      <c r="D153" s="8" t="s">
        <v>184</v>
      </c>
      <c r="E153" s="25">
        <v>21</v>
      </c>
      <c r="F153" s="25">
        <v>27</v>
      </c>
      <c r="G153" s="25">
        <v>28</v>
      </c>
      <c r="H153" s="25">
        <v>30</v>
      </c>
      <c r="I153" s="25">
        <v>25</v>
      </c>
      <c r="J153" s="25">
        <v>25</v>
      </c>
      <c r="K153" s="25">
        <v>20</v>
      </c>
      <c r="L153" s="25">
        <v>22</v>
      </c>
      <c r="M153" s="3">
        <v>23</v>
      </c>
      <c r="N153" s="26">
        <v>24</v>
      </c>
      <c r="O153" s="39">
        <v>27</v>
      </c>
      <c r="P153" s="3">
        <v>29</v>
      </c>
      <c r="Q153" s="5">
        <f>SUM(E153:P153)</f>
        <v>301</v>
      </c>
      <c r="R153" s="6">
        <f>+Q153/(165+22+21+21+19)</f>
        <v>1.2137096774193548</v>
      </c>
      <c r="S153" s="27"/>
      <c r="T153" s="28"/>
    </row>
    <row r="154" spans="1:20" ht="19.5" customHeight="1">
      <c r="A154" s="2">
        <v>148</v>
      </c>
      <c r="B154" s="7" t="s">
        <v>105</v>
      </c>
      <c r="C154" s="4" t="s">
        <v>121</v>
      </c>
      <c r="D154" s="8" t="s">
        <v>184</v>
      </c>
      <c r="E154" s="25">
        <v>63</v>
      </c>
      <c r="F154" s="25">
        <v>51</v>
      </c>
      <c r="G154" s="25">
        <v>48</v>
      </c>
      <c r="H154" s="25">
        <v>27</v>
      </c>
      <c r="I154" s="25">
        <v>44</v>
      </c>
      <c r="J154" s="25">
        <v>37</v>
      </c>
      <c r="K154" s="25">
        <v>27</v>
      </c>
      <c r="L154" s="25">
        <v>28</v>
      </c>
      <c r="M154" s="25">
        <v>57</v>
      </c>
      <c r="N154" s="25">
        <v>36</v>
      </c>
      <c r="O154" s="39">
        <v>57</v>
      </c>
      <c r="P154" s="39">
        <v>47</v>
      </c>
      <c r="Q154" s="5">
        <f>SUM(E154:P154)</f>
        <v>522</v>
      </c>
      <c r="R154" s="6">
        <f>+Q154/(165+22+21+21+19)</f>
        <v>2.1048387096774195</v>
      </c>
      <c r="S154" s="27"/>
      <c r="T154" s="28"/>
    </row>
    <row r="155" spans="1:20" ht="19.5" customHeight="1">
      <c r="A155" s="9" t="s">
        <v>16</v>
      </c>
      <c r="B155" s="10"/>
      <c r="C155" s="11"/>
      <c r="D155" s="12"/>
      <c r="E155" s="13">
        <f>SUM(E7:E154)</f>
        <v>3782</v>
      </c>
      <c r="F155" s="13">
        <f aca="true" t="shared" si="0" ref="F155:Q155">SUM(F7:F154)</f>
        <v>3680</v>
      </c>
      <c r="G155" s="13">
        <f t="shared" si="0"/>
        <v>4052</v>
      </c>
      <c r="H155" s="13">
        <f t="shared" si="0"/>
        <v>3287</v>
      </c>
      <c r="I155" s="13">
        <f t="shared" si="0"/>
        <v>3339</v>
      </c>
      <c r="J155" s="13">
        <f t="shared" si="0"/>
        <v>3209</v>
      </c>
      <c r="K155" s="13">
        <f t="shared" si="0"/>
        <v>2903</v>
      </c>
      <c r="L155" s="13">
        <f t="shared" si="0"/>
        <v>3551</v>
      </c>
      <c r="M155" s="13">
        <f t="shared" si="0"/>
        <v>3545</v>
      </c>
      <c r="N155" s="13">
        <f t="shared" si="0"/>
        <v>3226</v>
      </c>
      <c r="O155" s="13">
        <f t="shared" si="0"/>
        <v>3632</v>
      </c>
      <c r="P155" s="13">
        <f t="shared" si="0"/>
        <v>2878</v>
      </c>
      <c r="Q155" s="13">
        <f t="shared" si="0"/>
        <v>41084</v>
      </c>
      <c r="R155" s="14">
        <f>+Q155/(248)</f>
        <v>165.66129032258064</v>
      </c>
      <c r="S155" s="27"/>
      <c r="T155" s="28"/>
    </row>
    <row r="156" spans="1:20" ht="11.25" customHeight="1">
      <c r="A156" s="15"/>
      <c r="B156" s="48" t="s">
        <v>117</v>
      </c>
      <c r="P156" s="44"/>
      <c r="Q156" s="45"/>
      <c r="R156" s="46"/>
      <c r="S156" s="27"/>
      <c r="T156" s="28"/>
    </row>
    <row r="157" spans="1:20" ht="11.25" customHeight="1">
      <c r="A157" s="15"/>
      <c r="B157" s="48" t="s">
        <v>185</v>
      </c>
      <c r="P157" s="44"/>
      <c r="Q157" s="45"/>
      <c r="R157" s="46"/>
      <c r="S157" s="27"/>
      <c r="T157" s="28"/>
    </row>
    <row r="158" spans="1:20" ht="11.25" customHeight="1">
      <c r="A158" s="15"/>
      <c r="B158" s="47"/>
      <c r="P158" s="44"/>
      <c r="Q158" s="45"/>
      <c r="R158" s="46"/>
      <c r="S158" s="27"/>
      <c r="T158" s="28"/>
    </row>
    <row r="159" spans="1:20" ht="11.25" customHeight="1">
      <c r="A159" s="15"/>
      <c r="B159" s="48" t="s">
        <v>110</v>
      </c>
      <c r="P159" s="44"/>
      <c r="Q159" s="45"/>
      <c r="R159" s="46"/>
      <c r="S159" s="27"/>
      <c r="T159" s="28"/>
    </row>
    <row r="160" spans="1:20" ht="11.25" customHeight="1">
      <c r="A160" s="16"/>
      <c r="B160" s="48" t="s">
        <v>106</v>
      </c>
      <c r="S160" s="27"/>
      <c r="T160" s="28"/>
    </row>
    <row r="161" spans="1:20" ht="11.25" customHeight="1">
      <c r="A161" s="49"/>
      <c r="B161" s="48" t="s">
        <v>107</v>
      </c>
      <c r="S161" s="27"/>
      <c r="T161" s="28"/>
    </row>
    <row r="162" spans="1:20" ht="11.25" customHeight="1">
      <c r="A162" s="49"/>
      <c r="B162" s="48"/>
      <c r="S162" s="27"/>
      <c r="T162" s="28"/>
    </row>
    <row r="163" spans="1:20" ht="11.25" customHeight="1">
      <c r="A163" s="49"/>
      <c r="B163" s="48"/>
      <c r="S163" s="27"/>
      <c r="T163" s="28"/>
    </row>
    <row r="164" spans="1:20" ht="11.25" customHeight="1">
      <c r="A164" s="50"/>
      <c r="B164" s="48" t="s">
        <v>108</v>
      </c>
      <c r="R164" s="51" t="s">
        <v>109</v>
      </c>
      <c r="S164" s="27"/>
      <c r="T164" s="28"/>
    </row>
    <row r="165" ht="11.25" customHeight="1"/>
    <row r="166" spans="5:11" ht="11.25" customHeight="1">
      <c r="E166" s="52"/>
      <c r="F166" s="52"/>
      <c r="G166" s="52"/>
      <c r="H166" s="52"/>
      <c r="I166" s="52"/>
      <c r="J166" s="52"/>
      <c r="K166" s="52"/>
    </row>
    <row r="167" ht="9.75" customHeight="1"/>
    <row r="168" ht="9.75" customHeight="1"/>
  </sheetData>
  <sheetProtection/>
  <autoFilter ref="A6:R164"/>
  <mergeCells count="1">
    <mergeCell ref="A155:C155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70" r:id="rId2"/>
  <headerFooter alignWithMargins="0">
    <oddFooter xml:space="preserve">&amp;RPág. 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Deysi</cp:lastModifiedBy>
  <cp:lastPrinted>2012-05-11T15:30:15Z</cp:lastPrinted>
  <dcterms:created xsi:type="dcterms:W3CDTF">2010-11-11T20:41:17Z</dcterms:created>
  <dcterms:modified xsi:type="dcterms:W3CDTF">2012-05-11T15:41:10Z</dcterms:modified>
  <cp:category/>
  <cp:version/>
  <cp:contentType/>
  <cp:contentStatus/>
</cp:coreProperties>
</file>