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8. Agosto 2019\BV Agosto 2019\páginas\"/>
    </mc:Choice>
  </mc:AlternateContent>
  <bookViews>
    <workbookView xWindow="0" yWindow="0" windowWidth="28800" windowHeight="12030" tabRatio="351" firstSheet="2" activeTab="2"/>
  </bookViews>
  <sheets>
    <sheet name="2008" sheetId="2" state="hidden" r:id="rId1"/>
    <sheet name="2009" sheetId="1" state="hidden" r:id="rId2"/>
    <sheet name="2019" sheetId="3" r:id="rId3"/>
  </sheets>
  <definedNames>
    <definedName name="_xlnm.Print_Area" localSheetId="0">'2008'!$A$1:$O$91</definedName>
    <definedName name="_xlnm.Print_Area" localSheetId="1">'2009'!$A$1:$O$90</definedName>
    <definedName name="_xlnm.Print_Area" localSheetId="2">'2019'!$A$1:$O$108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6" i="3" l="1"/>
  <c r="B77" i="3"/>
  <c r="B78" i="3"/>
  <c r="B79" i="3"/>
  <c r="B80" i="3"/>
  <c r="B81" i="3"/>
  <c r="B82" i="3"/>
  <c r="B75" i="3"/>
  <c r="F76" i="3"/>
  <c r="F77" i="3"/>
  <c r="F78" i="3"/>
  <c r="F79" i="3"/>
  <c r="F80" i="3"/>
  <c r="F81" i="3"/>
  <c r="F82" i="3"/>
  <c r="F75" i="3"/>
  <c r="D30" i="3" l="1"/>
  <c r="C30" i="3"/>
  <c r="C67" i="3" l="1"/>
  <c r="D67" i="3"/>
  <c r="G67" i="3"/>
  <c r="F67" i="3"/>
  <c r="H45" i="3"/>
  <c r="F45" i="3"/>
  <c r="D45" i="3"/>
  <c r="E44" i="3" s="1"/>
  <c r="B20" i="3"/>
  <c r="E42" i="3" l="1"/>
  <c r="B41" i="3"/>
  <c r="I87" i="3" l="1"/>
  <c r="H87" i="3"/>
  <c r="G87" i="3"/>
  <c r="E87" i="3"/>
  <c r="D87" i="3"/>
  <c r="C87" i="3"/>
  <c r="F86" i="3"/>
  <c r="B86" i="3"/>
  <c r="F85" i="3"/>
  <c r="B85" i="3"/>
  <c r="F84" i="3"/>
  <c r="B84" i="3"/>
  <c r="F83" i="3"/>
  <c r="B83" i="3"/>
  <c r="E66" i="3"/>
  <c r="B66" i="3"/>
  <c r="E65" i="3"/>
  <c r="B65" i="3"/>
  <c r="E64" i="3"/>
  <c r="B64" i="3"/>
  <c r="E63" i="3"/>
  <c r="B63" i="3"/>
  <c r="E62" i="3"/>
  <c r="B62" i="3"/>
  <c r="E61" i="3"/>
  <c r="B61" i="3"/>
  <c r="E60" i="3"/>
  <c r="B60" i="3"/>
  <c r="E59" i="3"/>
  <c r="B59" i="3"/>
  <c r="E58" i="3"/>
  <c r="B58" i="3"/>
  <c r="E57" i="3"/>
  <c r="B57" i="3"/>
  <c r="E56" i="3"/>
  <c r="B56" i="3"/>
  <c r="E55" i="3"/>
  <c r="B55" i="3"/>
  <c r="I41" i="3"/>
  <c r="G43" i="3"/>
  <c r="E43" i="3"/>
  <c r="B44" i="3"/>
  <c r="I43" i="3"/>
  <c r="B43" i="3"/>
  <c r="B42" i="3"/>
  <c r="O30" i="3"/>
  <c r="N30" i="3"/>
  <c r="M30" i="3"/>
  <c r="L29" i="3"/>
  <c r="B29" i="3"/>
  <c r="L28" i="3"/>
  <c r="B28" i="3"/>
  <c r="L27" i="3"/>
  <c r="B27" i="3"/>
  <c r="L26" i="3"/>
  <c r="B26" i="3"/>
  <c r="L25" i="3"/>
  <c r="B25" i="3"/>
  <c r="L24" i="3"/>
  <c r="B24" i="3"/>
  <c r="L23" i="3"/>
  <c r="B23" i="3"/>
  <c r="L22" i="3"/>
  <c r="B22" i="3"/>
  <c r="L21" i="3"/>
  <c r="B21" i="3"/>
  <c r="L20" i="3"/>
  <c r="L19" i="3"/>
  <c r="B19" i="3"/>
  <c r="L18" i="3"/>
  <c r="B18" i="3"/>
  <c r="E65" i="1"/>
  <c r="D65" i="1"/>
  <c r="C65" i="1"/>
  <c r="B64" i="1"/>
  <c r="B63" i="1"/>
  <c r="B62" i="1"/>
  <c r="B61" i="1"/>
  <c r="B60" i="1"/>
  <c r="B59" i="1"/>
  <c r="B58" i="1"/>
  <c r="B57" i="1"/>
  <c r="B56" i="1"/>
  <c r="B55" i="1"/>
  <c r="B54" i="1"/>
  <c r="B53" i="1"/>
  <c r="H40" i="1"/>
  <c r="I40" i="1" s="1"/>
  <c r="F40" i="1"/>
  <c r="G39" i="1" s="1"/>
  <c r="D40" i="1"/>
  <c r="E40" i="1" s="1"/>
  <c r="B39" i="1"/>
  <c r="B38" i="1"/>
  <c r="B37" i="1"/>
  <c r="O28" i="1"/>
  <c r="N28" i="1"/>
  <c r="M28" i="1"/>
  <c r="D28" i="1"/>
  <c r="C28" i="1"/>
  <c r="L27" i="1"/>
  <c r="B27" i="1"/>
  <c r="L26" i="1"/>
  <c r="B26" i="1"/>
  <c r="L25" i="1"/>
  <c r="B25" i="1"/>
  <c r="L24" i="1"/>
  <c r="B24" i="1"/>
  <c r="L23" i="1"/>
  <c r="B23" i="1"/>
  <c r="L22" i="1"/>
  <c r="B22" i="1"/>
  <c r="L21" i="1"/>
  <c r="B21" i="1"/>
  <c r="L20" i="1"/>
  <c r="B20" i="1"/>
  <c r="L19" i="1"/>
  <c r="B19" i="1"/>
  <c r="L18" i="1"/>
  <c r="B18" i="1"/>
  <c r="L17" i="1"/>
  <c r="B17" i="1"/>
  <c r="L16" i="1"/>
  <c r="B16" i="1"/>
  <c r="E64" i="2"/>
  <c r="D64" i="2"/>
  <c r="C64" i="2"/>
  <c r="B63" i="2"/>
  <c r="B62" i="2"/>
  <c r="B61" i="2"/>
  <c r="B60" i="2"/>
  <c r="B59" i="2"/>
  <c r="B58" i="2"/>
  <c r="B57" i="2"/>
  <c r="B56" i="2"/>
  <c r="B55" i="2"/>
  <c r="B54" i="2"/>
  <c r="B53" i="2"/>
  <c r="B52" i="2"/>
  <c r="H38" i="2"/>
  <c r="I38" i="2" s="1"/>
  <c r="F38" i="2"/>
  <c r="G37" i="2" s="1"/>
  <c r="D38" i="2"/>
  <c r="E37" i="2" s="1"/>
  <c r="B37" i="2"/>
  <c r="B36" i="2"/>
  <c r="B35" i="2"/>
  <c r="O26" i="2"/>
  <c r="N26" i="2"/>
  <c r="M26" i="2"/>
  <c r="D26" i="2"/>
  <c r="C26" i="2"/>
  <c r="L25" i="2"/>
  <c r="B25" i="2"/>
  <c r="L24" i="2"/>
  <c r="B24" i="2"/>
  <c r="L23" i="2"/>
  <c r="B23" i="2"/>
  <c r="L22" i="2"/>
  <c r="B22" i="2"/>
  <c r="L21" i="2"/>
  <c r="B21" i="2"/>
  <c r="L20" i="2"/>
  <c r="B20" i="2"/>
  <c r="L19" i="2"/>
  <c r="B19" i="2"/>
  <c r="L18" i="2"/>
  <c r="B18" i="2"/>
  <c r="L17" i="2"/>
  <c r="B17" i="2"/>
  <c r="L16" i="2"/>
  <c r="B16" i="2"/>
  <c r="L15" i="2"/>
  <c r="B15" i="2"/>
  <c r="L14" i="2"/>
  <c r="B14" i="2"/>
  <c r="L28" i="1" l="1"/>
  <c r="M29" i="1" s="1"/>
  <c r="E35" i="2"/>
  <c r="E36" i="2"/>
  <c r="B64" i="2"/>
  <c r="C65" i="2" s="1"/>
  <c r="G35" i="2"/>
  <c r="I36" i="2"/>
  <c r="E38" i="2"/>
  <c r="I37" i="1"/>
  <c r="I39" i="1"/>
  <c r="I35" i="2"/>
  <c r="B38" i="2"/>
  <c r="C36" i="2" s="1"/>
  <c r="I38" i="1"/>
  <c r="B45" i="3"/>
  <c r="C41" i="3" s="1"/>
  <c r="B67" i="3"/>
  <c r="M56" i="3" s="1"/>
  <c r="M54" i="3" s="1"/>
  <c r="E67" i="3"/>
  <c r="G68" i="3" s="1"/>
  <c r="B30" i="3"/>
  <c r="D31" i="3" s="1"/>
  <c r="E38" i="1"/>
  <c r="I37" i="2"/>
  <c r="B65" i="1"/>
  <c r="D66" i="1" s="1"/>
  <c r="B26" i="2"/>
  <c r="D27" i="2" s="1"/>
  <c r="E39" i="1"/>
  <c r="L26" i="2"/>
  <c r="L27" i="2" s="1"/>
  <c r="G37" i="1"/>
  <c r="E37" i="1"/>
  <c r="B28" i="1"/>
  <c r="B29" i="1" s="1"/>
  <c r="B40" i="1"/>
  <c r="C40" i="1" s="1"/>
  <c r="I42" i="3"/>
  <c r="G42" i="3"/>
  <c r="E41" i="3"/>
  <c r="G36" i="2"/>
  <c r="G38" i="2"/>
  <c r="G38" i="1"/>
  <c r="G40" i="1"/>
  <c r="G41" i="3"/>
  <c r="G44" i="3"/>
  <c r="F87" i="3"/>
  <c r="I88" i="3" s="1"/>
  <c r="B87" i="3"/>
  <c r="E88" i="3" s="1"/>
  <c r="L30" i="3"/>
  <c r="M31" i="3" s="1"/>
  <c r="I44" i="3"/>
  <c r="O29" i="1" l="1"/>
  <c r="N29" i="1"/>
  <c r="L29" i="1"/>
  <c r="D65" i="2"/>
  <c r="B65" i="2" s="1"/>
  <c r="C38" i="2"/>
  <c r="C35" i="2"/>
  <c r="C37" i="2"/>
  <c r="D29" i="1"/>
  <c r="O27" i="2"/>
  <c r="C38" i="1"/>
  <c r="N27" i="2"/>
  <c r="M27" i="2"/>
  <c r="C44" i="3"/>
  <c r="C27" i="2"/>
  <c r="C66" i="1"/>
  <c r="B66" i="1" s="1"/>
  <c r="B27" i="2"/>
  <c r="C29" i="1"/>
  <c r="C37" i="1"/>
  <c r="C39" i="1"/>
  <c r="I45" i="3"/>
  <c r="G45" i="3"/>
  <c r="D88" i="3"/>
  <c r="C68" i="3"/>
  <c r="D68" i="3"/>
  <c r="E45" i="3"/>
  <c r="C42" i="3"/>
  <c r="C31" i="3"/>
  <c r="N31" i="3"/>
  <c r="B31" i="3"/>
  <c r="C88" i="3"/>
  <c r="C43" i="3"/>
  <c r="F68" i="3"/>
  <c r="E68" i="3" s="1"/>
  <c r="H88" i="3"/>
  <c r="G88" i="3"/>
  <c r="O31" i="3"/>
  <c r="L31" i="3"/>
  <c r="B88" i="3" l="1"/>
  <c r="B68" i="3"/>
  <c r="F88" i="3"/>
  <c r="C45" i="3"/>
</calcChain>
</file>

<file path=xl/sharedStrings.xml><?xml version="1.0" encoding="utf-8"?>
<sst xmlns="http://schemas.openxmlformats.org/spreadsheetml/2006/main" count="400" uniqueCount="88">
  <si>
    <t>PROGRAMA NACIONAL CONTRA LA VIOLENCIA FAMILIAR Y SEXUAL</t>
  </si>
  <si>
    <t>NACIONAL</t>
  </si>
  <si>
    <t>Número de Casos por Meses y Sexo</t>
  </si>
  <si>
    <t>Número de Casos por Meses y Grupo de Edad</t>
  </si>
  <si>
    <t xml:space="preserve">Mes </t>
  </si>
  <si>
    <t>Total</t>
  </si>
  <si>
    <t>Femenino</t>
  </si>
  <si>
    <t>Masculino</t>
  </si>
  <si>
    <t>0-5 años</t>
  </si>
  <si>
    <t>6-11 años</t>
  </si>
  <si>
    <t>12-17 años</t>
  </si>
  <si>
    <t>Ene</t>
  </si>
  <si>
    <t>Feb</t>
  </si>
  <si>
    <t>Mar</t>
  </si>
  <si>
    <t>Abr</t>
  </si>
  <si>
    <t>May</t>
  </si>
  <si>
    <t>Jun</t>
  </si>
  <si>
    <t>Jul</t>
  </si>
  <si>
    <t>Ago</t>
  </si>
  <si>
    <t>Set</t>
  </si>
  <si>
    <t>Nov</t>
  </si>
  <si>
    <t>Dic</t>
  </si>
  <si>
    <t>%</t>
  </si>
  <si>
    <t>Número de Casos por Grupo de Edad y Tipo de Violencia</t>
  </si>
  <si>
    <t>Tipo de Violencia</t>
  </si>
  <si>
    <t>N</t>
  </si>
  <si>
    <t>Psicológica</t>
  </si>
  <si>
    <t>Física</t>
  </si>
  <si>
    <t>Sexual</t>
  </si>
  <si>
    <t>Fuente : PNCVFS</t>
  </si>
  <si>
    <t>Elaboración : UGDS - PNCVFS</t>
  </si>
  <si>
    <t>Número de Casos de Abuso Sexual por Sexo y Número de Casos de Explotación Sexual Comercial Infantil</t>
  </si>
  <si>
    <t>Violación Sexual</t>
  </si>
  <si>
    <t>ESCI (Mujeres)</t>
  </si>
  <si>
    <t>Mujer</t>
  </si>
  <si>
    <t>Hombre</t>
  </si>
  <si>
    <t xml:space="preserve">Set </t>
  </si>
  <si>
    <t>Principal Agresor del Niño, niña y Adolescente por grupo de edad y Tipo de Violencia</t>
  </si>
  <si>
    <t xml:space="preserve">Principal Agresor </t>
  </si>
  <si>
    <t>Madre/Padre</t>
  </si>
  <si>
    <t>Otro*</t>
  </si>
  <si>
    <t>Otro Familiar</t>
  </si>
  <si>
    <t>* Persona fuera del entorno familiar</t>
  </si>
  <si>
    <t xml:space="preserve">Oct </t>
  </si>
  <si>
    <t>Oct</t>
  </si>
  <si>
    <t>Período : Enero - Diciembre 2009</t>
  </si>
  <si>
    <t>CASOS NUEVOS ATENDIDOS POR VIOLENCIA FAMILIAR Y SEXUAL EN LOS CEM (NIÑOS, NIÑAS Y ADOLESCENTES)</t>
  </si>
  <si>
    <t>Período : Enero - Diciembre 2008</t>
  </si>
  <si>
    <r>
      <t>CASOS NUEVOS ATENDIDOS POR VIOLENCIA FAMILIAR Y SEXUAL EN LOS CEM (</t>
    </r>
    <r>
      <rPr>
        <b/>
        <sz val="14"/>
        <rFont val="Arial"/>
        <family val="2"/>
      </rPr>
      <t>NIÑOS, NIÑAS Y ADOLESCENTES</t>
    </r>
    <r>
      <rPr>
        <b/>
        <sz val="13"/>
        <rFont val="Arial"/>
        <family val="2"/>
      </rPr>
      <t>)</t>
    </r>
  </si>
  <si>
    <t>Otro Familiar y Otro*</t>
  </si>
  <si>
    <t>Principal Agresor del Niño, Niña y Adolescente por grupo de edad y Tipo de Violencia</t>
  </si>
  <si>
    <t>PADRASTRO ESTA INCLUIDO EN OTRO FAMILIAR</t>
  </si>
  <si>
    <t>Número de Casos Nuevos por Meses y Sexo</t>
  </si>
  <si>
    <t>Número de Casos Nuevos por Meses y Grupo de Edad</t>
  </si>
  <si>
    <t>Número de Casos Nuevos por Grupo de Edad y Tipo de Violencia</t>
  </si>
  <si>
    <t>Número de Casos Nuevos de Abuso Sexual por Sexo y Número de Casos de Explotación Sexual Comercial Infantil</t>
  </si>
  <si>
    <t>* Persona fuera del entorno familiar (vecino, profesor, amigo, conocido, desconocido, entre otros)</t>
  </si>
  <si>
    <t>(0 A 17 AÑOS)</t>
  </si>
  <si>
    <t>TRATA con fines de explotación sexual</t>
  </si>
  <si>
    <t xml:space="preserve">   </t>
  </si>
  <si>
    <t>Sep</t>
  </si>
  <si>
    <t>Trata con fines de explotación sexual</t>
  </si>
  <si>
    <t>representa un</t>
  </si>
  <si>
    <t>La Violación Sexual de Niños, Niñas y Adolescentes</t>
  </si>
  <si>
    <t>Violencia Sexual en este grupo de edad.</t>
  </si>
  <si>
    <t>Fuente : Registro de casos del CEM</t>
  </si>
  <si>
    <t>Elaboración : UGIGC - PNCVFS</t>
  </si>
  <si>
    <t>CASOS ATENDIDOS A PERSONAS AFECTADAS POR HECHOS DE VIOLENCIA CONTRA LAS MUJERES, LOS INTEGRANTES</t>
  </si>
  <si>
    <t>DEL GRUPO FAMILIAR Y PERSONAS AFECTADAS POR VIOLENCIA SEXUAL EN LOS CEM A NIVEL NACIONAL</t>
  </si>
  <si>
    <t>/1 Todos los cuadros están referidos a casos nuevos, reingresos, reincidentes, derivados y continuadores.</t>
  </si>
  <si>
    <t>Casos atendidos a NNA según</t>
  </si>
  <si>
    <t>sexo y mes</t>
  </si>
  <si>
    <t>Económica</t>
  </si>
  <si>
    <t>grupo de edad y mes</t>
  </si>
  <si>
    <t>Casos atendidos a NNA según grupo de edad y tipo de violencia</t>
  </si>
  <si>
    <t>Casos atendidos a NNA por Violación sexual y TRATA con fines de explotación sexual por sexo</t>
  </si>
  <si>
    <t>Casos atendidos a NNA por Violación Sexual y TRATA con fines de Explotación Sexual por grupos de edad</t>
  </si>
  <si>
    <t>Principal Persona Agresora del Niño, Niña y Adolescente por Grupos de Edad según Tipo de Violencia</t>
  </si>
  <si>
    <t>Economica o Patrimonial</t>
  </si>
  <si>
    <t>Principal Agresor/a</t>
  </si>
  <si>
    <t>Vecino/a</t>
  </si>
  <si>
    <t>/2 Persona agresora diferente a madre/padre.</t>
  </si>
  <si>
    <t>/3 Persona agresora diferente a vecino</t>
  </si>
  <si>
    <r>
      <t>NIÑOS, NIÑAS Y ADOLESCENTES (NNA)</t>
    </r>
    <r>
      <rPr>
        <b/>
        <u/>
        <vertAlign val="superscript"/>
        <sz val="13"/>
        <color indexed="9"/>
        <rFont val="Arial Narrow"/>
        <family val="2"/>
      </rPr>
      <t>/1</t>
    </r>
  </si>
  <si>
    <t xml:space="preserve">del total de Casos  de </t>
  </si>
  <si>
    <r>
      <t xml:space="preserve">Otros </t>
    </r>
    <r>
      <rPr>
        <vertAlign val="superscript"/>
        <sz val="10"/>
        <rFont val="Arial Narrow"/>
        <family val="2"/>
      </rPr>
      <t>/2</t>
    </r>
  </si>
  <si>
    <r>
      <t xml:space="preserve">Otros </t>
    </r>
    <r>
      <rPr>
        <vertAlign val="superscript"/>
        <sz val="10"/>
        <rFont val="Arial Narrow"/>
        <family val="2"/>
      </rPr>
      <t>/3</t>
    </r>
  </si>
  <si>
    <t>Período : Enero - Agosto,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</si>
</sst>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sz val="8"/>
      <name val="Arial"/>
      <family val="2"/>
    </font>
    <font>
      <b/>
      <sz val="9"/>
      <name val="Arial"/>
      <family val="2"/>
    </font>
    <font>
      <i/>
      <sz val="9"/>
      <name val="Arial"/>
      <family val="2"/>
    </font>
    <font>
      <b/>
      <sz val="13"/>
      <name val="Arial"/>
      <family val="2"/>
    </font>
    <font>
      <sz val="12"/>
      <name val="Arial"/>
      <family val="2"/>
    </font>
    <font>
      <b/>
      <sz val="12"/>
      <name val="Arial"/>
      <family val="2"/>
    </font>
    <font>
      <b/>
      <sz val="14"/>
      <name val="Arial"/>
      <family val="2"/>
    </font>
    <font>
      <b/>
      <sz val="9.5"/>
      <name val="Arial Narrow"/>
      <family val="2"/>
    </font>
    <font>
      <sz val="11"/>
      <color theme="1"/>
      <name val="Calibri"/>
      <family val="2"/>
      <scheme val="minor"/>
    </font>
    <font>
      <b/>
      <sz val="13"/>
      <color rgb="FF0000FF"/>
      <name val="Arial"/>
      <family val="2"/>
    </font>
    <font>
      <sz val="12"/>
      <color rgb="FF0000FF"/>
      <name val="Arial"/>
      <family val="2"/>
    </font>
    <font>
      <b/>
      <sz val="12"/>
      <color rgb="FF0000FF"/>
      <name val="Arial"/>
      <family val="2"/>
    </font>
    <font>
      <sz val="10"/>
      <color theme="0"/>
      <name val="Arial"/>
      <family val="2"/>
    </font>
    <font>
      <b/>
      <sz val="10"/>
      <color theme="0"/>
      <name val="Arial"/>
      <family val="2"/>
    </font>
    <font>
      <b/>
      <sz val="8"/>
      <color theme="0"/>
      <name val="Arial"/>
      <family val="2"/>
    </font>
    <font>
      <b/>
      <sz val="9"/>
      <color theme="0"/>
      <name val="Arial"/>
      <family val="2"/>
    </font>
    <font>
      <sz val="10"/>
      <name val="Arial Narrow"/>
      <family val="2"/>
    </font>
    <font>
      <b/>
      <sz val="11"/>
      <color rgb="FFFF808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sz val="12"/>
      <color theme="0"/>
      <name val="Arial Narrow"/>
      <family val="2"/>
    </font>
    <font>
      <b/>
      <sz val="12"/>
      <color theme="0"/>
      <name val="Arial Narrow"/>
      <family val="2"/>
    </font>
    <font>
      <b/>
      <u/>
      <sz val="13"/>
      <color theme="0"/>
      <name val="Arial Narrow"/>
      <family val="2"/>
    </font>
    <font>
      <b/>
      <u/>
      <vertAlign val="superscript"/>
      <sz val="13"/>
      <color indexed="9"/>
      <name val="Arial Narrow"/>
      <family val="2"/>
    </font>
    <font>
      <b/>
      <sz val="10"/>
      <color theme="0"/>
      <name val="Arial Narrow"/>
      <family val="2"/>
    </font>
    <font>
      <sz val="10"/>
      <color indexed="10"/>
      <name val="Arial Narrow"/>
      <family val="2"/>
    </font>
    <font>
      <b/>
      <u/>
      <sz val="10"/>
      <name val="Arial Narrow"/>
      <family val="2"/>
    </font>
    <font>
      <b/>
      <sz val="11"/>
      <name val="Arial Narrow"/>
      <family val="2"/>
    </font>
    <font>
      <i/>
      <sz val="9"/>
      <name val="Arial Narrow"/>
      <family val="2"/>
    </font>
    <font>
      <b/>
      <u/>
      <sz val="11"/>
      <name val="Arial Narrow"/>
      <family val="2"/>
    </font>
    <font>
      <b/>
      <sz val="10"/>
      <color indexed="9"/>
      <name val="Arial Narrow"/>
      <family val="2"/>
    </font>
    <font>
      <b/>
      <sz val="8"/>
      <color theme="0"/>
      <name val="Arial Narrow"/>
      <family val="2"/>
    </font>
    <font>
      <b/>
      <sz val="8"/>
      <name val="Arial Narrow"/>
      <family val="2"/>
    </font>
    <font>
      <sz val="8"/>
      <name val="Arial Narrow"/>
      <family val="2"/>
    </font>
    <font>
      <u/>
      <sz val="10"/>
      <name val="Arial Narrow"/>
      <family val="2"/>
    </font>
    <font>
      <b/>
      <sz val="9"/>
      <color theme="0"/>
      <name val="Arial Narrow"/>
      <family val="2"/>
    </font>
    <font>
      <sz val="11"/>
      <name val="Arial Narrow"/>
      <family val="2"/>
    </font>
    <font>
      <sz val="11"/>
      <color theme="1"/>
      <name val="Arial Narrow"/>
      <family val="2"/>
    </font>
    <font>
      <b/>
      <sz val="14"/>
      <color rgb="FFC00000"/>
      <name val="Arial Narrow"/>
      <family val="2"/>
    </font>
    <font>
      <vertAlign val="superscript"/>
      <sz val="10"/>
      <name val="Arial Narrow"/>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rgb="FFFF0000"/>
        <bgColor indexed="64"/>
      </patternFill>
    </fill>
    <fill>
      <patternFill patternType="solid">
        <fgColor rgb="FF434343"/>
        <bgColor indexed="64"/>
      </patternFill>
    </fill>
    <fill>
      <patternFill patternType="solid">
        <fgColor rgb="FFDDEBF7"/>
        <bgColor indexed="64"/>
      </patternFill>
    </fill>
    <fill>
      <patternFill patternType="solid">
        <fgColor rgb="FF30549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medium">
        <color theme="9" tint="-0.499984740745262"/>
      </top>
      <bottom/>
      <diagonal/>
    </border>
    <border>
      <left/>
      <right style="medium">
        <color theme="9" tint="-0.499984740745262"/>
      </right>
      <top style="medium">
        <color theme="9" tint="-0.499984740745262"/>
      </top>
      <bottom/>
      <diagonal/>
    </border>
    <border>
      <left/>
      <right style="medium">
        <color theme="9" tint="-0.499984740745262"/>
      </right>
      <top/>
      <bottom/>
      <diagonal/>
    </border>
    <border>
      <left style="medium">
        <color theme="9" tint="-0.499984740745262"/>
      </left>
      <right/>
      <top/>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medium">
        <color theme="9" tint="-0.499984740745262"/>
      </top>
      <bottom/>
      <diagonal/>
    </border>
    <border>
      <left style="medium">
        <color theme="9" tint="-0.499984740745262"/>
      </left>
      <right/>
      <top/>
      <bottom style="medium">
        <color theme="9" tint="-0.499984740745262"/>
      </bottom>
      <diagonal/>
    </border>
    <border>
      <left style="medium">
        <color rgb="FF969696"/>
      </left>
      <right/>
      <top style="medium">
        <color rgb="FF969696"/>
      </top>
      <bottom/>
      <diagonal/>
    </border>
    <border>
      <left/>
      <right/>
      <top style="medium">
        <color rgb="FF969696"/>
      </top>
      <bottom/>
      <diagonal/>
    </border>
    <border>
      <left/>
      <right style="medium">
        <color rgb="FF969696"/>
      </right>
      <top style="medium">
        <color rgb="FF969696"/>
      </top>
      <bottom/>
      <diagonal/>
    </border>
    <border>
      <left style="medium">
        <color rgb="FF969696"/>
      </left>
      <right/>
      <top/>
      <bottom/>
      <diagonal/>
    </border>
    <border>
      <left/>
      <right style="medium">
        <color rgb="FF969696"/>
      </right>
      <top/>
      <bottom/>
      <diagonal/>
    </border>
    <border>
      <left style="medium">
        <color rgb="FF969696"/>
      </left>
      <right/>
      <top/>
      <bottom style="medium">
        <color rgb="FF969696"/>
      </bottom>
      <diagonal/>
    </border>
    <border>
      <left/>
      <right/>
      <top/>
      <bottom style="medium">
        <color rgb="FF969696"/>
      </bottom>
      <diagonal/>
    </border>
    <border>
      <left/>
      <right style="medium">
        <color rgb="FF969696"/>
      </right>
      <top/>
      <bottom style="medium">
        <color rgb="FF969696"/>
      </bottom>
      <diagonal/>
    </border>
    <border>
      <left/>
      <right/>
      <top/>
      <bottom style="medium">
        <color rgb="FF305496"/>
      </bottom>
      <diagonal/>
    </border>
    <border>
      <left/>
      <right/>
      <top style="thin">
        <color theme="0"/>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hair">
        <color theme="4" tint="-0.24994659260841701"/>
      </bottom>
      <diagonal/>
    </border>
    <border>
      <left/>
      <right/>
      <top style="hair">
        <color theme="4" tint="-0.24994659260841701"/>
      </top>
      <bottom style="hair">
        <color theme="4" tint="-0.24994659260841701"/>
      </bottom>
      <diagonal/>
    </border>
    <border>
      <left/>
      <right/>
      <top style="hair">
        <color theme="4" tint="-0.24994659260841701"/>
      </top>
      <bottom/>
      <diagonal/>
    </border>
    <border>
      <left/>
      <right/>
      <top/>
      <bottom style="hair">
        <color theme="4" tint="-0.499984740745262"/>
      </bottom>
      <diagonal/>
    </border>
    <border>
      <left/>
      <right/>
      <top style="hair">
        <color theme="4" tint="-0.499984740745262"/>
      </top>
      <bottom style="hair">
        <color theme="4" tint="-0.499984740745262"/>
      </bottom>
      <diagonal/>
    </border>
    <border>
      <left/>
      <right/>
      <top style="hair">
        <color theme="4" tint="-0.499984740745262"/>
      </top>
      <bottom/>
      <diagonal/>
    </border>
    <border>
      <left/>
      <right/>
      <top/>
      <bottom style="thin">
        <color theme="4" tint="-0.499984740745262"/>
      </bottom>
      <diagonal/>
    </border>
    <border>
      <left/>
      <right/>
      <top style="hair">
        <color rgb="FF305496"/>
      </top>
      <bottom style="medium">
        <color rgb="FF305496"/>
      </bottom>
      <diagonal/>
    </border>
    <border>
      <left/>
      <right/>
      <top style="medium">
        <color rgb="FF305496"/>
      </top>
      <bottom style="hair">
        <color rgb="FF305496"/>
      </bottom>
      <diagonal/>
    </border>
  </borders>
  <cellStyleXfs count="3">
    <xf numFmtId="0" fontId="0" fillId="0" borderId="0"/>
    <xf numFmtId="0" fontId="1" fillId="0" borderId="0"/>
    <xf numFmtId="9" fontId="14" fillId="0" borderId="0" applyFont="0" applyFill="0" applyBorder="0" applyAlignment="0" applyProtection="0"/>
  </cellStyleXfs>
  <cellXfs count="260">
    <xf numFmtId="0" fontId="0" fillId="0" borderId="0" xfId="0"/>
    <xf numFmtId="0" fontId="2" fillId="0" borderId="0" xfId="1"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1" fillId="2" borderId="0" xfId="0" applyFont="1" applyFill="1" applyBorder="1"/>
    <xf numFmtId="0" fontId="15" fillId="2" borderId="0" xfId="0" applyFont="1" applyFill="1" applyBorder="1" applyAlignment="1">
      <alignment horizontal="centerContinuous"/>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7" fillId="2" borderId="0" xfId="0" applyFont="1" applyFill="1" applyBorder="1" applyAlignment="1">
      <alignment horizontal="centerContinuous"/>
    </xf>
    <xf numFmtId="0" fontId="2" fillId="2" borderId="0" xfId="0" applyFont="1" applyFill="1" applyAlignment="1">
      <alignment horizontal="centerContinuous" vertical="center"/>
    </xf>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1" fillId="2" borderId="2" xfId="0" applyFont="1" applyFill="1" applyBorder="1"/>
    <xf numFmtId="3" fontId="1" fillId="2" borderId="2" xfId="0" applyNumberFormat="1" applyFont="1" applyFill="1" applyBorder="1" applyAlignment="1">
      <alignment horizontal="center"/>
    </xf>
    <xf numFmtId="0" fontId="2" fillId="5" borderId="2" xfId="0" applyFont="1" applyFill="1" applyBorder="1"/>
    <xf numFmtId="3" fontId="2" fillId="5" borderId="2" xfId="0" applyNumberFormat="1" applyFont="1" applyFill="1" applyBorder="1" applyAlignment="1">
      <alignment horizontal="center"/>
    </xf>
    <xf numFmtId="0" fontId="1" fillId="6" borderId="0" xfId="0" applyFont="1" applyFill="1"/>
    <xf numFmtId="0" fontId="2" fillId="3" borderId="2" xfId="0" applyFont="1" applyFill="1" applyBorder="1"/>
    <xf numFmtId="9" fontId="2" fillId="3" borderId="2" xfId="2" applyNumberFormat="1" applyFont="1" applyFill="1" applyBorder="1" applyAlignment="1">
      <alignment horizontal="center"/>
    </xf>
    <xf numFmtId="0" fontId="1" fillId="0" borderId="0" xfId="0" applyFont="1" applyFill="1" applyBorder="1" applyAlignment="1">
      <alignment horizontal="left" vertical="center"/>
    </xf>
    <xf numFmtId="3" fontId="1" fillId="2" borderId="0" xfId="0" applyNumberFormat="1" applyFont="1" applyFill="1"/>
    <xf numFmtId="0" fontId="2" fillId="2" borderId="0" xfId="0" applyFont="1" applyFill="1" applyAlignment="1">
      <alignment horizontal="left"/>
    </xf>
    <xf numFmtId="0" fontId="4" fillId="6" borderId="0" xfId="0" applyFont="1" applyFill="1" applyBorder="1" applyAlignment="1"/>
    <xf numFmtId="0" fontId="5" fillId="2" borderId="0" xfId="0" applyFont="1" applyFill="1" applyAlignment="1">
      <alignment horizontal="center"/>
    </xf>
    <xf numFmtId="0" fontId="2" fillId="4" borderId="3" xfId="0" applyFont="1" applyFill="1" applyBorder="1" applyAlignment="1">
      <alignment horizontal="centerContinuous" vertical="center" wrapText="1"/>
    </xf>
    <xf numFmtId="0" fontId="2" fillId="4" borderId="4" xfId="0" applyFont="1" applyFill="1" applyBorder="1" applyAlignment="1">
      <alignment horizontal="centerContinuous" vertical="center" wrapText="1"/>
    </xf>
    <xf numFmtId="0" fontId="6" fillId="4" borderId="2" xfId="0" applyFont="1" applyFill="1" applyBorder="1" applyAlignment="1">
      <alignment horizontal="center"/>
    </xf>
    <xf numFmtId="3" fontId="1" fillId="6" borderId="2" xfId="0" applyNumberFormat="1" applyFont="1" applyFill="1" applyBorder="1" applyAlignment="1">
      <alignment horizontal="center"/>
    </xf>
    <xf numFmtId="9" fontId="1" fillId="6" borderId="2" xfId="2" applyFont="1" applyFill="1" applyBorder="1" applyAlignment="1">
      <alignment horizontal="center"/>
    </xf>
    <xf numFmtId="9" fontId="1" fillId="5" borderId="2" xfId="2" applyFont="1" applyFill="1" applyBorder="1" applyAlignment="1">
      <alignment horizontal="center"/>
    </xf>
    <xf numFmtId="9" fontId="18" fillId="7" borderId="2" xfId="2" applyFont="1" applyFill="1" applyBorder="1" applyAlignment="1">
      <alignment horizontal="center"/>
    </xf>
    <xf numFmtId="9" fontId="2" fillId="6" borderId="0" xfId="2" applyNumberFormat="1" applyFont="1" applyFill="1" applyBorder="1" applyAlignment="1"/>
    <xf numFmtId="3" fontId="1" fillId="0" borderId="0" xfId="0" applyNumberFormat="1" applyFont="1" applyFill="1"/>
    <xf numFmtId="0" fontId="1" fillId="6" borderId="0" xfId="0" applyFont="1" applyFill="1" applyBorder="1"/>
    <xf numFmtId="3" fontId="1" fillId="6" borderId="0" xfId="0" applyNumberFormat="1" applyFont="1" applyFill="1" applyBorder="1" applyAlignment="1">
      <alignment horizontal="center"/>
    </xf>
    <xf numFmtId="0" fontId="1" fillId="0" borderId="0" xfId="1" applyFont="1" applyAlignment="1">
      <alignment vertical="center"/>
    </xf>
    <xf numFmtId="0" fontId="1" fillId="2" borderId="1" xfId="0" applyFont="1" applyFill="1" applyBorder="1"/>
    <xf numFmtId="9" fontId="1" fillId="2" borderId="0" xfId="2" applyFont="1" applyFill="1"/>
    <xf numFmtId="0" fontId="2" fillId="2" borderId="2" xfId="0" applyFont="1" applyFill="1" applyBorder="1"/>
    <xf numFmtId="9" fontId="2" fillId="2" borderId="2" xfId="2" applyFont="1" applyFill="1" applyBorder="1" applyAlignment="1">
      <alignment horizontal="center"/>
    </xf>
    <xf numFmtId="0" fontId="1" fillId="2" borderId="2" xfId="0" applyFont="1" applyFill="1" applyBorder="1" applyAlignment="1">
      <alignment horizontal="center" vertical="center"/>
    </xf>
    <xf numFmtId="9" fontId="1" fillId="6" borderId="2" xfId="2" applyFont="1" applyFill="1" applyBorder="1" applyAlignment="1">
      <alignment horizontal="center" vertical="center"/>
    </xf>
    <xf numFmtId="9" fontId="1" fillId="2" borderId="2" xfId="2" applyFont="1" applyFill="1" applyBorder="1" applyAlignment="1">
      <alignment horizontal="center" vertical="center"/>
    </xf>
    <xf numFmtId="0" fontId="8" fillId="0" borderId="0" xfId="0" applyFont="1" applyAlignment="1">
      <alignment horizontal="left" vertical="center"/>
    </xf>
    <xf numFmtId="0" fontId="6"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1" fillId="5" borderId="8" xfId="0" applyFont="1" applyFill="1" applyBorder="1"/>
    <xf numFmtId="0" fontId="1" fillId="5" borderId="9" xfId="0" applyFont="1" applyFill="1" applyBorder="1"/>
    <xf numFmtId="0" fontId="1" fillId="5" borderId="10" xfId="0" applyFont="1" applyFill="1" applyBorder="1"/>
    <xf numFmtId="0" fontId="9" fillId="5" borderId="11" xfId="0" applyFont="1" applyFill="1" applyBorder="1" applyAlignment="1">
      <alignment horizontal="centerContinuous"/>
    </xf>
    <xf numFmtId="0" fontId="10" fillId="5" borderId="0" xfId="0" applyFont="1" applyFill="1" applyBorder="1" applyAlignment="1">
      <alignment horizontal="centerContinuous" vertical="center"/>
    </xf>
    <xf numFmtId="0" fontId="11" fillId="5" borderId="0" xfId="0" applyFont="1" applyFill="1" applyBorder="1" applyAlignment="1">
      <alignment horizontal="centerContinuous" vertical="center"/>
    </xf>
    <xf numFmtId="0" fontId="11" fillId="5" borderId="12" xfId="0" applyFont="1" applyFill="1" applyBorder="1" applyAlignment="1">
      <alignment horizontal="centerContinuous" vertical="center"/>
    </xf>
    <xf numFmtId="0" fontId="11" fillId="5" borderId="11" xfId="0" applyFont="1" applyFill="1" applyBorder="1" applyAlignment="1">
      <alignment horizontal="centerContinuous"/>
    </xf>
    <xf numFmtId="0" fontId="2" fillId="5" borderId="0" xfId="0" applyFont="1" applyFill="1" applyBorder="1" applyAlignment="1">
      <alignment horizontal="centerContinuous" vertical="center"/>
    </xf>
    <xf numFmtId="0" fontId="1" fillId="5" borderId="0" xfId="0" applyFont="1" applyFill="1" applyBorder="1" applyAlignment="1">
      <alignment horizontal="centerContinuous" vertical="center"/>
    </xf>
    <xf numFmtId="0" fontId="2" fillId="5" borderId="12" xfId="0" applyFont="1" applyFill="1" applyBorder="1" applyAlignment="1">
      <alignment horizontal="centerContinuous" vertical="center"/>
    </xf>
    <xf numFmtId="0" fontId="11" fillId="5" borderId="13" xfId="0" applyFont="1" applyFill="1" applyBorder="1" applyAlignment="1">
      <alignment horizontal="centerContinuous"/>
    </xf>
    <xf numFmtId="0" fontId="2" fillId="5" borderId="14" xfId="0" applyFont="1" applyFill="1" applyBorder="1" applyAlignment="1">
      <alignment horizontal="centerContinuous" vertical="center"/>
    </xf>
    <xf numFmtId="0" fontId="1" fillId="5" borderId="14" xfId="0" applyFont="1" applyFill="1" applyBorder="1" applyAlignment="1">
      <alignment horizontal="centerContinuous" vertical="center"/>
    </xf>
    <xf numFmtId="0" fontId="2" fillId="5" borderId="15" xfId="0" applyFont="1" applyFill="1" applyBorder="1" applyAlignment="1">
      <alignment horizontal="centerContinuous" vertical="center"/>
    </xf>
    <xf numFmtId="0" fontId="19" fillId="7" borderId="2" xfId="0" applyFont="1" applyFill="1" applyBorder="1" applyAlignment="1">
      <alignment horizontal="left" vertical="center"/>
    </xf>
    <xf numFmtId="0" fontId="19" fillId="7" borderId="2" xfId="0" applyFont="1" applyFill="1" applyBorder="1" applyAlignment="1">
      <alignment horizontal="center" vertical="center"/>
    </xf>
    <xf numFmtId="0" fontId="19" fillId="7" borderId="2" xfId="0" applyFont="1" applyFill="1" applyBorder="1" applyAlignment="1">
      <alignment vertical="center"/>
    </xf>
    <xf numFmtId="0" fontId="19" fillId="7" borderId="3" xfId="0" applyFont="1" applyFill="1" applyBorder="1" applyAlignment="1">
      <alignment horizontal="centerContinuous" vertical="center" wrapText="1"/>
    </xf>
    <xf numFmtId="0" fontId="19" fillId="7" borderId="4" xfId="0" applyFont="1" applyFill="1" applyBorder="1" applyAlignment="1">
      <alignment horizontal="centerContinuous" vertical="center" wrapText="1"/>
    </xf>
    <xf numFmtId="0" fontId="20" fillId="7" borderId="2" xfId="0" applyFont="1" applyFill="1" applyBorder="1" applyAlignment="1">
      <alignment horizontal="center"/>
    </xf>
    <xf numFmtId="0" fontId="21" fillId="7"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18" fillId="0" borderId="0" xfId="0" applyFont="1" applyFill="1" applyBorder="1" applyAlignment="1">
      <alignment horizontal="left" vertical="center"/>
    </xf>
    <xf numFmtId="0" fontId="22" fillId="2" borderId="0" xfId="0" applyFont="1" applyFill="1"/>
    <xf numFmtId="0" fontId="23" fillId="2" borderId="0" xfId="1" applyFont="1" applyFill="1" applyAlignment="1">
      <alignment horizontal="centerContinuous" vertical="center"/>
    </xf>
    <xf numFmtId="0" fontId="24" fillId="2" borderId="0" xfId="0" applyFont="1" applyFill="1" applyAlignment="1">
      <alignment horizontal="centerContinuous" vertical="center"/>
    </xf>
    <xf numFmtId="0" fontId="24" fillId="2" borderId="0" xfId="0" applyFont="1" applyFill="1"/>
    <xf numFmtId="0" fontId="25" fillId="2" borderId="0" xfId="1" applyFont="1" applyFill="1" applyAlignment="1">
      <alignment horizontal="centerContinuous" vertical="center"/>
    </xf>
    <xf numFmtId="0" fontId="22" fillId="2" borderId="0" xfId="0" applyFont="1" applyFill="1" applyAlignment="1">
      <alignment horizontal="centerContinuous" vertical="center"/>
    </xf>
    <xf numFmtId="0" fontId="26" fillId="8" borderId="24" xfId="0" applyFont="1" applyFill="1" applyBorder="1"/>
    <xf numFmtId="0" fontId="26" fillId="8" borderId="25" xfId="0" applyFont="1" applyFill="1" applyBorder="1"/>
    <xf numFmtId="0" fontId="26" fillId="8" borderId="26" xfId="0" applyFont="1" applyFill="1" applyBorder="1"/>
    <xf numFmtId="0" fontId="27" fillId="8" borderId="27" xfId="0" applyFont="1" applyFill="1" applyBorder="1" applyAlignment="1">
      <alignment horizontal="centerContinuous"/>
    </xf>
    <xf numFmtId="0" fontId="28" fillId="8" borderId="0" xfId="0" applyFont="1" applyFill="1" applyBorder="1" applyAlignment="1">
      <alignment horizontal="centerContinuous" vertical="center"/>
    </xf>
    <xf numFmtId="0" fontId="29" fillId="8" borderId="0" xfId="0" applyFont="1" applyFill="1" applyBorder="1" applyAlignment="1">
      <alignment horizontal="centerContinuous" vertical="center"/>
    </xf>
    <xf numFmtId="0" fontId="29" fillId="8" borderId="28" xfId="0" applyFont="1" applyFill="1" applyBorder="1" applyAlignment="1">
      <alignment horizontal="centerContinuous" vertical="center"/>
    </xf>
    <xf numFmtId="0" fontId="30" fillId="8" borderId="27" xfId="0" applyFont="1" applyFill="1" applyBorder="1" applyAlignment="1">
      <alignment horizontal="centerContinuous"/>
    </xf>
    <xf numFmtId="0" fontId="29" fillId="8" borderId="27" xfId="0" applyFont="1" applyFill="1" applyBorder="1" applyAlignment="1">
      <alignment horizontal="centerContinuous"/>
    </xf>
    <xf numFmtId="0" fontId="32" fillId="8" borderId="0" xfId="0" applyFont="1" applyFill="1" applyBorder="1" applyAlignment="1">
      <alignment horizontal="centerContinuous" vertical="center"/>
    </xf>
    <xf numFmtId="0" fontId="26" fillId="8" borderId="0" xfId="0" applyFont="1" applyFill="1" applyBorder="1" applyAlignment="1">
      <alignment horizontal="centerContinuous" vertical="center"/>
    </xf>
    <xf numFmtId="0" fontId="32" fillId="8" borderId="28" xfId="0" applyFont="1" applyFill="1" applyBorder="1" applyAlignment="1">
      <alignment horizontal="centerContinuous" vertical="center"/>
    </xf>
    <xf numFmtId="0" fontId="29" fillId="8" borderId="29" xfId="0" applyFont="1" applyFill="1" applyBorder="1" applyAlignment="1">
      <alignment horizontal="centerContinuous"/>
    </xf>
    <xf numFmtId="0" fontId="32" fillId="8" borderId="30" xfId="0" applyFont="1" applyFill="1" applyBorder="1" applyAlignment="1">
      <alignment horizontal="centerContinuous" vertical="center"/>
    </xf>
    <xf numFmtId="0" fontId="26" fillId="8" borderId="30" xfId="0" applyFont="1" applyFill="1" applyBorder="1" applyAlignment="1">
      <alignment horizontal="centerContinuous" vertical="center"/>
    </xf>
    <xf numFmtId="0" fontId="32" fillId="8" borderId="31" xfId="0" applyFont="1" applyFill="1" applyBorder="1" applyAlignment="1">
      <alignment horizontal="centerContinuous" vertical="center"/>
    </xf>
    <xf numFmtId="0" fontId="33" fillId="2" borderId="0" xfId="0" applyFont="1" applyFill="1"/>
    <xf numFmtId="0" fontId="34" fillId="2" borderId="0" xfId="0" applyFont="1" applyFill="1" applyBorder="1" applyAlignment="1">
      <alignment horizontal="centerContinuous" vertical="center"/>
    </xf>
    <xf numFmtId="0" fontId="35" fillId="2" borderId="0" xfId="0" applyFont="1" applyFill="1" applyBorder="1" applyAlignment="1">
      <alignment horizontal="centerContinuous" vertical="center"/>
    </xf>
    <xf numFmtId="0" fontId="35" fillId="2" borderId="0" xfId="0" applyFont="1" applyFill="1" applyBorder="1" applyAlignment="1"/>
    <xf numFmtId="0" fontId="22" fillId="2" borderId="0" xfId="0" applyFont="1" applyFill="1" applyBorder="1" applyAlignment="1">
      <alignment horizontal="centerContinuous"/>
    </xf>
    <xf numFmtId="0" fontId="34" fillId="2" borderId="0" xfId="0" applyFont="1" applyFill="1" applyAlignment="1">
      <alignment horizontal="centerContinuous" vertical="center" wrapText="1"/>
    </xf>
    <xf numFmtId="0" fontId="22" fillId="2" borderId="0" xfId="0" applyFont="1" applyFill="1" applyAlignment="1">
      <alignment horizontal="centerContinuous" vertical="center" wrapText="1"/>
    </xf>
    <xf numFmtId="0" fontId="32" fillId="10" borderId="0" xfId="0" applyFont="1" applyFill="1" applyBorder="1" applyAlignment="1">
      <alignment horizontal="left" vertical="center"/>
    </xf>
    <xf numFmtId="0" fontId="32" fillId="10" borderId="0" xfId="0" applyFont="1" applyFill="1" applyBorder="1" applyAlignment="1">
      <alignment horizontal="center" vertical="center"/>
    </xf>
    <xf numFmtId="0" fontId="32" fillId="10" borderId="0" xfId="0" applyFont="1" applyFill="1" applyBorder="1" applyAlignment="1">
      <alignment vertical="center"/>
    </xf>
    <xf numFmtId="0" fontId="25" fillId="9" borderId="37" xfId="0" applyFont="1" applyFill="1" applyBorder="1" applyAlignment="1">
      <alignment vertical="center"/>
    </xf>
    <xf numFmtId="3" fontId="25" fillId="9" borderId="37" xfId="0" applyNumberFormat="1" applyFont="1" applyFill="1" applyBorder="1" applyAlignment="1">
      <alignment horizontal="center" vertical="center"/>
    </xf>
    <xf numFmtId="3" fontId="22" fillId="9" borderId="37" xfId="0" applyNumberFormat="1" applyFont="1" applyFill="1" applyBorder="1" applyAlignment="1">
      <alignment horizontal="center" vertical="center"/>
    </xf>
    <xf numFmtId="0" fontId="25" fillId="9" borderId="40" xfId="0" applyFont="1" applyFill="1" applyBorder="1" applyAlignment="1">
      <alignment vertical="center"/>
    </xf>
    <xf numFmtId="3" fontId="25" fillId="9" borderId="40" xfId="0" applyNumberFormat="1" applyFont="1" applyFill="1" applyBorder="1" applyAlignment="1">
      <alignment horizontal="center" vertical="center"/>
    </xf>
    <xf numFmtId="3" fontId="22" fillId="9" borderId="40" xfId="0" applyNumberFormat="1" applyFont="1" applyFill="1" applyBorder="1" applyAlignment="1">
      <alignment horizontal="center" vertical="center"/>
    </xf>
    <xf numFmtId="0" fontId="25" fillId="9" borderId="38" xfId="0" applyFont="1" applyFill="1" applyBorder="1" applyAlignment="1">
      <alignment vertical="center"/>
    </xf>
    <xf numFmtId="3" fontId="25" fillId="9" borderId="38" xfId="0" applyNumberFormat="1" applyFont="1" applyFill="1" applyBorder="1" applyAlignment="1">
      <alignment horizontal="center" vertical="center"/>
    </xf>
    <xf numFmtId="3" fontId="22" fillId="9" borderId="38" xfId="0" applyNumberFormat="1" applyFont="1" applyFill="1" applyBorder="1" applyAlignment="1">
      <alignment horizontal="center" vertical="center"/>
    </xf>
    <xf numFmtId="0" fontId="25" fillId="9" borderId="41" xfId="0" applyFont="1" applyFill="1" applyBorder="1" applyAlignment="1">
      <alignment vertical="center"/>
    </xf>
    <xf numFmtId="3" fontId="25" fillId="9" borderId="41" xfId="0" applyNumberFormat="1" applyFont="1" applyFill="1" applyBorder="1" applyAlignment="1">
      <alignment horizontal="center" vertical="center"/>
    </xf>
    <xf numFmtId="3" fontId="22" fillId="9" borderId="41" xfId="0" applyNumberFormat="1" applyFont="1" applyFill="1" applyBorder="1" applyAlignment="1">
      <alignment horizontal="center" vertical="center"/>
    </xf>
    <xf numFmtId="0" fontId="25" fillId="9" borderId="39" xfId="0" applyFont="1" applyFill="1" applyBorder="1" applyAlignment="1">
      <alignment vertical="center"/>
    </xf>
    <xf numFmtId="3" fontId="25" fillId="9" borderId="39" xfId="0" applyNumberFormat="1" applyFont="1" applyFill="1" applyBorder="1" applyAlignment="1">
      <alignment horizontal="center" vertical="center"/>
    </xf>
    <xf numFmtId="3" fontId="22" fillId="9" borderId="39" xfId="0" applyNumberFormat="1" applyFont="1" applyFill="1" applyBorder="1" applyAlignment="1">
      <alignment horizontal="center" vertical="center" wrapText="1"/>
    </xf>
    <xf numFmtId="0" fontId="25" fillId="9" borderId="42" xfId="0" applyFont="1" applyFill="1" applyBorder="1" applyAlignment="1">
      <alignment vertical="center"/>
    </xf>
    <xf numFmtId="3" fontId="25" fillId="9" borderId="42" xfId="0" applyNumberFormat="1" applyFont="1" applyFill="1" applyBorder="1" applyAlignment="1">
      <alignment horizontal="center" vertical="center"/>
    </xf>
    <xf numFmtId="3" fontId="22" fillId="9" borderId="42" xfId="0" applyNumberFormat="1" applyFont="1" applyFill="1" applyBorder="1" applyAlignment="1">
      <alignment horizontal="center" vertical="center" wrapText="1"/>
    </xf>
    <xf numFmtId="0" fontId="25" fillId="9" borderId="0" xfId="0" applyFont="1" applyFill="1" applyBorder="1" applyAlignment="1">
      <alignment vertical="center"/>
    </xf>
    <xf numFmtId="3" fontId="25" fillId="9" borderId="0" xfId="0" applyNumberFormat="1" applyFont="1" applyFill="1" applyBorder="1" applyAlignment="1">
      <alignment horizontal="center" vertical="center" wrapText="1"/>
    </xf>
    <xf numFmtId="3" fontId="22" fillId="9" borderId="0" xfId="0" applyNumberFormat="1" applyFont="1" applyFill="1" applyBorder="1" applyAlignment="1">
      <alignment horizontal="center" vertical="center" wrapText="1"/>
    </xf>
    <xf numFmtId="0" fontId="25" fillId="9" borderId="0" xfId="0" applyFont="1" applyFill="1" applyBorder="1" applyAlignment="1">
      <alignment horizontal="left" vertical="center" wrapText="1"/>
    </xf>
    <xf numFmtId="3" fontId="32" fillId="10" borderId="0" xfId="0" applyNumberFormat="1" applyFont="1" applyFill="1" applyBorder="1" applyAlignment="1">
      <alignment horizontal="center" vertical="center"/>
    </xf>
    <xf numFmtId="0" fontId="22" fillId="6" borderId="0" xfId="0" applyFont="1" applyFill="1"/>
    <xf numFmtId="0" fontId="25" fillId="9" borderId="32" xfId="0" applyFont="1" applyFill="1" applyBorder="1" applyAlignment="1">
      <alignment vertical="center"/>
    </xf>
    <xf numFmtId="9" fontId="25" fillId="9" borderId="32" xfId="2" applyNumberFormat="1" applyFont="1" applyFill="1" applyBorder="1" applyAlignment="1">
      <alignment horizontal="center" vertical="center"/>
    </xf>
    <xf numFmtId="0" fontId="36" fillId="2" borderId="0" xfId="0" applyFont="1" applyFill="1" applyAlignment="1">
      <alignment horizontal="left" vertical="center"/>
    </xf>
    <xf numFmtId="3" fontId="22" fillId="2" borderId="0" xfId="0" applyNumberFormat="1" applyFont="1" applyFill="1"/>
    <xf numFmtId="0" fontId="25" fillId="2" borderId="0" xfId="0" applyFont="1" applyFill="1" applyAlignment="1">
      <alignment horizontal="left"/>
    </xf>
    <xf numFmtId="0" fontId="37" fillId="2" borderId="0" xfId="0" applyFont="1" applyFill="1" applyBorder="1" applyAlignment="1">
      <alignment horizontal="left"/>
    </xf>
    <xf numFmtId="0" fontId="37" fillId="2" borderId="0" xfId="0" applyFont="1" applyFill="1" applyBorder="1" applyAlignment="1">
      <alignment horizontal="centerContinuous"/>
    </xf>
    <xf numFmtId="0" fontId="35" fillId="6" borderId="0" xfId="0" applyFont="1" applyFill="1" applyBorder="1" applyAlignment="1"/>
    <xf numFmtId="0" fontId="38" fillId="2" borderId="0" xfId="0" applyFont="1" applyFill="1" applyBorder="1" applyAlignment="1">
      <alignment horizontal="center"/>
    </xf>
    <xf numFmtId="0" fontId="38" fillId="2" borderId="0" xfId="0" applyFont="1" applyFill="1" applyAlignment="1">
      <alignment horizontal="center"/>
    </xf>
    <xf numFmtId="0" fontId="32" fillId="10" borderId="0" xfId="0" quotePrefix="1" applyFont="1" applyFill="1" applyBorder="1" applyAlignment="1">
      <alignment horizontal="centerContinuous" vertical="center" wrapText="1"/>
    </xf>
    <xf numFmtId="0" fontId="32" fillId="10" borderId="0" xfId="0" applyFont="1" applyFill="1" applyBorder="1" applyAlignment="1">
      <alignment horizontal="centerContinuous" vertical="center" wrapText="1"/>
    </xf>
    <xf numFmtId="0" fontId="39" fillId="10" borderId="0" xfId="0" applyFont="1" applyFill="1" applyBorder="1" applyAlignment="1">
      <alignment horizontal="center"/>
    </xf>
    <xf numFmtId="0" fontId="39" fillId="10" borderId="33" xfId="0" applyFont="1" applyFill="1" applyBorder="1" applyAlignment="1">
      <alignment horizontal="center"/>
    </xf>
    <xf numFmtId="0" fontId="25" fillId="9" borderId="34" xfId="0" applyFont="1" applyFill="1" applyBorder="1" applyAlignment="1">
      <alignment vertical="center"/>
    </xf>
    <xf numFmtId="3" fontId="25" fillId="9" borderId="34" xfId="0" applyNumberFormat="1" applyFont="1" applyFill="1" applyBorder="1" applyAlignment="1">
      <alignment horizontal="center" vertical="center"/>
    </xf>
    <xf numFmtId="9" fontId="25" fillId="9" borderId="34" xfId="2" applyFont="1" applyFill="1" applyBorder="1" applyAlignment="1">
      <alignment horizontal="center" vertical="center"/>
    </xf>
    <xf numFmtId="3" fontId="22" fillId="9" borderId="34" xfId="0" applyNumberFormat="1" applyFont="1" applyFill="1" applyBorder="1" applyAlignment="1">
      <alignment horizontal="center" vertical="center"/>
    </xf>
    <xf numFmtId="9" fontId="22" fillId="9" borderId="34" xfId="2" applyFont="1" applyFill="1" applyBorder="1" applyAlignment="1">
      <alignment horizontal="center" vertical="center"/>
    </xf>
    <xf numFmtId="0" fontId="25" fillId="9" borderId="35" xfId="0" applyFont="1" applyFill="1" applyBorder="1" applyAlignment="1">
      <alignment vertical="center"/>
    </xf>
    <xf numFmtId="3" fontId="25" fillId="9" borderId="35" xfId="0" applyNumberFormat="1" applyFont="1" applyFill="1" applyBorder="1" applyAlignment="1">
      <alignment horizontal="center" vertical="center"/>
    </xf>
    <xf numFmtId="9" fontId="25" fillId="9" borderId="35" xfId="2" applyFont="1" applyFill="1" applyBorder="1" applyAlignment="1">
      <alignment horizontal="center" vertical="center"/>
    </xf>
    <xf numFmtId="3" fontId="22" fillId="9" borderId="35" xfId="0" applyNumberFormat="1" applyFont="1" applyFill="1" applyBorder="1" applyAlignment="1">
      <alignment horizontal="center" vertical="center"/>
    </xf>
    <xf numFmtId="9" fontId="22" fillId="9" borderId="35" xfId="2" applyFont="1" applyFill="1" applyBorder="1" applyAlignment="1">
      <alignment horizontal="center" vertical="center"/>
    </xf>
    <xf numFmtId="0" fontId="25" fillId="9" borderId="36" xfId="0" applyFont="1" applyFill="1" applyBorder="1" applyAlignment="1">
      <alignment vertical="center"/>
    </xf>
    <xf numFmtId="3" fontId="25" fillId="9" borderId="36" xfId="0" applyNumberFormat="1" applyFont="1" applyFill="1" applyBorder="1" applyAlignment="1">
      <alignment horizontal="center" vertical="center"/>
    </xf>
    <xf numFmtId="9" fontId="25" fillId="9" borderId="36" xfId="2" applyFont="1" applyFill="1" applyBorder="1" applyAlignment="1">
      <alignment horizontal="center" vertical="center"/>
    </xf>
    <xf numFmtId="3" fontId="22" fillId="9" borderId="36" xfId="0" applyNumberFormat="1" applyFont="1" applyFill="1" applyBorder="1" applyAlignment="1">
      <alignment horizontal="center" vertical="center"/>
    </xf>
    <xf numFmtId="9" fontId="22" fillId="9" borderId="36" xfId="2" applyFont="1" applyFill="1" applyBorder="1" applyAlignment="1">
      <alignment horizontal="center" vertical="center"/>
    </xf>
    <xf numFmtId="0" fontId="32" fillId="10" borderId="43" xfId="0" applyFont="1" applyFill="1" applyBorder="1" applyAlignment="1">
      <alignment vertical="center"/>
    </xf>
    <xf numFmtId="3" fontId="32" fillId="10" borderId="43" xfId="0" applyNumberFormat="1" applyFont="1" applyFill="1" applyBorder="1" applyAlignment="1">
      <alignment horizontal="center" vertical="center"/>
    </xf>
    <xf numFmtId="9" fontId="32" fillId="10" borderId="43" xfId="2" applyFont="1" applyFill="1" applyBorder="1" applyAlignment="1">
      <alignment horizontal="center" vertical="center"/>
    </xf>
    <xf numFmtId="0" fontId="22" fillId="0" borderId="0" xfId="0" applyFont="1" applyFill="1" applyBorder="1" applyAlignment="1">
      <alignment horizontal="left" vertical="center"/>
    </xf>
    <xf numFmtId="9" fontId="25" fillId="6" borderId="0" xfId="2" applyNumberFormat="1" applyFont="1" applyFill="1" applyBorder="1" applyAlignment="1"/>
    <xf numFmtId="1" fontId="25" fillId="6" borderId="0" xfId="2" applyNumberFormat="1" applyFont="1" applyFill="1" applyBorder="1" applyAlignment="1"/>
    <xf numFmtId="0" fontId="40" fillId="2" borderId="0" xfId="0" applyFont="1" applyFill="1" applyAlignment="1">
      <alignment horizontal="left" vertical="center"/>
    </xf>
    <xf numFmtId="0" fontId="41" fillId="2" borderId="0" xfId="1" applyFont="1" applyFill="1" applyAlignment="1">
      <alignment vertical="center"/>
    </xf>
    <xf numFmtId="3" fontId="22" fillId="6" borderId="0" xfId="0" applyNumberFormat="1" applyFont="1" applyFill="1" applyBorder="1" applyAlignment="1">
      <alignment horizontal="center"/>
    </xf>
    <xf numFmtId="0" fontId="37" fillId="2" borderId="0" xfId="0" applyFont="1" applyFill="1" applyBorder="1" applyAlignment="1"/>
    <xf numFmtId="0" fontId="42" fillId="2" borderId="0" xfId="0" applyFont="1" applyFill="1" applyBorder="1"/>
    <xf numFmtId="0" fontId="42" fillId="2" borderId="0" xfId="0" applyFont="1" applyFill="1"/>
    <xf numFmtId="0" fontId="22" fillId="2" borderId="0" xfId="0" applyFont="1" applyFill="1" applyBorder="1"/>
    <xf numFmtId="0" fontId="44" fillId="2" borderId="22" xfId="0" applyFont="1" applyFill="1" applyBorder="1"/>
    <xf numFmtId="0" fontId="22" fillId="2" borderId="16" xfId="0" applyFont="1" applyFill="1" applyBorder="1"/>
    <xf numFmtId="0" fontId="22" fillId="2" borderId="17" xfId="0" applyFont="1" applyFill="1" applyBorder="1"/>
    <xf numFmtId="0" fontId="43" fillId="10" borderId="33" xfId="0" applyFont="1" applyFill="1" applyBorder="1" applyAlignment="1">
      <alignment horizontal="center" vertical="center" wrapText="1"/>
    </xf>
    <xf numFmtId="0" fontId="44" fillId="2" borderId="19" xfId="0" applyFont="1" applyFill="1" applyBorder="1" applyAlignment="1">
      <alignment horizontal="left"/>
    </xf>
    <xf numFmtId="0" fontId="44" fillId="2" borderId="0" xfId="0" applyFont="1" applyFill="1" applyBorder="1"/>
    <xf numFmtId="0" fontId="22" fillId="2" borderId="18" xfId="0" applyFont="1" applyFill="1" applyBorder="1"/>
    <xf numFmtId="0" fontId="22" fillId="9" borderId="34" xfId="0" applyFont="1" applyFill="1" applyBorder="1" applyAlignment="1">
      <alignment horizontal="center" vertical="center"/>
    </xf>
    <xf numFmtId="0" fontId="25" fillId="9" borderId="35" xfId="0" applyFont="1" applyFill="1" applyBorder="1" applyAlignment="1">
      <alignment horizontal="left" vertical="center" wrapText="1"/>
    </xf>
    <xf numFmtId="3" fontId="25" fillId="9" borderId="35" xfId="0" applyNumberFormat="1" applyFont="1" applyFill="1" applyBorder="1" applyAlignment="1">
      <alignment horizontal="center" vertical="center" wrapText="1"/>
    </xf>
    <xf numFmtId="3" fontId="22" fillId="9" borderId="35" xfId="0" applyNumberFormat="1" applyFont="1" applyFill="1" applyBorder="1" applyAlignment="1">
      <alignment horizontal="center" vertical="center" wrapText="1"/>
    </xf>
    <xf numFmtId="0" fontId="22" fillId="9" borderId="35" xfId="0" applyFont="1" applyFill="1" applyBorder="1" applyAlignment="1">
      <alignment horizontal="center" vertical="center" wrapText="1"/>
    </xf>
    <xf numFmtId="0" fontId="22" fillId="9" borderId="35" xfId="0" applyFont="1" applyFill="1" applyBorder="1" applyAlignment="1">
      <alignment horizontal="center" vertical="center"/>
    </xf>
    <xf numFmtId="0" fontId="22" fillId="2" borderId="23" xfId="0" applyFont="1" applyFill="1" applyBorder="1"/>
    <xf numFmtId="0" fontId="22" fillId="2" borderId="20" xfId="0" applyFont="1" applyFill="1" applyBorder="1"/>
    <xf numFmtId="0" fontId="22" fillId="2" borderId="21" xfId="0" applyFont="1" applyFill="1" applyBorder="1"/>
    <xf numFmtId="0" fontId="25" fillId="9" borderId="36" xfId="0" applyFont="1" applyFill="1" applyBorder="1" applyAlignment="1">
      <alignment horizontal="left" vertical="center" wrapText="1"/>
    </xf>
    <xf numFmtId="3" fontId="25" fillId="9" borderId="36" xfId="0" applyNumberFormat="1" applyFont="1" applyFill="1" applyBorder="1" applyAlignment="1">
      <alignment horizontal="center" vertical="center" wrapText="1"/>
    </xf>
    <xf numFmtId="3" fontId="22" fillId="9" borderId="36" xfId="0" applyNumberFormat="1" applyFont="1" applyFill="1" applyBorder="1" applyAlignment="1">
      <alignment horizontal="center" vertical="center" wrapText="1"/>
    </xf>
    <xf numFmtId="0" fontId="22" fillId="9" borderId="36" xfId="0" applyFont="1" applyFill="1" applyBorder="1" applyAlignment="1">
      <alignment horizontal="center" vertical="center" wrapText="1"/>
    </xf>
    <xf numFmtId="9" fontId="25" fillId="9" borderId="32" xfId="2" applyFont="1" applyFill="1" applyBorder="1" applyAlignment="1">
      <alignment horizontal="center" vertical="center"/>
    </xf>
    <xf numFmtId="0" fontId="25" fillId="2" borderId="0" xfId="0" applyFont="1" applyFill="1" applyBorder="1" applyAlignment="1">
      <alignment vertical="center"/>
    </xf>
    <xf numFmtId="9" fontId="25" fillId="2" borderId="0" xfId="2" applyFont="1" applyFill="1" applyBorder="1" applyAlignment="1">
      <alignment horizontal="center" vertical="center"/>
    </xf>
    <xf numFmtId="0" fontId="45" fillId="0" borderId="0" xfId="0" applyFont="1"/>
    <xf numFmtId="0" fontId="44" fillId="2" borderId="0" xfId="0" applyFont="1" applyFill="1" applyBorder="1" applyAlignment="1">
      <alignment vertical="center" wrapText="1"/>
    </xf>
    <xf numFmtId="0" fontId="26" fillId="2" borderId="0" xfId="0" applyFont="1" applyFill="1" applyBorder="1"/>
    <xf numFmtId="0" fontId="22" fillId="9" borderId="35" xfId="0" applyFont="1" applyFill="1" applyBorder="1" applyAlignment="1">
      <alignment horizontal="center"/>
    </xf>
    <xf numFmtId="0" fontId="22" fillId="9" borderId="36" xfId="0" applyFont="1" applyFill="1" applyBorder="1" applyAlignment="1">
      <alignment horizontal="center" vertical="center"/>
    </xf>
    <xf numFmtId="0" fontId="22" fillId="9" borderId="36" xfId="0" applyFont="1" applyFill="1" applyBorder="1" applyAlignment="1">
      <alignment horizontal="center"/>
    </xf>
    <xf numFmtId="0" fontId="25" fillId="2" borderId="32" xfId="0" applyFont="1" applyFill="1" applyBorder="1" applyAlignment="1">
      <alignment vertical="center"/>
    </xf>
    <xf numFmtId="9" fontId="25" fillId="2" borderId="32" xfId="2" applyFont="1" applyFill="1" applyBorder="1" applyAlignment="1">
      <alignment horizontal="center" vertical="center"/>
    </xf>
    <xf numFmtId="0" fontId="42" fillId="2" borderId="0" xfId="0" applyFont="1" applyFill="1" applyBorder="1" applyAlignment="1">
      <alignment horizontal="centerContinuous"/>
    </xf>
    <xf numFmtId="0" fontId="39" fillId="10" borderId="33" xfId="0" applyFont="1" applyFill="1" applyBorder="1" applyAlignment="1">
      <alignment horizontal="center" vertical="center"/>
    </xf>
    <xf numFmtId="9" fontId="22" fillId="2" borderId="0" xfId="2" applyNumberFormat="1" applyFont="1" applyFill="1"/>
    <xf numFmtId="0" fontId="44" fillId="2" borderId="0" xfId="0" applyFont="1" applyFill="1" applyBorder="1" applyAlignment="1"/>
    <xf numFmtId="9" fontId="25" fillId="2" borderId="0" xfId="0" applyNumberFormat="1" applyFont="1" applyFill="1" applyBorder="1" applyAlignment="1">
      <alignment horizontal="left"/>
    </xf>
    <xf numFmtId="0" fontId="22" fillId="6" borderId="0" xfId="0" applyFont="1" applyFill="1" applyBorder="1" applyAlignment="1">
      <alignment horizontal="center" vertical="center"/>
    </xf>
    <xf numFmtId="9" fontId="22" fillId="6" borderId="0" xfId="2" applyFont="1" applyFill="1" applyBorder="1" applyAlignment="1">
      <alignment horizontal="center" vertical="center"/>
    </xf>
    <xf numFmtId="0" fontId="41" fillId="2" borderId="0" xfId="0" applyFont="1" applyFill="1"/>
    <xf numFmtId="0" fontId="41" fillId="2" borderId="0" xfId="1" applyFont="1" applyFill="1" applyAlignment="1"/>
    <xf numFmtId="0" fontId="41" fillId="2" borderId="0" xfId="1" applyFont="1" applyFill="1" applyAlignment="1">
      <alignment vertical="top"/>
    </xf>
    <xf numFmtId="0" fontId="37" fillId="0" borderId="0" xfId="0" applyFont="1" applyFill="1" applyBorder="1" applyAlignment="1">
      <alignment horizontal="left"/>
    </xf>
    <xf numFmtId="9" fontId="46" fillId="2" borderId="0" xfId="2" applyFont="1" applyFill="1" applyBorder="1" applyAlignment="1">
      <alignment horizontal="left"/>
    </xf>
    <xf numFmtId="9" fontId="46" fillId="2" borderId="0" xfId="2" applyFont="1" applyFill="1" applyBorder="1" applyAlignment="1">
      <alignment horizontal="right"/>
    </xf>
    <xf numFmtId="164" fontId="22" fillId="9" borderId="44" xfId="2" applyNumberFormat="1" applyFont="1" applyFill="1" applyBorder="1" applyAlignment="1">
      <alignment horizontal="center" vertical="center"/>
    </xf>
    <xf numFmtId="164" fontId="22" fillId="9" borderId="34" xfId="2" applyNumberFormat="1" applyFont="1" applyFill="1" applyBorder="1" applyAlignment="1">
      <alignment horizontal="center" vertical="center"/>
    </xf>
    <xf numFmtId="164" fontId="22" fillId="9" borderId="36" xfId="2" applyNumberFormat="1" applyFont="1" applyFill="1" applyBorder="1" applyAlignment="1">
      <alignment horizontal="center" vertical="center"/>
    </xf>
    <xf numFmtId="164" fontId="22" fillId="9" borderId="45" xfId="2" applyNumberFormat="1" applyFont="1" applyFill="1" applyBorder="1" applyAlignment="1">
      <alignment horizontal="center" vertical="center"/>
    </xf>
    <xf numFmtId="0" fontId="2" fillId="4"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4" borderId="2" xfId="0" applyFont="1" applyFill="1" applyBorder="1" applyAlignment="1">
      <alignment horizontal="center" vertical="center"/>
    </xf>
    <xf numFmtId="3" fontId="1" fillId="6"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3" fontId="1" fillId="6" borderId="3" xfId="0" applyNumberFormat="1" applyFont="1" applyFill="1" applyBorder="1" applyAlignment="1">
      <alignment horizontal="center" vertical="center"/>
    </xf>
    <xf numFmtId="3" fontId="1" fillId="6"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9" fillId="7" borderId="2"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0" fillId="7" borderId="2" xfId="0" applyFont="1" applyFill="1" applyBorder="1" applyAlignment="1">
      <alignment horizontal="center" vertical="center"/>
    </xf>
    <xf numFmtId="0" fontId="43"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39" fillId="10" borderId="33" xfId="0" applyFont="1" applyFill="1" applyBorder="1" applyAlignment="1">
      <alignment horizontal="center" vertical="center"/>
    </xf>
    <xf numFmtId="3" fontId="22" fillId="9" borderId="44" xfId="0" applyNumberFormat="1" applyFont="1" applyFill="1" applyBorder="1" applyAlignment="1">
      <alignment horizontal="center" vertical="center"/>
    </xf>
    <xf numFmtId="0" fontId="25" fillId="9" borderId="34" xfId="0" applyFont="1" applyFill="1" applyBorder="1" applyAlignment="1">
      <alignment horizontal="left" vertical="center"/>
    </xf>
    <xf numFmtId="0" fontId="25" fillId="9" borderId="44" xfId="0" applyFont="1" applyFill="1" applyBorder="1" applyAlignment="1">
      <alignment horizontal="left" vertical="center"/>
    </xf>
    <xf numFmtId="3" fontId="22" fillId="9" borderId="45" xfId="0" applyNumberFormat="1" applyFont="1" applyFill="1" applyBorder="1" applyAlignment="1">
      <alignment horizontal="center" vertical="center"/>
    </xf>
    <xf numFmtId="0" fontId="22" fillId="9" borderId="44" xfId="0" applyFont="1" applyFill="1" applyBorder="1" applyAlignment="1">
      <alignment horizontal="center" vertical="center"/>
    </xf>
    <xf numFmtId="0" fontId="25" fillId="9" borderId="36" xfId="0" applyFont="1" applyFill="1" applyBorder="1" applyAlignment="1">
      <alignment horizontal="left" vertical="center"/>
    </xf>
    <xf numFmtId="0" fontId="44" fillId="2" borderId="23" xfId="0" applyFont="1" applyFill="1" applyBorder="1" applyAlignment="1">
      <alignment horizontal="left" wrapText="1"/>
    </xf>
    <xf numFmtId="0" fontId="44" fillId="2" borderId="20" xfId="0" applyFont="1" applyFill="1" applyBorder="1" applyAlignment="1">
      <alignment horizontal="left" wrapText="1"/>
    </xf>
    <xf numFmtId="0" fontId="44" fillId="2" borderId="21" xfId="0" applyFont="1" applyFill="1" applyBorder="1" applyAlignment="1">
      <alignment horizontal="left" wrapText="1"/>
    </xf>
    <xf numFmtId="3" fontId="22" fillId="9" borderId="34" xfId="0" applyNumberFormat="1" applyFont="1" applyFill="1" applyBorder="1" applyAlignment="1">
      <alignment horizontal="center" vertical="center"/>
    </xf>
    <xf numFmtId="0" fontId="13" fillId="9" borderId="34" xfId="0" applyFont="1" applyFill="1" applyBorder="1" applyAlignment="1">
      <alignment horizontal="left" vertical="center" wrapText="1"/>
    </xf>
    <xf numFmtId="0" fontId="13" fillId="9" borderId="36" xfId="0" applyFont="1" applyFill="1" applyBorder="1" applyAlignment="1">
      <alignment horizontal="left" vertical="center" wrapText="1"/>
    </xf>
  </cellXfs>
  <cellStyles count="3">
    <cellStyle name="Normal" xfId="0" builtinId="0"/>
    <cellStyle name="Normal_Directorio CEMs - agos - 2009 - UGTAI" xfId="1"/>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220-46AE-8643-FA101A413394}"/>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220-46AE-8643-FA101A413394}"/>
              </c:ext>
            </c:extLst>
          </c:dPt>
          <c:dLbls>
            <c:dLbl>
              <c:idx val="0"/>
              <c:layout>
                <c:manualLayout>
                  <c:x val="-2.209737122246916E-3"/>
                  <c:y val="4.900774195678391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220-46AE-8643-FA101A413394}"/>
                </c:ext>
              </c:extLst>
            </c:dLbl>
            <c:dLbl>
              <c:idx val="1"/>
              <c:layout>
                <c:manualLayout>
                  <c:x val="-2.4838617947434211E-2"/>
                  <c:y val="3.079053797520598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220-46AE-8643-FA101A413394}"/>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'2008'!$C$13:$D$13</c:f>
              <c:strCache>
                <c:ptCount val="2"/>
                <c:pt idx="0">
                  <c:v>Femenino</c:v>
                </c:pt>
                <c:pt idx="1">
                  <c:v>Masculino</c:v>
                </c:pt>
              </c:strCache>
            </c:strRef>
          </c:cat>
          <c:val>
            <c:numRef>
              <c:f>'2008'!$C$26:$D$26</c:f>
              <c:numCache>
                <c:formatCode>#,##0</c:formatCode>
                <c:ptCount val="2"/>
                <c:pt idx="0">
                  <c:v>8533</c:v>
                </c:pt>
                <c:pt idx="1">
                  <c:v>4059</c:v>
                </c:pt>
              </c:numCache>
            </c:numRef>
          </c:val>
          <c:extLst>
            <c:ext xmlns:c16="http://schemas.microsoft.com/office/drawing/2014/chart" uri="{C3380CC4-5D6E-409C-BE32-E72D297353CC}">
              <c16:uniqueId val="{00000004-0220-46AE-8643-FA101A41339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66" r="0.75000000000000266"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530658336004"/>
          <c:y val="2.3474286028673474E-2"/>
          <c:w val="0.8682192451430402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0-B84B-4151-B7F9-DB044C160D10}"/>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val>
            <c:numLit>
              <c:formatCode>General</c:formatCode>
              <c:ptCount val="1"/>
              <c:pt idx="0">
                <c:v>0</c:v>
              </c:pt>
            </c:numLit>
          </c:val>
          <c:extLst>
            <c:ext xmlns:c16="http://schemas.microsoft.com/office/drawing/2014/chart" uri="{C3380CC4-5D6E-409C-BE32-E72D297353CC}">
              <c16:uniqueId val="{00000001-B84B-4151-B7F9-DB044C160D10}"/>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val>
            <c:numLit>
              <c:formatCode>General</c:formatCode>
              <c:ptCount val="1"/>
              <c:pt idx="0">
                <c:v>0</c:v>
              </c:pt>
            </c:numLit>
          </c:val>
          <c:extLst>
            <c:ext xmlns:c16="http://schemas.microsoft.com/office/drawing/2014/chart" uri="{C3380CC4-5D6E-409C-BE32-E72D297353CC}">
              <c16:uniqueId val="{00000002-B84B-4151-B7F9-DB044C160D10}"/>
            </c:ext>
          </c:extLst>
        </c:ser>
        <c:dLbls>
          <c:showLegendKey val="0"/>
          <c:showVal val="0"/>
          <c:showCatName val="0"/>
          <c:showSerName val="0"/>
          <c:showPercent val="0"/>
          <c:showBubbleSize val="0"/>
        </c:dLbls>
        <c:gapWidth val="62"/>
        <c:overlap val="100"/>
        <c:axId val="230248976"/>
        <c:axId val="230249536"/>
      </c:barChart>
      <c:catAx>
        <c:axId val="230248976"/>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30249536"/>
        <c:crosses val="autoZero"/>
        <c:auto val="1"/>
        <c:lblAlgn val="ctr"/>
        <c:lblOffset val="100"/>
        <c:noMultiLvlLbl val="0"/>
      </c:catAx>
      <c:valAx>
        <c:axId val="230249536"/>
        <c:scaling>
          <c:orientation val="minMax"/>
        </c:scaling>
        <c:delete val="1"/>
        <c:axPos val="t"/>
        <c:majorGridlines>
          <c:spPr>
            <a:ln>
              <a:solidFill>
                <a:srgbClr val="FDFD9D"/>
              </a:solidFill>
            </a:ln>
          </c:spPr>
        </c:majorGridlines>
        <c:numFmt formatCode="General" sourceLinked="1"/>
        <c:majorTickMark val="out"/>
        <c:minorTickMark val="none"/>
        <c:tickLblPos val="nextTo"/>
        <c:crossAx val="230248976"/>
        <c:crosses val="autoZero"/>
        <c:crossBetween val="between"/>
      </c:valAx>
    </c:plotArea>
    <c:legend>
      <c:legendPos val="r"/>
      <c:layout>
        <c:manualLayout>
          <c:xMode val="edge"/>
          <c:yMode val="edge"/>
          <c:x val="0.71880492091388404"/>
          <c:y val="8.580885741819246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 l="0.70000000000000062" r="0.70000000000000062" t="0.75000000000000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224039956166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4782707152137543"/>
          <c:y val="0.34627941153232306"/>
          <c:w val="0.30434868758120354"/>
          <c:h val="0.32038936207196245"/>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A5DC-4E9B-879A-CEE6D195A94D}"/>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A5DC-4E9B-879A-CEE6D195A94D}"/>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5DC-4E9B-879A-CEE6D195A94D}"/>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5DC-4E9B-879A-CEE6D195A94D}"/>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'2009'!$C$15:$D$15</c:f>
              <c:strCache>
                <c:ptCount val="2"/>
                <c:pt idx="0">
                  <c:v>Femenino</c:v>
                </c:pt>
                <c:pt idx="1">
                  <c:v>Masculino</c:v>
                </c:pt>
              </c:strCache>
            </c:strRef>
          </c:cat>
          <c:val>
            <c:numRef>
              <c:f>'2009'!$C$28:$D$28</c:f>
              <c:numCache>
                <c:formatCode>#,##0</c:formatCode>
                <c:ptCount val="2"/>
                <c:pt idx="0">
                  <c:v>7259</c:v>
                </c:pt>
                <c:pt idx="1">
                  <c:v>3646</c:v>
                </c:pt>
              </c:numCache>
            </c:numRef>
          </c:val>
          <c:extLst>
            <c:ext xmlns:c16="http://schemas.microsoft.com/office/drawing/2014/chart" uri="{C3380CC4-5D6E-409C-BE32-E72D297353CC}">
              <c16:uniqueId val="{00000004-A5DC-4E9B-879A-CEE6D195A94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7438674496011"/>
          <c:y val="2.3474286028673474E-2"/>
          <c:w val="0.70026016498144017"/>
          <c:h val="0.90610744070679605"/>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('2009'!$D$37,'2009'!$F$37,'2009'!$H$37)</c:f>
              <c:numCache>
                <c:formatCode>#,##0</c:formatCode>
                <c:ptCount val="3"/>
                <c:pt idx="0">
                  <c:v>885</c:v>
                </c:pt>
                <c:pt idx="1">
                  <c:v>1899</c:v>
                </c:pt>
                <c:pt idx="2">
                  <c:v>1930</c:v>
                </c:pt>
              </c:numCache>
            </c:numRef>
          </c:val>
          <c:extLst>
            <c:ext xmlns:c16="http://schemas.microsoft.com/office/drawing/2014/chart" uri="{C3380CC4-5D6E-409C-BE32-E72D297353CC}">
              <c16:uniqueId val="{00000000-39D0-4674-AF8A-BBA3FC324138}"/>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('2009'!$D$38,'2009'!$F$38,'2009'!$H$38)</c:f>
              <c:numCache>
                <c:formatCode>#,##0</c:formatCode>
                <c:ptCount val="3"/>
                <c:pt idx="0">
                  <c:v>512</c:v>
                </c:pt>
                <c:pt idx="1">
                  <c:v>1223</c:v>
                </c:pt>
                <c:pt idx="2">
                  <c:v>1256</c:v>
                </c:pt>
              </c:numCache>
            </c:numRef>
          </c:val>
          <c:extLst>
            <c:ext xmlns:c16="http://schemas.microsoft.com/office/drawing/2014/chart" uri="{C3380CC4-5D6E-409C-BE32-E72D297353CC}">
              <c16:uniqueId val="{00000001-39D0-4674-AF8A-BBA3FC324138}"/>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('2009'!$D$35,'2009'!$F$35,'2009'!$H$35)</c:f>
              <c:strCache>
                <c:ptCount val="3"/>
                <c:pt idx="0">
                  <c:v>0-5 años</c:v>
                </c:pt>
                <c:pt idx="1">
                  <c:v>6-11 años</c:v>
                </c:pt>
                <c:pt idx="2">
                  <c:v>12-17 años</c:v>
                </c:pt>
              </c:strCache>
            </c:strRef>
          </c:cat>
          <c:val>
            <c:numRef>
              <c:f>('2009'!$D$39,'2009'!$F$39,'2009'!$H$39)</c:f>
              <c:numCache>
                <c:formatCode>#,##0</c:formatCode>
                <c:ptCount val="3"/>
                <c:pt idx="0">
                  <c:v>251</c:v>
                </c:pt>
                <c:pt idx="1">
                  <c:v>801</c:v>
                </c:pt>
                <c:pt idx="2">
                  <c:v>2148</c:v>
                </c:pt>
              </c:numCache>
            </c:numRef>
          </c:val>
          <c:extLst>
            <c:ext xmlns:c16="http://schemas.microsoft.com/office/drawing/2014/chart" uri="{C3380CC4-5D6E-409C-BE32-E72D297353CC}">
              <c16:uniqueId val="{00000002-39D0-4674-AF8A-BBA3FC324138}"/>
            </c:ext>
          </c:extLst>
        </c:ser>
        <c:dLbls>
          <c:showLegendKey val="0"/>
          <c:showVal val="0"/>
          <c:showCatName val="0"/>
          <c:showSerName val="0"/>
          <c:showPercent val="0"/>
          <c:showBubbleSize val="0"/>
        </c:dLbls>
        <c:gapWidth val="62"/>
        <c:overlap val="100"/>
        <c:axId val="230255136"/>
        <c:axId val="230255696"/>
      </c:barChart>
      <c:catAx>
        <c:axId val="230255136"/>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230255696"/>
        <c:crosses val="autoZero"/>
        <c:auto val="1"/>
        <c:lblAlgn val="ctr"/>
        <c:lblOffset val="100"/>
        <c:noMultiLvlLbl val="0"/>
      </c:catAx>
      <c:valAx>
        <c:axId val="230255696"/>
        <c:scaling>
          <c:orientation val="minMax"/>
        </c:scaling>
        <c:delete val="1"/>
        <c:axPos val="t"/>
        <c:majorGridlines>
          <c:spPr>
            <a:ln>
              <a:solidFill>
                <a:srgbClr val="FDFD9D"/>
              </a:solidFill>
            </a:ln>
          </c:spPr>
        </c:majorGridlines>
        <c:numFmt formatCode="#,##0" sourceLinked="1"/>
        <c:majorTickMark val="out"/>
        <c:minorTickMark val="none"/>
        <c:tickLblPos val="nextTo"/>
        <c:crossAx val="230255136"/>
        <c:crosses val="autoZero"/>
        <c:crossBetween val="between"/>
      </c:valAx>
    </c:plotArea>
    <c:legend>
      <c:legendPos val="r"/>
      <c:layout>
        <c:manualLayout>
          <c:xMode val="edge"/>
          <c:yMode val="edge"/>
          <c:x val="0.73110720562390152"/>
          <c:y val="4.6204769379026719E-2"/>
          <c:w val="0.23374340949033398"/>
          <c:h val="0.39934122106158804"/>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99565404662464"/>
          <c:y val="4.9451747554669488E-2"/>
          <c:w val="0.83800434595337536"/>
          <c:h val="0.94567989250174156"/>
        </c:manualLayout>
      </c:layout>
      <c:barChart>
        <c:barDir val="bar"/>
        <c:grouping val="stacked"/>
        <c:varyColors val="0"/>
        <c:ser>
          <c:idx val="0"/>
          <c:order val="0"/>
          <c:tx>
            <c:strRef>
              <c:f>'2019'!$A$41</c:f>
              <c:strCache>
                <c:ptCount val="1"/>
                <c:pt idx="0">
                  <c:v>Económica</c:v>
                </c:pt>
              </c:strCache>
            </c:strRef>
          </c:tx>
          <c:spPr>
            <a:solidFill>
              <a:srgbClr val="C00000"/>
            </a:solidFill>
            <a:ln w="25400">
              <a:noFill/>
            </a:ln>
          </c:spPr>
          <c:invertIfNegative val="0"/>
          <c:dLbls>
            <c:dLbl>
              <c:idx val="0"/>
              <c:layout>
                <c:manualLayout>
                  <c:x val="1.843884449907806E-2"/>
                  <c:y val="-1.0078681444501809E-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A51-49B3-BA2B-4C8880A9694A}"/>
                </c:ext>
              </c:extLst>
            </c:dLbl>
            <c:dLbl>
              <c:idx val="1"/>
              <c:layout>
                <c:manualLayout>
                  <c:x val="2.1511985248924399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A51-49B3-BA2B-4C8880A9694A}"/>
                </c:ext>
              </c:extLst>
            </c:dLbl>
            <c:dLbl>
              <c:idx val="2"/>
              <c:layout>
                <c:manualLayout>
                  <c:x val="2.1511985248924372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panose="020B0606020202030204" pitchFamily="34" charset="0"/>
                    <a:ea typeface="Calibri"/>
                    <a:cs typeface="Calibri"/>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('2019'!$D$39,'2019'!$F$39,'2019'!$H$39)</c:f>
              <c:strCache>
                <c:ptCount val="3"/>
                <c:pt idx="0">
                  <c:v>0-5 años</c:v>
                </c:pt>
                <c:pt idx="1">
                  <c:v>6-11 años</c:v>
                </c:pt>
                <c:pt idx="2">
                  <c:v>12-17 años</c:v>
                </c:pt>
              </c:strCache>
            </c:strRef>
          </c:cat>
          <c:val>
            <c:numRef>
              <c:f>('2019'!$D$41,'2019'!$F$41,'2019'!$H$41)</c:f>
              <c:numCache>
                <c:formatCode>#,##0</c:formatCode>
                <c:ptCount val="3"/>
                <c:pt idx="0">
                  <c:v>93</c:v>
                </c:pt>
                <c:pt idx="1">
                  <c:v>77</c:v>
                </c:pt>
                <c:pt idx="2">
                  <c:v>54</c:v>
                </c:pt>
              </c:numCache>
            </c:numRef>
          </c:val>
          <c:extLst>
            <c:ext xmlns:c16="http://schemas.microsoft.com/office/drawing/2014/chart" uri="{C3380CC4-5D6E-409C-BE32-E72D297353CC}">
              <c16:uniqueId val="{00000000-4F13-4674-995B-CB5222E53730}"/>
            </c:ext>
          </c:extLst>
        </c:ser>
        <c:ser>
          <c:idx val="1"/>
          <c:order val="1"/>
          <c:tx>
            <c:strRef>
              <c:f>'2019'!$A$42</c:f>
              <c:strCache>
                <c:ptCount val="1"/>
                <c:pt idx="0">
                  <c:v>Psicológica</c:v>
                </c:pt>
              </c:strCache>
            </c:strRef>
          </c:tx>
          <c:spPr>
            <a:solidFill>
              <a:schemeClr val="accent1">
                <a:lumMod val="20000"/>
                <a:lumOff val="80000"/>
              </a:schemeClr>
            </a:solidFill>
            <a:ln>
              <a:noFill/>
            </a:ln>
            <a:effectLst/>
          </c:spPr>
          <c:invertIfNegative val="0"/>
          <c:dLbls>
            <c:dLbl>
              <c:idx val="0"/>
              <c:layout>
                <c:manualLayout>
                  <c:x val="2.4585125998770687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A51-49B3-BA2B-4C8880A9694A}"/>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('2019'!$D$42,'2019'!$F$42,'2019'!$H$42)</c:f>
              <c:numCache>
                <c:formatCode>#,##0</c:formatCode>
                <c:ptCount val="3"/>
                <c:pt idx="0">
                  <c:v>3511</c:v>
                </c:pt>
                <c:pt idx="1">
                  <c:v>7272</c:v>
                </c:pt>
                <c:pt idx="2">
                  <c:v>5688</c:v>
                </c:pt>
              </c:numCache>
            </c:numRef>
          </c:val>
          <c:extLst>
            <c:ext xmlns:c16="http://schemas.microsoft.com/office/drawing/2014/chart" uri="{C3380CC4-5D6E-409C-BE32-E72D297353CC}">
              <c16:uniqueId val="{00000001-4F13-4674-995B-CB5222E53730}"/>
            </c:ext>
          </c:extLst>
        </c:ser>
        <c:ser>
          <c:idx val="2"/>
          <c:order val="2"/>
          <c:tx>
            <c:strRef>
              <c:f>'2019'!$A$43</c:f>
              <c:strCache>
                <c:ptCount val="1"/>
                <c:pt idx="0">
                  <c:v>Física</c:v>
                </c:pt>
              </c:strCache>
            </c:strRef>
          </c:tx>
          <c:spPr>
            <a:solidFill>
              <a:srgbClr val="1F497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('2019'!$D$43,'2019'!$F$43,'2019'!$H$43)</c:f>
              <c:numCache>
                <c:formatCode>#,##0</c:formatCode>
                <c:ptCount val="3"/>
                <c:pt idx="0">
                  <c:v>2252</c:v>
                </c:pt>
                <c:pt idx="1">
                  <c:v>4262</c:v>
                </c:pt>
                <c:pt idx="2">
                  <c:v>4510</c:v>
                </c:pt>
              </c:numCache>
            </c:numRef>
          </c:val>
          <c:extLst>
            <c:ext xmlns:c16="http://schemas.microsoft.com/office/drawing/2014/chart" uri="{C3380CC4-5D6E-409C-BE32-E72D297353CC}">
              <c16:uniqueId val="{00000002-4F13-4674-995B-CB5222E53730}"/>
            </c:ext>
          </c:extLst>
        </c:ser>
        <c:ser>
          <c:idx val="3"/>
          <c:order val="3"/>
          <c:tx>
            <c:strRef>
              <c:f>'2019'!$A$44</c:f>
              <c:strCache>
                <c:ptCount val="1"/>
                <c:pt idx="0">
                  <c:v>Sexual</c:v>
                </c:pt>
              </c:strCache>
            </c:strRef>
          </c:tx>
          <c:spPr>
            <a:solidFill>
              <a:schemeClr val="tx1">
                <a:lumMod val="75000"/>
                <a:lumOff val="25000"/>
              </a:schemeClr>
            </a:solidFill>
            <a:ln>
              <a:noFill/>
            </a:ln>
            <a:effectLst/>
          </c:spPr>
          <c:invertIfNegative val="0"/>
          <c:dLbls>
            <c:dLbl>
              <c:idx val="0"/>
              <c:layout>
                <c:manualLayout>
                  <c:x val="2.9194958113333565E-2"/>
                  <c:y val="0"/>
                </c:manualLayout>
              </c:layout>
              <c:spPr>
                <a:solidFill>
                  <a:schemeClr val="bg1">
                    <a:lumMod val="75000"/>
                  </a:schemeClr>
                </a:solidFill>
                <a:ln w="25400">
                  <a:noFill/>
                </a:ln>
              </c:spPr>
              <c:txPr>
                <a:bodyPr wrap="square" lIns="38100" tIns="19050" rIns="38100" bIns="19050" anchor="ctr">
                  <a:spAutoFit/>
                </a:bodyPr>
                <a:lstStyle/>
                <a:p>
                  <a:pPr>
                    <a:defRPr sz="1050" b="1" i="0" u="none" strike="noStrike" baseline="0">
                      <a:solidFill>
                        <a:schemeClr val="tx1"/>
                      </a:solidFill>
                      <a:latin typeface="Arial Narrow"/>
                      <a:ea typeface="Arial Narrow"/>
                      <a:cs typeface="Arial Narrow"/>
                    </a:defRPr>
                  </a:pPr>
                  <a:endParaRPr lang="es-MX"/>
                </a:p>
              </c:txPr>
              <c:showLegendKey val="0"/>
              <c:showVal val="1"/>
              <c:showCatName val="0"/>
              <c:showSerName val="0"/>
              <c:showPercent val="0"/>
              <c:showBubbleSize val="0"/>
              <c:extLst>
                <c:ext xmlns:c15="http://schemas.microsoft.com/office/drawing/2012/chart" uri="{CE6537A1-D6FC-4f65-9D91-7224C49458BB}">
                  <c15:layout>
                    <c:manualLayout>
                      <c:w val="7.1650397572460792E-2"/>
                      <c:h val="7.3282023089609682E-2"/>
                    </c:manualLayout>
                  </c15:layout>
                </c:ext>
                <c:ext xmlns:c16="http://schemas.microsoft.com/office/drawing/2014/chart" uri="{C3380CC4-5D6E-409C-BE32-E72D297353CC}">
                  <c16:uniqueId val="{00000000-FC10-40E3-BB90-174D8B91E540}"/>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Narrow"/>
                    <a:ea typeface="Arial Narrow"/>
                    <a:cs typeface="Arial Narrow"/>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('2019'!$D$39,'2019'!$F$39,'2019'!$H$39)</c:f>
              <c:strCache>
                <c:ptCount val="3"/>
                <c:pt idx="0">
                  <c:v>0-5 años</c:v>
                </c:pt>
                <c:pt idx="1">
                  <c:v>6-11 años</c:v>
                </c:pt>
                <c:pt idx="2">
                  <c:v>12-17 años</c:v>
                </c:pt>
              </c:strCache>
            </c:strRef>
          </c:cat>
          <c:val>
            <c:numRef>
              <c:f>('2019'!$D$44,'2019'!$F$44,'2019'!$H$44)</c:f>
              <c:numCache>
                <c:formatCode>#,##0</c:formatCode>
                <c:ptCount val="3"/>
                <c:pt idx="0">
                  <c:v>495</c:v>
                </c:pt>
                <c:pt idx="1">
                  <c:v>2219</c:v>
                </c:pt>
                <c:pt idx="2">
                  <c:v>4556</c:v>
                </c:pt>
              </c:numCache>
            </c:numRef>
          </c:val>
          <c:extLst>
            <c:ext xmlns:c16="http://schemas.microsoft.com/office/drawing/2014/chart" uri="{C3380CC4-5D6E-409C-BE32-E72D297353CC}">
              <c16:uniqueId val="{00000003-4F13-4674-995B-CB5222E53730}"/>
            </c:ext>
          </c:extLst>
        </c:ser>
        <c:dLbls>
          <c:showLegendKey val="0"/>
          <c:showVal val="0"/>
          <c:showCatName val="0"/>
          <c:showSerName val="0"/>
          <c:showPercent val="0"/>
          <c:showBubbleSize val="0"/>
        </c:dLbls>
        <c:gapWidth val="150"/>
        <c:overlap val="100"/>
        <c:axId val="231273984"/>
        <c:axId val="231274544"/>
      </c:barChart>
      <c:catAx>
        <c:axId val="231273984"/>
        <c:scaling>
          <c:orientation val="minMax"/>
        </c:scaling>
        <c:delete val="0"/>
        <c:axPos val="l"/>
        <c:numFmt formatCode="General" sourceLinked="1"/>
        <c:majorTickMark val="out"/>
        <c:minorTickMark val="none"/>
        <c:tickLblPos val="nextTo"/>
        <c:spPr>
          <a:noFill/>
          <a:ln w="9525" cap="flat" cmpd="sng" algn="ctr">
            <a:solidFill>
              <a:schemeClr val="tx2">
                <a:lumMod val="50000"/>
              </a:schemeClr>
            </a:solidFill>
            <a:round/>
          </a:ln>
          <a:effectLst/>
        </c:spPr>
        <c:txPr>
          <a:bodyPr rot="0" vert="horz"/>
          <a:lstStyle/>
          <a:p>
            <a:pPr>
              <a:defRPr sz="1000" b="1" i="0" u="none" strike="noStrike" baseline="0">
                <a:solidFill>
                  <a:srgbClr val="000000"/>
                </a:solidFill>
                <a:latin typeface="Arial Narrow"/>
                <a:ea typeface="Arial Narrow"/>
                <a:cs typeface="Arial Narrow"/>
              </a:defRPr>
            </a:pPr>
            <a:endParaRPr lang="es-MX"/>
          </a:p>
        </c:txPr>
        <c:crossAx val="231274544"/>
        <c:crosses val="autoZero"/>
        <c:auto val="1"/>
        <c:lblAlgn val="ctr"/>
        <c:lblOffset val="100"/>
        <c:noMultiLvlLbl val="0"/>
      </c:catAx>
      <c:valAx>
        <c:axId val="231274544"/>
        <c:scaling>
          <c:orientation val="minMax"/>
        </c:scaling>
        <c:delete val="1"/>
        <c:axPos val="b"/>
        <c:numFmt formatCode="#,##0" sourceLinked="1"/>
        <c:majorTickMark val="out"/>
        <c:minorTickMark val="none"/>
        <c:tickLblPos val="nextTo"/>
        <c:crossAx val="231273984"/>
        <c:crosses val="autoZero"/>
        <c:crossBetween val="between"/>
      </c:valAx>
      <c:spPr>
        <a:noFill/>
        <a:ln w="25400">
          <a:noFill/>
        </a:ln>
      </c:spPr>
    </c:plotArea>
    <c:legend>
      <c:legendPos val="r"/>
      <c:layout>
        <c:manualLayout>
          <c:xMode val="edge"/>
          <c:yMode val="edge"/>
          <c:x val="0.76143958495661301"/>
          <c:y val="0.72536740356603313"/>
          <c:w val="0.22676646813921408"/>
          <c:h val="0.2475571016917679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Casos atendidos a NNA por sexo</a:t>
            </a:r>
          </a:p>
          <a:p>
            <a:pPr>
              <a:defRPr sz="1000" b="0" i="0" u="none" strike="noStrike" baseline="0">
                <a:solidFill>
                  <a:srgbClr val="000000"/>
                </a:solidFill>
                <a:latin typeface="Calibri"/>
                <a:ea typeface="Calibri"/>
                <a:cs typeface="Calibri"/>
              </a:defRPr>
            </a:pPr>
            <a:r>
              <a:rPr lang="es-MX" sz="1200" b="1" i="0" u="none" strike="noStrike" baseline="0">
                <a:solidFill>
                  <a:srgbClr val="000000"/>
                </a:solidFill>
                <a:latin typeface="Arial Narrow"/>
              </a:rPr>
              <a:t>(Porcentajes)</a:t>
            </a:r>
          </a:p>
        </c:rich>
      </c:tx>
      <c:layout/>
      <c:overlay val="0"/>
      <c:spPr>
        <a:noFill/>
        <a:ln w="25400">
          <a:noFill/>
        </a:ln>
      </c:spPr>
    </c:title>
    <c:autoTitleDeleted val="0"/>
    <c:plotArea>
      <c:layout>
        <c:manualLayout>
          <c:layoutTarget val="inner"/>
          <c:xMode val="edge"/>
          <c:yMode val="edge"/>
          <c:x val="0.23670279222477264"/>
          <c:y val="0.24116865852622071"/>
          <c:w val="0.47086211867569916"/>
          <c:h val="0.68340300138125043"/>
        </c:manualLayout>
      </c:layout>
      <c:pieChart>
        <c:varyColors val="1"/>
        <c:ser>
          <c:idx val="0"/>
          <c:order val="0"/>
          <c:spPr>
            <a:ln w="9525">
              <a:solidFill>
                <a:schemeClr val="tx2">
                  <a:lumMod val="50000"/>
                </a:schemeClr>
              </a:solidFill>
            </a:ln>
          </c:spPr>
          <c:dPt>
            <c:idx val="0"/>
            <c:bubble3D val="0"/>
            <c:explosion val="9"/>
            <c:spPr>
              <a:solidFill>
                <a:srgbClr val="305496"/>
              </a:solidFill>
              <a:ln w="9525">
                <a:solidFill>
                  <a:schemeClr val="tx2">
                    <a:lumMod val="50000"/>
                  </a:schemeClr>
                </a:solidFill>
              </a:ln>
              <a:effectLst/>
            </c:spPr>
            <c:extLst>
              <c:ext xmlns:c16="http://schemas.microsoft.com/office/drawing/2014/chart" uri="{C3380CC4-5D6E-409C-BE32-E72D297353CC}">
                <c16:uniqueId val="{00000001-50E8-4AD3-982F-99F343403736}"/>
              </c:ext>
            </c:extLst>
          </c:dPt>
          <c:dPt>
            <c:idx val="1"/>
            <c:bubble3D val="0"/>
            <c:spPr>
              <a:solidFill>
                <a:schemeClr val="bg1">
                  <a:lumMod val="85000"/>
                </a:schemeClr>
              </a:solidFill>
              <a:ln w="9525">
                <a:solidFill>
                  <a:schemeClr val="tx2">
                    <a:lumMod val="50000"/>
                  </a:schemeClr>
                </a:solidFill>
              </a:ln>
              <a:effectLst/>
            </c:spPr>
            <c:extLst>
              <c:ext xmlns:c16="http://schemas.microsoft.com/office/drawing/2014/chart" uri="{C3380CC4-5D6E-409C-BE32-E72D297353CC}">
                <c16:uniqueId val="{00000003-50E8-4AD3-982F-99F343403736}"/>
              </c:ext>
            </c:extLst>
          </c:dPt>
          <c:dLbls>
            <c:dLbl>
              <c:idx val="0"/>
              <c:layout>
                <c:manualLayout>
                  <c:x val="3.0174103237095261E-2"/>
                  <c:y val="8.636337124526101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AD3-982F-99F343403736}"/>
                </c:ext>
              </c:extLst>
            </c:dLbl>
            <c:dLbl>
              <c:idx val="1"/>
              <c:layout>
                <c:manualLayout>
                  <c:x val="2.3042432195974996E-3"/>
                  <c:y val="-0.1147656022163896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AD3-982F-99F34340373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lumMod val="95000"/>
                      <a:lumOff val="5000"/>
                    </a:schemeClr>
                  </a:solidFill>
                  <a:round/>
                </a:ln>
                <a:effectLst/>
              </c:spPr>
            </c:leaderLines>
            <c:extLst>
              <c:ext xmlns:c15="http://schemas.microsoft.com/office/drawing/2012/chart" uri="{CE6537A1-D6FC-4f65-9D91-7224C49458BB}"/>
            </c:extLst>
          </c:dLbls>
          <c:cat>
            <c:strRef>
              <c:f>'2019'!$C$17:$D$17</c:f>
              <c:strCache>
                <c:ptCount val="2"/>
                <c:pt idx="0">
                  <c:v>Mujer</c:v>
                </c:pt>
                <c:pt idx="1">
                  <c:v>Hombre</c:v>
                </c:pt>
              </c:strCache>
            </c:strRef>
          </c:cat>
          <c:val>
            <c:numRef>
              <c:f>'2019'!$C$30:$D$30</c:f>
              <c:numCache>
                <c:formatCode>#,##0</c:formatCode>
                <c:ptCount val="2"/>
                <c:pt idx="0">
                  <c:v>22577</c:v>
                </c:pt>
                <c:pt idx="1">
                  <c:v>12412</c:v>
                </c:pt>
              </c:numCache>
            </c:numRef>
          </c:val>
          <c:extLst>
            <c:ext xmlns:c16="http://schemas.microsoft.com/office/drawing/2014/chart" uri="{C3380CC4-5D6E-409C-BE32-E72D297353CC}">
              <c16:uniqueId val="{00000004-50E8-4AD3-982F-99F34340373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3.jpeg"/><Relationship Id="rId1" Type="http://schemas.openxmlformats.org/officeDocument/2006/relationships/chart" Target="../charts/chart3.xml"/><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w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wmf"/><Relationship Id="rId1" Type="http://schemas.openxmlformats.org/officeDocument/2006/relationships/image" Target="../media/image4.wmf"/><Relationship Id="rId6" Type="http://schemas.openxmlformats.org/officeDocument/2006/relationships/image" Target="../media/image7.jpeg"/><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129540</xdr:rowOff>
    </xdr:from>
    <xdr:to>
      <xdr:col>8</xdr:col>
      <xdr:colOff>556260</xdr:colOff>
      <xdr:row>29</xdr:row>
      <xdr:rowOff>0</xdr:rowOff>
    </xdr:to>
    <xdr:graphicFrame macro="">
      <xdr:nvGraphicFramePr>
        <xdr:cNvPr id="1583369" name="Chart 2">
          <a:extLst>
            <a:ext uri="{FF2B5EF4-FFF2-40B4-BE49-F238E27FC236}">
              <a16:creationId xmlns:a16="http://schemas.microsoft.com/office/drawing/2014/main" id="{00000000-0008-0000-0000-000009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3370" name="Picture 2" descr="Gráfico2">
          <a:extLst>
            <a:ext uri="{FF2B5EF4-FFF2-40B4-BE49-F238E27FC236}">
              <a16:creationId xmlns:a16="http://schemas.microsoft.com/office/drawing/2014/main" id="{00000000-0008-0000-0000-00000A29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29</xdr:row>
      <xdr:rowOff>68580</xdr:rowOff>
    </xdr:from>
    <xdr:to>
      <xdr:col>14</xdr:col>
      <xdr:colOff>693420</xdr:colOff>
      <xdr:row>40</xdr:row>
      <xdr:rowOff>144780</xdr:rowOff>
    </xdr:to>
    <xdr:graphicFrame macro="">
      <xdr:nvGraphicFramePr>
        <xdr:cNvPr id="1583371" name="11 Gráfico">
          <a:extLst>
            <a:ext uri="{FF2B5EF4-FFF2-40B4-BE49-F238E27FC236}">
              <a16:creationId xmlns:a16="http://schemas.microsoft.com/office/drawing/2014/main" id="{00000000-0008-0000-0000-00000B29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15</xdr:row>
      <xdr:rowOff>60960</xdr:rowOff>
    </xdr:from>
    <xdr:to>
      <xdr:col>8</xdr:col>
      <xdr:colOff>373380</xdr:colOff>
      <xdr:row>19</xdr:row>
      <xdr:rowOff>160020</xdr:rowOff>
    </xdr:to>
    <xdr:grpSp>
      <xdr:nvGrpSpPr>
        <xdr:cNvPr id="1583372" name="Group 215">
          <a:extLst>
            <a:ext uri="{FF2B5EF4-FFF2-40B4-BE49-F238E27FC236}">
              <a16:creationId xmlns:a16="http://schemas.microsoft.com/office/drawing/2014/main" id="{00000000-0008-0000-0000-00000C291800}"/>
            </a:ext>
          </a:extLst>
        </xdr:cNvPr>
        <xdr:cNvGrpSpPr>
          <a:grpSpLocks/>
        </xdr:cNvGrpSpPr>
      </xdr:nvGrpSpPr>
      <xdr:grpSpPr bwMode="auto">
        <a:xfrm>
          <a:off x="6118860" y="3215640"/>
          <a:ext cx="533400" cy="769620"/>
          <a:chOff x="8944" y="3989"/>
          <a:chExt cx="620" cy="870"/>
        </a:xfrm>
      </xdr:grpSpPr>
      <xdr:pic>
        <xdr:nvPicPr>
          <xdr:cNvPr id="1583375" name="Picture 216" descr="MCj01563810000%5b1%5d">
            <a:extLst>
              <a:ext uri="{FF2B5EF4-FFF2-40B4-BE49-F238E27FC236}">
                <a16:creationId xmlns:a16="http://schemas.microsoft.com/office/drawing/2014/main" id="{00000000-0008-0000-0000-00000F29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3376" name="Picture 217" descr="MCj01562030000%5b1%5d">
            <a:extLst>
              <a:ext uri="{FF2B5EF4-FFF2-40B4-BE49-F238E27FC236}">
                <a16:creationId xmlns:a16="http://schemas.microsoft.com/office/drawing/2014/main" id="{00000000-0008-0000-0000-00001029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52</xdr:row>
      <xdr:rowOff>60960</xdr:rowOff>
    </xdr:from>
    <xdr:to>
      <xdr:col>9</xdr:col>
      <xdr:colOff>297180</xdr:colOff>
      <xdr:row>60</xdr:row>
      <xdr:rowOff>129540</xdr:rowOff>
    </xdr:to>
    <xdr:pic>
      <xdr:nvPicPr>
        <xdr:cNvPr id="1583373" name="Picture 26" descr="vs2">
          <a:extLst>
            <a:ext uri="{FF2B5EF4-FFF2-40B4-BE49-F238E27FC236}">
              <a16:creationId xmlns:a16="http://schemas.microsoft.com/office/drawing/2014/main" id="{00000000-0008-0000-0000-00000D29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83742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269879</xdr:colOff>
      <xdr:row>52</xdr:row>
      <xdr:rowOff>43793</xdr:rowOff>
    </xdr:from>
    <xdr:to>
      <xdr:col>13</xdr:col>
      <xdr:colOff>29569</xdr:colOff>
      <xdr:row>60</xdr:row>
      <xdr:rowOff>148083</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131689" y="9797393"/>
          <a:ext cx="2796189" cy="1393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16%</a:t>
          </a:r>
          <a:r>
            <a:rPr lang="es-ES" sz="1300" baseline="0">
              <a:solidFill>
                <a:sysClr val="windowText" lastClr="000000"/>
              </a:solidFill>
            </a:rPr>
            <a:t> del total de Casos de Maltrato Infantil.</a:t>
          </a:r>
          <a:endParaRPr lang="es-ES" sz="13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3B6435EA-F24D-43F8-8FEB-E9A487C643A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0.51099</cdr:y>
    </cdr:from>
    <cdr:to>
      <cdr:x>0.6182</cdr:x>
      <cdr:y>0.51099</cdr:y>
    </cdr:to>
    <cdr:pic>
      <cdr:nvPicPr>
        <cdr:cNvPr id="7170" name="Picture 2" descr="FEMENINO">
          <a:extLst xmlns:a="http://schemas.openxmlformats.org/drawingml/2006/main">
            <a:ext uri="{FF2B5EF4-FFF2-40B4-BE49-F238E27FC236}">
              <a16:creationId xmlns:a16="http://schemas.microsoft.com/office/drawing/2014/main" id="{7EBD257A-239D-41CD-99DF-826C013EC5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2BCFF3A2-B025-4CA0-BC28-B481C6BFA67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0.64124</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1FB520F6-35AA-4332-A9A8-768542590F8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c:userShapes xmlns:c="http://schemas.openxmlformats.org/drawingml/2006/chart">
  <cdr:relSizeAnchor xmlns:cdr="http://schemas.openxmlformats.org/drawingml/2006/chartDrawing">
    <cdr:from>
      <cdr:x>0.67081</cdr:x>
      <cdr:y>0.70849</cdr:y>
    </cdr:from>
    <cdr:to>
      <cdr:x>0.79752</cdr:x>
      <cdr:y>0.8237</cdr:y>
    </cdr:to>
    <cdr:sp macro="" textlink="">
      <cdr:nvSpPr>
        <cdr:cNvPr id="2" name="11 CuadroTexto"/>
        <cdr:cNvSpPr txBox="1"/>
      </cdr:nvSpPr>
      <cdr:spPr>
        <a:xfrm xmlns:a="http://schemas.openxmlformats.org/drawingml/2006/main">
          <a:off x="2824655" y="1675088"/>
          <a:ext cx="525517" cy="273707"/>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42%</a:t>
          </a: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312420</xdr:colOff>
      <xdr:row>13</xdr:row>
      <xdr:rowOff>129540</xdr:rowOff>
    </xdr:from>
    <xdr:to>
      <xdr:col>8</xdr:col>
      <xdr:colOff>556260</xdr:colOff>
      <xdr:row>31</xdr:row>
      <xdr:rowOff>0</xdr:rowOff>
    </xdr:to>
    <xdr:graphicFrame macro="">
      <xdr:nvGraphicFramePr>
        <xdr:cNvPr id="1586441" name="Chart 2">
          <a:extLst>
            <a:ext uri="{FF2B5EF4-FFF2-40B4-BE49-F238E27FC236}">
              <a16:creationId xmlns:a16="http://schemas.microsoft.com/office/drawing/2014/main" id="{00000000-0008-0000-0100-000009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586442" name="Picture 2" descr="Gráfico2">
          <a:extLst>
            <a:ext uri="{FF2B5EF4-FFF2-40B4-BE49-F238E27FC236}">
              <a16:creationId xmlns:a16="http://schemas.microsoft.com/office/drawing/2014/main" id="{00000000-0008-0000-0100-00000A3518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281940</xdr:colOff>
      <xdr:row>31</xdr:row>
      <xdr:rowOff>68580</xdr:rowOff>
    </xdr:from>
    <xdr:to>
      <xdr:col>14</xdr:col>
      <xdr:colOff>693420</xdr:colOff>
      <xdr:row>42</xdr:row>
      <xdr:rowOff>144780</xdr:rowOff>
    </xdr:to>
    <xdr:graphicFrame macro="">
      <xdr:nvGraphicFramePr>
        <xdr:cNvPr id="1586443" name="11 Gráfico">
          <a:extLst>
            <a:ext uri="{FF2B5EF4-FFF2-40B4-BE49-F238E27FC236}">
              <a16:creationId xmlns:a16="http://schemas.microsoft.com/office/drawing/2014/main" id="{00000000-0008-0000-0100-00000B35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624840</xdr:colOff>
      <xdr:row>17</xdr:row>
      <xdr:rowOff>60960</xdr:rowOff>
    </xdr:from>
    <xdr:to>
      <xdr:col>8</xdr:col>
      <xdr:colOff>373380</xdr:colOff>
      <xdr:row>21</xdr:row>
      <xdr:rowOff>160020</xdr:rowOff>
    </xdr:to>
    <xdr:grpSp>
      <xdr:nvGrpSpPr>
        <xdr:cNvPr id="1586444" name="Group 215">
          <a:extLst>
            <a:ext uri="{FF2B5EF4-FFF2-40B4-BE49-F238E27FC236}">
              <a16:creationId xmlns:a16="http://schemas.microsoft.com/office/drawing/2014/main" id="{00000000-0008-0000-0100-00000C351800}"/>
            </a:ext>
          </a:extLst>
        </xdr:cNvPr>
        <xdr:cNvGrpSpPr>
          <a:grpSpLocks/>
        </xdr:cNvGrpSpPr>
      </xdr:nvGrpSpPr>
      <xdr:grpSpPr bwMode="auto">
        <a:xfrm>
          <a:off x="6118860" y="3467100"/>
          <a:ext cx="533400" cy="769620"/>
          <a:chOff x="8944" y="3989"/>
          <a:chExt cx="620" cy="870"/>
        </a:xfrm>
      </xdr:grpSpPr>
      <xdr:pic>
        <xdr:nvPicPr>
          <xdr:cNvPr id="1586447" name="Picture 216" descr="MCj01563810000%5b1%5d">
            <a:extLst>
              <a:ext uri="{FF2B5EF4-FFF2-40B4-BE49-F238E27FC236}">
                <a16:creationId xmlns:a16="http://schemas.microsoft.com/office/drawing/2014/main" id="{00000000-0008-0000-0100-00000F3518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86448" name="Picture 217" descr="MCj01562030000%5b1%5d">
            <a:extLst>
              <a:ext uri="{FF2B5EF4-FFF2-40B4-BE49-F238E27FC236}">
                <a16:creationId xmlns:a16="http://schemas.microsoft.com/office/drawing/2014/main" id="{00000000-0008-0000-0100-0000103518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76200</xdr:colOff>
      <xdr:row>53</xdr:row>
      <xdr:rowOff>60960</xdr:rowOff>
    </xdr:from>
    <xdr:to>
      <xdr:col>9</xdr:col>
      <xdr:colOff>297180</xdr:colOff>
      <xdr:row>61</xdr:row>
      <xdr:rowOff>129540</xdr:rowOff>
    </xdr:to>
    <xdr:pic>
      <xdr:nvPicPr>
        <xdr:cNvPr id="1586445" name="Picture 26" descr="vs2">
          <a:extLst>
            <a:ext uri="{FF2B5EF4-FFF2-40B4-BE49-F238E27FC236}">
              <a16:creationId xmlns:a16="http://schemas.microsoft.com/office/drawing/2014/main" id="{00000000-0008-0000-0100-00000D3518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70220" y="9928860"/>
          <a:ext cx="17907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298453</xdr:colOff>
      <xdr:row>53</xdr:row>
      <xdr:rowOff>36173</xdr:rowOff>
    </xdr:from>
    <xdr:to>
      <xdr:col>14</xdr:col>
      <xdr:colOff>405627</xdr:colOff>
      <xdr:row>61</xdr:row>
      <xdr:rowOff>148032</xdr:rowOff>
    </xdr:to>
    <xdr:sp macro="" textlink="">
      <xdr:nvSpPr>
        <xdr:cNvPr id="9" name="8 CuadroTexto">
          <a:extLst>
            <a:ext uri="{FF2B5EF4-FFF2-40B4-BE49-F238E27FC236}">
              <a16:creationId xmlns:a16="http://schemas.microsoft.com/office/drawing/2014/main" id="{00000000-0008-0000-0100-000009000000}"/>
            </a:ext>
          </a:extLst>
        </xdr:cNvPr>
        <xdr:cNvSpPr txBox="1"/>
      </xdr:nvSpPr>
      <xdr:spPr>
        <a:xfrm>
          <a:off x="7171102" y="9951983"/>
          <a:ext cx="3952346" cy="1412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300">
            <a:solidFill>
              <a:schemeClr val="tx2">
                <a:lumMod val="75000"/>
              </a:schemeClr>
            </a:solidFill>
          </a:endParaRPr>
        </a:p>
        <a:p>
          <a:r>
            <a:rPr lang="es-ES" sz="1300">
              <a:solidFill>
                <a:sysClr val="windowText" lastClr="000000"/>
              </a:solidFill>
            </a:rPr>
            <a:t>La Violación Sexual de</a:t>
          </a:r>
          <a:r>
            <a:rPr lang="es-ES" sz="1300" baseline="0">
              <a:solidFill>
                <a:sysClr val="windowText" lastClr="000000"/>
              </a:solidFill>
            </a:rPr>
            <a:t> Niños, niñas y Adolescentes representa un </a:t>
          </a:r>
          <a:r>
            <a:rPr lang="es-ES" sz="1300" b="1" baseline="0">
              <a:solidFill>
                <a:sysClr val="windowText" lastClr="000000"/>
              </a:solidFill>
            </a:rPr>
            <a:t>15%</a:t>
          </a:r>
          <a:r>
            <a:rPr lang="es-ES" sz="1300" baseline="0">
              <a:solidFill>
                <a:sysClr val="windowText" lastClr="000000"/>
              </a:solidFill>
            </a:rPr>
            <a:t> del total de Casos de Maltrato Infantil. Siendo el 92% del total Niñas y Adolescentes.</a:t>
          </a:r>
        </a:p>
        <a:p>
          <a:endParaRPr lang="es-ES" sz="1300">
            <a:solidFill>
              <a:sysClr val="windowText" lastClr="00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0.16377</cdr:x>
      <cdr:y>0.37032</cdr:y>
    </cdr:from>
    <cdr:to>
      <cdr:x>0.16377</cdr:x>
      <cdr:y>0.37032</cdr:y>
    </cdr:to>
    <cdr:pic>
      <cdr:nvPicPr>
        <cdr:cNvPr id="7169" name="Picture 1" descr="MASCULINO1">
          <a:extLst xmlns:a="http://schemas.openxmlformats.org/drawingml/2006/main">
            <a:ext uri="{FF2B5EF4-FFF2-40B4-BE49-F238E27FC236}">
              <a16:creationId xmlns:a16="http://schemas.microsoft.com/office/drawing/2014/main" id="{084AF9C2-9821-4E2C-B2E3-8F4D9741917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0.6182</cdr:x>
      <cdr:y>0.511</cdr:y>
    </cdr:from>
    <cdr:to>
      <cdr:x>0.6182</cdr:x>
      <cdr:y>0.511</cdr:y>
    </cdr:to>
    <cdr:pic>
      <cdr:nvPicPr>
        <cdr:cNvPr id="7170" name="Picture 2" descr="FEMENINO">
          <a:extLst xmlns:a="http://schemas.openxmlformats.org/drawingml/2006/main">
            <a:ext uri="{FF2B5EF4-FFF2-40B4-BE49-F238E27FC236}">
              <a16:creationId xmlns:a16="http://schemas.microsoft.com/office/drawing/2014/main" id="{5A8687B3-2D36-4735-92C8-9D64129C971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0.10462</cdr:x>
      <cdr:y>0.13521</cdr:y>
    </cdr:from>
    <cdr:to>
      <cdr:x>0.30145</cdr:x>
      <cdr:y>0.38092</cdr:y>
    </cdr:to>
    <cdr:pic>
      <cdr:nvPicPr>
        <cdr:cNvPr id="7171" name="Picture 3" descr="MASCULINO1">
          <a:extLst xmlns:a="http://schemas.openxmlformats.org/drawingml/2006/main">
            <a:ext uri="{FF2B5EF4-FFF2-40B4-BE49-F238E27FC236}">
              <a16:creationId xmlns:a16="http://schemas.microsoft.com/office/drawing/2014/main" id="{17EDBB5E-BAEC-43A2-A90A-E473C6AAE45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0.71675</cdr:x>
      <cdr:y>0.64128</cdr:y>
    </cdr:from>
    <cdr:to>
      <cdr:x>0.91911</cdr:x>
      <cdr:y>0.96088</cdr:y>
    </cdr:to>
    <cdr:pic>
      <cdr:nvPicPr>
        <cdr:cNvPr id="7172" name="Picture 4" descr="FEMENINO">
          <a:extLst xmlns:a="http://schemas.openxmlformats.org/drawingml/2006/main">
            <a:ext uri="{FF2B5EF4-FFF2-40B4-BE49-F238E27FC236}">
              <a16:creationId xmlns:a16="http://schemas.microsoft.com/office/drawing/2014/main" id="{35BD5210-B769-437C-BBAE-23B890BE31A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6.xml><?xml version="1.0" encoding="utf-8"?>
<c:userShapes xmlns:c="http://schemas.openxmlformats.org/drawingml/2006/chart">
  <cdr:relSizeAnchor xmlns:cdr="http://schemas.openxmlformats.org/drawingml/2006/chartDrawing">
    <cdr:from>
      <cdr:x>0.84814</cdr:x>
      <cdr:y>0.70849</cdr:y>
    </cdr:from>
    <cdr:to>
      <cdr:x>0.9663</cdr:x>
      <cdr:y>0.8237</cdr:y>
    </cdr:to>
    <cdr:sp macro="" textlink="">
      <cdr:nvSpPr>
        <cdr:cNvPr id="2" name="11 CuadroTexto"/>
        <cdr:cNvSpPr txBox="1"/>
      </cdr:nvSpPr>
      <cdr:spPr>
        <a:xfrm xmlns:a="http://schemas.openxmlformats.org/drawingml/2006/main">
          <a:off x="3543897" y="1675794"/>
          <a:ext cx="524889" cy="273821"/>
        </a:xfrm>
        <a:prstGeom xmlns:a="http://schemas.openxmlformats.org/drawingml/2006/main" prst="rect">
          <a:avLst/>
        </a:prstGeom>
        <a:solidFill xmlns:a="http://schemas.openxmlformats.org/drawingml/2006/main">
          <a:srgbClr val="FF0000"/>
        </a:solidFill>
        <a:ln xmlns:a="http://schemas.openxmlformats.org/drawingml/2006/main" w="9525" cmpd="sng">
          <a:solidFill>
            <a:sysClr val="window" lastClr="FFFFFF">
              <a:shade val="50000"/>
            </a:sysClr>
          </a:solid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lang="es-ES" sz="1200" b="1">
              <a:solidFill>
                <a:schemeClr val="bg1"/>
              </a:solidFill>
            </a:rPr>
            <a:t>40%</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693420</xdr:colOff>
      <xdr:row>30</xdr:row>
      <xdr:rowOff>137160</xdr:rowOff>
    </xdr:from>
    <xdr:to>
      <xdr:col>9</xdr:col>
      <xdr:colOff>335280</xdr:colOff>
      <xdr:row>31</xdr:row>
      <xdr:rowOff>220980</xdr:rowOff>
    </xdr:to>
    <xdr:grpSp>
      <xdr:nvGrpSpPr>
        <xdr:cNvPr id="1561897" name="Group 215">
          <a:extLst>
            <a:ext uri="{FF2B5EF4-FFF2-40B4-BE49-F238E27FC236}">
              <a16:creationId xmlns:a16="http://schemas.microsoft.com/office/drawing/2014/main" id="{00000000-0008-0000-0200-000029D51700}"/>
            </a:ext>
          </a:extLst>
        </xdr:cNvPr>
        <xdr:cNvGrpSpPr>
          <a:grpSpLocks/>
        </xdr:cNvGrpSpPr>
      </xdr:nvGrpSpPr>
      <xdr:grpSpPr bwMode="auto">
        <a:xfrm>
          <a:off x="6846570" y="4909185"/>
          <a:ext cx="403860" cy="321945"/>
          <a:chOff x="8944" y="3989"/>
          <a:chExt cx="620" cy="870"/>
        </a:xfrm>
      </xdr:grpSpPr>
      <xdr:pic>
        <xdr:nvPicPr>
          <xdr:cNvPr id="1561903" name="Picture 216" descr="MCj01563810000%5b1%5d">
            <a:extLst>
              <a:ext uri="{FF2B5EF4-FFF2-40B4-BE49-F238E27FC236}">
                <a16:creationId xmlns:a16="http://schemas.microsoft.com/office/drawing/2014/main" id="{00000000-0008-0000-0200-00002FD5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2404"/>
          <a:stretch>
            <a:fillRect/>
          </a:stretch>
        </xdr:blipFill>
        <xdr:spPr bwMode="auto">
          <a:xfrm>
            <a:off x="8944" y="3989"/>
            <a:ext cx="421" cy="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61904" name="Picture 217" descr="MCj01562030000%5b1%5d">
            <a:extLst>
              <a:ext uri="{FF2B5EF4-FFF2-40B4-BE49-F238E27FC236}">
                <a16:creationId xmlns:a16="http://schemas.microsoft.com/office/drawing/2014/main" id="{00000000-0008-0000-0200-000030D5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08" y="4169"/>
            <a:ext cx="256" cy="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656590</xdr:colOff>
      <xdr:row>51</xdr:row>
      <xdr:rowOff>93372</xdr:rowOff>
    </xdr:from>
    <xdr:to>
      <xdr:col>9</xdr:col>
      <xdr:colOff>533400</xdr:colOff>
      <xdr:row>54</xdr:row>
      <xdr:rowOff>176530</xdr:rowOff>
    </xdr:to>
    <xdr:pic>
      <xdr:nvPicPr>
        <xdr:cNvPr id="1561898" name="Picture 26" descr="vs2">
          <a:extLst>
            <a:ext uri="{FF2B5EF4-FFF2-40B4-BE49-F238E27FC236}">
              <a16:creationId xmlns:a16="http://schemas.microsoft.com/office/drawing/2014/main" id="{00000000-0008-0000-0200-00002AD517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47740" y="7891172"/>
          <a:ext cx="1400810" cy="737208"/>
        </a:xfrm>
        <a:prstGeom prst="rect">
          <a:avLst/>
        </a:prstGeom>
        <a:noFill/>
        <a:ln w="9525">
          <a:solidFill>
            <a:srgbClr val="984807"/>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352425</xdr:colOff>
      <xdr:row>55</xdr:row>
      <xdr:rowOff>74083</xdr:rowOff>
    </xdr:from>
    <xdr:to>
      <xdr:col>14</xdr:col>
      <xdr:colOff>793751</xdr:colOff>
      <xdr:row>67</xdr:row>
      <xdr:rowOff>114300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5743575" y="9113308"/>
          <a:ext cx="5499101" cy="137371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lang="es-PE" sz="1200">
              <a:solidFill>
                <a:schemeClr val="bg1"/>
              </a:solidFill>
              <a:latin typeface="Arial" panose="020B0604020202020204" pitchFamily="34" charset="0"/>
              <a:cs typeface="Arial" panose="020B0604020202020204" pitchFamily="34" charset="0"/>
            </a:rPr>
            <a:t>Los casos de</a:t>
          </a:r>
          <a:r>
            <a:rPr lang="es-PE" sz="1200" baseline="0">
              <a:solidFill>
                <a:schemeClr val="bg1"/>
              </a:solidFill>
              <a:latin typeface="Arial" panose="020B0604020202020204" pitchFamily="34" charset="0"/>
              <a:cs typeface="Arial" panose="020B0604020202020204" pitchFamily="34" charset="0"/>
            </a:rPr>
            <a:t> </a:t>
          </a:r>
          <a:r>
            <a:rPr lang="es-PE" sz="1200" b="1" baseline="0">
              <a:solidFill>
                <a:schemeClr val="bg1"/>
              </a:solidFill>
              <a:latin typeface="Arial" panose="020B0604020202020204" pitchFamily="34" charset="0"/>
              <a:cs typeface="Arial" panose="020B0604020202020204" pitchFamily="34" charset="0"/>
            </a:rPr>
            <a:t>VIOLACIÓN SEXUAL en NNA </a:t>
          </a:r>
          <a:r>
            <a:rPr lang="es-PE" sz="1200" baseline="0">
              <a:solidFill>
                <a:schemeClr val="bg1"/>
              </a:solidFill>
              <a:latin typeface="Arial" panose="020B0604020202020204" pitchFamily="34" charset="0"/>
              <a:cs typeface="Arial" panose="020B0604020202020204" pitchFamily="34" charset="0"/>
            </a:rPr>
            <a:t>que tienen mayor incidencia son en los siguientes departamentos: Lima 750 casos, Arequipa 230 casos, Junín 218 casos, La Libertad 180 casos, Cusco 160 casos, Huánuco 157 casos, Loreto 151 casos, San Martín 146 casos, Ancash 140 casos, Ica 104 casos, Piura 99 casos, Cajamarca 95 casos, Puno 95 casos y Ayacucho 80 casos.</a:t>
          </a:r>
          <a:endParaRPr lang="es-PE" sz="1200">
            <a:solidFill>
              <a:schemeClr val="bg1"/>
            </a:solidFill>
            <a:latin typeface="Arial" panose="020B0604020202020204" pitchFamily="34" charset="0"/>
            <a:cs typeface="Arial" panose="020B0604020202020204" pitchFamily="34" charset="0"/>
          </a:endParaRPr>
        </a:p>
      </xdr:txBody>
    </xdr:sp>
    <xdr:clientData/>
  </xdr:twoCellAnchor>
  <xdr:twoCellAnchor>
    <xdr:from>
      <xdr:col>9</xdr:col>
      <xdr:colOff>160020</xdr:colOff>
      <xdr:row>32</xdr:row>
      <xdr:rowOff>45720</xdr:rowOff>
    </xdr:from>
    <xdr:to>
      <xdr:col>14</xdr:col>
      <xdr:colOff>755650</xdr:colOff>
      <xdr:row>46</xdr:row>
      <xdr:rowOff>76200</xdr:rowOff>
    </xdr:to>
    <xdr:graphicFrame macro="">
      <xdr:nvGraphicFramePr>
        <xdr:cNvPr id="1561900" name="Gráfico 2">
          <a:extLst>
            <a:ext uri="{FF2B5EF4-FFF2-40B4-BE49-F238E27FC236}">
              <a16:creationId xmlns:a16="http://schemas.microsoft.com/office/drawing/2014/main" id="{00000000-0008-0000-0200-00002C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129540</xdr:colOff>
      <xdr:row>13</xdr:row>
      <xdr:rowOff>7620</xdr:rowOff>
    </xdr:from>
    <xdr:to>
      <xdr:col>9</xdr:col>
      <xdr:colOff>685800</xdr:colOff>
      <xdr:row>35</xdr:row>
      <xdr:rowOff>74084</xdr:rowOff>
    </xdr:to>
    <xdr:graphicFrame macro="">
      <xdr:nvGraphicFramePr>
        <xdr:cNvPr id="1561901" name="Gráfico 3">
          <a:extLst>
            <a:ext uri="{FF2B5EF4-FFF2-40B4-BE49-F238E27FC236}">
              <a16:creationId xmlns:a16="http://schemas.microsoft.com/office/drawing/2014/main" id="{00000000-0008-0000-0200-00002DD5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3</xdr:col>
      <xdr:colOff>381000</xdr:colOff>
      <xdr:row>4</xdr:row>
      <xdr:rowOff>60960</xdr:rowOff>
    </xdr:to>
    <xdr:pic>
      <xdr:nvPicPr>
        <xdr:cNvPr id="1561902" name="Imagen 8">
          <a:extLst>
            <a:ext uri="{FF2B5EF4-FFF2-40B4-BE49-F238E27FC236}">
              <a16:creationId xmlns:a16="http://schemas.microsoft.com/office/drawing/2014/main" id="{00000000-0008-0000-0200-00002ED51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0"/>
          <a:ext cx="27355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0.01233</cdr:x>
      <cdr:y>0.02168</cdr:y>
    </cdr:from>
    <cdr:to>
      <cdr:x>0.01296</cdr:x>
      <cdr:y>0.02198</cdr:y>
    </cdr:to>
    <cdr:grpSp>
      <cdr:nvGrpSpPr>
        <cdr:cNvPr id="23" name="Group 215">
          <a:extLst xmlns:a="http://schemas.openxmlformats.org/drawingml/2006/main">
            <a:ext uri="{FF2B5EF4-FFF2-40B4-BE49-F238E27FC236}">
              <a16:creationId xmlns:a16="http://schemas.microsoft.com/office/drawing/2014/main" id="{18870501-BEF5-44EA-96E4-F01B85AD1556}"/>
            </a:ext>
          </a:extLst>
        </cdr:cNvPr>
        <cdr:cNvGrpSpPr>
          <a:grpSpLocks xmlns:a="http://schemas.openxmlformats.org/drawingml/2006/main"/>
        </cdr:cNvGrpSpPr>
      </cdr:nvGrpSpPr>
      <cdr:grpSpPr bwMode="auto">
        <a:xfrm xmlns:a="http://schemas.openxmlformats.org/drawingml/2006/main">
          <a:off x="53836" y="85694"/>
          <a:ext cx="2751" cy="1186"/>
          <a:chOff x="0" y="0"/>
          <a:chExt cx="1" cy="2"/>
        </a:xfrm>
      </cdr:grpSpPr>
      <cdr:pic>
        <cdr:nvPicPr>
          <cdr:cNvPr id="3" name="Picture 216" descr="MCj01563810000%5b1%5d">
            <a:extLst xmlns:a="http://schemas.openxmlformats.org/drawingml/2006/main">
              <a:ext uri="{FF2B5EF4-FFF2-40B4-BE49-F238E27FC236}">
                <a16:creationId xmlns:a16="http://schemas.microsoft.com/office/drawing/2014/main" id="{1AA1163B-F2E6-4421-92D6-5D4FF485205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4" name="Picture 217" descr="MCj01562030000%5b1%5d">
            <a:extLst xmlns:a="http://schemas.openxmlformats.org/drawingml/2006/main">
              <a:ext uri="{FF2B5EF4-FFF2-40B4-BE49-F238E27FC236}">
                <a16:creationId xmlns:a16="http://schemas.microsoft.com/office/drawing/2014/main" id="{C2ECA15C-28AF-4302-9BC6-45E18B7F17D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0.78135</cdr:x>
      <cdr:y>0.58361</cdr:y>
    </cdr:from>
    <cdr:to>
      <cdr:x>0.93557</cdr:x>
      <cdr:y>0.77089</cdr:y>
    </cdr:to>
    <cdr:pic>
      <cdr:nvPicPr>
        <cdr:cNvPr id="5" name="Picture 4" descr="FEMENINO">
          <a:extLst xmlns:a="http://schemas.openxmlformats.org/drawingml/2006/main">
            <a:ext uri="{FF2B5EF4-FFF2-40B4-BE49-F238E27FC236}">
              <a16:creationId xmlns:a16="http://schemas.microsoft.com/office/drawing/2014/main" id="{B4918A5B-1F3B-4185-8355-E640039005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3"/>
        <a:srcRect xmlns:a="http://schemas.openxmlformats.org/drawingml/2006/main"/>
        <a:stretch xmlns:a="http://schemas.openxmlformats.org/drawingml/2006/main">
          <a:fillRect/>
        </a:stretch>
      </cdr:blipFill>
      <cdr:spPr bwMode="auto">
        <a:xfrm xmlns:a="http://schemas.openxmlformats.org/drawingml/2006/main">
          <a:off x="3495936" y="1799106"/>
          <a:ext cx="690021" cy="577322"/>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0.7645</cdr:x>
      <cdr:y>0.15151</cdr:y>
    </cdr:from>
    <cdr:to>
      <cdr:x>0.86656</cdr:x>
      <cdr:y>0.32996</cdr:y>
    </cdr:to>
    <cdr:grpSp>
      <cdr:nvGrpSpPr>
        <cdr:cNvPr id="24" name="Group 215">
          <a:extLst xmlns:a="http://schemas.openxmlformats.org/drawingml/2006/main">
            <a:ext uri="{FF2B5EF4-FFF2-40B4-BE49-F238E27FC236}">
              <a16:creationId xmlns:a16="http://schemas.microsoft.com/office/drawing/2014/main" id="{518EC337-8622-417E-9674-9CD46F6E41C0}"/>
            </a:ext>
          </a:extLst>
        </cdr:cNvPr>
        <cdr:cNvGrpSpPr>
          <a:grpSpLocks xmlns:a="http://schemas.openxmlformats.org/drawingml/2006/main"/>
        </cdr:cNvGrpSpPr>
      </cdr:nvGrpSpPr>
      <cdr:grpSpPr bwMode="auto">
        <a:xfrm xmlns:a="http://schemas.openxmlformats.org/drawingml/2006/main">
          <a:off x="3338006" y="598868"/>
          <a:ext cx="445620" cy="705353"/>
          <a:chOff x="0" y="0"/>
          <a:chExt cx="1" cy="2"/>
        </a:xfrm>
      </cdr:grpSpPr>
      <cdr:pic>
        <cdr:nvPicPr>
          <cdr:cNvPr id="7" name="Picture 216" descr="MCj01563810000%5b1%5d">
            <a:extLst xmlns:a="http://schemas.openxmlformats.org/drawingml/2006/main">
              <a:ext uri="{FF2B5EF4-FFF2-40B4-BE49-F238E27FC236}">
                <a16:creationId xmlns:a16="http://schemas.microsoft.com/office/drawing/2014/main" id="{1789992F-B63C-4622-93DA-89B79C26DF2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r="62404"/>
          <a:stretch xmlns:a="http://schemas.openxmlformats.org/drawingml/2006/main">
            <a:fillRect/>
          </a:stretch>
        </cdr:blipFill>
        <cdr:spPr bwMode="auto">
          <a:xfrm xmlns:a="http://schemas.openxmlformats.org/drawingml/2006/main">
            <a:off x="0" y="0"/>
            <a:ext cx="1"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pic>
        <cdr:nvPicPr>
          <cdr:cNvPr id="8" name="Picture 217" descr="MCj01562030000%5b1%5d">
            <a:extLst xmlns:a="http://schemas.openxmlformats.org/drawingml/2006/main">
              <a:ext uri="{FF2B5EF4-FFF2-40B4-BE49-F238E27FC236}">
                <a16:creationId xmlns:a16="http://schemas.microsoft.com/office/drawing/2014/main" id="{8F310D74-AD17-4B94-90AE-921BBE43AEE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 y="0"/>
            <a:ext cx="0" cy="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grpSp>
  </cdr:relSizeAnchor>
  <cdr:relSizeAnchor xmlns:cdr="http://schemas.openxmlformats.org/drawingml/2006/chartDrawing">
    <cdr:from>
      <cdr:x>0.86827</cdr:x>
      <cdr:y>0.26548</cdr:y>
    </cdr:from>
    <cdr:to>
      <cdr:x>0.95251</cdr:x>
      <cdr:y>0.43422</cdr:y>
    </cdr:to>
    <cdr:pic>
      <cdr:nvPicPr>
        <cdr:cNvPr id="9" name="Picture 217" descr="MCj01562030000%5b1%5d">
          <a:extLst xmlns:a="http://schemas.openxmlformats.org/drawingml/2006/main">
            <a:ext uri="{FF2B5EF4-FFF2-40B4-BE49-F238E27FC236}">
              <a16:creationId xmlns:a16="http://schemas.microsoft.com/office/drawing/2014/main" id="{2786BB1F-AF30-4AB7-AFC1-9E5A484353D3}"/>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884810" y="818384"/>
          <a:ext cx="376942" cy="5201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dr:relSizeAnchor xmlns:cdr="http://schemas.openxmlformats.org/drawingml/2006/chartDrawing">
    <cdr:from>
      <cdr:x>0.044</cdr:x>
      <cdr:y>0.37838</cdr:y>
    </cdr:from>
    <cdr:to>
      <cdr:x>0.19554</cdr:x>
      <cdr:y>0.56815</cdr:y>
    </cdr:to>
    <cdr:pic>
      <cdr:nvPicPr>
        <cdr:cNvPr id="10" name="Picture 3" descr="MASCULINO1">
          <a:extLst xmlns:a="http://schemas.openxmlformats.org/drawingml/2006/main">
            <a:ext uri="{FF2B5EF4-FFF2-40B4-BE49-F238E27FC236}">
              <a16:creationId xmlns:a16="http://schemas.microsoft.com/office/drawing/2014/main" id="{D202D0DD-A992-4B29-96CD-BA58959CFE4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4"/>
        <a:srcRect xmlns:a="http://schemas.openxmlformats.org/drawingml/2006/main"/>
        <a:stretch xmlns:a="http://schemas.openxmlformats.org/drawingml/2006/main">
          <a:fillRect/>
        </a:stretch>
      </cdr:blipFill>
      <cdr:spPr bwMode="auto">
        <a:xfrm xmlns:a="http://schemas.openxmlformats.org/drawingml/2006/main">
          <a:off x="196849" y="1166446"/>
          <a:ext cx="678019" cy="584986"/>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58" zoomScale="87" zoomScaleNormal="100" zoomScaleSheetLayoutView="87" workbookViewId="0">
      <selection activeCell="K77" sqref="K77"/>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x14ac:dyDescent="0.2">
      <c r="A5" s="4"/>
    </row>
    <row r="6" spans="1:15" ht="16.5" x14ac:dyDescent="0.25">
      <c r="A6" s="5" t="s">
        <v>46</v>
      </c>
      <c r="B6" s="6"/>
      <c r="C6" s="6"/>
      <c r="D6" s="6"/>
      <c r="E6" s="7"/>
      <c r="F6" s="7"/>
      <c r="G6" s="7"/>
      <c r="H6" s="7"/>
      <c r="I6" s="7"/>
      <c r="J6" s="7"/>
      <c r="K6" s="7"/>
      <c r="L6" s="7"/>
      <c r="M6" s="7"/>
      <c r="N6" s="7"/>
      <c r="O6" s="7"/>
    </row>
    <row r="7" spans="1:15" ht="16.5" x14ac:dyDescent="0.25">
      <c r="A7" s="5" t="s">
        <v>1</v>
      </c>
      <c r="B7" s="6"/>
      <c r="C7" s="6"/>
      <c r="D7" s="6"/>
      <c r="E7" s="7"/>
      <c r="F7" s="7"/>
      <c r="G7" s="7"/>
      <c r="H7" s="7"/>
      <c r="I7" s="7"/>
      <c r="J7" s="7"/>
      <c r="K7" s="7"/>
      <c r="L7" s="7"/>
      <c r="M7" s="7"/>
      <c r="N7" s="7"/>
      <c r="O7" s="7"/>
    </row>
    <row r="8" spans="1:15" ht="15.75" x14ac:dyDescent="0.25">
      <c r="A8" s="8" t="s">
        <v>47</v>
      </c>
      <c r="B8" s="9"/>
      <c r="C8" s="2"/>
      <c r="D8" s="9"/>
      <c r="E8" s="9"/>
      <c r="F8" s="9"/>
      <c r="G8" s="9"/>
      <c r="H8" s="9"/>
      <c r="I8" s="2"/>
      <c r="J8" s="2"/>
      <c r="K8" s="9"/>
      <c r="L8" s="9"/>
      <c r="M8" s="9"/>
      <c r="N8" s="9"/>
      <c r="O8" s="9"/>
    </row>
    <row r="9" spans="1:15" ht="42" customHeight="1" x14ac:dyDescent="0.2">
      <c r="N9" s="10"/>
    </row>
    <row r="10" spans="1:15" ht="15" x14ac:dyDescent="0.25">
      <c r="A10" s="11" t="s">
        <v>2</v>
      </c>
      <c r="B10" s="11"/>
      <c r="C10" s="11"/>
      <c r="D10" s="11"/>
      <c r="E10" s="12"/>
      <c r="F10" s="12"/>
      <c r="G10" s="12"/>
      <c r="H10" s="12"/>
      <c r="I10" s="12"/>
      <c r="J10" s="12"/>
      <c r="K10" s="11" t="s">
        <v>3</v>
      </c>
      <c r="L10" s="11"/>
      <c r="M10" s="11"/>
      <c r="N10" s="11"/>
      <c r="O10" s="11"/>
    </row>
    <row r="11" spans="1:15" x14ac:dyDescent="0.2">
      <c r="A11" s="13"/>
    </row>
    <row r="13" spans="1:15" ht="24.75" customHeight="1" x14ac:dyDescent="0.2">
      <c r="A13" s="14" t="s">
        <v>4</v>
      </c>
      <c r="B13" s="15" t="s">
        <v>5</v>
      </c>
      <c r="C13" s="15" t="s">
        <v>6</v>
      </c>
      <c r="D13" s="15" t="s">
        <v>7</v>
      </c>
      <c r="K13" s="16" t="s">
        <v>4</v>
      </c>
      <c r="L13" s="15" t="s">
        <v>5</v>
      </c>
      <c r="M13" s="15" t="s">
        <v>8</v>
      </c>
      <c r="N13" s="15" t="s">
        <v>9</v>
      </c>
      <c r="O13" s="15" t="s">
        <v>10</v>
      </c>
    </row>
    <row r="14" spans="1:15" x14ac:dyDescent="0.2">
      <c r="A14" s="17" t="s">
        <v>11</v>
      </c>
      <c r="B14" s="18">
        <f>SUM(C14:D14)</f>
        <v>987</v>
      </c>
      <c r="C14" s="18">
        <v>687</v>
      </c>
      <c r="D14" s="18">
        <v>300</v>
      </c>
      <c r="K14" s="17" t="s">
        <v>11</v>
      </c>
      <c r="L14" s="18">
        <f>SUM(M14:O14)</f>
        <v>987</v>
      </c>
      <c r="M14" s="18">
        <v>150</v>
      </c>
      <c r="N14" s="18">
        <v>346</v>
      </c>
      <c r="O14" s="18">
        <v>491</v>
      </c>
    </row>
    <row r="15" spans="1:15" x14ac:dyDescent="0.2">
      <c r="A15" s="17" t="s">
        <v>12</v>
      </c>
      <c r="B15" s="18">
        <f t="shared" ref="B15:B25" si="0">SUM(C15:D15)</f>
        <v>949</v>
      </c>
      <c r="C15" s="18">
        <v>655</v>
      </c>
      <c r="D15" s="18">
        <v>294</v>
      </c>
      <c r="K15" s="17" t="s">
        <v>12</v>
      </c>
      <c r="L15" s="18">
        <f t="shared" ref="L15:L25" si="1">SUM(M15:O15)</f>
        <v>949</v>
      </c>
      <c r="M15" s="18">
        <v>149</v>
      </c>
      <c r="N15" s="18">
        <v>332</v>
      </c>
      <c r="O15" s="18">
        <v>468</v>
      </c>
    </row>
    <row r="16" spans="1:15" x14ac:dyDescent="0.2">
      <c r="A16" s="17" t="s">
        <v>13</v>
      </c>
      <c r="B16" s="18">
        <f t="shared" si="0"/>
        <v>938</v>
      </c>
      <c r="C16" s="18">
        <v>616</v>
      </c>
      <c r="D16" s="18">
        <v>322</v>
      </c>
      <c r="K16" s="17" t="s">
        <v>13</v>
      </c>
      <c r="L16" s="18">
        <f t="shared" si="1"/>
        <v>938</v>
      </c>
      <c r="M16" s="18">
        <v>136</v>
      </c>
      <c r="N16" s="18">
        <v>315</v>
      </c>
      <c r="O16" s="18">
        <v>487</v>
      </c>
    </row>
    <row r="17" spans="1:15" x14ac:dyDescent="0.2">
      <c r="A17" s="17" t="s">
        <v>14</v>
      </c>
      <c r="B17" s="18">
        <f t="shared" si="0"/>
        <v>1036</v>
      </c>
      <c r="C17" s="18">
        <v>690</v>
      </c>
      <c r="D17" s="18">
        <v>346</v>
      </c>
      <c r="K17" s="17" t="s">
        <v>14</v>
      </c>
      <c r="L17" s="18">
        <f t="shared" si="1"/>
        <v>1036</v>
      </c>
      <c r="M17" s="18">
        <v>160</v>
      </c>
      <c r="N17" s="18">
        <v>389</v>
      </c>
      <c r="O17" s="18">
        <v>487</v>
      </c>
    </row>
    <row r="18" spans="1:15" x14ac:dyDescent="0.2">
      <c r="A18" s="17" t="s">
        <v>15</v>
      </c>
      <c r="B18" s="18">
        <f t="shared" si="0"/>
        <v>925</v>
      </c>
      <c r="C18" s="18">
        <v>629</v>
      </c>
      <c r="D18" s="18">
        <v>296</v>
      </c>
      <c r="K18" s="17" t="s">
        <v>15</v>
      </c>
      <c r="L18" s="18">
        <f t="shared" si="1"/>
        <v>925</v>
      </c>
      <c r="M18" s="18">
        <v>141</v>
      </c>
      <c r="N18" s="18">
        <v>284</v>
      </c>
      <c r="O18" s="18">
        <v>500</v>
      </c>
    </row>
    <row r="19" spans="1:15" x14ac:dyDescent="0.2">
      <c r="A19" s="17" t="s">
        <v>16</v>
      </c>
      <c r="B19" s="18">
        <f t="shared" si="0"/>
        <v>953</v>
      </c>
      <c r="C19" s="18">
        <v>675</v>
      </c>
      <c r="D19" s="18">
        <v>278</v>
      </c>
      <c r="K19" s="17" t="s">
        <v>16</v>
      </c>
      <c r="L19" s="18">
        <f t="shared" si="1"/>
        <v>953</v>
      </c>
      <c r="M19" s="18">
        <v>131</v>
      </c>
      <c r="N19" s="18">
        <v>298</v>
      </c>
      <c r="O19" s="18">
        <v>524</v>
      </c>
    </row>
    <row r="20" spans="1:15" x14ac:dyDescent="0.2">
      <c r="A20" s="17" t="s">
        <v>17</v>
      </c>
      <c r="B20" s="18">
        <f t="shared" si="0"/>
        <v>1159</v>
      </c>
      <c r="C20" s="18">
        <v>774</v>
      </c>
      <c r="D20" s="18">
        <v>385</v>
      </c>
      <c r="K20" s="17" t="s">
        <v>17</v>
      </c>
      <c r="L20" s="18">
        <f t="shared" si="1"/>
        <v>1159</v>
      </c>
      <c r="M20" s="18">
        <v>189</v>
      </c>
      <c r="N20" s="18">
        <v>418</v>
      </c>
      <c r="O20" s="18">
        <v>552</v>
      </c>
    </row>
    <row r="21" spans="1:15" x14ac:dyDescent="0.2">
      <c r="A21" s="17" t="s">
        <v>18</v>
      </c>
      <c r="B21" s="18">
        <f t="shared" si="0"/>
        <v>1344</v>
      </c>
      <c r="C21" s="18">
        <v>914</v>
      </c>
      <c r="D21" s="18">
        <v>430</v>
      </c>
      <c r="K21" s="17" t="s">
        <v>18</v>
      </c>
      <c r="L21" s="18">
        <f t="shared" si="1"/>
        <v>1344</v>
      </c>
      <c r="M21" s="18">
        <v>211</v>
      </c>
      <c r="N21" s="18">
        <v>480</v>
      </c>
      <c r="O21" s="18">
        <v>653</v>
      </c>
    </row>
    <row r="22" spans="1:15" x14ac:dyDescent="0.2">
      <c r="A22" s="17" t="s">
        <v>19</v>
      </c>
      <c r="B22" s="18">
        <f t="shared" si="0"/>
        <v>1211</v>
      </c>
      <c r="C22" s="18">
        <v>803</v>
      </c>
      <c r="D22" s="18">
        <v>408</v>
      </c>
      <c r="K22" s="17" t="s">
        <v>19</v>
      </c>
      <c r="L22" s="18">
        <f t="shared" si="1"/>
        <v>1211</v>
      </c>
      <c r="M22" s="18">
        <v>172</v>
      </c>
      <c r="N22" s="18">
        <v>462</v>
      </c>
      <c r="O22" s="18">
        <v>577</v>
      </c>
    </row>
    <row r="23" spans="1:15" x14ac:dyDescent="0.2">
      <c r="A23" s="17" t="s">
        <v>43</v>
      </c>
      <c r="B23" s="18">
        <f t="shared" si="0"/>
        <v>1273</v>
      </c>
      <c r="C23" s="18">
        <v>849</v>
      </c>
      <c r="D23" s="18">
        <v>424</v>
      </c>
      <c r="K23" s="17" t="s">
        <v>44</v>
      </c>
      <c r="L23" s="18">
        <f t="shared" si="1"/>
        <v>1273</v>
      </c>
      <c r="M23" s="18">
        <v>193</v>
      </c>
      <c r="N23" s="18">
        <v>467</v>
      </c>
      <c r="O23" s="18">
        <v>613</v>
      </c>
    </row>
    <row r="24" spans="1:15" x14ac:dyDescent="0.2">
      <c r="A24" s="17" t="s">
        <v>20</v>
      </c>
      <c r="B24" s="18">
        <f t="shared" si="0"/>
        <v>1009</v>
      </c>
      <c r="C24" s="18">
        <v>692</v>
      </c>
      <c r="D24" s="18">
        <v>317</v>
      </c>
      <c r="K24" s="17" t="s">
        <v>20</v>
      </c>
      <c r="L24" s="18">
        <f t="shared" si="1"/>
        <v>1009</v>
      </c>
      <c r="M24" s="18">
        <v>164</v>
      </c>
      <c r="N24" s="18">
        <v>333</v>
      </c>
      <c r="O24" s="18">
        <v>512</v>
      </c>
    </row>
    <row r="25" spans="1:15" x14ac:dyDescent="0.2">
      <c r="A25" s="17" t="s">
        <v>21</v>
      </c>
      <c r="B25" s="18">
        <f t="shared" si="0"/>
        <v>808</v>
      </c>
      <c r="C25" s="18">
        <v>549</v>
      </c>
      <c r="D25" s="18">
        <v>259</v>
      </c>
      <c r="K25" s="17" t="s">
        <v>21</v>
      </c>
      <c r="L25" s="18">
        <f t="shared" si="1"/>
        <v>808</v>
      </c>
      <c r="M25" s="18">
        <v>137</v>
      </c>
      <c r="N25" s="18">
        <v>277</v>
      </c>
      <c r="O25" s="18">
        <v>394</v>
      </c>
    </row>
    <row r="26" spans="1:15" x14ac:dyDescent="0.2">
      <c r="A26" s="19" t="s">
        <v>5</v>
      </c>
      <c r="B26" s="20">
        <f>SUM(B14:B25)</f>
        <v>12592</v>
      </c>
      <c r="C26" s="20">
        <f>SUM(C14:C25)</f>
        <v>8533</v>
      </c>
      <c r="D26" s="20">
        <f>SUM(D14:D25)</f>
        <v>4059</v>
      </c>
      <c r="E26" s="21"/>
      <c r="K26" s="19" t="s">
        <v>5</v>
      </c>
      <c r="L26" s="20">
        <f>SUM(L14:L25)</f>
        <v>12592</v>
      </c>
      <c r="M26" s="20">
        <f>SUM(M14:M25)</f>
        <v>1933</v>
      </c>
      <c r="N26" s="20">
        <f>SUM(N14:N25)</f>
        <v>4401</v>
      </c>
      <c r="O26" s="20">
        <f>SUM(O14:O25)</f>
        <v>6258</v>
      </c>
    </row>
    <row r="27" spans="1:15" x14ac:dyDescent="0.2">
      <c r="A27" s="22" t="s">
        <v>22</v>
      </c>
      <c r="B27" s="23">
        <f>+B26/$B$26</f>
        <v>1</v>
      </c>
      <c r="C27" s="23">
        <f>+C26/$B$26</f>
        <v>0.67765247776365944</v>
      </c>
      <c r="D27" s="23">
        <f>+D26/$B$26</f>
        <v>0.32234752223634056</v>
      </c>
      <c r="K27" s="22" t="s">
        <v>22</v>
      </c>
      <c r="L27" s="23">
        <f>+L26/$L$26</f>
        <v>1</v>
      </c>
      <c r="M27" s="23">
        <f>+M26/$L$26</f>
        <v>0.15351016518424396</v>
      </c>
      <c r="N27" s="23">
        <f>+N26/$L$26</f>
        <v>0.34950762388818296</v>
      </c>
      <c r="O27" s="23">
        <f>+O26/$L$26</f>
        <v>0.49698221092757305</v>
      </c>
    </row>
    <row r="28" spans="1:15" ht="12.75" customHeight="1" x14ac:dyDescent="0.2">
      <c r="A28" s="48"/>
      <c r="K28" s="48"/>
      <c r="O28" s="25"/>
    </row>
    <row r="29" spans="1:15" ht="12.75" customHeight="1" x14ac:dyDescent="0.2">
      <c r="A29" s="48"/>
      <c r="B29" s="26"/>
      <c r="K29" s="48"/>
    </row>
    <row r="30" spans="1:15" ht="15" x14ac:dyDescent="0.25">
      <c r="A30" s="11" t="s">
        <v>23</v>
      </c>
      <c r="B30" s="11"/>
      <c r="C30" s="11"/>
      <c r="D30" s="11"/>
      <c r="E30" s="11"/>
      <c r="F30" s="11"/>
      <c r="G30" s="11"/>
      <c r="H30" s="11"/>
      <c r="I30" s="11"/>
      <c r="J30" s="12"/>
      <c r="K30" s="27"/>
      <c r="L30" s="27"/>
      <c r="M30" s="27"/>
      <c r="N30" s="27"/>
      <c r="O30" s="27"/>
    </row>
    <row r="31" spans="1:15" ht="12.75" customHeight="1" x14ac:dyDescent="0.25">
      <c r="A31" s="28"/>
      <c r="B31" s="28"/>
      <c r="C31" s="28"/>
      <c r="D31" s="28"/>
      <c r="E31" s="28"/>
      <c r="F31" s="28"/>
      <c r="G31" s="28"/>
      <c r="H31" s="28"/>
      <c r="I31" s="28"/>
      <c r="J31" s="28"/>
      <c r="K31" s="27"/>
      <c r="L31" s="27"/>
      <c r="M31" s="27"/>
      <c r="N31" s="27"/>
      <c r="O31" s="27"/>
    </row>
    <row r="32" spans="1:15" ht="12.75" customHeight="1" x14ac:dyDescent="0.25">
      <c r="K32" s="27"/>
      <c r="L32" s="27"/>
      <c r="M32" s="27"/>
      <c r="N32" s="27"/>
      <c r="O32" s="27"/>
    </row>
    <row r="33" spans="1:15" ht="20.25" customHeight="1" x14ac:dyDescent="0.25">
      <c r="A33" s="221" t="s">
        <v>24</v>
      </c>
      <c r="B33" s="221" t="s">
        <v>5</v>
      </c>
      <c r="C33" s="221"/>
      <c r="D33" s="29" t="s">
        <v>8</v>
      </c>
      <c r="E33" s="30"/>
      <c r="F33" s="29" t="s">
        <v>9</v>
      </c>
      <c r="G33" s="30"/>
      <c r="H33" s="29" t="s">
        <v>10</v>
      </c>
      <c r="I33" s="30"/>
      <c r="K33" s="27"/>
      <c r="L33" s="27"/>
      <c r="M33" s="27"/>
      <c r="N33" s="27"/>
      <c r="O33" s="27"/>
    </row>
    <row r="34" spans="1:15" ht="12.75" customHeight="1" x14ac:dyDescent="0.25">
      <c r="A34" s="221"/>
      <c r="B34" s="31" t="s">
        <v>25</v>
      </c>
      <c r="C34" s="31" t="s">
        <v>22</v>
      </c>
      <c r="D34" s="31" t="s">
        <v>25</v>
      </c>
      <c r="E34" s="31" t="s">
        <v>22</v>
      </c>
      <c r="F34" s="31" t="s">
        <v>25</v>
      </c>
      <c r="G34" s="31" t="s">
        <v>22</v>
      </c>
      <c r="H34" s="31" t="s">
        <v>25</v>
      </c>
      <c r="I34" s="31" t="s">
        <v>22</v>
      </c>
      <c r="K34" s="27"/>
      <c r="L34" s="27"/>
      <c r="M34" s="27"/>
      <c r="N34" s="27"/>
      <c r="O34" s="27"/>
    </row>
    <row r="35" spans="1:15" ht="20.25" customHeight="1" x14ac:dyDescent="0.25">
      <c r="A35" s="17" t="s">
        <v>26</v>
      </c>
      <c r="B35" s="32">
        <f>+D35+F35+H35</f>
        <v>5266</v>
      </c>
      <c r="C35" s="33">
        <f>+B35/$B$38</f>
        <v>0.41820203303684877</v>
      </c>
      <c r="D35" s="32">
        <v>990</v>
      </c>
      <c r="E35" s="34">
        <f>+D35/$D$38</f>
        <v>0.512157268494568</v>
      </c>
      <c r="F35" s="32">
        <v>2089</v>
      </c>
      <c r="G35" s="34">
        <f>+F35/$F$38</f>
        <v>0.47466484889797772</v>
      </c>
      <c r="H35" s="32">
        <v>2187</v>
      </c>
      <c r="I35" s="33">
        <f>+H35/$H$38</f>
        <v>0.34947267497603068</v>
      </c>
      <c r="K35" s="27"/>
      <c r="L35" s="27"/>
      <c r="M35" s="27"/>
      <c r="N35" s="27"/>
      <c r="O35" s="27"/>
    </row>
    <row r="36" spans="1:15" ht="20.25" customHeight="1" x14ac:dyDescent="0.25">
      <c r="A36" s="17" t="s">
        <v>27</v>
      </c>
      <c r="B36" s="32">
        <f>+D36+F36+H36</f>
        <v>3502</v>
      </c>
      <c r="C36" s="33">
        <f>+B36/$B$38</f>
        <v>0.2781130876747141</v>
      </c>
      <c r="D36" s="32">
        <v>624</v>
      </c>
      <c r="E36" s="33">
        <f>+D36/$D$38</f>
        <v>0.32281427832384896</v>
      </c>
      <c r="F36" s="32">
        <v>1424</v>
      </c>
      <c r="G36" s="33">
        <f>+F36/$F$38</f>
        <v>0.32356282663031127</v>
      </c>
      <c r="H36" s="32">
        <v>1454</v>
      </c>
      <c r="I36" s="33">
        <f>+H36/$H$38</f>
        <v>0.23234260147011826</v>
      </c>
      <c r="K36" s="27"/>
      <c r="L36" s="27"/>
      <c r="M36" s="27"/>
      <c r="N36" s="27"/>
      <c r="O36" s="27"/>
    </row>
    <row r="37" spans="1:15" ht="20.25" customHeight="1" x14ac:dyDescent="0.25">
      <c r="A37" s="17" t="s">
        <v>28</v>
      </c>
      <c r="B37" s="32">
        <f>+D37+F37+H37</f>
        <v>3824</v>
      </c>
      <c r="C37" s="33">
        <f>+B37/$B$38</f>
        <v>0.30368487928843713</v>
      </c>
      <c r="D37" s="32">
        <v>319</v>
      </c>
      <c r="E37" s="33">
        <f>+D37/$D$38</f>
        <v>0.16502845318158302</v>
      </c>
      <c r="F37" s="32">
        <v>888</v>
      </c>
      <c r="G37" s="33">
        <f>+F37/$F$38</f>
        <v>0.20177232447171098</v>
      </c>
      <c r="H37" s="32">
        <v>2617</v>
      </c>
      <c r="I37" s="35">
        <f>+H37/$H$38</f>
        <v>0.41818472355385106</v>
      </c>
      <c r="K37" s="27"/>
      <c r="L37" s="27"/>
      <c r="M37" s="27"/>
      <c r="N37" s="27"/>
      <c r="O37" s="27"/>
    </row>
    <row r="38" spans="1:15" ht="20.25" customHeight="1" x14ac:dyDescent="0.25">
      <c r="A38" s="19" t="s">
        <v>5</v>
      </c>
      <c r="B38" s="20">
        <f>SUM(B35:B37)</f>
        <v>12592</v>
      </c>
      <c r="C38" s="34">
        <f>+B38/$B$38</f>
        <v>1</v>
      </c>
      <c r="D38" s="20">
        <f>SUM(D35:D37)</f>
        <v>1933</v>
      </c>
      <c r="E38" s="34">
        <f>+D38/$D$38</f>
        <v>1</v>
      </c>
      <c r="F38" s="20">
        <f>SUM(F35:F37)</f>
        <v>4401</v>
      </c>
      <c r="G38" s="34">
        <f>+F38/$F$38</f>
        <v>1</v>
      </c>
      <c r="H38" s="20">
        <f>SUM(H35:H37)</f>
        <v>6258</v>
      </c>
      <c r="I38" s="34">
        <f>+H38/$H$38</f>
        <v>1</v>
      </c>
      <c r="K38" s="27"/>
      <c r="L38" s="27"/>
      <c r="M38" s="27"/>
      <c r="N38" s="27"/>
      <c r="O38" s="27"/>
    </row>
    <row r="39" spans="1:15" ht="12.75" customHeight="1" x14ac:dyDescent="0.25">
      <c r="A39" s="24"/>
      <c r="B39" s="36"/>
      <c r="C39" s="36"/>
      <c r="D39" s="36"/>
      <c r="E39" s="36"/>
      <c r="F39" s="36"/>
      <c r="G39" s="36"/>
      <c r="H39" s="36"/>
      <c r="I39" s="36"/>
      <c r="K39" s="27"/>
      <c r="L39" s="27"/>
      <c r="M39" s="27"/>
      <c r="N39" s="27"/>
      <c r="O39" s="27"/>
    </row>
    <row r="40" spans="1:15" ht="12.75" customHeight="1" x14ac:dyDescent="0.25">
      <c r="A40" s="48"/>
      <c r="C40" s="37"/>
      <c r="D40" s="37"/>
      <c r="E40" s="37"/>
      <c r="K40" s="27"/>
      <c r="L40" s="27"/>
      <c r="M40" s="27"/>
      <c r="N40" s="27"/>
      <c r="O40" s="27"/>
    </row>
    <row r="41" spans="1:15" ht="12.75" customHeight="1" x14ac:dyDescent="0.25">
      <c r="A41" s="48"/>
      <c r="B41" s="39"/>
      <c r="C41" s="39"/>
      <c r="D41" s="39"/>
      <c r="E41" s="39"/>
      <c r="K41" s="27"/>
      <c r="L41" s="27"/>
      <c r="M41" s="27"/>
      <c r="N41" s="27"/>
      <c r="O41" s="27"/>
    </row>
    <row r="42" spans="1:15" ht="12.75" customHeight="1" x14ac:dyDescent="0.25">
      <c r="A42" s="38"/>
      <c r="B42" s="39"/>
      <c r="C42" s="39"/>
      <c r="D42" s="39"/>
      <c r="E42" s="39"/>
      <c r="K42" s="27"/>
      <c r="L42" s="27"/>
      <c r="M42" s="27"/>
      <c r="N42" s="27"/>
      <c r="O42" s="27"/>
    </row>
    <row r="43" spans="1:15" ht="12.75" customHeight="1" x14ac:dyDescent="0.25">
      <c r="A43" s="40" t="s">
        <v>29</v>
      </c>
      <c r="B43" s="39"/>
      <c r="C43" s="39"/>
      <c r="D43" s="39"/>
      <c r="E43" s="39"/>
      <c r="K43" s="27"/>
      <c r="L43" s="27"/>
      <c r="M43" s="27"/>
      <c r="N43" s="27"/>
      <c r="O43" s="27"/>
    </row>
    <row r="44" spans="1:15" ht="12.75" customHeight="1" x14ac:dyDescent="0.25">
      <c r="A44" s="40" t="s">
        <v>30</v>
      </c>
      <c r="B44" s="39"/>
      <c r="C44" s="39"/>
      <c r="D44" s="39"/>
      <c r="E44" s="39"/>
      <c r="K44" s="27"/>
      <c r="L44" s="27"/>
      <c r="M44" s="27"/>
      <c r="N44" s="27"/>
      <c r="O44" s="27"/>
    </row>
    <row r="45" spans="1:15" ht="12.75" customHeight="1" x14ac:dyDescent="0.25">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
    <row r="48" spans="1:15" ht="15" x14ac:dyDescent="0.25">
      <c r="A48" s="11" t="s">
        <v>31</v>
      </c>
      <c r="B48" s="41"/>
      <c r="C48" s="41"/>
      <c r="D48" s="41"/>
      <c r="E48" s="41"/>
      <c r="F48" s="41"/>
      <c r="G48" s="41"/>
      <c r="H48" s="41"/>
      <c r="I48" s="41"/>
      <c r="J48" s="41"/>
    </row>
    <row r="50" spans="1:10" ht="17.25" customHeight="1" x14ac:dyDescent="0.2">
      <c r="A50" s="222" t="s">
        <v>4</v>
      </c>
      <c r="B50" s="223" t="s">
        <v>32</v>
      </c>
      <c r="C50" s="224"/>
      <c r="D50" s="225"/>
      <c r="E50" s="226" t="s">
        <v>33</v>
      </c>
      <c r="J50" s="42"/>
    </row>
    <row r="51" spans="1:10" ht="17.25" customHeight="1" x14ac:dyDescent="0.2">
      <c r="A51" s="222"/>
      <c r="B51" s="50" t="s">
        <v>5</v>
      </c>
      <c r="C51" s="50" t="s">
        <v>34</v>
      </c>
      <c r="D51" s="50" t="s">
        <v>35</v>
      </c>
      <c r="E51" s="227"/>
    </row>
    <row r="52" spans="1:10" x14ac:dyDescent="0.2">
      <c r="A52" s="17" t="s">
        <v>11</v>
      </c>
      <c r="B52" s="18">
        <f>SUM(C52:D52)</f>
        <v>196</v>
      </c>
      <c r="C52" s="18">
        <v>179</v>
      </c>
      <c r="D52" s="18">
        <v>17</v>
      </c>
      <c r="E52" s="18">
        <v>3</v>
      </c>
    </row>
    <row r="53" spans="1:10" x14ac:dyDescent="0.2">
      <c r="A53" s="17" t="s">
        <v>12</v>
      </c>
      <c r="B53" s="18">
        <f t="shared" ref="B53:B63" si="2">SUM(C53:D53)</f>
        <v>154</v>
      </c>
      <c r="C53" s="18">
        <v>143</v>
      </c>
      <c r="D53" s="18">
        <v>11</v>
      </c>
      <c r="E53" s="18">
        <v>2</v>
      </c>
    </row>
    <row r="54" spans="1:10" x14ac:dyDescent="0.2">
      <c r="A54" s="17" t="s">
        <v>13</v>
      </c>
      <c r="B54" s="18">
        <f t="shared" si="2"/>
        <v>168</v>
      </c>
      <c r="C54" s="18">
        <v>155</v>
      </c>
      <c r="D54" s="18">
        <v>13</v>
      </c>
      <c r="E54" s="18">
        <v>3</v>
      </c>
    </row>
    <row r="55" spans="1:10" x14ac:dyDescent="0.2">
      <c r="A55" s="17" t="s">
        <v>14</v>
      </c>
      <c r="B55" s="18">
        <f t="shared" si="2"/>
        <v>159</v>
      </c>
      <c r="C55" s="18">
        <v>145</v>
      </c>
      <c r="D55" s="18">
        <v>14</v>
      </c>
      <c r="E55" s="18">
        <v>8</v>
      </c>
    </row>
    <row r="56" spans="1:10" x14ac:dyDescent="0.2">
      <c r="A56" s="17" t="s">
        <v>15</v>
      </c>
      <c r="B56" s="18">
        <f t="shared" si="2"/>
        <v>178</v>
      </c>
      <c r="C56" s="18">
        <v>161</v>
      </c>
      <c r="D56" s="18">
        <v>17</v>
      </c>
      <c r="E56" s="18">
        <v>1</v>
      </c>
    </row>
    <row r="57" spans="1:10" x14ac:dyDescent="0.2">
      <c r="A57" s="17" t="s">
        <v>16</v>
      </c>
      <c r="B57" s="18">
        <f t="shared" si="2"/>
        <v>163</v>
      </c>
      <c r="C57" s="18">
        <v>155</v>
      </c>
      <c r="D57" s="18">
        <v>8</v>
      </c>
      <c r="E57" s="18">
        <v>3</v>
      </c>
    </row>
    <row r="58" spans="1:10" x14ac:dyDescent="0.2">
      <c r="A58" s="17" t="s">
        <v>17</v>
      </c>
      <c r="B58" s="18">
        <f t="shared" si="2"/>
        <v>161</v>
      </c>
      <c r="C58" s="18">
        <v>153</v>
      </c>
      <c r="D58" s="18">
        <v>8</v>
      </c>
      <c r="E58" s="18">
        <v>1</v>
      </c>
    </row>
    <row r="59" spans="1:10" x14ac:dyDescent="0.2">
      <c r="A59" s="17" t="s">
        <v>18</v>
      </c>
      <c r="B59" s="18">
        <f t="shared" si="2"/>
        <v>203</v>
      </c>
      <c r="C59" s="18">
        <v>192</v>
      </c>
      <c r="D59" s="18">
        <v>11</v>
      </c>
      <c r="E59" s="18">
        <v>7</v>
      </c>
    </row>
    <row r="60" spans="1:10" x14ac:dyDescent="0.2">
      <c r="A60" s="17" t="s">
        <v>36</v>
      </c>
      <c r="B60" s="18">
        <f t="shared" si="2"/>
        <v>191</v>
      </c>
      <c r="C60" s="18">
        <v>176</v>
      </c>
      <c r="D60" s="18">
        <v>15</v>
      </c>
      <c r="E60" s="18">
        <v>0</v>
      </c>
    </row>
    <row r="61" spans="1:10" x14ac:dyDescent="0.2">
      <c r="A61" s="17" t="s">
        <v>44</v>
      </c>
      <c r="B61" s="18">
        <f t="shared" si="2"/>
        <v>186</v>
      </c>
      <c r="C61" s="18">
        <v>172</v>
      </c>
      <c r="D61" s="18">
        <v>14</v>
      </c>
      <c r="E61" s="18">
        <v>5</v>
      </c>
    </row>
    <row r="62" spans="1:10" x14ac:dyDescent="0.2">
      <c r="A62" s="17" t="s">
        <v>20</v>
      </c>
      <c r="B62" s="18">
        <f t="shared" si="2"/>
        <v>174</v>
      </c>
      <c r="C62" s="18">
        <v>159</v>
      </c>
      <c r="D62" s="18">
        <v>15</v>
      </c>
      <c r="E62" s="18">
        <v>2</v>
      </c>
    </row>
    <row r="63" spans="1:10" x14ac:dyDescent="0.2">
      <c r="A63" s="17" t="s">
        <v>21</v>
      </c>
      <c r="B63" s="18">
        <f t="shared" si="2"/>
        <v>133</v>
      </c>
      <c r="C63" s="18">
        <v>126</v>
      </c>
      <c r="D63" s="18">
        <v>7</v>
      </c>
      <c r="E63" s="18">
        <v>1</v>
      </c>
    </row>
    <row r="64" spans="1:10" x14ac:dyDescent="0.2">
      <c r="A64" s="19" t="s">
        <v>5</v>
      </c>
      <c r="B64" s="20">
        <f>SUM(B52:B63)</f>
        <v>2066</v>
      </c>
      <c r="C64" s="20">
        <f>SUM(C52:C63)</f>
        <v>1916</v>
      </c>
      <c r="D64" s="20">
        <f>SUM(D52:D63)</f>
        <v>150</v>
      </c>
      <c r="E64" s="20">
        <f>SUM(E52:E63)</f>
        <v>36</v>
      </c>
    </row>
    <row r="65" spans="1:10" x14ac:dyDescent="0.2">
      <c r="A65" s="43" t="s">
        <v>22</v>
      </c>
      <c r="B65" s="44">
        <f>SUM(C65:D65)</f>
        <v>1</v>
      </c>
      <c r="C65" s="44">
        <f>+C64/B64</f>
        <v>0.9273959341723137</v>
      </c>
      <c r="D65" s="44">
        <f>+D64/B64</f>
        <v>7.2604065827686345E-2</v>
      </c>
      <c r="E65" s="44">
        <v>1</v>
      </c>
    </row>
    <row r="66" spans="1:10" x14ac:dyDescent="0.2">
      <c r="A66" s="48"/>
    </row>
    <row r="67" spans="1:10" x14ac:dyDescent="0.2">
      <c r="A67" s="48"/>
    </row>
    <row r="69" spans="1:10" ht="15" x14ac:dyDescent="0.25">
      <c r="A69" s="11" t="s">
        <v>37</v>
      </c>
      <c r="B69" s="11"/>
      <c r="C69" s="11"/>
      <c r="D69" s="11"/>
      <c r="E69" s="11"/>
      <c r="F69" s="41"/>
      <c r="G69" s="41"/>
      <c r="H69" s="41"/>
      <c r="I69" s="41"/>
      <c r="J69" s="41"/>
    </row>
    <row r="70" spans="1:10" x14ac:dyDescent="0.2">
      <c r="A70" s="28"/>
      <c r="B70" s="28"/>
      <c r="C70" s="28"/>
      <c r="D70" s="28"/>
      <c r="E70" s="28"/>
    </row>
    <row r="72" spans="1:10" ht="19.5" customHeight="1" x14ac:dyDescent="0.2">
      <c r="A72" s="221" t="s">
        <v>24</v>
      </c>
      <c r="B72" s="221" t="s">
        <v>8</v>
      </c>
      <c r="C72" s="221"/>
      <c r="D72" s="221"/>
      <c r="E72" s="221" t="s">
        <v>9</v>
      </c>
      <c r="F72" s="221"/>
      <c r="G72" s="221"/>
      <c r="H72" s="221" t="s">
        <v>10</v>
      </c>
      <c r="I72" s="221"/>
      <c r="J72" s="221"/>
    </row>
    <row r="73" spans="1:10" ht="19.5" customHeight="1" x14ac:dyDescent="0.2">
      <c r="A73" s="221"/>
      <c r="B73" s="228" t="s">
        <v>38</v>
      </c>
      <c r="C73" s="228"/>
      <c r="D73" s="49" t="s">
        <v>22</v>
      </c>
      <c r="E73" s="228" t="s">
        <v>38</v>
      </c>
      <c r="F73" s="228"/>
      <c r="G73" s="49" t="s">
        <v>22</v>
      </c>
      <c r="H73" s="228" t="s">
        <v>38</v>
      </c>
      <c r="I73" s="228"/>
      <c r="J73" s="49" t="s">
        <v>22</v>
      </c>
    </row>
    <row r="74" spans="1:10" ht="21.75" customHeight="1" x14ac:dyDescent="0.2">
      <c r="A74" s="45" t="s">
        <v>26</v>
      </c>
      <c r="B74" s="229" t="s">
        <v>39</v>
      </c>
      <c r="C74" s="229"/>
      <c r="D74" s="46">
        <v>0.90400000000000003</v>
      </c>
      <c r="E74" s="229" t="s">
        <v>39</v>
      </c>
      <c r="F74" s="229"/>
      <c r="G74" s="47">
        <v>0.85799999999999998</v>
      </c>
      <c r="H74" s="229" t="s">
        <v>39</v>
      </c>
      <c r="I74" s="229"/>
      <c r="J74" s="47">
        <v>0.72</v>
      </c>
    </row>
    <row r="75" spans="1:10" ht="21.75" customHeight="1" x14ac:dyDescent="0.2">
      <c r="A75" s="45" t="s">
        <v>27</v>
      </c>
      <c r="B75" s="229" t="s">
        <v>39</v>
      </c>
      <c r="C75" s="229"/>
      <c r="D75" s="46">
        <v>0.86699999999999999</v>
      </c>
      <c r="E75" s="229" t="s">
        <v>39</v>
      </c>
      <c r="F75" s="229"/>
      <c r="G75" s="47">
        <v>0.81499999999999995</v>
      </c>
      <c r="H75" s="229" t="s">
        <v>39</v>
      </c>
      <c r="I75" s="229"/>
      <c r="J75" s="47">
        <v>0.622</v>
      </c>
    </row>
    <row r="76" spans="1:10" ht="21.75" customHeight="1" x14ac:dyDescent="0.2">
      <c r="A76" s="230" t="s">
        <v>28</v>
      </c>
      <c r="B76" s="229" t="s">
        <v>40</v>
      </c>
      <c r="C76" s="229"/>
      <c r="D76" s="46">
        <v>0.41399999999999998</v>
      </c>
      <c r="E76" s="229" t="s">
        <v>40</v>
      </c>
      <c r="F76" s="229"/>
      <c r="G76" s="47">
        <v>0.42499999999999999</v>
      </c>
      <c r="H76" s="229" t="s">
        <v>40</v>
      </c>
      <c r="I76" s="229"/>
      <c r="J76" s="47">
        <v>0.45300000000000001</v>
      </c>
    </row>
    <row r="77" spans="1:10" ht="21.75" customHeight="1" x14ac:dyDescent="0.2">
      <c r="A77" s="230"/>
      <c r="B77" s="231" t="s">
        <v>41</v>
      </c>
      <c r="C77" s="232"/>
      <c r="D77" s="47">
        <v>0.27600000000000002</v>
      </c>
      <c r="E77" s="231" t="s">
        <v>41</v>
      </c>
      <c r="F77" s="232"/>
      <c r="G77" s="47">
        <v>0.25</v>
      </c>
      <c r="H77" s="231" t="s">
        <v>41</v>
      </c>
      <c r="I77" s="232"/>
      <c r="J77" s="47">
        <v>0.128</v>
      </c>
    </row>
    <row r="78" spans="1:10" x14ac:dyDescent="0.2">
      <c r="A78" s="3" t="s">
        <v>42</v>
      </c>
    </row>
    <row r="79" spans="1:10" x14ac:dyDescent="0.2">
      <c r="A79" s="24"/>
    </row>
    <row r="81" spans="1:1" x14ac:dyDescent="0.2">
      <c r="A81" s="48"/>
    </row>
    <row r="82" spans="1:1" x14ac:dyDescent="0.2">
      <c r="A82" s="48"/>
    </row>
    <row r="89" spans="1:1" x14ac:dyDescent="0.2">
      <c r="A89" s="40" t="s">
        <v>29</v>
      </c>
    </row>
    <row r="90" spans="1:1" x14ac:dyDescent="0.2">
      <c r="A90" s="40" t="s">
        <v>30</v>
      </c>
    </row>
    <row r="93" spans="1:1" x14ac:dyDescent="0.2">
      <c r="A93" s="40"/>
    </row>
  </sheetData>
  <mergeCells count="25">
    <mergeCell ref="B75:C75"/>
    <mergeCell ref="E75:F75"/>
    <mergeCell ref="H75:I75"/>
    <mergeCell ref="A76:A77"/>
    <mergeCell ref="B76:C76"/>
    <mergeCell ref="E76:F76"/>
    <mergeCell ref="H76:I76"/>
    <mergeCell ref="B77:C77"/>
    <mergeCell ref="E77:F77"/>
    <mergeCell ref="H77:I77"/>
    <mergeCell ref="H72:J72"/>
    <mergeCell ref="B73:C73"/>
    <mergeCell ref="E73:F73"/>
    <mergeCell ref="H73:I73"/>
    <mergeCell ref="B74:C74"/>
    <mergeCell ref="E74:F74"/>
    <mergeCell ref="H74:I74"/>
    <mergeCell ref="A72:A73"/>
    <mergeCell ref="B72:D72"/>
    <mergeCell ref="E72:G72"/>
    <mergeCell ref="A33:A34"/>
    <mergeCell ref="B33:C33"/>
    <mergeCell ref="A50:A51"/>
    <mergeCell ref="B50:D50"/>
    <mergeCell ref="E50:E51"/>
  </mergeCells>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93"/>
  <sheetViews>
    <sheetView view="pageBreakPreview" topLeftCell="A70" zoomScale="84" zoomScaleNormal="100" zoomScaleSheetLayoutView="84" workbookViewId="0">
      <selection activeCell="O46" sqref="O46"/>
    </sheetView>
  </sheetViews>
  <sheetFormatPr baseColWidth="10" defaultColWidth="11.42578125" defaultRowHeight="12.75" x14ac:dyDescent="0.2"/>
  <cols>
    <col min="1" max="14" width="11.42578125" style="3"/>
    <col min="15" max="15" width="12" style="3" customWidth="1"/>
    <col min="16"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x14ac:dyDescent="0.2">
      <c r="A6" s="51"/>
      <c r="B6" s="52"/>
      <c r="C6" s="52"/>
      <c r="D6" s="52"/>
      <c r="E6" s="52"/>
      <c r="F6" s="52"/>
      <c r="G6" s="52"/>
      <c r="H6" s="52"/>
      <c r="I6" s="52"/>
      <c r="J6" s="52"/>
      <c r="K6" s="52"/>
      <c r="L6" s="52"/>
      <c r="M6" s="52"/>
      <c r="N6" s="52"/>
      <c r="O6" s="53"/>
    </row>
    <row r="7" spans="1:15" ht="18" x14ac:dyDescent="0.25">
      <c r="A7" s="54" t="s">
        <v>48</v>
      </c>
      <c r="B7" s="55"/>
      <c r="C7" s="55"/>
      <c r="D7" s="55"/>
      <c r="E7" s="56"/>
      <c r="F7" s="56"/>
      <c r="G7" s="56"/>
      <c r="H7" s="56"/>
      <c r="I7" s="56"/>
      <c r="J7" s="56"/>
      <c r="K7" s="56"/>
      <c r="L7" s="56"/>
      <c r="M7" s="56"/>
      <c r="N7" s="56"/>
      <c r="O7" s="57"/>
    </row>
    <row r="8" spans="1:15" ht="16.5" x14ac:dyDescent="0.25">
      <c r="A8" s="54" t="s">
        <v>1</v>
      </c>
      <c r="B8" s="55"/>
      <c r="C8" s="55"/>
      <c r="D8" s="55"/>
      <c r="E8" s="56"/>
      <c r="F8" s="56"/>
      <c r="G8" s="56"/>
      <c r="H8" s="56"/>
      <c r="I8" s="56"/>
      <c r="J8" s="56"/>
      <c r="K8" s="56"/>
      <c r="L8" s="56"/>
      <c r="M8" s="56"/>
      <c r="N8" s="56"/>
      <c r="O8" s="57"/>
    </row>
    <row r="9" spans="1:15" ht="15.75" x14ac:dyDescent="0.25">
      <c r="A9" s="58" t="s">
        <v>45</v>
      </c>
      <c r="B9" s="59"/>
      <c r="C9" s="60"/>
      <c r="D9" s="59"/>
      <c r="E9" s="59"/>
      <c r="F9" s="59"/>
      <c r="G9" s="59"/>
      <c r="H9" s="59"/>
      <c r="I9" s="60"/>
      <c r="J9" s="60"/>
      <c r="K9" s="59"/>
      <c r="L9" s="59"/>
      <c r="M9" s="59"/>
      <c r="N9" s="59"/>
      <c r="O9" s="61"/>
    </row>
    <row r="10" spans="1:15" ht="12" customHeight="1" x14ac:dyDescent="0.25">
      <c r="A10" s="62"/>
      <c r="B10" s="63"/>
      <c r="C10" s="64"/>
      <c r="D10" s="63"/>
      <c r="E10" s="63"/>
      <c r="F10" s="63"/>
      <c r="G10" s="63"/>
      <c r="H10" s="63"/>
      <c r="I10" s="64"/>
      <c r="J10" s="64"/>
      <c r="K10" s="63"/>
      <c r="L10" s="63"/>
      <c r="M10" s="63"/>
      <c r="N10" s="63"/>
      <c r="O10" s="65"/>
    </row>
    <row r="11" spans="1:15" ht="42" customHeight="1" x14ac:dyDescent="0.2">
      <c r="N11" s="10"/>
    </row>
    <row r="12" spans="1:15" ht="15" x14ac:dyDescent="0.25">
      <c r="A12" s="11" t="s">
        <v>52</v>
      </c>
      <c r="B12" s="11"/>
      <c r="C12" s="11"/>
      <c r="D12" s="11"/>
      <c r="E12" s="12"/>
      <c r="F12" s="12"/>
      <c r="G12" s="12"/>
      <c r="H12" s="12"/>
      <c r="I12" s="12"/>
      <c r="J12" s="12"/>
      <c r="K12" s="11" t="s">
        <v>53</v>
      </c>
      <c r="L12" s="11"/>
      <c r="M12" s="11"/>
      <c r="N12" s="11"/>
      <c r="O12" s="11"/>
    </row>
    <row r="13" spans="1:15" x14ac:dyDescent="0.2">
      <c r="A13" s="13"/>
    </row>
    <row r="15" spans="1:15" ht="24.75" customHeight="1" x14ac:dyDescent="0.2">
      <c r="A15" s="66" t="s">
        <v>4</v>
      </c>
      <c r="B15" s="67" t="s">
        <v>5</v>
      </c>
      <c r="C15" s="67" t="s">
        <v>6</v>
      </c>
      <c r="D15" s="67" t="s">
        <v>7</v>
      </c>
      <c r="K15" s="68" t="s">
        <v>4</v>
      </c>
      <c r="L15" s="67" t="s">
        <v>5</v>
      </c>
      <c r="M15" s="67" t="s">
        <v>8</v>
      </c>
      <c r="N15" s="67" t="s">
        <v>9</v>
      </c>
      <c r="O15" s="67" t="s">
        <v>10</v>
      </c>
    </row>
    <row r="16" spans="1:15" x14ac:dyDescent="0.2">
      <c r="A16" s="17" t="s">
        <v>11</v>
      </c>
      <c r="B16" s="18">
        <f>SUM(C16:D16)</f>
        <v>1028</v>
      </c>
      <c r="C16" s="18">
        <v>671</v>
      </c>
      <c r="D16" s="18">
        <v>357</v>
      </c>
      <c r="K16" s="17" t="s">
        <v>11</v>
      </c>
      <c r="L16" s="18">
        <f>SUM(M16:O16)</f>
        <v>1028</v>
      </c>
      <c r="M16" s="18">
        <v>180</v>
      </c>
      <c r="N16" s="18">
        <v>358</v>
      </c>
      <c r="O16" s="18">
        <v>490</v>
      </c>
    </row>
    <row r="17" spans="1:15" x14ac:dyDescent="0.2">
      <c r="A17" s="17" t="s">
        <v>12</v>
      </c>
      <c r="B17" s="18">
        <f t="shared" ref="B17:B27" si="0">SUM(C17:D17)</f>
        <v>885</v>
      </c>
      <c r="C17" s="18">
        <v>582</v>
      </c>
      <c r="D17" s="18">
        <v>303</v>
      </c>
      <c r="K17" s="17" t="s">
        <v>12</v>
      </c>
      <c r="L17" s="18">
        <f t="shared" ref="L17:L27" si="1">SUM(M17:O17)</f>
        <v>885</v>
      </c>
      <c r="M17" s="18">
        <v>136</v>
      </c>
      <c r="N17" s="18">
        <v>326</v>
      </c>
      <c r="O17" s="18">
        <v>423</v>
      </c>
    </row>
    <row r="18" spans="1:15" x14ac:dyDescent="0.2">
      <c r="A18" s="17" t="s">
        <v>13</v>
      </c>
      <c r="B18" s="18">
        <f t="shared" si="0"/>
        <v>1018</v>
      </c>
      <c r="C18" s="18">
        <v>662</v>
      </c>
      <c r="D18" s="18">
        <v>356</v>
      </c>
      <c r="K18" s="17" t="s">
        <v>13</v>
      </c>
      <c r="L18" s="18">
        <f t="shared" si="1"/>
        <v>1018</v>
      </c>
      <c r="M18" s="18">
        <v>167</v>
      </c>
      <c r="N18" s="18">
        <v>345</v>
      </c>
      <c r="O18" s="18">
        <v>506</v>
      </c>
    </row>
    <row r="19" spans="1:15" x14ac:dyDescent="0.2">
      <c r="A19" s="17" t="s">
        <v>14</v>
      </c>
      <c r="B19" s="18">
        <f t="shared" si="0"/>
        <v>911</v>
      </c>
      <c r="C19" s="18">
        <v>614</v>
      </c>
      <c r="D19" s="18">
        <v>297</v>
      </c>
      <c r="K19" s="17" t="s">
        <v>14</v>
      </c>
      <c r="L19" s="18">
        <f t="shared" si="1"/>
        <v>911</v>
      </c>
      <c r="M19" s="18">
        <v>128</v>
      </c>
      <c r="N19" s="18">
        <v>347</v>
      </c>
      <c r="O19" s="18">
        <v>436</v>
      </c>
    </row>
    <row r="20" spans="1:15" x14ac:dyDescent="0.2">
      <c r="A20" s="17" t="s">
        <v>15</v>
      </c>
      <c r="B20" s="18">
        <f t="shared" si="0"/>
        <v>919</v>
      </c>
      <c r="C20" s="18">
        <v>618</v>
      </c>
      <c r="D20" s="18">
        <v>301</v>
      </c>
      <c r="K20" s="17" t="s">
        <v>15</v>
      </c>
      <c r="L20" s="18">
        <f t="shared" si="1"/>
        <v>919</v>
      </c>
      <c r="M20" s="18">
        <v>155</v>
      </c>
      <c r="N20" s="18">
        <v>320</v>
      </c>
      <c r="O20" s="18">
        <v>444</v>
      </c>
    </row>
    <row r="21" spans="1:15" x14ac:dyDescent="0.2">
      <c r="A21" s="17" t="s">
        <v>16</v>
      </c>
      <c r="B21" s="18">
        <f t="shared" si="0"/>
        <v>947</v>
      </c>
      <c r="C21" s="18">
        <v>632</v>
      </c>
      <c r="D21" s="18">
        <v>315</v>
      </c>
      <c r="K21" s="17" t="s">
        <v>16</v>
      </c>
      <c r="L21" s="18">
        <f t="shared" si="1"/>
        <v>947</v>
      </c>
      <c r="M21" s="18">
        <v>140</v>
      </c>
      <c r="N21" s="18">
        <v>318</v>
      </c>
      <c r="O21" s="18">
        <v>489</v>
      </c>
    </row>
    <row r="22" spans="1:15" x14ac:dyDescent="0.2">
      <c r="A22" s="17" t="s">
        <v>17</v>
      </c>
      <c r="B22" s="18">
        <f t="shared" si="0"/>
        <v>779</v>
      </c>
      <c r="C22" s="18">
        <v>537</v>
      </c>
      <c r="D22" s="18">
        <v>242</v>
      </c>
      <c r="K22" s="17" t="s">
        <v>17</v>
      </c>
      <c r="L22" s="18">
        <f t="shared" si="1"/>
        <v>779</v>
      </c>
      <c r="M22" s="18">
        <v>126</v>
      </c>
      <c r="N22" s="18">
        <v>277</v>
      </c>
      <c r="O22" s="18">
        <v>376</v>
      </c>
    </row>
    <row r="23" spans="1:15" x14ac:dyDescent="0.2">
      <c r="A23" s="17" t="s">
        <v>18</v>
      </c>
      <c r="B23" s="18">
        <f t="shared" si="0"/>
        <v>890</v>
      </c>
      <c r="C23" s="18">
        <v>555</v>
      </c>
      <c r="D23" s="18">
        <v>335</v>
      </c>
      <c r="K23" s="17" t="s">
        <v>18</v>
      </c>
      <c r="L23" s="18">
        <f t="shared" si="1"/>
        <v>890</v>
      </c>
      <c r="M23" s="18">
        <v>133</v>
      </c>
      <c r="N23" s="18">
        <v>341</v>
      </c>
      <c r="O23" s="18">
        <v>416</v>
      </c>
    </row>
    <row r="24" spans="1:15" x14ac:dyDescent="0.2">
      <c r="A24" s="17" t="s">
        <v>19</v>
      </c>
      <c r="B24" s="18">
        <f t="shared" si="0"/>
        <v>1026</v>
      </c>
      <c r="C24" s="18">
        <v>690</v>
      </c>
      <c r="D24" s="18">
        <v>336</v>
      </c>
      <c r="K24" s="17" t="s">
        <v>19</v>
      </c>
      <c r="L24" s="18">
        <f t="shared" si="1"/>
        <v>1026</v>
      </c>
      <c r="M24" s="18">
        <v>151</v>
      </c>
      <c r="N24" s="18">
        <v>378</v>
      </c>
      <c r="O24" s="18">
        <v>497</v>
      </c>
    </row>
    <row r="25" spans="1:15" x14ac:dyDescent="0.2">
      <c r="A25" s="17" t="s">
        <v>43</v>
      </c>
      <c r="B25" s="18">
        <f t="shared" si="0"/>
        <v>933</v>
      </c>
      <c r="C25" s="18">
        <v>627</v>
      </c>
      <c r="D25" s="18">
        <v>306</v>
      </c>
      <c r="K25" s="17" t="s">
        <v>44</v>
      </c>
      <c r="L25" s="18">
        <f t="shared" si="1"/>
        <v>933</v>
      </c>
      <c r="M25" s="18">
        <v>117</v>
      </c>
      <c r="N25" s="18">
        <v>332</v>
      </c>
      <c r="O25" s="18">
        <v>484</v>
      </c>
    </row>
    <row r="26" spans="1:15" x14ac:dyDescent="0.2">
      <c r="A26" s="17" t="s">
        <v>20</v>
      </c>
      <c r="B26" s="18">
        <f t="shared" si="0"/>
        <v>908</v>
      </c>
      <c r="C26" s="18">
        <v>616</v>
      </c>
      <c r="D26" s="18">
        <v>292</v>
      </c>
      <c r="K26" s="17" t="s">
        <v>20</v>
      </c>
      <c r="L26" s="18">
        <f t="shared" si="1"/>
        <v>908</v>
      </c>
      <c r="M26" s="18">
        <v>115</v>
      </c>
      <c r="N26" s="18">
        <v>357</v>
      </c>
      <c r="O26" s="18">
        <v>436</v>
      </c>
    </row>
    <row r="27" spans="1:15" x14ac:dyDescent="0.2">
      <c r="A27" s="17" t="s">
        <v>21</v>
      </c>
      <c r="B27" s="18">
        <f t="shared" si="0"/>
        <v>661</v>
      </c>
      <c r="C27" s="18">
        <v>455</v>
      </c>
      <c r="D27" s="18">
        <v>206</v>
      </c>
      <c r="K27" s="17" t="s">
        <v>21</v>
      </c>
      <c r="L27" s="18">
        <f t="shared" si="1"/>
        <v>661</v>
      </c>
      <c r="M27" s="18">
        <v>100</v>
      </c>
      <c r="N27" s="18">
        <v>224</v>
      </c>
      <c r="O27" s="18">
        <v>337</v>
      </c>
    </row>
    <row r="28" spans="1:15" x14ac:dyDescent="0.2">
      <c r="A28" s="19" t="s">
        <v>5</v>
      </c>
      <c r="B28" s="20">
        <f>SUM(B16:B27)</f>
        <v>10905</v>
      </c>
      <c r="C28" s="20">
        <f>SUM(C16:C27)</f>
        <v>7259</v>
      </c>
      <c r="D28" s="20">
        <f>SUM(D16:D27)</f>
        <v>3646</v>
      </c>
      <c r="E28" s="21"/>
      <c r="K28" s="19" t="s">
        <v>5</v>
      </c>
      <c r="L28" s="20">
        <f>SUM(L16:L27)</f>
        <v>10905</v>
      </c>
      <c r="M28" s="20">
        <f>SUM(M16:M27)</f>
        <v>1648</v>
      </c>
      <c r="N28" s="20">
        <f>SUM(N16:N27)</f>
        <v>3923</v>
      </c>
      <c r="O28" s="20">
        <f>SUM(O16:O27)</f>
        <v>5334</v>
      </c>
    </row>
    <row r="29" spans="1:15" x14ac:dyDescent="0.2">
      <c r="A29" s="22" t="s">
        <v>22</v>
      </c>
      <c r="B29" s="23">
        <f>+B28/$B$28</f>
        <v>1</v>
      </c>
      <c r="C29" s="23">
        <f>+C28/$B$28</f>
        <v>0.66565795506648329</v>
      </c>
      <c r="D29" s="23">
        <f>+D28/$B$28</f>
        <v>0.33434204493351671</v>
      </c>
      <c r="K29" s="22" t="s">
        <v>22</v>
      </c>
      <c r="L29" s="23">
        <f>+L28/$L$28</f>
        <v>1</v>
      </c>
      <c r="M29" s="23">
        <f>+M28/$L$28</f>
        <v>0.15112333791838606</v>
      </c>
      <c r="N29" s="23">
        <f>+N28/$L$28</f>
        <v>0.35974323704722605</v>
      </c>
      <c r="O29" s="23">
        <f>+O28/$L$28</f>
        <v>0.48913342503438789</v>
      </c>
    </row>
    <row r="30" spans="1:15" ht="12.75" customHeight="1" x14ac:dyDescent="0.2">
      <c r="A30" s="48"/>
      <c r="K30" s="48"/>
      <c r="O30" s="25"/>
    </row>
    <row r="31" spans="1:15" ht="12.75" customHeight="1" x14ac:dyDescent="0.2">
      <c r="A31" s="48"/>
      <c r="B31" s="26"/>
      <c r="K31" s="48"/>
    </row>
    <row r="32" spans="1:15" ht="15" x14ac:dyDescent="0.25">
      <c r="A32" s="11" t="s">
        <v>54</v>
      </c>
      <c r="B32" s="11"/>
      <c r="C32" s="11"/>
      <c r="D32" s="11"/>
      <c r="E32" s="11"/>
      <c r="F32" s="11"/>
      <c r="G32" s="11"/>
      <c r="H32" s="11"/>
      <c r="I32" s="11"/>
      <c r="J32" s="12"/>
      <c r="K32" s="27"/>
      <c r="L32" s="27"/>
      <c r="M32" s="27"/>
      <c r="N32" s="27"/>
      <c r="O32" s="27"/>
    </row>
    <row r="33" spans="1:15" ht="12.75" customHeight="1" x14ac:dyDescent="0.25">
      <c r="A33" s="28"/>
      <c r="B33" s="28"/>
      <c r="C33" s="28"/>
      <c r="D33" s="28"/>
      <c r="E33" s="28"/>
      <c r="F33" s="28"/>
      <c r="G33" s="28"/>
      <c r="H33" s="28"/>
      <c r="I33" s="28"/>
      <c r="J33" s="28"/>
      <c r="K33" s="27"/>
      <c r="L33" s="27"/>
      <c r="M33" s="27"/>
      <c r="N33" s="27"/>
      <c r="O33" s="27"/>
    </row>
    <row r="34" spans="1:15" ht="12.75" customHeight="1" x14ac:dyDescent="0.25">
      <c r="K34" s="27"/>
      <c r="L34" s="27"/>
      <c r="M34" s="27"/>
      <c r="N34" s="27"/>
      <c r="O34" s="27"/>
    </row>
    <row r="35" spans="1:15" ht="20.25" customHeight="1" x14ac:dyDescent="0.25">
      <c r="A35" s="237" t="s">
        <v>24</v>
      </c>
      <c r="B35" s="237" t="s">
        <v>5</v>
      </c>
      <c r="C35" s="237"/>
      <c r="D35" s="69" t="s">
        <v>8</v>
      </c>
      <c r="E35" s="70"/>
      <c r="F35" s="69" t="s">
        <v>9</v>
      </c>
      <c r="G35" s="70"/>
      <c r="H35" s="69" t="s">
        <v>10</v>
      </c>
      <c r="I35" s="70"/>
      <c r="K35" s="27"/>
      <c r="L35" s="27"/>
      <c r="M35" s="27"/>
      <c r="N35" s="27"/>
      <c r="O35" s="27"/>
    </row>
    <row r="36" spans="1:15" ht="12.75" customHeight="1" x14ac:dyDescent="0.25">
      <c r="A36" s="237"/>
      <c r="B36" s="71" t="s">
        <v>25</v>
      </c>
      <c r="C36" s="71" t="s">
        <v>22</v>
      </c>
      <c r="D36" s="71" t="s">
        <v>25</v>
      </c>
      <c r="E36" s="71" t="s">
        <v>22</v>
      </c>
      <c r="F36" s="71" t="s">
        <v>25</v>
      </c>
      <c r="G36" s="71" t="s">
        <v>22</v>
      </c>
      <c r="H36" s="71" t="s">
        <v>25</v>
      </c>
      <c r="I36" s="71" t="s">
        <v>22</v>
      </c>
      <c r="K36" s="27"/>
      <c r="L36" s="27"/>
      <c r="M36" s="27"/>
      <c r="N36" s="27"/>
      <c r="O36" s="27"/>
    </row>
    <row r="37" spans="1:15" ht="20.25" customHeight="1" x14ac:dyDescent="0.25">
      <c r="A37" s="17" t="s">
        <v>26</v>
      </c>
      <c r="B37" s="32">
        <f>+D37+F37+H37</f>
        <v>4714</v>
      </c>
      <c r="C37" s="33">
        <f>+B37/$B$40</f>
        <v>0.43227877120586888</v>
      </c>
      <c r="D37" s="32">
        <v>885</v>
      </c>
      <c r="E37" s="34">
        <f>+D37/$D$40</f>
        <v>0.53701456310679607</v>
      </c>
      <c r="F37" s="32">
        <v>1899</v>
      </c>
      <c r="G37" s="34">
        <f>+F37/$F$40</f>
        <v>0.48406831506500125</v>
      </c>
      <c r="H37" s="32">
        <v>1930</v>
      </c>
      <c r="I37" s="33">
        <f>+H37/$H$40</f>
        <v>0.36182977127859017</v>
      </c>
      <c r="K37" s="27"/>
      <c r="L37" s="27"/>
      <c r="M37" s="27"/>
      <c r="N37" s="27"/>
      <c r="O37" s="27"/>
    </row>
    <row r="38" spans="1:15" ht="20.25" customHeight="1" x14ac:dyDescent="0.25">
      <c r="A38" s="17" t="s">
        <v>27</v>
      </c>
      <c r="B38" s="32">
        <f>+D38+F38+H38</f>
        <v>2991</v>
      </c>
      <c r="C38" s="33">
        <f>+B38/$B$40</f>
        <v>0.27427785419532325</v>
      </c>
      <c r="D38" s="32">
        <v>512</v>
      </c>
      <c r="E38" s="33">
        <f>+D38/$D$40</f>
        <v>0.31067961165048541</v>
      </c>
      <c r="F38" s="32">
        <v>1223</v>
      </c>
      <c r="G38" s="33">
        <f>+F38/$F$40</f>
        <v>0.31175121080805507</v>
      </c>
      <c r="H38" s="32">
        <v>1256</v>
      </c>
      <c r="I38" s="33">
        <f>+H38/$H$40</f>
        <v>0.2354705661792276</v>
      </c>
      <c r="K38" s="27"/>
      <c r="L38" s="27"/>
      <c r="M38" s="27"/>
      <c r="N38" s="27"/>
      <c r="O38" s="27"/>
    </row>
    <row r="39" spans="1:15" ht="20.25" customHeight="1" x14ac:dyDescent="0.25">
      <c r="A39" s="17" t="s">
        <v>28</v>
      </c>
      <c r="B39" s="32">
        <f>+D39+F39+H39</f>
        <v>3200</v>
      </c>
      <c r="C39" s="33">
        <f>+B39/$B$40</f>
        <v>0.29344337459880787</v>
      </c>
      <c r="D39" s="32">
        <v>251</v>
      </c>
      <c r="E39" s="33">
        <f>+D39/$D$40</f>
        <v>0.15230582524271843</v>
      </c>
      <c r="F39" s="32">
        <v>801</v>
      </c>
      <c r="G39" s="33">
        <f>+F39/$F$40</f>
        <v>0.20418047412694368</v>
      </c>
      <c r="H39" s="32">
        <v>2148</v>
      </c>
      <c r="I39" s="35">
        <f>+H39/$H$40</f>
        <v>0.4026996625421822</v>
      </c>
      <c r="K39" s="27"/>
      <c r="L39" s="27"/>
      <c r="M39" s="27"/>
      <c r="N39" s="27"/>
      <c r="O39" s="27"/>
    </row>
    <row r="40" spans="1:15" ht="20.25" customHeight="1" x14ac:dyDescent="0.25">
      <c r="A40" s="19" t="s">
        <v>5</v>
      </c>
      <c r="B40" s="20">
        <f>SUM(B37:B39)</f>
        <v>10905</v>
      </c>
      <c r="C40" s="34">
        <f>+B40/$B$40</f>
        <v>1</v>
      </c>
      <c r="D40" s="20">
        <f>SUM(D37:D39)</f>
        <v>1648</v>
      </c>
      <c r="E40" s="34">
        <f>+D40/$D$40</f>
        <v>1</v>
      </c>
      <c r="F40" s="20">
        <f>SUM(F37:F39)</f>
        <v>3923</v>
      </c>
      <c r="G40" s="34">
        <f>+F40/$F$40</f>
        <v>1</v>
      </c>
      <c r="H40" s="20">
        <f>SUM(H37:H39)</f>
        <v>5334</v>
      </c>
      <c r="I40" s="34">
        <f>+H40/$H$40</f>
        <v>1</v>
      </c>
      <c r="K40" s="27"/>
      <c r="L40" s="27"/>
      <c r="M40" s="27"/>
      <c r="N40" s="27"/>
      <c r="O40" s="27"/>
    </row>
    <row r="41" spans="1:15" ht="12.75" customHeight="1" x14ac:dyDescent="0.25">
      <c r="A41" s="24"/>
      <c r="B41" s="36"/>
      <c r="C41" s="36"/>
      <c r="D41" s="36"/>
      <c r="E41" s="36"/>
      <c r="F41" s="36"/>
      <c r="G41" s="36"/>
      <c r="H41" s="36"/>
      <c r="I41" s="36"/>
      <c r="K41" s="27"/>
      <c r="L41" s="27"/>
      <c r="M41" s="27"/>
      <c r="N41" s="27"/>
      <c r="O41" s="27"/>
    </row>
    <row r="42" spans="1:15" ht="12.75" customHeight="1" x14ac:dyDescent="0.25">
      <c r="A42" s="48"/>
      <c r="C42" s="37"/>
      <c r="D42" s="37"/>
      <c r="E42" s="37"/>
      <c r="K42" s="27"/>
      <c r="L42" s="27"/>
      <c r="M42" s="27"/>
      <c r="N42" s="27"/>
      <c r="O42" s="27"/>
    </row>
    <row r="43" spans="1:15" ht="12.75" customHeight="1" x14ac:dyDescent="0.25">
      <c r="A43" s="48"/>
      <c r="B43" s="39"/>
      <c r="C43" s="39"/>
      <c r="D43" s="39"/>
      <c r="E43" s="39"/>
      <c r="K43" s="27"/>
      <c r="L43" s="27"/>
      <c r="M43" s="27"/>
      <c r="N43" s="27"/>
      <c r="O43" s="27"/>
    </row>
    <row r="44" spans="1:15" ht="12.75" customHeight="1" x14ac:dyDescent="0.25">
      <c r="A44" s="40" t="s">
        <v>29</v>
      </c>
      <c r="B44" s="39"/>
      <c r="C44" s="39"/>
      <c r="D44" s="39"/>
      <c r="E44" s="39"/>
      <c r="K44" s="27"/>
      <c r="L44" s="27"/>
      <c r="M44" s="27"/>
      <c r="N44" s="27"/>
      <c r="O44" s="27"/>
    </row>
    <row r="45" spans="1:15" ht="12.75" customHeight="1" x14ac:dyDescent="0.25">
      <c r="A45" s="40" t="s">
        <v>30</v>
      </c>
      <c r="B45" s="39"/>
      <c r="C45" s="39"/>
      <c r="D45" s="39"/>
      <c r="E45" s="39"/>
      <c r="K45" s="27"/>
      <c r="L45" s="27"/>
      <c r="M45" s="27"/>
      <c r="N45" s="27"/>
      <c r="O45" s="27"/>
    </row>
    <row r="46" spans="1:15" ht="12.75" customHeight="1" x14ac:dyDescent="0.25">
      <c r="B46" s="39"/>
      <c r="C46" s="39"/>
      <c r="D46" s="39"/>
      <c r="E46" s="39"/>
      <c r="K46" s="27"/>
      <c r="L46" s="27"/>
      <c r="M46" s="27"/>
      <c r="N46" s="27"/>
      <c r="O46" s="27"/>
    </row>
    <row r="47" spans="1:15" ht="12.75" customHeight="1" x14ac:dyDescent="0.25">
      <c r="B47" s="39"/>
      <c r="C47" s="39"/>
      <c r="D47" s="39"/>
      <c r="E47" s="39"/>
      <c r="K47" s="27"/>
      <c r="L47" s="27"/>
      <c r="M47" s="27"/>
      <c r="N47" s="27"/>
      <c r="O47" s="27"/>
    </row>
    <row r="48" spans="1:15" ht="12.75" customHeight="1" x14ac:dyDescent="0.2"/>
    <row r="49" spans="1:10" ht="15" x14ac:dyDescent="0.25">
      <c r="A49" s="11" t="s">
        <v>55</v>
      </c>
      <c r="B49" s="41"/>
      <c r="C49" s="41"/>
      <c r="D49" s="41"/>
      <c r="E49" s="41"/>
      <c r="F49" s="41"/>
      <c r="G49" s="41"/>
      <c r="H49" s="41"/>
      <c r="I49" s="41"/>
      <c r="J49" s="41"/>
    </row>
    <row r="51" spans="1:10" ht="17.25" customHeight="1" x14ac:dyDescent="0.2">
      <c r="A51" s="238" t="s">
        <v>4</v>
      </c>
      <c r="B51" s="239" t="s">
        <v>32</v>
      </c>
      <c r="C51" s="240"/>
      <c r="D51" s="241"/>
      <c r="E51" s="242" t="s">
        <v>33</v>
      </c>
      <c r="J51" s="42"/>
    </row>
    <row r="52" spans="1:10" ht="17.25" customHeight="1" x14ac:dyDescent="0.2">
      <c r="A52" s="238"/>
      <c r="B52" s="72" t="s">
        <v>5</v>
      </c>
      <c r="C52" s="72" t="s">
        <v>34</v>
      </c>
      <c r="D52" s="72" t="s">
        <v>35</v>
      </c>
      <c r="E52" s="243"/>
    </row>
    <row r="53" spans="1:10" x14ac:dyDescent="0.2">
      <c r="A53" s="17" t="s">
        <v>11</v>
      </c>
      <c r="B53" s="18">
        <f>SUM(C53:D53)</f>
        <v>172</v>
      </c>
      <c r="C53" s="18">
        <v>160</v>
      </c>
      <c r="D53" s="18">
        <v>12</v>
      </c>
      <c r="E53" s="18">
        <v>8</v>
      </c>
    </row>
    <row r="54" spans="1:10" x14ac:dyDescent="0.2">
      <c r="A54" s="17" t="s">
        <v>12</v>
      </c>
      <c r="B54" s="18">
        <f t="shared" ref="B54:B64" si="2">SUM(C54:D54)</f>
        <v>117</v>
      </c>
      <c r="C54" s="18">
        <v>106</v>
      </c>
      <c r="D54" s="18">
        <v>11</v>
      </c>
      <c r="E54" s="18">
        <v>0</v>
      </c>
    </row>
    <row r="55" spans="1:10" x14ac:dyDescent="0.2">
      <c r="A55" s="17" t="s">
        <v>13</v>
      </c>
      <c r="B55" s="18">
        <f t="shared" si="2"/>
        <v>154</v>
      </c>
      <c r="C55" s="18">
        <v>144</v>
      </c>
      <c r="D55" s="18">
        <v>10</v>
      </c>
      <c r="E55" s="18">
        <v>1</v>
      </c>
    </row>
    <row r="56" spans="1:10" x14ac:dyDescent="0.2">
      <c r="A56" s="17" t="s">
        <v>14</v>
      </c>
      <c r="B56" s="18">
        <f t="shared" si="2"/>
        <v>156</v>
      </c>
      <c r="C56" s="18">
        <v>149</v>
      </c>
      <c r="D56" s="18">
        <v>7</v>
      </c>
      <c r="E56" s="18">
        <v>2</v>
      </c>
    </row>
    <row r="57" spans="1:10" x14ac:dyDescent="0.2">
      <c r="A57" s="17" t="s">
        <v>15</v>
      </c>
      <c r="B57" s="18">
        <f t="shared" si="2"/>
        <v>167</v>
      </c>
      <c r="C57" s="18">
        <v>155</v>
      </c>
      <c r="D57" s="18">
        <v>12</v>
      </c>
      <c r="E57" s="18">
        <v>1</v>
      </c>
    </row>
    <row r="58" spans="1:10" x14ac:dyDescent="0.2">
      <c r="A58" s="17" t="s">
        <v>16</v>
      </c>
      <c r="B58" s="18">
        <f t="shared" si="2"/>
        <v>145</v>
      </c>
      <c r="C58" s="18">
        <v>133</v>
      </c>
      <c r="D58" s="18">
        <v>12</v>
      </c>
      <c r="E58" s="18">
        <v>5</v>
      </c>
    </row>
    <row r="59" spans="1:10" x14ac:dyDescent="0.2">
      <c r="A59" s="17" t="s">
        <v>17</v>
      </c>
      <c r="B59" s="18">
        <f t="shared" si="2"/>
        <v>108</v>
      </c>
      <c r="C59" s="18">
        <v>103</v>
      </c>
      <c r="D59" s="18">
        <v>5</v>
      </c>
      <c r="E59" s="18">
        <v>0</v>
      </c>
    </row>
    <row r="60" spans="1:10" x14ac:dyDescent="0.2">
      <c r="A60" s="17" t="s">
        <v>18</v>
      </c>
      <c r="B60" s="18">
        <f t="shared" si="2"/>
        <v>136</v>
      </c>
      <c r="C60" s="18">
        <v>128</v>
      </c>
      <c r="D60" s="18">
        <v>8</v>
      </c>
      <c r="E60" s="18">
        <v>1</v>
      </c>
    </row>
    <row r="61" spans="1:10" x14ac:dyDescent="0.2">
      <c r="A61" s="17" t="s">
        <v>36</v>
      </c>
      <c r="B61" s="18">
        <f t="shared" si="2"/>
        <v>157</v>
      </c>
      <c r="C61" s="18">
        <v>147</v>
      </c>
      <c r="D61" s="18">
        <v>10</v>
      </c>
      <c r="E61" s="18">
        <v>4</v>
      </c>
    </row>
    <row r="62" spans="1:10" x14ac:dyDescent="0.2">
      <c r="A62" s="17" t="s">
        <v>44</v>
      </c>
      <c r="B62" s="18">
        <f t="shared" si="2"/>
        <v>158</v>
      </c>
      <c r="C62" s="18">
        <v>137</v>
      </c>
      <c r="D62" s="18">
        <v>21</v>
      </c>
      <c r="E62" s="18">
        <v>0</v>
      </c>
    </row>
    <row r="63" spans="1:10" x14ac:dyDescent="0.2">
      <c r="A63" s="17" t="s">
        <v>20</v>
      </c>
      <c r="B63" s="18">
        <f t="shared" si="2"/>
        <v>120</v>
      </c>
      <c r="C63" s="18">
        <v>107</v>
      </c>
      <c r="D63" s="18">
        <v>13</v>
      </c>
      <c r="E63" s="18">
        <v>0</v>
      </c>
    </row>
    <row r="64" spans="1:10" x14ac:dyDescent="0.2">
      <c r="A64" s="17" t="s">
        <v>21</v>
      </c>
      <c r="B64" s="18">
        <f t="shared" si="2"/>
        <v>96</v>
      </c>
      <c r="C64" s="18">
        <v>90</v>
      </c>
      <c r="D64" s="18">
        <v>6</v>
      </c>
      <c r="E64" s="18">
        <v>3</v>
      </c>
    </row>
    <row r="65" spans="1:10" x14ac:dyDescent="0.2">
      <c r="A65" s="19" t="s">
        <v>5</v>
      </c>
      <c r="B65" s="20">
        <f>SUM(B53:B64)</f>
        <v>1686</v>
      </c>
      <c r="C65" s="20">
        <f>SUM(C53:C64)</f>
        <v>1559</v>
      </c>
      <c r="D65" s="20">
        <f>SUM(D53:D64)</f>
        <v>127</v>
      </c>
      <c r="E65" s="20">
        <f>SUM(E53:E64)</f>
        <v>25</v>
      </c>
    </row>
    <row r="66" spans="1:10" x14ac:dyDescent="0.2">
      <c r="A66" s="43" t="s">
        <v>22</v>
      </c>
      <c r="B66" s="44">
        <f>SUM(C66:D66)</f>
        <v>1</v>
      </c>
      <c r="C66" s="44">
        <f>+C65/B65</f>
        <v>0.92467378410438905</v>
      </c>
      <c r="D66" s="44">
        <f>+D65/B65</f>
        <v>7.5326215895610907E-2</v>
      </c>
      <c r="E66" s="44">
        <v>1</v>
      </c>
    </row>
    <row r="67" spans="1:10" x14ac:dyDescent="0.2">
      <c r="A67" s="48"/>
    </row>
    <row r="68" spans="1:10" x14ac:dyDescent="0.2">
      <c r="A68" s="48"/>
    </row>
    <row r="70" spans="1:10" ht="15" x14ac:dyDescent="0.25">
      <c r="A70" s="11" t="s">
        <v>50</v>
      </c>
      <c r="B70" s="11"/>
      <c r="C70" s="11"/>
      <c r="D70" s="11"/>
      <c r="E70" s="11"/>
      <c r="F70" s="41"/>
      <c r="G70" s="41"/>
      <c r="H70" s="41"/>
      <c r="I70" s="41"/>
      <c r="J70" s="41"/>
    </row>
    <row r="71" spans="1:10" x14ac:dyDescent="0.2">
      <c r="A71" s="28"/>
      <c r="B71" s="28"/>
      <c r="C71" s="28"/>
      <c r="D71" s="28"/>
      <c r="E71" s="28"/>
    </row>
    <row r="73" spans="1:10" ht="19.5" customHeight="1" x14ac:dyDescent="0.2">
      <c r="A73" s="237" t="s">
        <v>24</v>
      </c>
      <c r="B73" s="237" t="s">
        <v>8</v>
      </c>
      <c r="C73" s="237"/>
      <c r="D73" s="237"/>
      <c r="E73" s="237" t="s">
        <v>9</v>
      </c>
      <c r="F73" s="237"/>
      <c r="G73" s="237"/>
      <c r="H73" s="237" t="s">
        <v>10</v>
      </c>
      <c r="I73" s="237"/>
      <c r="J73" s="237"/>
    </row>
    <row r="74" spans="1:10" ht="19.5" customHeight="1" x14ac:dyDescent="0.2">
      <c r="A74" s="237"/>
      <c r="B74" s="244" t="s">
        <v>38</v>
      </c>
      <c r="C74" s="244"/>
      <c r="D74" s="73" t="s">
        <v>22</v>
      </c>
      <c r="E74" s="244" t="s">
        <v>38</v>
      </c>
      <c r="F74" s="244"/>
      <c r="G74" s="73" t="s">
        <v>22</v>
      </c>
      <c r="H74" s="244" t="s">
        <v>38</v>
      </c>
      <c r="I74" s="244"/>
      <c r="J74" s="73" t="s">
        <v>22</v>
      </c>
    </row>
    <row r="75" spans="1:10" ht="21.75" customHeight="1" x14ac:dyDescent="0.2">
      <c r="A75" s="235" t="s">
        <v>26</v>
      </c>
      <c r="B75" s="229" t="s">
        <v>39</v>
      </c>
      <c r="C75" s="229"/>
      <c r="D75" s="46">
        <v>0.92</v>
      </c>
      <c r="E75" s="229" t="s">
        <v>39</v>
      </c>
      <c r="F75" s="229"/>
      <c r="G75" s="47">
        <v>0.85</v>
      </c>
      <c r="H75" s="229" t="s">
        <v>39</v>
      </c>
      <c r="I75" s="229"/>
      <c r="J75" s="47">
        <v>0.73</v>
      </c>
    </row>
    <row r="76" spans="1:10" ht="21.75" customHeight="1" x14ac:dyDescent="0.2">
      <c r="A76" s="236"/>
      <c r="B76" s="233" t="s">
        <v>49</v>
      </c>
      <c r="C76" s="234"/>
      <c r="D76" s="46">
        <v>0.08</v>
      </c>
      <c r="E76" s="233" t="s">
        <v>49</v>
      </c>
      <c r="F76" s="234"/>
      <c r="G76" s="47">
        <v>0.15</v>
      </c>
      <c r="H76" s="233" t="s">
        <v>49</v>
      </c>
      <c r="I76" s="234"/>
      <c r="J76" s="47">
        <v>0.27</v>
      </c>
    </row>
    <row r="77" spans="1:10" ht="21.75" customHeight="1" x14ac:dyDescent="0.2">
      <c r="A77" s="235" t="s">
        <v>27</v>
      </c>
      <c r="B77" s="229" t="s">
        <v>39</v>
      </c>
      <c r="C77" s="229"/>
      <c r="D77" s="46">
        <v>0.9</v>
      </c>
      <c r="E77" s="229" t="s">
        <v>39</v>
      </c>
      <c r="F77" s="229"/>
      <c r="G77" s="47">
        <v>0.79</v>
      </c>
      <c r="H77" s="229" t="s">
        <v>39</v>
      </c>
      <c r="I77" s="229"/>
      <c r="J77" s="47">
        <v>0.59</v>
      </c>
    </row>
    <row r="78" spans="1:10" ht="21.75" customHeight="1" x14ac:dyDescent="0.2">
      <c r="A78" s="236"/>
      <c r="B78" s="233" t="s">
        <v>49</v>
      </c>
      <c r="C78" s="234"/>
      <c r="D78" s="46">
        <v>0.1</v>
      </c>
      <c r="E78" s="233" t="s">
        <v>49</v>
      </c>
      <c r="F78" s="234"/>
      <c r="G78" s="47">
        <v>0.21</v>
      </c>
      <c r="H78" s="233" t="s">
        <v>49</v>
      </c>
      <c r="I78" s="234"/>
      <c r="J78" s="47">
        <v>0.41</v>
      </c>
    </row>
    <row r="79" spans="1:10" ht="21.75" customHeight="1" x14ac:dyDescent="0.2">
      <c r="A79" s="230" t="s">
        <v>28</v>
      </c>
      <c r="B79" s="229" t="s">
        <v>40</v>
      </c>
      <c r="C79" s="229"/>
      <c r="D79" s="46">
        <v>0.49</v>
      </c>
      <c r="E79" s="229" t="s">
        <v>40</v>
      </c>
      <c r="F79" s="229"/>
      <c r="G79" s="47">
        <v>0.53</v>
      </c>
      <c r="H79" s="229" t="s">
        <v>40</v>
      </c>
      <c r="I79" s="229"/>
      <c r="J79" s="47">
        <v>0.54</v>
      </c>
    </row>
    <row r="80" spans="1:10" ht="21.75" customHeight="1" x14ac:dyDescent="0.2">
      <c r="A80" s="230"/>
      <c r="B80" s="231" t="s">
        <v>41</v>
      </c>
      <c r="C80" s="232"/>
      <c r="D80" s="47">
        <v>0.51</v>
      </c>
      <c r="E80" s="231" t="s">
        <v>41</v>
      </c>
      <c r="F80" s="232"/>
      <c r="G80" s="47">
        <v>0.47</v>
      </c>
      <c r="H80" s="231" t="s">
        <v>41</v>
      </c>
      <c r="I80" s="232"/>
      <c r="J80" s="47">
        <v>0.46</v>
      </c>
    </row>
    <row r="81" spans="1:1" x14ac:dyDescent="0.2">
      <c r="A81" s="3" t="s">
        <v>56</v>
      </c>
    </row>
    <row r="82" spans="1:1" x14ac:dyDescent="0.2">
      <c r="A82" s="74" t="s">
        <v>51</v>
      </c>
    </row>
    <row r="89" spans="1:1" x14ac:dyDescent="0.2">
      <c r="A89" s="40" t="s">
        <v>29</v>
      </c>
    </row>
    <row r="90" spans="1:1" x14ac:dyDescent="0.2">
      <c r="A90" s="40" t="s">
        <v>30</v>
      </c>
    </row>
    <row r="93" spans="1:1" x14ac:dyDescent="0.2">
      <c r="A93" s="40"/>
    </row>
  </sheetData>
  <mergeCells count="33">
    <mergeCell ref="A79:A80"/>
    <mergeCell ref="B79:C79"/>
    <mergeCell ref="E79:F79"/>
    <mergeCell ref="H79:I79"/>
    <mergeCell ref="B80:C80"/>
    <mergeCell ref="E80:F80"/>
    <mergeCell ref="H80:I80"/>
    <mergeCell ref="A73:A74"/>
    <mergeCell ref="B73:D73"/>
    <mergeCell ref="E73:G73"/>
    <mergeCell ref="H73:J73"/>
    <mergeCell ref="B74:C74"/>
    <mergeCell ref="E74:F74"/>
    <mergeCell ref="H74:I74"/>
    <mergeCell ref="A35:A36"/>
    <mergeCell ref="B35:C35"/>
    <mergeCell ref="A51:A52"/>
    <mergeCell ref="B51:D51"/>
    <mergeCell ref="E51:E52"/>
    <mergeCell ref="H77:I77"/>
    <mergeCell ref="H78:I78"/>
    <mergeCell ref="B76:C76"/>
    <mergeCell ref="B78:C78"/>
    <mergeCell ref="A75:A76"/>
    <mergeCell ref="A77:A78"/>
    <mergeCell ref="E76:F76"/>
    <mergeCell ref="E78:F78"/>
    <mergeCell ref="B77:C77"/>
    <mergeCell ref="E77:F77"/>
    <mergeCell ref="H76:I76"/>
    <mergeCell ref="E75:F75"/>
    <mergeCell ref="H75:I75"/>
    <mergeCell ref="B75:C75"/>
  </mergeCells>
  <printOptions horizontalCentered="1"/>
  <pageMargins left="0.27559055118110237" right="0.19685039370078741" top="0.74803149606299213" bottom="0.74803149606299213" header="0.31496062992125984" footer="0.31496062992125984"/>
  <pageSetup scale="77" orientation="landscape" r:id="rId1"/>
  <rowBreaks count="1" manualBreakCount="1">
    <brk id="45"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S108"/>
  <sheetViews>
    <sheetView tabSelected="1" view="pageBreakPreview" zoomScaleNormal="100" zoomScaleSheetLayoutView="100" workbookViewId="0">
      <selection activeCell="P21" sqref="P21"/>
    </sheetView>
  </sheetViews>
  <sheetFormatPr baseColWidth="10" defaultColWidth="11.42578125" defaultRowHeight="12.75" x14ac:dyDescent="0.2"/>
  <cols>
    <col min="1" max="3" width="11.42578125" style="75"/>
    <col min="4" max="4" width="12.28515625" style="75" bestFit="1" customWidth="1"/>
    <col min="5" max="10" width="11.42578125" style="75"/>
    <col min="11" max="11" width="7.28515625" style="75" customWidth="1"/>
    <col min="12" max="14" width="11.42578125" style="75"/>
    <col min="15" max="15" width="12" style="75" customWidth="1"/>
    <col min="16" max="16384" width="11.42578125" style="75"/>
  </cols>
  <sheetData>
    <row r="1" spans="1:15" ht="9.9499999999999993" customHeight="1" x14ac:dyDescent="0.2"/>
    <row r="2" spans="1:15" ht="9.9499999999999993" customHeight="1" x14ac:dyDescent="0.2"/>
    <row r="3" spans="1:15" ht="5.25" customHeight="1" x14ac:dyDescent="0.2"/>
    <row r="4" spans="1:15" s="78" customFormat="1" ht="13.5" customHeight="1" x14ac:dyDescent="0.2">
      <c r="A4" s="76"/>
      <c r="B4" s="77"/>
      <c r="C4" s="77"/>
      <c r="D4" s="77"/>
      <c r="E4" s="77"/>
      <c r="F4" s="77"/>
      <c r="G4" s="77"/>
      <c r="H4" s="77"/>
      <c r="I4" s="77"/>
      <c r="J4" s="77"/>
      <c r="K4" s="77"/>
      <c r="L4" s="77"/>
      <c r="M4" s="77"/>
      <c r="N4" s="77"/>
      <c r="O4" s="77"/>
    </row>
    <row r="5" spans="1:15" ht="7.5" customHeight="1" thickBot="1" x14ac:dyDescent="0.25">
      <c r="A5" s="79"/>
      <c r="B5" s="80"/>
      <c r="C5" s="80"/>
      <c r="D5" s="80"/>
      <c r="E5" s="80"/>
      <c r="F5" s="80"/>
      <c r="G5" s="80"/>
      <c r="H5" s="80"/>
      <c r="I5" s="80"/>
      <c r="J5" s="80"/>
      <c r="K5" s="80"/>
      <c r="L5" s="80"/>
      <c r="M5" s="80"/>
      <c r="N5" s="80"/>
      <c r="O5" s="80"/>
    </row>
    <row r="6" spans="1:15" ht="6" customHeight="1" x14ac:dyDescent="0.2">
      <c r="A6" s="81"/>
      <c r="B6" s="82"/>
      <c r="C6" s="82"/>
      <c r="D6" s="82"/>
      <c r="E6" s="82"/>
      <c r="F6" s="82"/>
      <c r="G6" s="82"/>
      <c r="H6" s="82"/>
      <c r="I6" s="82"/>
      <c r="J6" s="82"/>
      <c r="K6" s="82"/>
      <c r="L6" s="82"/>
      <c r="M6" s="82"/>
      <c r="N6" s="82"/>
      <c r="O6" s="83"/>
    </row>
    <row r="7" spans="1:15" ht="18.75" customHeight="1" x14ac:dyDescent="0.3">
      <c r="A7" s="84" t="s">
        <v>67</v>
      </c>
      <c r="B7" s="85"/>
      <c r="C7" s="85"/>
      <c r="D7" s="85"/>
      <c r="E7" s="86"/>
      <c r="F7" s="86"/>
      <c r="G7" s="86"/>
      <c r="H7" s="86"/>
      <c r="I7" s="86"/>
      <c r="J7" s="86"/>
      <c r="K7" s="86"/>
      <c r="L7" s="86"/>
      <c r="M7" s="86"/>
      <c r="N7" s="86"/>
      <c r="O7" s="87"/>
    </row>
    <row r="8" spans="1:15" ht="18.75" customHeight="1" x14ac:dyDescent="0.3">
      <c r="A8" s="84" t="s">
        <v>68</v>
      </c>
      <c r="B8" s="85"/>
      <c r="C8" s="85"/>
      <c r="D8" s="85"/>
      <c r="E8" s="86"/>
      <c r="F8" s="86"/>
      <c r="G8" s="86"/>
      <c r="H8" s="86"/>
      <c r="I8" s="86"/>
      <c r="J8" s="86"/>
      <c r="K8" s="86"/>
      <c r="L8" s="86"/>
      <c r="M8" s="86"/>
      <c r="N8" s="86"/>
      <c r="O8" s="87"/>
    </row>
    <row r="9" spans="1:15" ht="19.5" x14ac:dyDescent="0.3">
      <c r="A9" s="88" t="s">
        <v>83</v>
      </c>
      <c r="B9" s="85"/>
      <c r="C9" s="85"/>
      <c r="D9" s="85"/>
      <c r="E9" s="86"/>
      <c r="F9" s="86"/>
      <c r="G9" s="86"/>
      <c r="H9" s="86"/>
      <c r="I9" s="86"/>
      <c r="J9" s="86"/>
      <c r="K9" s="86"/>
      <c r="L9" s="86"/>
      <c r="M9" s="86"/>
      <c r="N9" s="86"/>
      <c r="O9" s="87"/>
    </row>
    <row r="10" spans="1:15" ht="17.25" x14ac:dyDescent="0.3">
      <c r="A10" s="84" t="s">
        <v>57</v>
      </c>
      <c r="B10" s="85"/>
      <c r="C10" s="85"/>
      <c r="D10" s="85"/>
      <c r="E10" s="86"/>
      <c r="F10" s="86"/>
      <c r="G10" s="86"/>
      <c r="H10" s="86"/>
      <c r="I10" s="86"/>
      <c r="J10" s="86"/>
      <c r="K10" s="86"/>
      <c r="L10" s="86"/>
      <c r="M10" s="86"/>
      <c r="N10" s="86"/>
      <c r="O10" s="87"/>
    </row>
    <row r="11" spans="1:15" ht="15.75" x14ac:dyDescent="0.25">
      <c r="A11" s="89" t="s">
        <v>87</v>
      </c>
      <c r="B11" s="90"/>
      <c r="C11" s="91"/>
      <c r="D11" s="90"/>
      <c r="E11" s="90"/>
      <c r="F11" s="90"/>
      <c r="G11" s="90"/>
      <c r="H11" s="90"/>
      <c r="I11" s="91"/>
      <c r="J11" s="91"/>
      <c r="K11" s="90"/>
      <c r="L11" s="90"/>
      <c r="M11" s="90"/>
      <c r="N11" s="90"/>
      <c r="O11" s="92"/>
    </row>
    <row r="12" spans="1:15" ht="4.5" customHeight="1" thickBot="1" x14ac:dyDescent="0.3">
      <c r="A12" s="93"/>
      <c r="B12" s="94"/>
      <c r="C12" s="95"/>
      <c r="D12" s="94"/>
      <c r="E12" s="94"/>
      <c r="F12" s="94"/>
      <c r="G12" s="94"/>
      <c r="H12" s="94"/>
      <c r="I12" s="95"/>
      <c r="J12" s="95"/>
      <c r="K12" s="94"/>
      <c r="L12" s="94"/>
      <c r="M12" s="94"/>
      <c r="N12" s="94"/>
      <c r="O12" s="96"/>
    </row>
    <row r="13" spans="1:15" ht="5.25" customHeight="1" x14ac:dyDescent="0.2">
      <c r="N13" s="97"/>
    </row>
    <row r="14" spans="1:15" ht="14.25" customHeight="1" x14ac:dyDescent="0.3">
      <c r="A14" s="98" t="s">
        <v>70</v>
      </c>
      <c r="B14" s="99"/>
      <c r="C14" s="99"/>
      <c r="D14" s="99"/>
      <c r="E14" s="100"/>
      <c r="F14" s="100"/>
      <c r="G14" s="100"/>
      <c r="H14" s="100"/>
      <c r="I14" s="100"/>
      <c r="J14" s="100"/>
      <c r="K14" s="98" t="s">
        <v>70</v>
      </c>
      <c r="L14" s="99"/>
      <c r="M14" s="99"/>
      <c r="N14" s="99"/>
      <c r="O14" s="99"/>
    </row>
    <row r="15" spans="1:15" ht="13.5" customHeight="1" x14ac:dyDescent="0.2">
      <c r="A15" s="98" t="s">
        <v>71</v>
      </c>
      <c r="B15" s="101"/>
      <c r="C15" s="101"/>
      <c r="D15" s="101"/>
      <c r="K15" s="102" t="s">
        <v>73</v>
      </c>
      <c r="L15" s="103"/>
      <c r="M15" s="103"/>
      <c r="N15" s="103"/>
      <c r="O15" s="103"/>
    </row>
    <row r="16" spans="1:15" ht="5.25" customHeight="1" x14ac:dyDescent="0.2"/>
    <row r="17" spans="1:19" ht="27" customHeight="1" x14ac:dyDescent="0.2">
      <c r="A17" s="104" t="s">
        <v>4</v>
      </c>
      <c r="B17" s="105" t="s">
        <v>5</v>
      </c>
      <c r="C17" s="105" t="s">
        <v>34</v>
      </c>
      <c r="D17" s="105" t="s">
        <v>35</v>
      </c>
      <c r="K17" s="106" t="s">
        <v>4</v>
      </c>
      <c r="L17" s="105" t="s">
        <v>5</v>
      </c>
      <c r="M17" s="105" t="s">
        <v>8</v>
      </c>
      <c r="N17" s="105" t="s">
        <v>9</v>
      </c>
      <c r="O17" s="105" t="s">
        <v>10</v>
      </c>
    </row>
    <row r="18" spans="1:19" ht="19.149999999999999" customHeight="1" x14ac:dyDescent="0.2">
      <c r="A18" s="107" t="s">
        <v>11</v>
      </c>
      <c r="B18" s="108">
        <f t="shared" ref="B18:B26" si="0">SUM(C18:D18)</f>
        <v>3884</v>
      </c>
      <c r="C18" s="109">
        <v>2514</v>
      </c>
      <c r="D18" s="109">
        <v>1370</v>
      </c>
      <c r="K18" s="110" t="s">
        <v>11</v>
      </c>
      <c r="L18" s="111">
        <f t="shared" ref="L18:L29" si="1">SUM(M18:O18)</f>
        <v>3884</v>
      </c>
      <c r="M18" s="112">
        <v>698</v>
      </c>
      <c r="N18" s="112">
        <v>1505</v>
      </c>
      <c r="O18" s="112">
        <v>1681</v>
      </c>
      <c r="R18" s="134"/>
      <c r="S18" s="134"/>
    </row>
    <row r="19" spans="1:19" ht="19.149999999999999" customHeight="1" x14ac:dyDescent="0.2">
      <c r="A19" s="113" t="s">
        <v>12</v>
      </c>
      <c r="B19" s="114">
        <f t="shared" si="0"/>
        <v>3683</v>
      </c>
      <c r="C19" s="115">
        <v>2384</v>
      </c>
      <c r="D19" s="115">
        <v>1299</v>
      </c>
      <c r="K19" s="116" t="s">
        <v>12</v>
      </c>
      <c r="L19" s="117">
        <f t="shared" si="1"/>
        <v>3683</v>
      </c>
      <c r="M19" s="118">
        <v>682</v>
      </c>
      <c r="N19" s="118">
        <v>1472</v>
      </c>
      <c r="O19" s="118">
        <v>1529</v>
      </c>
      <c r="R19" s="134"/>
      <c r="S19" s="134"/>
    </row>
    <row r="20" spans="1:19" ht="19.149999999999999" customHeight="1" x14ac:dyDescent="0.2">
      <c r="A20" s="113" t="s">
        <v>13</v>
      </c>
      <c r="B20" s="114">
        <f>SUM(C20:D20)</f>
        <v>4020</v>
      </c>
      <c r="C20" s="115">
        <v>2658</v>
      </c>
      <c r="D20" s="115">
        <v>1362</v>
      </c>
      <c r="K20" s="116" t="s">
        <v>13</v>
      </c>
      <c r="L20" s="117">
        <f t="shared" si="1"/>
        <v>4020</v>
      </c>
      <c r="M20" s="118">
        <v>692</v>
      </c>
      <c r="N20" s="118">
        <v>1564</v>
      </c>
      <c r="O20" s="118">
        <v>1764</v>
      </c>
      <c r="R20" s="134"/>
      <c r="S20" s="134"/>
    </row>
    <row r="21" spans="1:19" ht="19.149999999999999" customHeight="1" x14ac:dyDescent="0.2">
      <c r="A21" s="119" t="s">
        <v>14</v>
      </c>
      <c r="B21" s="120">
        <f t="shared" si="0"/>
        <v>4252</v>
      </c>
      <c r="C21" s="121">
        <v>2787</v>
      </c>
      <c r="D21" s="121">
        <v>1465</v>
      </c>
      <c r="K21" s="122" t="s">
        <v>14</v>
      </c>
      <c r="L21" s="123">
        <f t="shared" si="1"/>
        <v>4252</v>
      </c>
      <c r="M21" s="124">
        <v>739</v>
      </c>
      <c r="N21" s="124">
        <v>1705</v>
      </c>
      <c r="O21" s="124">
        <v>1808</v>
      </c>
      <c r="R21" s="134"/>
      <c r="S21" s="134"/>
    </row>
    <row r="22" spans="1:19" ht="19.149999999999999" customHeight="1" x14ac:dyDescent="0.2">
      <c r="A22" s="113" t="s">
        <v>15</v>
      </c>
      <c r="B22" s="114">
        <f t="shared" si="0"/>
        <v>4676</v>
      </c>
      <c r="C22" s="115">
        <v>2976</v>
      </c>
      <c r="D22" s="115">
        <v>1700</v>
      </c>
      <c r="K22" s="116" t="s">
        <v>15</v>
      </c>
      <c r="L22" s="117">
        <f t="shared" si="1"/>
        <v>4676</v>
      </c>
      <c r="M22" s="118">
        <v>863</v>
      </c>
      <c r="N22" s="118">
        <v>1873</v>
      </c>
      <c r="O22" s="118">
        <v>1940</v>
      </c>
      <c r="R22" s="134"/>
      <c r="S22" s="134"/>
    </row>
    <row r="23" spans="1:19" ht="19.149999999999999" customHeight="1" x14ac:dyDescent="0.2">
      <c r="A23" s="125" t="s">
        <v>16</v>
      </c>
      <c r="B23" s="126">
        <f t="shared" si="0"/>
        <v>4713</v>
      </c>
      <c r="C23" s="127">
        <v>2975</v>
      </c>
      <c r="D23" s="127">
        <v>1738</v>
      </c>
      <c r="K23" s="116" t="s">
        <v>16</v>
      </c>
      <c r="L23" s="117">
        <f t="shared" si="1"/>
        <v>4713</v>
      </c>
      <c r="M23" s="118">
        <v>873</v>
      </c>
      <c r="N23" s="118">
        <v>1873</v>
      </c>
      <c r="O23" s="118">
        <v>1967</v>
      </c>
      <c r="R23" s="134"/>
      <c r="S23" s="134"/>
    </row>
    <row r="24" spans="1:19" ht="16.899999999999999" customHeight="1" x14ac:dyDescent="0.2">
      <c r="A24" s="113" t="s">
        <v>17</v>
      </c>
      <c r="B24" s="114">
        <f t="shared" si="0"/>
        <v>4984</v>
      </c>
      <c r="C24" s="115">
        <v>3142</v>
      </c>
      <c r="D24" s="115">
        <v>1842</v>
      </c>
      <c r="K24" s="116" t="s">
        <v>17</v>
      </c>
      <c r="L24" s="117">
        <f t="shared" si="1"/>
        <v>4984</v>
      </c>
      <c r="M24" s="118">
        <v>906</v>
      </c>
      <c r="N24" s="118">
        <v>1971</v>
      </c>
      <c r="O24" s="118">
        <v>2107</v>
      </c>
      <c r="R24" s="134"/>
      <c r="S24" s="134"/>
    </row>
    <row r="25" spans="1:19" ht="16.899999999999999" customHeight="1" x14ac:dyDescent="0.2">
      <c r="A25" s="125" t="s">
        <v>18</v>
      </c>
      <c r="B25" s="126">
        <f t="shared" si="0"/>
        <v>4777</v>
      </c>
      <c r="C25" s="127">
        <v>3141</v>
      </c>
      <c r="D25" s="127">
        <v>1636</v>
      </c>
      <c r="K25" s="116" t="s">
        <v>18</v>
      </c>
      <c r="L25" s="117">
        <f t="shared" si="1"/>
        <v>4777</v>
      </c>
      <c r="M25" s="118">
        <v>898</v>
      </c>
      <c r="N25" s="118">
        <v>1867</v>
      </c>
      <c r="O25" s="118">
        <v>2012</v>
      </c>
      <c r="R25" s="134"/>
      <c r="S25" s="134"/>
    </row>
    <row r="26" spans="1:19" ht="16.899999999999999" hidden="1" customHeight="1" x14ac:dyDescent="0.2">
      <c r="A26" s="113" t="s">
        <v>19</v>
      </c>
      <c r="B26" s="114">
        <f t="shared" si="0"/>
        <v>0</v>
      </c>
      <c r="C26" s="115"/>
      <c r="D26" s="115"/>
      <c r="K26" s="116" t="s">
        <v>19</v>
      </c>
      <c r="L26" s="117">
        <f t="shared" si="1"/>
        <v>0</v>
      </c>
      <c r="M26" s="118"/>
      <c r="N26" s="118"/>
      <c r="O26" s="118"/>
      <c r="R26" s="134"/>
      <c r="S26" s="134"/>
    </row>
    <row r="27" spans="1:19" ht="16.899999999999999" hidden="1" customHeight="1" x14ac:dyDescent="0.2">
      <c r="A27" s="125" t="s">
        <v>43</v>
      </c>
      <c r="B27" s="126">
        <f>SUM(C27:D27)</f>
        <v>0</v>
      </c>
      <c r="C27" s="127"/>
      <c r="D27" s="127"/>
      <c r="K27" s="116" t="s">
        <v>44</v>
      </c>
      <c r="L27" s="117">
        <f t="shared" si="1"/>
        <v>0</v>
      </c>
      <c r="M27" s="118"/>
      <c r="N27" s="118"/>
      <c r="O27" s="118"/>
      <c r="R27" s="134"/>
      <c r="S27" s="134"/>
    </row>
    <row r="28" spans="1:19" ht="17.100000000000001" hidden="1" customHeight="1" x14ac:dyDescent="0.2">
      <c r="A28" s="113" t="s">
        <v>20</v>
      </c>
      <c r="B28" s="114">
        <f>SUM(C28:D28)</f>
        <v>0</v>
      </c>
      <c r="C28" s="115"/>
      <c r="D28" s="115"/>
      <c r="K28" s="116" t="s">
        <v>20</v>
      </c>
      <c r="L28" s="117">
        <f>SUM(M28:O28)</f>
        <v>0</v>
      </c>
      <c r="M28" s="118"/>
      <c r="N28" s="118"/>
      <c r="O28" s="118"/>
      <c r="R28" s="134"/>
      <c r="S28" s="134"/>
    </row>
    <row r="29" spans="1:19" ht="18" hidden="1" customHeight="1" x14ac:dyDescent="0.2">
      <c r="A29" s="128" t="s">
        <v>21</v>
      </c>
      <c r="B29" s="126">
        <f>SUM(C29:D29)</f>
        <v>0</v>
      </c>
      <c r="C29" s="127"/>
      <c r="D29" s="127"/>
      <c r="K29" s="128" t="s">
        <v>21</v>
      </c>
      <c r="L29" s="126">
        <f t="shared" si="1"/>
        <v>0</v>
      </c>
      <c r="M29" s="127"/>
      <c r="N29" s="127"/>
      <c r="O29" s="127"/>
      <c r="R29" s="134"/>
      <c r="S29" s="134"/>
    </row>
    <row r="30" spans="1:19" ht="19.149999999999999" customHeight="1" x14ac:dyDescent="0.2">
      <c r="A30" s="106" t="s">
        <v>5</v>
      </c>
      <c r="B30" s="129">
        <f>SUM(B18:B29)</f>
        <v>34989</v>
      </c>
      <c r="C30" s="129">
        <f>SUM(C18:C29)</f>
        <v>22577</v>
      </c>
      <c r="D30" s="129">
        <f>SUM(D18:D29)</f>
        <v>12412</v>
      </c>
      <c r="E30" s="130"/>
      <c r="K30" s="106" t="s">
        <v>5</v>
      </c>
      <c r="L30" s="129">
        <f>SUM(L18:L29)</f>
        <v>34989</v>
      </c>
      <c r="M30" s="129">
        <f>SUM(M18:M29)</f>
        <v>6351</v>
      </c>
      <c r="N30" s="129">
        <f>SUM(N18:N29)</f>
        <v>13830</v>
      </c>
      <c r="O30" s="129">
        <f>SUM(O18:O29)</f>
        <v>14808</v>
      </c>
    </row>
    <row r="31" spans="1:19" ht="19.149999999999999" customHeight="1" thickBot="1" x14ac:dyDescent="0.25">
      <c r="A31" s="131" t="s">
        <v>22</v>
      </c>
      <c r="B31" s="132">
        <f>+B30/$B$30</f>
        <v>1</v>
      </c>
      <c r="C31" s="132">
        <f>+C30/$B$30</f>
        <v>0.64525993883792054</v>
      </c>
      <c r="D31" s="132">
        <f>+D30/$B$30</f>
        <v>0.35474006116207951</v>
      </c>
      <c r="K31" s="131" t="s">
        <v>22</v>
      </c>
      <c r="L31" s="132">
        <f>+L30/$L$30</f>
        <v>1</v>
      </c>
      <c r="M31" s="132">
        <f>+M30/$L$30</f>
        <v>0.18151419017405471</v>
      </c>
      <c r="N31" s="132">
        <f>+N30/$L$30</f>
        <v>0.39526708394066706</v>
      </c>
      <c r="O31" s="132">
        <f>+O30/$L$30</f>
        <v>0.42321872588527826</v>
      </c>
    </row>
    <row r="32" spans="1:19" ht="45.6" customHeight="1" x14ac:dyDescent="0.2">
      <c r="A32" s="133"/>
      <c r="K32" s="133"/>
      <c r="O32" s="134"/>
    </row>
    <row r="33" spans="1:15" ht="6.6" customHeight="1" x14ac:dyDescent="0.2">
      <c r="A33" s="133"/>
      <c r="K33" s="133"/>
      <c r="O33" s="134"/>
    </row>
    <row r="34" spans="1:15" ht="6.6" customHeight="1" x14ac:dyDescent="0.2">
      <c r="A34" s="133"/>
      <c r="K34" s="133"/>
      <c r="O34" s="134"/>
    </row>
    <row r="35" spans="1:15" ht="6" customHeight="1" x14ac:dyDescent="0.2">
      <c r="A35" s="133"/>
      <c r="B35" s="135"/>
      <c r="K35" s="133"/>
    </row>
    <row r="36" spans="1:15" ht="15.75" customHeight="1" x14ac:dyDescent="0.3">
      <c r="A36" s="136" t="s">
        <v>74</v>
      </c>
      <c r="B36" s="137"/>
      <c r="C36" s="137"/>
      <c r="D36" s="137"/>
      <c r="E36" s="137"/>
      <c r="F36" s="137"/>
      <c r="G36" s="137"/>
      <c r="H36" s="137"/>
      <c r="I36" s="137"/>
      <c r="J36" s="100"/>
      <c r="K36" s="138"/>
      <c r="L36" s="138"/>
      <c r="M36" s="138"/>
      <c r="N36" s="138"/>
      <c r="O36" s="138"/>
    </row>
    <row r="37" spans="1:15" ht="1.1499999999999999" customHeight="1" x14ac:dyDescent="0.3">
      <c r="A37" s="139"/>
      <c r="B37" s="139"/>
      <c r="C37" s="139"/>
      <c r="D37" s="139"/>
      <c r="E37" s="139"/>
      <c r="F37" s="139"/>
      <c r="G37" s="139"/>
      <c r="H37" s="139"/>
      <c r="I37" s="139"/>
      <c r="J37" s="140"/>
      <c r="K37" s="138"/>
      <c r="L37" s="138"/>
      <c r="M37" s="138"/>
      <c r="N37" s="138"/>
      <c r="O37" s="138"/>
    </row>
    <row r="38" spans="1:15" ht="3" customHeight="1" x14ac:dyDescent="0.3">
      <c r="K38" s="138"/>
      <c r="L38" s="138"/>
      <c r="M38" s="138"/>
      <c r="N38" s="138"/>
      <c r="O38" s="138"/>
    </row>
    <row r="39" spans="1:15" ht="19.899999999999999" customHeight="1" x14ac:dyDescent="0.3">
      <c r="A39" s="246" t="s">
        <v>24</v>
      </c>
      <c r="B39" s="246" t="s">
        <v>5</v>
      </c>
      <c r="C39" s="246"/>
      <c r="D39" s="141" t="s">
        <v>8</v>
      </c>
      <c r="E39" s="142"/>
      <c r="F39" s="141" t="s">
        <v>9</v>
      </c>
      <c r="G39" s="142"/>
      <c r="H39" s="141" t="s">
        <v>10</v>
      </c>
      <c r="I39" s="142"/>
      <c r="K39" s="138"/>
      <c r="L39" s="138"/>
      <c r="M39" s="138"/>
      <c r="N39" s="138"/>
      <c r="O39" s="138"/>
    </row>
    <row r="40" spans="1:15" ht="19.899999999999999" customHeight="1" x14ac:dyDescent="0.3">
      <c r="A40" s="246"/>
      <c r="B40" s="143" t="s">
        <v>25</v>
      </c>
      <c r="C40" s="143" t="s">
        <v>22</v>
      </c>
      <c r="D40" s="144" t="s">
        <v>25</v>
      </c>
      <c r="E40" s="144" t="s">
        <v>22</v>
      </c>
      <c r="F40" s="144" t="s">
        <v>25</v>
      </c>
      <c r="G40" s="144" t="s">
        <v>22</v>
      </c>
      <c r="H40" s="144" t="s">
        <v>25</v>
      </c>
      <c r="I40" s="144" t="s">
        <v>22</v>
      </c>
      <c r="K40" s="138"/>
      <c r="L40" s="138"/>
      <c r="M40" s="138"/>
      <c r="N40" s="138"/>
      <c r="O40" s="138"/>
    </row>
    <row r="41" spans="1:15" ht="19.149999999999999" customHeight="1" x14ac:dyDescent="0.3">
      <c r="A41" s="145" t="s">
        <v>72</v>
      </c>
      <c r="B41" s="146">
        <f>+D41+F41+H41</f>
        <v>224</v>
      </c>
      <c r="C41" s="147">
        <f>+B41/$B$45</f>
        <v>6.4020120609334366E-3</v>
      </c>
      <c r="D41" s="148">
        <v>93</v>
      </c>
      <c r="E41" s="149">
        <f>D41/$D$45</f>
        <v>1.4643363249881908E-2</v>
      </c>
      <c r="F41" s="148">
        <v>77</v>
      </c>
      <c r="G41" s="149">
        <f>F41/$F$45</f>
        <v>5.5676066522053506E-3</v>
      </c>
      <c r="H41" s="148">
        <v>54</v>
      </c>
      <c r="I41" s="149">
        <f>H41/$H$45</f>
        <v>3.6466774716369531E-3</v>
      </c>
      <c r="K41" s="138"/>
      <c r="L41" s="138"/>
      <c r="M41" s="138"/>
      <c r="N41" s="138"/>
      <c r="O41" s="138"/>
    </row>
    <row r="42" spans="1:15" ht="19.149999999999999" customHeight="1" x14ac:dyDescent="0.3">
      <c r="A42" s="145" t="s">
        <v>26</v>
      </c>
      <c r="B42" s="146">
        <f>+D42+F42+H42</f>
        <v>16471</v>
      </c>
      <c r="C42" s="147">
        <f>+B42/$B$45</f>
        <v>0.47074794935551173</v>
      </c>
      <c r="D42" s="148">
        <v>3511</v>
      </c>
      <c r="E42" s="149">
        <f>D42/$D$45</f>
        <v>0.552826326562746</v>
      </c>
      <c r="F42" s="148">
        <v>7272</v>
      </c>
      <c r="G42" s="149">
        <f>F42/$F$45</f>
        <v>0.52581344902386118</v>
      </c>
      <c r="H42" s="148">
        <v>5688</v>
      </c>
      <c r="I42" s="149">
        <f>H42/$H$45</f>
        <v>0.3841166936790924</v>
      </c>
      <c r="K42" s="138"/>
      <c r="L42" s="138"/>
      <c r="M42" s="138"/>
      <c r="N42" s="138"/>
      <c r="O42" s="138"/>
    </row>
    <row r="43" spans="1:15" ht="19.149999999999999" customHeight="1" x14ac:dyDescent="0.3">
      <c r="A43" s="150" t="s">
        <v>27</v>
      </c>
      <c r="B43" s="151">
        <f>+D43+F43+H43</f>
        <v>11024</v>
      </c>
      <c r="C43" s="152">
        <f>+B43/$B$45</f>
        <v>0.31507045071308126</v>
      </c>
      <c r="D43" s="153">
        <v>2252</v>
      </c>
      <c r="E43" s="154">
        <f>D43/$D$45</f>
        <v>0.35458982837348452</v>
      </c>
      <c r="F43" s="153">
        <v>4262</v>
      </c>
      <c r="G43" s="154">
        <f>F43/$F$45</f>
        <v>0.30817064352856111</v>
      </c>
      <c r="H43" s="153">
        <v>4510</v>
      </c>
      <c r="I43" s="154">
        <f>H43/$H$45</f>
        <v>0.30456509994597514</v>
      </c>
      <c r="K43" s="138"/>
      <c r="L43" s="138"/>
      <c r="M43" s="138"/>
      <c r="N43" s="138"/>
      <c r="O43" s="138"/>
    </row>
    <row r="44" spans="1:15" ht="19.149999999999999" customHeight="1" x14ac:dyDescent="0.3">
      <c r="A44" s="155" t="s">
        <v>28</v>
      </c>
      <c r="B44" s="156">
        <f>+D44+F44+H44</f>
        <v>7270</v>
      </c>
      <c r="C44" s="157">
        <f>+B44/$B$45</f>
        <v>0.20777958787047357</v>
      </c>
      <c r="D44" s="158">
        <v>495</v>
      </c>
      <c r="E44" s="159">
        <f>D44/$D$45</f>
        <v>7.7940481813887574E-2</v>
      </c>
      <c r="F44" s="158">
        <v>2219</v>
      </c>
      <c r="G44" s="159">
        <f>F44/$F$45</f>
        <v>0.16044830079537237</v>
      </c>
      <c r="H44" s="158">
        <v>4556</v>
      </c>
      <c r="I44" s="159">
        <f>H44/$H$45</f>
        <v>0.30767152890329552</v>
      </c>
      <c r="K44" s="138"/>
      <c r="L44" s="138"/>
      <c r="M44" s="138"/>
      <c r="N44" s="138"/>
      <c r="O44" s="138"/>
    </row>
    <row r="45" spans="1:15" ht="22.9" customHeight="1" x14ac:dyDescent="0.3">
      <c r="A45" s="160" t="s">
        <v>5</v>
      </c>
      <c r="B45" s="161">
        <f>SUM(B41:B44)</f>
        <v>34989</v>
      </c>
      <c r="C45" s="162">
        <f t="shared" ref="C45:I45" si="2">SUM(C41:C44)</f>
        <v>1</v>
      </c>
      <c r="D45" s="161">
        <f>SUM(D41:D44)</f>
        <v>6351</v>
      </c>
      <c r="E45" s="162">
        <f t="shared" si="2"/>
        <v>1</v>
      </c>
      <c r="F45" s="161">
        <f>SUM(F41:F44)</f>
        <v>13830</v>
      </c>
      <c r="G45" s="162">
        <f t="shared" si="2"/>
        <v>1</v>
      </c>
      <c r="H45" s="161">
        <f>SUM(H41:H44)</f>
        <v>14808</v>
      </c>
      <c r="I45" s="162">
        <f t="shared" si="2"/>
        <v>1</v>
      </c>
      <c r="K45" s="138"/>
      <c r="L45" s="138"/>
      <c r="M45" s="138"/>
      <c r="N45" s="138"/>
      <c r="O45" s="138"/>
    </row>
    <row r="46" spans="1:15" ht="3.75" customHeight="1" x14ac:dyDescent="0.3">
      <c r="A46" s="163"/>
      <c r="B46" s="164"/>
      <c r="C46" s="164"/>
      <c r="D46" s="165"/>
      <c r="E46" s="165"/>
      <c r="F46" s="165"/>
      <c r="G46" s="165"/>
      <c r="H46" s="165"/>
      <c r="I46" s="165"/>
      <c r="K46" s="138"/>
      <c r="L46" s="138"/>
      <c r="M46" s="138"/>
      <c r="N46" s="138"/>
      <c r="O46" s="138"/>
    </row>
    <row r="47" spans="1:15" ht="12" customHeight="1" x14ac:dyDescent="0.3">
      <c r="A47" s="166" t="s">
        <v>69</v>
      </c>
      <c r="B47" s="164"/>
      <c r="C47" s="164"/>
      <c r="D47" s="164"/>
      <c r="E47" s="164"/>
      <c r="F47" s="164"/>
      <c r="G47" s="164"/>
      <c r="H47" s="164"/>
      <c r="I47" s="164"/>
      <c r="K47" s="138"/>
      <c r="L47" s="138"/>
      <c r="M47" s="138"/>
      <c r="N47" s="138"/>
      <c r="O47" s="138"/>
    </row>
    <row r="48" spans="1:15" ht="12" customHeight="1" x14ac:dyDescent="0.3">
      <c r="A48" s="166"/>
      <c r="B48" s="164"/>
      <c r="C48" s="164"/>
      <c r="D48" s="164"/>
      <c r="E48" s="164"/>
      <c r="F48" s="164"/>
      <c r="G48" s="164"/>
      <c r="H48" s="164"/>
      <c r="I48" s="164"/>
      <c r="K48" s="138"/>
      <c r="L48" s="138"/>
      <c r="M48" s="138"/>
      <c r="N48" s="138"/>
      <c r="O48" s="138"/>
    </row>
    <row r="49" spans="1:15" ht="12" customHeight="1" x14ac:dyDescent="0.3">
      <c r="A49" s="167" t="s">
        <v>65</v>
      </c>
      <c r="B49" s="168"/>
      <c r="C49" s="168"/>
      <c r="D49" s="168"/>
      <c r="E49" s="168"/>
      <c r="K49" s="138"/>
      <c r="L49" s="138"/>
      <c r="M49" s="138"/>
      <c r="N49" s="138"/>
      <c r="O49" s="138"/>
    </row>
    <row r="50" spans="1:15" ht="12" customHeight="1" x14ac:dyDescent="0.3">
      <c r="A50" s="167" t="s">
        <v>66</v>
      </c>
      <c r="B50" s="168"/>
      <c r="C50" s="168"/>
      <c r="D50" s="168"/>
      <c r="E50" s="168"/>
      <c r="K50" s="138"/>
      <c r="L50" s="138"/>
      <c r="M50" s="138"/>
      <c r="N50" s="138"/>
      <c r="O50" s="138"/>
    </row>
    <row r="51" spans="1:15" ht="13.9" customHeight="1" x14ac:dyDescent="0.3">
      <c r="A51" s="169" t="s">
        <v>75</v>
      </c>
      <c r="B51" s="170"/>
      <c r="C51" s="170"/>
      <c r="D51" s="170"/>
      <c r="E51" s="170"/>
      <c r="F51" s="171"/>
      <c r="G51" s="171"/>
      <c r="H51" s="171"/>
      <c r="I51" s="171"/>
      <c r="J51" s="171"/>
      <c r="K51" s="171"/>
    </row>
    <row r="52" spans="1:15" ht="7.9" customHeight="1" thickBot="1" x14ac:dyDescent="0.25">
      <c r="A52" s="172"/>
      <c r="B52" s="172"/>
      <c r="C52" s="172"/>
      <c r="D52" s="172"/>
      <c r="E52" s="172"/>
      <c r="F52" s="172"/>
      <c r="G52" s="172"/>
      <c r="H52" s="172"/>
      <c r="I52" s="172"/>
      <c r="J52" s="172"/>
      <c r="K52" s="172"/>
    </row>
    <row r="53" spans="1:15" ht="25.15" customHeight="1" x14ac:dyDescent="0.3">
      <c r="A53" s="245" t="s">
        <v>4</v>
      </c>
      <c r="B53" s="245" t="s">
        <v>5</v>
      </c>
      <c r="C53" s="245" t="s">
        <v>32</v>
      </c>
      <c r="D53" s="245"/>
      <c r="E53" s="245" t="s">
        <v>5</v>
      </c>
      <c r="F53" s="245" t="s">
        <v>61</v>
      </c>
      <c r="G53" s="245"/>
      <c r="K53" s="173" t="s">
        <v>63</v>
      </c>
      <c r="L53" s="174"/>
      <c r="M53" s="174"/>
      <c r="N53" s="174"/>
      <c r="O53" s="175"/>
    </row>
    <row r="54" spans="1:15" ht="18.75" x14ac:dyDescent="0.3">
      <c r="A54" s="245"/>
      <c r="B54" s="245"/>
      <c r="C54" s="176" t="s">
        <v>34</v>
      </c>
      <c r="D54" s="176" t="s">
        <v>35</v>
      </c>
      <c r="E54" s="245"/>
      <c r="F54" s="176" t="s">
        <v>34</v>
      </c>
      <c r="G54" s="176" t="s">
        <v>35</v>
      </c>
      <c r="K54" s="177" t="s">
        <v>62</v>
      </c>
      <c r="L54" s="216"/>
      <c r="M54" s="215">
        <f>+M56</f>
        <v>0.42338376891334251</v>
      </c>
      <c r="N54" s="178" t="s">
        <v>84</v>
      </c>
      <c r="O54" s="179"/>
    </row>
    <row r="55" spans="1:15" ht="15" customHeight="1" thickBot="1" x14ac:dyDescent="0.35">
      <c r="A55" s="145" t="s">
        <v>11</v>
      </c>
      <c r="B55" s="146">
        <f t="shared" ref="B55:B66" si="3">SUM(C55:D55)</f>
        <v>359</v>
      </c>
      <c r="C55" s="148">
        <v>328</v>
      </c>
      <c r="D55" s="148">
        <v>31</v>
      </c>
      <c r="E55" s="146">
        <f>SUM(F55:G55)</f>
        <v>2</v>
      </c>
      <c r="F55" s="148">
        <v>2</v>
      </c>
      <c r="G55" s="180">
        <v>0</v>
      </c>
      <c r="K55" s="254" t="s">
        <v>64</v>
      </c>
      <c r="L55" s="255"/>
      <c r="M55" s="255"/>
      <c r="N55" s="255"/>
      <c r="O55" s="256"/>
    </row>
    <row r="56" spans="1:15" ht="15" customHeight="1" x14ac:dyDescent="0.2">
      <c r="A56" s="181" t="s">
        <v>12</v>
      </c>
      <c r="B56" s="182">
        <f t="shared" si="3"/>
        <v>298</v>
      </c>
      <c r="C56" s="183">
        <v>275</v>
      </c>
      <c r="D56" s="183">
        <v>23</v>
      </c>
      <c r="E56" s="182">
        <f t="shared" ref="E56:E64" si="4">SUM(F56:G56)</f>
        <v>5</v>
      </c>
      <c r="F56" s="183">
        <v>5</v>
      </c>
      <c r="G56" s="184">
        <v>0</v>
      </c>
      <c r="K56" s="174"/>
      <c r="L56" s="174"/>
      <c r="M56" s="198">
        <f>B67/B44</f>
        <v>0.42338376891334251</v>
      </c>
      <c r="N56" s="174"/>
      <c r="O56" s="174"/>
    </row>
    <row r="57" spans="1:15" ht="15" customHeight="1" thickBot="1" x14ac:dyDescent="0.25">
      <c r="A57" s="150" t="s">
        <v>13</v>
      </c>
      <c r="B57" s="151">
        <f t="shared" si="3"/>
        <v>347</v>
      </c>
      <c r="C57" s="153">
        <v>313</v>
      </c>
      <c r="D57" s="153">
        <v>34</v>
      </c>
      <c r="E57" s="151">
        <f t="shared" si="4"/>
        <v>0</v>
      </c>
      <c r="F57" s="153">
        <v>0</v>
      </c>
      <c r="G57" s="185">
        <v>0</v>
      </c>
      <c r="K57" s="186"/>
      <c r="L57" s="187"/>
      <c r="M57" s="187"/>
      <c r="N57" s="187"/>
      <c r="O57" s="188"/>
    </row>
    <row r="58" spans="1:15" ht="15" customHeight="1" x14ac:dyDescent="0.2">
      <c r="A58" s="181" t="s">
        <v>14</v>
      </c>
      <c r="B58" s="182">
        <f t="shared" si="3"/>
        <v>381</v>
      </c>
      <c r="C58" s="183">
        <v>351</v>
      </c>
      <c r="D58" s="183">
        <v>30</v>
      </c>
      <c r="E58" s="182">
        <f t="shared" si="4"/>
        <v>6</v>
      </c>
      <c r="F58" s="183">
        <v>6</v>
      </c>
      <c r="G58" s="184">
        <v>0</v>
      </c>
      <c r="K58" s="172"/>
      <c r="L58" s="172"/>
      <c r="M58" s="172"/>
      <c r="N58" s="172"/>
    </row>
    <row r="59" spans="1:15" ht="15" customHeight="1" x14ac:dyDescent="0.2">
      <c r="A59" s="150" t="s">
        <v>15</v>
      </c>
      <c r="B59" s="151">
        <f t="shared" si="3"/>
        <v>397</v>
      </c>
      <c r="C59" s="153">
        <v>363</v>
      </c>
      <c r="D59" s="153">
        <v>34</v>
      </c>
      <c r="E59" s="151">
        <f t="shared" si="4"/>
        <v>15</v>
      </c>
      <c r="F59" s="153">
        <v>15</v>
      </c>
      <c r="G59" s="185">
        <v>0</v>
      </c>
      <c r="J59" s="172"/>
      <c r="K59" s="172"/>
      <c r="L59" s="172"/>
      <c r="M59" s="172"/>
      <c r="N59" s="172"/>
    </row>
    <row r="60" spans="1:15" ht="15" customHeight="1" x14ac:dyDescent="0.2">
      <c r="A60" s="181" t="s">
        <v>16</v>
      </c>
      <c r="B60" s="182">
        <f t="shared" si="3"/>
        <v>369</v>
      </c>
      <c r="C60" s="183">
        <v>340</v>
      </c>
      <c r="D60" s="183">
        <v>29</v>
      </c>
      <c r="E60" s="182">
        <f>SUM(F60:G60)</f>
        <v>5</v>
      </c>
      <c r="F60" s="183">
        <v>5</v>
      </c>
      <c r="G60" s="184">
        <v>0</v>
      </c>
      <c r="J60" s="172"/>
      <c r="K60" s="172"/>
      <c r="L60" s="172"/>
      <c r="M60" s="172"/>
      <c r="N60" s="172"/>
    </row>
    <row r="61" spans="1:15" ht="15" customHeight="1" x14ac:dyDescent="0.2">
      <c r="A61" s="150" t="s">
        <v>17</v>
      </c>
      <c r="B61" s="151">
        <f t="shared" si="3"/>
        <v>447</v>
      </c>
      <c r="C61" s="153">
        <v>417</v>
      </c>
      <c r="D61" s="153">
        <v>30</v>
      </c>
      <c r="E61" s="151">
        <f>SUM(F61:G61)</f>
        <v>2</v>
      </c>
      <c r="F61" s="153">
        <v>2</v>
      </c>
      <c r="G61" s="184">
        <v>0</v>
      </c>
      <c r="J61" s="172"/>
      <c r="K61" s="172"/>
      <c r="L61" s="172"/>
      <c r="M61" s="172"/>
      <c r="N61" s="172"/>
    </row>
    <row r="62" spans="1:15" ht="15" customHeight="1" x14ac:dyDescent="0.2">
      <c r="A62" s="181" t="s">
        <v>18</v>
      </c>
      <c r="B62" s="182">
        <f t="shared" si="3"/>
        <v>480</v>
      </c>
      <c r="C62" s="183">
        <v>447</v>
      </c>
      <c r="D62" s="183">
        <v>33</v>
      </c>
      <c r="E62" s="182">
        <f>SUM(F62:G62)</f>
        <v>3</v>
      </c>
      <c r="F62" s="183">
        <v>3</v>
      </c>
      <c r="G62" s="184">
        <v>0</v>
      </c>
      <c r="J62" s="172"/>
      <c r="K62" s="172"/>
      <c r="L62" s="172"/>
      <c r="M62" s="172"/>
      <c r="N62" s="172"/>
    </row>
    <row r="63" spans="1:15" ht="15" hidden="1" customHeight="1" x14ac:dyDescent="0.2">
      <c r="A63" s="150" t="s">
        <v>19</v>
      </c>
      <c r="B63" s="151">
        <f t="shared" si="3"/>
        <v>0</v>
      </c>
      <c r="C63" s="153"/>
      <c r="D63" s="153"/>
      <c r="E63" s="151">
        <f>SUM(F63:G63)</f>
        <v>0</v>
      </c>
      <c r="F63" s="153"/>
      <c r="G63" s="185"/>
      <c r="K63" s="172"/>
      <c r="L63" s="172"/>
      <c r="M63" s="172"/>
      <c r="N63" s="172"/>
    </row>
    <row r="64" spans="1:15" ht="15" hidden="1" customHeight="1" x14ac:dyDescent="0.2">
      <c r="A64" s="181" t="s">
        <v>44</v>
      </c>
      <c r="B64" s="182">
        <f t="shared" si="3"/>
        <v>0</v>
      </c>
      <c r="C64" s="183"/>
      <c r="D64" s="183"/>
      <c r="E64" s="182">
        <f t="shared" si="4"/>
        <v>0</v>
      </c>
      <c r="F64" s="183"/>
      <c r="G64" s="184"/>
      <c r="K64" s="172"/>
      <c r="L64" s="172"/>
      <c r="M64" s="172"/>
      <c r="N64" s="172"/>
    </row>
    <row r="65" spans="1:15" ht="15" hidden="1" customHeight="1" x14ac:dyDescent="0.2">
      <c r="A65" s="150" t="s">
        <v>20</v>
      </c>
      <c r="B65" s="151">
        <f t="shared" si="3"/>
        <v>0</v>
      </c>
      <c r="C65" s="153"/>
      <c r="D65" s="153"/>
      <c r="E65" s="151">
        <f>SUM(F65:G65)</f>
        <v>0</v>
      </c>
      <c r="F65" s="153"/>
      <c r="G65" s="185"/>
      <c r="K65" s="172"/>
      <c r="L65" s="172"/>
      <c r="M65" s="172"/>
      <c r="N65" s="172"/>
    </row>
    <row r="66" spans="1:15" ht="13.5" hidden="1" customHeight="1" x14ac:dyDescent="0.2">
      <c r="A66" s="189" t="s">
        <v>21</v>
      </c>
      <c r="B66" s="190">
        <f t="shared" si="3"/>
        <v>0</v>
      </c>
      <c r="C66" s="191"/>
      <c r="D66" s="191"/>
      <c r="E66" s="190">
        <f>SUM(F66:G66)</f>
        <v>0</v>
      </c>
      <c r="F66" s="191"/>
      <c r="G66" s="192"/>
      <c r="K66" s="172"/>
      <c r="L66" s="172"/>
      <c r="M66" s="172"/>
      <c r="N66" s="172"/>
    </row>
    <row r="67" spans="1:15" ht="15" customHeight="1" x14ac:dyDescent="0.2">
      <c r="A67" s="106" t="s">
        <v>5</v>
      </c>
      <c r="B67" s="129">
        <f t="shared" ref="B67:G67" si="5">SUM(B55:B66)</f>
        <v>3078</v>
      </c>
      <c r="C67" s="129">
        <f t="shared" si="5"/>
        <v>2834</v>
      </c>
      <c r="D67" s="129">
        <f t="shared" si="5"/>
        <v>244</v>
      </c>
      <c r="E67" s="129">
        <f t="shared" si="5"/>
        <v>38</v>
      </c>
      <c r="F67" s="129">
        <f t="shared" si="5"/>
        <v>38</v>
      </c>
      <c r="G67" s="129">
        <f t="shared" si="5"/>
        <v>0</v>
      </c>
      <c r="J67" s="172"/>
      <c r="K67" s="172" t="s">
        <v>59</v>
      </c>
      <c r="L67" s="172"/>
      <c r="M67" s="172"/>
      <c r="N67" s="172"/>
      <c r="O67" s="172"/>
    </row>
    <row r="68" spans="1:15" ht="15" customHeight="1" thickBot="1" x14ac:dyDescent="0.25">
      <c r="A68" s="131" t="s">
        <v>22</v>
      </c>
      <c r="B68" s="193">
        <f>SUM(C68:D68)</f>
        <v>1</v>
      </c>
      <c r="C68" s="193">
        <f>+C67/B67</f>
        <v>0.9207277452891488</v>
      </c>
      <c r="D68" s="193">
        <f>+D67/B67</f>
        <v>7.9272254710851198E-2</v>
      </c>
      <c r="E68" s="193">
        <f>SUM(F68:G68)</f>
        <v>1</v>
      </c>
      <c r="F68" s="193">
        <f>F67/E67</f>
        <v>1</v>
      </c>
      <c r="G68" s="193">
        <f>G67/E67</f>
        <v>0</v>
      </c>
      <c r="J68" s="172"/>
      <c r="K68" s="172"/>
      <c r="L68" s="172"/>
      <c r="M68" s="172"/>
      <c r="N68" s="172"/>
      <c r="O68" s="172"/>
    </row>
    <row r="69" spans="1:15" x14ac:dyDescent="0.2">
      <c r="A69" s="194"/>
      <c r="B69" s="195"/>
      <c r="C69" s="195"/>
      <c r="D69" s="195"/>
      <c r="E69" s="195"/>
      <c r="F69" s="195"/>
      <c r="G69" s="195"/>
    </row>
    <row r="70" spans="1:15" ht="19.5" customHeight="1" x14ac:dyDescent="0.2">
      <c r="A70" s="194"/>
      <c r="B70" s="195"/>
      <c r="C70" s="195"/>
      <c r="D70" s="195"/>
      <c r="E70" s="195"/>
      <c r="F70" s="195"/>
      <c r="G70" s="195"/>
    </row>
    <row r="71" spans="1:15" ht="13.15" customHeight="1" x14ac:dyDescent="0.3">
      <c r="A71" s="169" t="s">
        <v>76</v>
      </c>
      <c r="B71" s="195"/>
      <c r="C71" s="195"/>
      <c r="D71" s="196"/>
      <c r="E71" s="195"/>
      <c r="F71" s="195"/>
      <c r="G71" s="196"/>
    </row>
    <row r="72" spans="1:15" ht="1.9" hidden="1" customHeight="1" x14ac:dyDescent="0.2">
      <c r="A72" s="194"/>
      <c r="B72" s="195"/>
      <c r="C72" s="195"/>
      <c r="D72" s="195"/>
      <c r="E72" s="195"/>
      <c r="F72" s="195"/>
      <c r="G72" s="195"/>
    </row>
    <row r="73" spans="1:15" ht="23.25" customHeight="1" x14ac:dyDescent="0.3">
      <c r="A73" s="245" t="s">
        <v>4</v>
      </c>
      <c r="B73" s="245" t="s">
        <v>5</v>
      </c>
      <c r="C73" s="245" t="s">
        <v>32</v>
      </c>
      <c r="D73" s="245"/>
      <c r="E73" s="245"/>
      <c r="F73" s="245" t="s">
        <v>5</v>
      </c>
      <c r="G73" s="245" t="s">
        <v>58</v>
      </c>
      <c r="H73" s="245"/>
      <c r="I73" s="245"/>
      <c r="K73" s="178"/>
      <c r="L73" s="197"/>
      <c r="M73" s="197"/>
      <c r="N73" s="197"/>
      <c r="O73" s="197"/>
    </row>
    <row r="74" spans="1:15" ht="16.5" x14ac:dyDescent="0.3">
      <c r="A74" s="245"/>
      <c r="B74" s="245"/>
      <c r="C74" s="176" t="s">
        <v>8</v>
      </c>
      <c r="D74" s="176" t="s">
        <v>9</v>
      </c>
      <c r="E74" s="176" t="s">
        <v>10</v>
      </c>
      <c r="F74" s="245"/>
      <c r="G74" s="176" t="s">
        <v>8</v>
      </c>
      <c r="H74" s="176" t="s">
        <v>9</v>
      </c>
      <c r="I74" s="176" t="s">
        <v>10</v>
      </c>
      <c r="K74" s="178"/>
      <c r="L74" s="172"/>
      <c r="N74" s="172"/>
      <c r="O74" s="172"/>
    </row>
    <row r="75" spans="1:15" ht="15" customHeight="1" x14ac:dyDescent="0.3">
      <c r="A75" s="145" t="s">
        <v>11</v>
      </c>
      <c r="B75" s="146">
        <f>SUM(C75:E75)</f>
        <v>359</v>
      </c>
      <c r="C75" s="148">
        <v>12</v>
      </c>
      <c r="D75" s="148">
        <v>80</v>
      </c>
      <c r="E75" s="148">
        <v>267</v>
      </c>
      <c r="F75" s="146">
        <f>SUM(G75:I75)</f>
        <v>2</v>
      </c>
      <c r="G75" s="180">
        <v>0</v>
      </c>
      <c r="H75" s="180">
        <v>0</v>
      </c>
      <c r="I75" s="180">
        <v>2</v>
      </c>
      <c r="K75" s="178"/>
      <c r="L75" s="172"/>
      <c r="M75" s="172"/>
      <c r="N75" s="172"/>
      <c r="O75" s="172"/>
    </row>
    <row r="76" spans="1:15" ht="15" customHeight="1" x14ac:dyDescent="0.2">
      <c r="A76" s="181" t="s">
        <v>12</v>
      </c>
      <c r="B76" s="146">
        <f t="shared" ref="B76:B82" si="6">SUM(C76:E76)</f>
        <v>298</v>
      </c>
      <c r="C76" s="183">
        <v>13</v>
      </c>
      <c r="D76" s="183">
        <v>49</v>
      </c>
      <c r="E76" s="183">
        <v>236</v>
      </c>
      <c r="F76" s="146">
        <f t="shared" ref="F76:F82" si="7">SUM(G76:I76)</f>
        <v>5</v>
      </c>
      <c r="G76" s="184">
        <v>0</v>
      </c>
      <c r="H76" s="184">
        <v>0</v>
      </c>
      <c r="I76" s="184">
        <v>5</v>
      </c>
    </row>
    <row r="77" spans="1:15" ht="15" customHeight="1" x14ac:dyDescent="0.2">
      <c r="A77" s="150" t="s">
        <v>13</v>
      </c>
      <c r="B77" s="146">
        <f t="shared" si="6"/>
        <v>347</v>
      </c>
      <c r="C77" s="153">
        <v>9</v>
      </c>
      <c r="D77" s="153">
        <v>55</v>
      </c>
      <c r="E77" s="153">
        <v>283</v>
      </c>
      <c r="F77" s="146">
        <f t="shared" si="7"/>
        <v>0</v>
      </c>
      <c r="G77" s="185">
        <v>0</v>
      </c>
      <c r="H77" s="185">
        <v>0</v>
      </c>
      <c r="I77" s="185">
        <v>0</v>
      </c>
    </row>
    <row r="78" spans="1:15" ht="15" customHeight="1" x14ac:dyDescent="0.3">
      <c r="A78" s="181" t="s">
        <v>14</v>
      </c>
      <c r="B78" s="146">
        <f t="shared" si="6"/>
        <v>381</v>
      </c>
      <c r="C78" s="183">
        <v>7</v>
      </c>
      <c r="D78" s="183">
        <v>70</v>
      </c>
      <c r="E78" s="183">
        <v>304</v>
      </c>
      <c r="F78" s="146">
        <f t="shared" si="7"/>
        <v>6</v>
      </c>
      <c r="G78" s="184">
        <v>0</v>
      </c>
      <c r="H78" s="184">
        <v>0</v>
      </c>
      <c r="I78" s="184">
        <v>6</v>
      </c>
      <c r="K78" s="178"/>
      <c r="L78" s="172"/>
      <c r="M78" s="172"/>
      <c r="N78" s="172"/>
      <c r="O78" s="172"/>
    </row>
    <row r="79" spans="1:15" ht="15" customHeight="1" x14ac:dyDescent="0.3">
      <c r="A79" s="150" t="s">
        <v>15</v>
      </c>
      <c r="B79" s="146">
        <f t="shared" si="6"/>
        <v>397</v>
      </c>
      <c r="C79" s="153">
        <v>9</v>
      </c>
      <c r="D79" s="153">
        <v>77</v>
      </c>
      <c r="E79" s="153">
        <v>311</v>
      </c>
      <c r="F79" s="146">
        <f t="shared" si="7"/>
        <v>15</v>
      </c>
      <c r="G79" s="185">
        <v>0</v>
      </c>
      <c r="H79" s="199">
        <v>4</v>
      </c>
      <c r="I79" s="199">
        <v>11</v>
      </c>
      <c r="K79" s="178"/>
      <c r="L79" s="172"/>
      <c r="M79" s="172"/>
      <c r="N79" s="172"/>
      <c r="O79" s="172"/>
    </row>
    <row r="80" spans="1:15" ht="15" customHeight="1" x14ac:dyDescent="0.3">
      <c r="A80" s="150" t="s">
        <v>16</v>
      </c>
      <c r="B80" s="146">
        <f t="shared" si="6"/>
        <v>369</v>
      </c>
      <c r="C80" s="183">
        <v>11</v>
      </c>
      <c r="D80" s="183">
        <v>73</v>
      </c>
      <c r="E80" s="183">
        <v>285</v>
      </c>
      <c r="F80" s="146">
        <f t="shared" si="7"/>
        <v>5</v>
      </c>
      <c r="G80" s="184">
        <v>0</v>
      </c>
      <c r="H80" s="184">
        <v>0</v>
      </c>
      <c r="I80" s="184">
        <v>5</v>
      </c>
      <c r="K80" s="178"/>
      <c r="L80" s="172"/>
      <c r="M80" s="172"/>
      <c r="N80" s="172"/>
      <c r="O80" s="172"/>
    </row>
    <row r="81" spans="1:15" ht="15" customHeight="1" x14ac:dyDescent="0.3">
      <c r="A81" s="150" t="s">
        <v>17</v>
      </c>
      <c r="B81" s="146">
        <f t="shared" si="6"/>
        <v>447</v>
      </c>
      <c r="C81" s="153">
        <v>6</v>
      </c>
      <c r="D81" s="153">
        <v>67</v>
      </c>
      <c r="E81" s="153">
        <v>374</v>
      </c>
      <c r="F81" s="146">
        <f t="shared" si="7"/>
        <v>2</v>
      </c>
      <c r="G81" s="184">
        <v>0</v>
      </c>
      <c r="H81" s="184">
        <v>1</v>
      </c>
      <c r="I81" s="199">
        <v>1</v>
      </c>
      <c r="K81" s="178"/>
      <c r="L81" s="172"/>
      <c r="M81" s="172"/>
      <c r="N81" s="172"/>
      <c r="O81" s="172"/>
    </row>
    <row r="82" spans="1:15" ht="15" customHeight="1" x14ac:dyDescent="0.3">
      <c r="A82" s="181" t="s">
        <v>18</v>
      </c>
      <c r="B82" s="146">
        <f t="shared" si="6"/>
        <v>480</v>
      </c>
      <c r="C82" s="183">
        <v>12</v>
      </c>
      <c r="D82" s="183">
        <v>80</v>
      </c>
      <c r="E82" s="183">
        <v>388</v>
      </c>
      <c r="F82" s="146">
        <f t="shared" si="7"/>
        <v>3</v>
      </c>
      <c r="G82" s="184">
        <v>0</v>
      </c>
      <c r="H82" s="184">
        <v>0</v>
      </c>
      <c r="I82" s="184">
        <v>3</v>
      </c>
      <c r="K82" s="178"/>
      <c r="L82" s="172"/>
      <c r="M82" s="172"/>
      <c r="N82" s="172"/>
      <c r="O82" s="172"/>
    </row>
    <row r="83" spans="1:15" ht="15" hidden="1" customHeight="1" x14ac:dyDescent="0.3">
      <c r="A83" s="150" t="s">
        <v>60</v>
      </c>
      <c r="B83" s="151">
        <f>SUM(C83:E83)</f>
        <v>0</v>
      </c>
      <c r="C83" s="153"/>
      <c r="D83" s="153"/>
      <c r="E83" s="153"/>
      <c r="F83" s="151">
        <f t="shared" ref="F83:F86" si="8">SUM(G83:I83)</f>
        <v>0</v>
      </c>
      <c r="G83" s="185"/>
      <c r="H83" s="199"/>
      <c r="I83" s="199"/>
      <c r="K83" s="178"/>
      <c r="L83" s="172"/>
      <c r="M83" s="172"/>
      <c r="N83" s="172"/>
      <c r="O83" s="172"/>
    </row>
    <row r="84" spans="1:15" ht="15" hidden="1" customHeight="1" x14ac:dyDescent="0.3">
      <c r="A84" s="181" t="s">
        <v>44</v>
      </c>
      <c r="B84" s="182">
        <f>SUM(C84:E84)</f>
        <v>0</v>
      </c>
      <c r="C84" s="183"/>
      <c r="D84" s="183"/>
      <c r="E84" s="183"/>
      <c r="F84" s="182">
        <f t="shared" si="8"/>
        <v>0</v>
      </c>
      <c r="G84" s="184"/>
      <c r="H84" s="184"/>
      <c r="I84" s="184"/>
      <c r="K84" s="178"/>
      <c r="L84" s="172"/>
      <c r="M84" s="172"/>
      <c r="N84" s="172"/>
      <c r="O84" s="172"/>
    </row>
    <row r="85" spans="1:15" ht="15" hidden="1" customHeight="1" x14ac:dyDescent="0.3">
      <c r="A85" s="150" t="s">
        <v>20</v>
      </c>
      <c r="B85" s="151">
        <f>SUM(C85:E85)</f>
        <v>0</v>
      </c>
      <c r="C85" s="153"/>
      <c r="D85" s="153"/>
      <c r="E85" s="153"/>
      <c r="F85" s="151">
        <f t="shared" si="8"/>
        <v>0</v>
      </c>
      <c r="G85" s="185"/>
      <c r="H85" s="199"/>
      <c r="I85" s="199"/>
      <c r="K85" s="178"/>
      <c r="L85" s="172"/>
      <c r="M85" s="172"/>
      <c r="N85" s="172"/>
      <c r="O85" s="172"/>
    </row>
    <row r="86" spans="1:15" ht="13.9" hidden="1" customHeight="1" x14ac:dyDescent="0.3">
      <c r="A86" s="189" t="s">
        <v>21</v>
      </c>
      <c r="B86" s="156">
        <f>SUM(C86:E86)</f>
        <v>0</v>
      </c>
      <c r="C86" s="158"/>
      <c r="D86" s="158"/>
      <c r="E86" s="158"/>
      <c r="F86" s="156">
        <f t="shared" si="8"/>
        <v>0</v>
      </c>
      <c r="G86" s="200"/>
      <c r="H86" s="201"/>
      <c r="I86" s="201"/>
      <c r="K86" s="178"/>
      <c r="L86" s="172"/>
      <c r="M86" s="172"/>
      <c r="N86" s="172"/>
      <c r="O86" s="172"/>
    </row>
    <row r="87" spans="1:15" ht="16.899999999999999" customHeight="1" x14ac:dyDescent="0.3">
      <c r="A87" s="106" t="s">
        <v>5</v>
      </c>
      <c r="B87" s="129">
        <f>SUM(B75:B86)</f>
        <v>3078</v>
      </c>
      <c r="C87" s="129">
        <f t="shared" ref="C87:I87" si="9">SUM(C75:C86)</f>
        <v>79</v>
      </c>
      <c r="D87" s="129">
        <f t="shared" si="9"/>
        <v>551</v>
      </c>
      <c r="E87" s="129">
        <f t="shared" si="9"/>
        <v>2448</v>
      </c>
      <c r="F87" s="129">
        <f t="shared" si="9"/>
        <v>38</v>
      </c>
      <c r="G87" s="129">
        <f t="shared" si="9"/>
        <v>0</v>
      </c>
      <c r="H87" s="129">
        <f t="shared" si="9"/>
        <v>5</v>
      </c>
      <c r="I87" s="129">
        <f t="shared" si="9"/>
        <v>33</v>
      </c>
      <c r="K87" s="178"/>
      <c r="L87" s="172"/>
      <c r="M87" s="172"/>
      <c r="N87" s="172"/>
      <c r="O87" s="172"/>
    </row>
    <row r="88" spans="1:15" ht="16.899999999999999" customHeight="1" thickBot="1" x14ac:dyDescent="0.35">
      <c r="A88" s="202" t="s">
        <v>22</v>
      </c>
      <c r="B88" s="203">
        <f>SUM(C88:E88)</f>
        <v>1</v>
      </c>
      <c r="C88" s="203">
        <f>+C87/B87</f>
        <v>2.5666016894087068E-2</v>
      </c>
      <c r="D88" s="203">
        <f>+D87/B87</f>
        <v>0.17901234567901234</v>
      </c>
      <c r="E88" s="203">
        <f>+E87/B87</f>
        <v>0.79532163742690054</v>
      </c>
      <c r="F88" s="203">
        <f>SUM(G88:I88)</f>
        <v>1</v>
      </c>
      <c r="G88" s="203">
        <f>+G87/F87</f>
        <v>0</v>
      </c>
      <c r="H88" s="203">
        <f>+H87/F87</f>
        <v>0.13157894736842105</v>
      </c>
      <c r="I88" s="203">
        <f>+I87/F87</f>
        <v>0.86842105263157898</v>
      </c>
      <c r="K88" s="178"/>
      <c r="L88" s="172"/>
      <c r="M88" s="172"/>
      <c r="N88" s="172"/>
      <c r="O88" s="172"/>
    </row>
    <row r="89" spans="1:15" ht="2.4500000000000002" customHeight="1" x14ac:dyDescent="0.3">
      <c r="K89" s="178"/>
      <c r="L89" s="172"/>
      <c r="M89" s="172"/>
      <c r="N89" s="172"/>
      <c r="O89" s="172"/>
    </row>
    <row r="90" spans="1:15" ht="15" customHeight="1" x14ac:dyDescent="0.3">
      <c r="A90" s="214" t="s">
        <v>77</v>
      </c>
      <c r="B90" s="137"/>
      <c r="C90" s="137"/>
      <c r="D90" s="137"/>
      <c r="E90" s="137"/>
      <c r="F90" s="204"/>
      <c r="G90" s="204"/>
      <c r="H90" s="204"/>
      <c r="I90" s="204"/>
      <c r="J90" s="204"/>
    </row>
    <row r="91" spans="1:15" ht="2.25" customHeight="1" x14ac:dyDescent="0.2">
      <c r="A91" s="140"/>
      <c r="B91" s="140"/>
      <c r="C91" s="140"/>
      <c r="D91" s="140"/>
      <c r="E91" s="140"/>
    </row>
    <row r="92" spans="1:15" ht="1.5" customHeight="1" x14ac:dyDescent="0.2"/>
    <row r="93" spans="1:15" x14ac:dyDescent="0.2">
      <c r="A93" s="246" t="s">
        <v>24</v>
      </c>
      <c r="B93" s="246" t="s">
        <v>8</v>
      </c>
      <c r="C93" s="246"/>
      <c r="D93" s="246"/>
      <c r="E93" s="246" t="s">
        <v>9</v>
      </c>
      <c r="F93" s="246"/>
      <c r="G93" s="246"/>
      <c r="H93" s="246" t="s">
        <v>10</v>
      </c>
      <c r="I93" s="246"/>
      <c r="J93" s="246"/>
    </row>
    <row r="94" spans="1:15" x14ac:dyDescent="0.2">
      <c r="A94" s="246"/>
      <c r="B94" s="247" t="s">
        <v>79</v>
      </c>
      <c r="C94" s="247"/>
      <c r="D94" s="205" t="s">
        <v>22</v>
      </c>
      <c r="E94" s="247" t="s">
        <v>79</v>
      </c>
      <c r="F94" s="247"/>
      <c r="G94" s="205" t="s">
        <v>22</v>
      </c>
      <c r="H94" s="247" t="s">
        <v>79</v>
      </c>
      <c r="I94" s="247"/>
      <c r="J94" s="205" t="s">
        <v>22</v>
      </c>
    </row>
    <row r="95" spans="1:15" ht="15" customHeight="1" x14ac:dyDescent="0.2">
      <c r="A95" s="258" t="s">
        <v>78</v>
      </c>
      <c r="B95" s="257" t="s">
        <v>39</v>
      </c>
      <c r="C95" s="257"/>
      <c r="D95" s="218">
        <v>0.94599999999999995</v>
      </c>
      <c r="E95" s="257" t="s">
        <v>39</v>
      </c>
      <c r="F95" s="257"/>
      <c r="G95" s="218">
        <v>0.93500000000000005</v>
      </c>
      <c r="H95" s="257" t="s">
        <v>39</v>
      </c>
      <c r="I95" s="257"/>
      <c r="J95" s="218">
        <v>0.85199999999999998</v>
      </c>
    </row>
    <row r="96" spans="1:15" ht="15" customHeight="1" thickBot="1" x14ac:dyDescent="0.25">
      <c r="A96" s="259"/>
      <c r="B96" s="248" t="s">
        <v>85</v>
      </c>
      <c r="C96" s="248"/>
      <c r="D96" s="217">
        <v>5.3999999999999999E-2</v>
      </c>
      <c r="E96" s="248" t="s">
        <v>85</v>
      </c>
      <c r="F96" s="248"/>
      <c r="G96" s="217">
        <v>6.5000000000000002E-2</v>
      </c>
      <c r="H96" s="248" t="s">
        <v>85</v>
      </c>
      <c r="I96" s="248"/>
      <c r="J96" s="217">
        <v>0.14799999999999999</v>
      </c>
    </row>
    <row r="97" spans="1:15" ht="15" customHeight="1" x14ac:dyDescent="0.2">
      <c r="A97" s="249" t="s">
        <v>26</v>
      </c>
      <c r="B97" s="257" t="s">
        <v>39</v>
      </c>
      <c r="C97" s="257"/>
      <c r="D97" s="218">
        <v>0.90400000000000003</v>
      </c>
      <c r="E97" s="257" t="s">
        <v>39</v>
      </c>
      <c r="F97" s="257"/>
      <c r="G97" s="218">
        <v>0.83799999999999997</v>
      </c>
      <c r="H97" s="257" t="s">
        <v>39</v>
      </c>
      <c r="I97" s="257"/>
      <c r="J97" s="218">
        <v>0.70799999999999996</v>
      </c>
      <c r="N97" s="172"/>
      <c r="O97" s="172"/>
    </row>
    <row r="98" spans="1:15" ht="15" customHeight="1" thickBot="1" x14ac:dyDescent="0.25">
      <c r="A98" s="253"/>
      <c r="B98" s="248" t="s">
        <v>85</v>
      </c>
      <c r="C98" s="248"/>
      <c r="D98" s="219">
        <v>9.6000000000000002E-2</v>
      </c>
      <c r="E98" s="248" t="s">
        <v>85</v>
      </c>
      <c r="F98" s="248"/>
      <c r="G98" s="219">
        <v>0.16200000000000001</v>
      </c>
      <c r="H98" s="248" t="s">
        <v>85</v>
      </c>
      <c r="I98" s="248"/>
      <c r="J98" s="219">
        <v>0.29199999999999998</v>
      </c>
      <c r="L98" s="206"/>
      <c r="M98" s="206"/>
      <c r="N98" s="206"/>
      <c r="O98" s="206"/>
    </row>
    <row r="99" spans="1:15" ht="15" customHeight="1" x14ac:dyDescent="0.2">
      <c r="A99" s="249" t="s">
        <v>27</v>
      </c>
      <c r="B99" s="251" t="s">
        <v>39</v>
      </c>
      <c r="C99" s="251"/>
      <c r="D99" s="220">
        <v>0.90600000000000003</v>
      </c>
      <c r="E99" s="251" t="s">
        <v>39</v>
      </c>
      <c r="F99" s="251"/>
      <c r="G99" s="220">
        <v>0.84699999999999998</v>
      </c>
      <c r="H99" s="251" t="s">
        <v>39</v>
      </c>
      <c r="I99" s="251"/>
      <c r="J99" s="220">
        <v>0.64200000000000002</v>
      </c>
      <c r="O99" s="172"/>
    </row>
    <row r="100" spans="1:15" ht="15" customHeight="1" thickBot="1" x14ac:dyDescent="0.35">
      <c r="A100" s="253"/>
      <c r="B100" s="248" t="s">
        <v>85</v>
      </c>
      <c r="C100" s="248"/>
      <c r="D100" s="217">
        <v>9.4E-2</v>
      </c>
      <c r="E100" s="248" t="s">
        <v>85</v>
      </c>
      <c r="F100" s="248"/>
      <c r="G100" s="217">
        <v>0.153</v>
      </c>
      <c r="H100" s="248" t="s">
        <v>85</v>
      </c>
      <c r="I100" s="248"/>
      <c r="J100" s="217">
        <v>0.35799999999999998</v>
      </c>
      <c r="N100" s="172"/>
      <c r="O100" s="207"/>
    </row>
    <row r="101" spans="1:15" ht="15" customHeight="1" x14ac:dyDescent="0.2">
      <c r="A101" s="249" t="s">
        <v>28</v>
      </c>
      <c r="B101" s="251" t="s">
        <v>39</v>
      </c>
      <c r="C101" s="251"/>
      <c r="D101" s="220">
        <v>0.23</v>
      </c>
      <c r="E101" s="251" t="s">
        <v>80</v>
      </c>
      <c r="F101" s="251"/>
      <c r="G101" s="220">
        <v>0.17</v>
      </c>
      <c r="H101" s="251" t="s">
        <v>80</v>
      </c>
      <c r="I101" s="251"/>
      <c r="J101" s="218">
        <v>0.13200000000000001</v>
      </c>
      <c r="N101" s="172"/>
      <c r="O101" s="172"/>
    </row>
    <row r="102" spans="1:15" ht="15" customHeight="1" thickBot="1" x14ac:dyDescent="0.35">
      <c r="A102" s="250"/>
      <c r="B102" s="248" t="s">
        <v>85</v>
      </c>
      <c r="C102" s="248"/>
      <c r="D102" s="217">
        <v>0.77</v>
      </c>
      <c r="E102" s="252" t="s">
        <v>86</v>
      </c>
      <c r="F102" s="252"/>
      <c r="G102" s="217">
        <v>0.83</v>
      </c>
      <c r="H102" s="252" t="s">
        <v>86</v>
      </c>
      <c r="I102" s="252"/>
      <c r="J102" s="217">
        <v>0.86799999999999999</v>
      </c>
      <c r="N102" s="178"/>
      <c r="O102" s="208"/>
    </row>
    <row r="103" spans="1:15" ht="16.5" x14ac:dyDescent="0.3">
      <c r="A103" s="166" t="s">
        <v>69</v>
      </c>
      <c r="B103" s="209"/>
      <c r="C103" s="209"/>
      <c r="D103" s="210"/>
      <c r="E103" s="209"/>
      <c r="F103" s="209"/>
      <c r="G103" s="210"/>
      <c r="H103" s="209"/>
      <c r="I103" s="209"/>
      <c r="J103" s="210"/>
      <c r="N103" s="178"/>
      <c r="O103" s="208"/>
    </row>
    <row r="104" spans="1:15" ht="11.45" customHeight="1" x14ac:dyDescent="0.25">
      <c r="A104" s="211" t="s">
        <v>81</v>
      </c>
      <c r="N104" s="172"/>
      <c r="O104" s="172"/>
    </row>
    <row r="105" spans="1:15" ht="11.45" customHeight="1" x14ac:dyDescent="0.25">
      <c r="A105" s="211" t="s">
        <v>82</v>
      </c>
    </row>
    <row r="106" spans="1:15" ht="0.6" customHeight="1" x14ac:dyDescent="0.25">
      <c r="A106" s="211"/>
      <c r="B106" s="130"/>
      <c r="C106" s="130"/>
    </row>
    <row r="107" spans="1:15" ht="11.45" customHeight="1" x14ac:dyDescent="0.25">
      <c r="A107" s="212" t="s">
        <v>65</v>
      </c>
    </row>
    <row r="108" spans="1:15" ht="11.45" customHeight="1" x14ac:dyDescent="0.2">
      <c r="A108" s="213" t="s">
        <v>66</v>
      </c>
    </row>
  </sheetData>
  <mergeCells count="48">
    <mergeCell ref="B98:C98"/>
    <mergeCell ref="A93:A94"/>
    <mergeCell ref="B93:D93"/>
    <mergeCell ref="E93:G93"/>
    <mergeCell ref="E97:F97"/>
    <mergeCell ref="A97:A98"/>
    <mergeCell ref="A95:A96"/>
    <mergeCell ref="B97:C97"/>
    <mergeCell ref="B95:C95"/>
    <mergeCell ref="B96:C96"/>
    <mergeCell ref="E96:F96"/>
    <mergeCell ref="K55:O55"/>
    <mergeCell ref="F53:G53"/>
    <mergeCell ref="E53:E54"/>
    <mergeCell ref="H94:I94"/>
    <mergeCell ref="H102:I102"/>
    <mergeCell ref="H97:I97"/>
    <mergeCell ref="E98:F98"/>
    <mergeCell ref="H98:I98"/>
    <mergeCell ref="E99:F99"/>
    <mergeCell ref="E95:F95"/>
    <mergeCell ref="H95:I95"/>
    <mergeCell ref="H96:I96"/>
    <mergeCell ref="A39:A40"/>
    <mergeCell ref="B39:C39"/>
    <mergeCell ref="A53:A54"/>
    <mergeCell ref="B53:B54"/>
    <mergeCell ref="C53:D53"/>
    <mergeCell ref="B100:C100"/>
    <mergeCell ref="E100:F100"/>
    <mergeCell ref="H100:I100"/>
    <mergeCell ref="A101:A102"/>
    <mergeCell ref="B101:C101"/>
    <mergeCell ref="E101:F101"/>
    <mergeCell ref="H101:I101"/>
    <mergeCell ref="B102:C102"/>
    <mergeCell ref="E102:F102"/>
    <mergeCell ref="A99:A100"/>
    <mergeCell ref="B99:C99"/>
    <mergeCell ref="H99:I99"/>
    <mergeCell ref="B73:B74"/>
    <mergeCell ref="H93:J93"/>
    <mergeCell ref="B94:C94"/>
    <mergeCell ref="E94:F94"/>
    <mergeCell ref="A73:A74"/>
    <mergeCell ref="C73:E73"/>
    <mergeCell ref="G73:I73"/>
    <mergeCell ref="F73:F74"/>
  </mergeCells>
  <printOptions horizontalCentered="1"/>
  <pageMargins left="0.39370078740157483" right="0.39370078740157483" top="0.55118110236220474" bottom="0.39370078740157483" header="0.31496062992125984" footer="0.31496062992125984"/>
  <pageSetup paperSize="9" scale="68" orientation="landscape" r:id="rId1"/>
  <rowBreaks count="1" manualBreakCount="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2008</vt:lpstr>
      <vt:lpstr>2009</vt:lpstr>
      <vt:lpstr>2019</vt:lpstr>
      <vt:lpstr>'2008'!Área_de_impresión</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2019-02-18T17:01:23Z</cp:lastPrinted>
  <dcterms:created xsi:type="dcterms:W3CDTF">2009-11-04T17:21:08Z</dcterms:created>
  <dcterms:modified xsi:type="dcterms:W3CDTF">2019-09-16T14:44:14Z</dcterms:modified>
</cp:coreProperties>
</file>