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8. Agosto\BV Agosto\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3" l="1"/>
  <c r="B42" i="3"/>
  <c r="B43" i="3"/>
  <c r="B44" i="3"/>
  <c r="M57" i="3" s="1"/>
  <c r="M55" i="3" s="1"/>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<sst xmlns="http://schemas.openxmlformats.org/spreadsheetml/2006/main" count="399" uniqueCount="89">
  <si>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</si>
  <si>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</si>
  <si>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</si>
  <si>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</si>
  <si>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</si>
  <si>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</si>
  <si>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</si>
  <si>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</si>
  <si>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</si>
  <si>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</si>
  <si>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</si>
  <si>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</si>
  <si>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</si>
  <si>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</si>
  <si>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</si>
  <si>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</si>
  <si>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</si>
  <si>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</si>
  <si>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</si>
  <si>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</si>
  <si>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</si>
  <si>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</si>
  <si>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</si>
  <si>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</si>
  <si>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</si>
  <si>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</si>
  <si>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</si>
  <si>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</si>
  <si>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</si>
  <si>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</si>
  <si>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</si>
  <si>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</si>
  <si>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</si>
  <si>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</si>
  <si>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</si>
  <si>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</si>
  <si>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</si>
  <si>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</si>
  <si>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</si>
  <si>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</si>
  <si>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</si>
  <si>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</si>
  <si>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</si>
  <si>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</si>
  <si>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</si>
  <si>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</si>
  <si>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</si>
  <si>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</si>
  <si>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</si>
  <si>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</si>
  <si>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</si>
  <si>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</si>
  <si>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</si>
  <si>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</si>
  <si>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</si>
  <si>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</si>
  <si>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</si>
  <si>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</si>
  <si>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</si>
  <si>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</si>
  <si>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</si>
  <si>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</si>
  <si>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</si>
  <si>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</si>
  <si>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</si>
  <si>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</si>
  <si>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</si>
  <si>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</si>
  <si>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</si>
  <si>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</si>
  <si>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</si>
  <si>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</si>
  <si>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</si>
  <si>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</si>
  <si>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</si>
  <si>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</si>
  <si>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</si>
  <si>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</si>
  <si>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</si>
  <si>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</si>
  <si>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</si>
  <si>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</si>
  <si>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</si>
  <si>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</si>
  <si>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</si>
  <si>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</si>
  <si>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SISEGC - UPPM - AURORA - MIMP</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</si>
  <si>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</si>
  <si>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Agosto</t>
    </r>
    <r>
      <rPr>
        <b/>
        <vertAlign val="superscript"/>
        <sz val="12"/>
        <color theme="0"/>
        <rFont val="Arial Narrow"/>
        <family val="2"/>
      </rPr>
      <t>/2</t>
    </r>
    <r>
      <rPr>
        <b/>
        <sz val="12"/>
        <color theme="0"/>
        <rFont val="Arial Narrow"/>
        <family val="2"/>
      </rPr>
      <t>, 2020 (Preliminar)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</si>
</sst>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41" fillId="2" borderId="0" xfId="0" applyFont="1" applyFill="1" applyAlignment="1">
      <alignment horizontal="left" vertical="center"/>
    </xf>
    <xf numFmtId="9" fontId="22" fillId="6" borderId="0" xfId="2" applyNumberFormat="1" applyFont="1" applyFill="1" applyBorder="1" applyAlignment="1"/>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1" fillId="2" borderId="0" xfId="3" applyFont="1" applyFill="1" applyAlignment="1">
      <alignment horizontal="left" vertical="top"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540621744"/>
        <c:axId val="-540633168"/>
      </c:barChart>
      <c:catAx>
        <c:axId val="-54062174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540633168"/>
        <c:crosses val="autoZero"/>
        <c:auto val="1"/>
        <c:lblAlgn val="ctr"/>
        <c:lblOffset val="100"/>
        <c:noMultiLvlLbl val="0"/>
      </c:catAx>
      <c:valAx>
        <c:axId val="-540633168"/>
        <c:scaling>
          <c:orientation val="minMax"/>
        </c:scaling>
        <c:delete val="1"/>
        <c:axPos val="t"/>
        <c:majorGridlines>
          <c:spPr>
            <a:ln>
              <a:solidFill>
                <a:srgbClr val="FDFD9D"/>
              </a:solidFill>
            </a:ln>
          </c:spPr>
        </c:majorGridlines>
        <c:numFmt formatCode="General" sourceLinked="1"/>
        <c:majorTickMark val="out"/>
        <c:minorTickMark val="none"/>
        <c:tickLblPos val="nextTo"/>
        <c:crossAx val="-540621744"/>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540631536"/>
        <c:axId val="-540636432"/>
      </c:barChart>
      <c:catAx>
        <c:axId val="-5406315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540636432"/>
        <c:crosses val="autoZero"/>
        <c:auto val="1"/>
        <c:lblAlgn val="ctr"/>
        <c:lblOffset val="100"/>
        <c:noMultiLvlLbl val="0"/>
      </c:catAx>
      <c:valAx>
        <c:axId val="-540636432"/>
        <c:scaling>
          <c:orientation val="minMax"/>
        </c:scaling>
        <c:delete val="1"/>
        <c:axPos val="t"/>
        <c:majorGridlines>
          <c:spPr>
            <a:ln>
              <a:solidFill>
                <a:srgbClr val="FDFD9D"/>
              </a:solidFill>
            </a:ln>
          </c:spPr>
        </c:majorGridlines>
        <c:numFmt formatCode="#,##0" sourceLinked="1"/>
        <c:majorTickMark val="out"/>
        <c:minorTickMark val="none"/>
        <c:tickLblPos val="nextTo"/>
        <c:crossAx val="-5406315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31</c:v>
                </c:pt>
                <c:pt idx="1">
                  <c:v>23</c:v>
                </c:pt>
                <c:pt idx="2">
                  <c:v>23</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1585</c:v>
                </c:pt>
                <c:pt idx="1">
                  <c:v>3004</c:v>
                </c:pt>
                <c:pt idx="2">
                  <c:v>2556</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963</c:v>
                </c:pt>
                <c:pt idx="1">
                  <c:v>1739</c:v>
                </c:pt>
                <c:pt idx="2">
                  <c:v>2113</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311</c:v>
                </c:pt>
                <c:pt idx="1">
                  <c:v>1209</c:v>
                </c:pt>
                <c:pt idx="2">
                  <c:v>2375</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540635344"/>
        <c:axId val="-540629904"/>
      </c:barChart>
      <c:catAx>
        <c:axId val="-54063534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540629904"/>
        <c:crosses val="autoZero"/>
        <c:auto val="1"/>
        <c:lblAlgn val="ctr"/>
        <c:lblOffset val="100"/>
        <c:noMultiLvlLbl val="0"/>
      </c:catAx>
      <c:valAx>
        <c:axId val="-540629904"/>
        <c:scaling>
          <c:orientation val="minMax"/>
        </c:scaling>
        <c:delete val="1"/>
        <c:axPos val="b"/>
        <c:numFmt formatCode="#,##0" sourceLinked="1"/>
        <c:majorTickMark val="out"/>
        <c:minorTickMark val="none"/>
        <c:tickLblPos val="nextTo"/>
        <c:crossAx val="-54063534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10393</c:v>
                </c:pt>
                <c:pt idx="1">
                  <c:v>5539</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4994910"/>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169071</xdr:colOff>
      <xdr:row>56</xdr:row>
      <xdr:rowOff>35719</xdr:rowOff>
    </xdr:from>
    <xdr:to>
      <xdr:col>14</xdr:col>
      <xdr:colOff>791372</xdr:colOff>
      <xdr:row>62</xdr:row>
      <xdr:rowOff>180975</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0221" y="9522619"/>
          <a:ext cx="5680076" cy="1288256"/>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428 casos, La Libertad 157 casos, Cusco 93 casos, Junin 87 casos, Arequipa 72 casos, Puno 69 casos, Piura 68 casos, Cajamarca 65 casos, Loreto 65 casos, Callao 64 casos, San Martín 44 casos, Amazonas 39 casos, Huánuco 39 casos, Apurimac 37 casos, Ica 37 casos, Huancavelica 32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75683"/>
          <a:ext cx="2589" cy="1047"/>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528908"/>
          <a:ext cx="419374" cy="622954"/>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8" t="s">
        <v>24</v>
      </c>
      <c r="B33" s="218" t="s">
        <v>5</v>
      </c>
      <c r="C33" s="218"/>
      <c r="D33" s="29" t="s">
        <v>8</v>
      </c>
      <c r="E33" s="30"/>
      <c r="F33" s="29" t="s">
        <v>9</v>
      </c>
      <c r="G33" s="30"/>
      <c r="H33" s="29" t="s">
        <v>10</v>
      </c>
      <c r="I33" s="30"/>
      <c r="K33" s="27"/>
      <c r="L33" s="27"/>
      <c r="M33" s="27"/>
      <c r="N33" s="27"/>
      <c r="O33" s="27"/>
    </row>
    <row r="34" spans="1:15" ht="12.75" customHeight="1" x14ac:dyDescent="0.25">
      <c r="A34" s="218"/>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19" t="s">
        <v>4</v>
      </c>
      <c r="B50" s="220" t="s">
        <v>32</v>
      </c>
      <c r="C50" s="221"/>
      <c r="D50" s="222"/>
      <c r="E50" s="223" t="s">
        <v>33</v>
      </c>
      <c r="J50" s="42"/>
    </row>
    <row r="51" spans="1:10" ht="17.25" customHeight="1" x14ac:dyDescent="0.2">
      <c r="A51" s="219"/>
      <c r="B51" s="50" t="s">
        <v>5</v>
      </c>
      <c r="C51" s="50" t="s">
        <v>34</v>
      </c>
      <c r="D51" s="50" t="s">
        <v>35</v>
      </c>
      <c r="E51" s="224"/>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8" t="s">
        <v>24</v>
      </c>
      <c r="B72" s="218" t="s">
        <v>8</v>
      </c>
      <c r="C72" s="218"/>
      <c r="D72" s="218"/>
      <c r="E72" s="218" t="s">
        <v>9</v>
      </c>
      <c r="F72" s="218"/>
      <c r="G72" s="218"/>
      <c r="H72" s="218" t="s">
        <v>10</v>
      </c>
      <c r="I72" s="218"/>
      <c r="J72" s="218"/>
    </row>
    <row r="73" spans="1:10" ht="19.5" customHeight="1" x14ac:dyDescent="0.2">
      <c r="A73" s="218"/>
      <c r="B73" s="225" t="s">
        <v>38</v>
      </c>
      <c r="C73" s="225"/>
      <c r="D73" s="49" t="s">
        <v>22</v>
      </c>
      <c r="E73" s="225" t="s">
        <v>38</v>
      </c>
      <c r="F73" s="225"/>
      <c r="G73" s="49" t="s">
        <v>22</v>
      </c>
      <c r="H73" s="225" t="s">
        <v>38</v>
      </c>
      <c r="I73" s="225"/>
      <c r="J73" s="49" t="s">
        <v>22</v>
      </c>
    </row>
    <row r="74" spans="1:10" ht="21.75" customHeight="1" x14ac:dyDescent="0.2">
      <c r="A74" s="45" t="s">
        <v>26</v>
      </c>
      <c r="B74" s="226" t="s">
        <v>39</v>
      </c>
      <c r="C74" s="226"/>
      <c r="D74" s="46">
        <v>0.90400000000000003</v>
      </c>
      <c r="E74" s="226" t="s">
        <v>39</v>
      </c>
      <c r="F74" s="226"/>
      <c r="G74" s="47">
        <v>0.85799999999999998</v>
      </c>
      <c r="H74" s="226" t="s">
        <v>39</v>
      </c>
      <c r="I74" s="226"/>
      <c r="J74" s="47">
        <v>0.72</v>
      </c>
    </row>
    <row r="75" spans="1:10" ht="21.75" customHeight="1" x14ac:dyDescent="0.2">
      <c r="A75" s="45" t="s">
        <v>27</v>
      </c>
      <c r="B75" s="226" t="s">
        <v>39</v>
      </c>
      <c r="C75" s="226"/>
      <c r="D75" s="46">
        <v>0.86699999999999999</v>
      </c>
      <c r="E75" s="226" t="s">
        <v>39</v>
      </c>
      <c r="F75" s="226"/>
      <c r="G75" s="47">
        <v>0.81499999999999995</v>
      </c>
      <c r="H75" s="226" t="s">
        <v>39</v>
      </c>
      <c r="I75" s="226"/>
      <c r="J75" s="47">
        <v>0.622</v>
      </c>
    </row>
    <row r="76" spans="1:10" ht="21.75" customHeight="1" x14ac:dyDescent="0.2">
      <c r="A76" s="227" t="s">
        <v>28</v>
      </c>
      <c r="B76" s="226" t="s">
        <v>40</v>
      </c>
      <c r="C76" s="226"/>
      <c r="D76" s="46">
        <v>0.41399999999999998</v>
      </c>
      <c r="E76" s="226" t="s">
        <v>40</v>
      </c>
      <c r="F76" s="226"/>
      <c r="G76" s="47">
        <v>0.42499999999999999</v>
      </c>
      <c r="H76" s="226" t="s">
        <v>40</v>
      </c>
      <c r="I76" s="226"/>
      <c r="J76" s="47">
        <v>0.45300000000000001</v>
      </c>
    </row>
    <row r="77" spans="1:10" ht="21.75" customHeight="1" x14ac:dyDescent="0.2">
      <c r="A77" s="227"/>
      <c r="B77" s="228" t="s">
        <v>41</v>
      </c>
      <c r="C77" s="229"/>
      <c r="D77" s="47">
        <v>0.27600000000000002</v>
      </c>
      <c r="E77" s="228" t="s">
        <v>41</v>
      </c>
      <c r="F77" s="229"/>
      <c r="G77" s="47">
        <v>0.25</v>
      </c>
      <c r="H77" s="228" t="s">
        <v>41</v>
      </c>
      <c r="I77" s="229"/>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4" t="s">
        <v>24</v>
      </c>
      <c r="B35" s="234" t="s">
        <v>5</v>
      </c>
      <c r="C35" s="234"/>
      <c r="D35" s="69" t="s">
        <v>8</v>
      </c>
      <c r="E35" s="70"/>
      <c r="F35" s="69" t="s">
        <v>9</v>
      </c>
      <c r="G35" s="70"/>
      <c r="H35" s="69" t="s">
        <v>10</v>
      </c>
      <c r="I35" s="70"/>
      <c r="K35" s="27"/>
      <c r="L35" s="27"/>
      <c r="M35" s="27"/>
      <c r="N35" s="27"/>
      <c r="O35" s="27"/>
    </row>
    <row r="36" spans="1:15" ht="12.75" customHeight="1" x14ac:dyDescent="0.25">
      <c r="A36" s="234"/>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4" t="s">
        <v>24</v>
      </c>
      <c r="B73" s="234" t="s">
        <v>8</v>
      </c>
      <c r="C73" s="234"/>
      <c r="D73" s="234"/>
      <c r="E73" s="234" t="s">
        <v>9</v>
      </c>
      <c r="F73" s="234"/>
      <c r="G73" s="234"/>
      <c r="H73" s="234" t="s">
        <v>10</v>
      </c>
      <c r="I73" s="234"/>
      <c r="J73" s="234"/>
    </row>
    <row r="74" spans="1:10" ht="19.5" customHeight="1" x14ac:dyDescent="0.2">
      <c r="A74" s="234"/>
      <c r="B74" s="241" t="s">
        <v>38</v>
      </c>
      <c r="C74" s="241"/>
      <c r="D74" s="73" t="s">
        <v>22</v>
      </c>
      <c r="E74" s="241" t="s">
        <v>38</v>
      </c>
      <c r="F74" s="241"/>
      <c r="G74" s="73" t="s">
        <v>22</v>
      </c>
      <c r="H74" s="241" t="s">
        <v>38</v>
      </c>
      <c r="I74" s="241"/>
      <c r="J74" s="73" t="s">
        <v>22</v>
      </c>
    </row>
    <row r="75" spans="1:10" ht="21.75" customHeight="1" x14ac:dyDescent="0.2">
      <c r="A75" s="232" t="s">
        <v>26</v>
      </c>
      <c r="B75" s="226" t="s">
        <v>39</v>
      </c>
      <c r="C75" s="226"/>
      <c r="D75" s="46">
        <v>0.92</v>
      </c>
      <c r="E75" s="226" t="s">
        <v>39</v>
      </c>
      <c r="F75" s="226"/>
      <c r="G75" s="47">
        <v>0.85</v>
      </c>
      <c r="H75" s="226" t="s">
        <v>39</v>
      </c>
      <c r="I75" s="226"/>
      <c r="J75" s="47">
        <v>0.73</v>
      </c>
    </row>
    <row r="76" spans="1:10" ht="21.75" customHeight="1" x14ac:dyDescent="0.2">
      <c r="A76" s="233"/>
      <c r="B76" s="230" t="s">
        <v>49</v>
      </c>
      <c r="C76" s="231"/>
      <c r="D76" s="46">
        <v>0.08</v>
      </c>
      <c r="E76" s="230" t="s">
        <v>49</v>
      </c>
      <c r="F76" s="231"/>
      <c r="G76" s="47">
        <v>0.15</v>
      </c>
      <c r="H76" s="230" t="s">
        <v>49</v>
      </c>
      <c r="I76" s="231"/>
      <c r="J76" s="47">
        <v>0.27</v>
      </c>
    </row>
    <row r="77" spans="1:10" ht="21.75" customHeight="1" x14ac:dyDescent="0.2">
      <c r="A77" s="232" t="s">
        <v>27</v>
      </c>
      <c r="B77" s="226" t="s">
        <v>39</v>
      </c>
      <c r="C77" s="226"/>
      <c r="D77" s="46">
        <v>0.9</v>
      </c>
      <c r="E77" s="226" t="s">
        <v>39</v>
      </c>
      <c r="F77" s="226"/>
      <c r="G77" s="47">
        <v>0.79</v>
      </c>
      <c r="H77" s="226" t="s">
        <v>39</v>
      </c>
      <c r="I77" s="226"/>
      <c r="J77" s="47">
        <v>0.59</v>
      </c>
    </row>
    <row r="78" spans="1:10" ht="21.75" customHeight="1" x14ac:dyDescent="0.2">
      <c r="A78" s="233"/>
      <c r="B78" s="230" t="s">
        <v>49</v>
      </c>
      <c r="C78" s="231"/>
      <c r="D78" s="46">
        <v>0.1</v>
      </c>
      <c r="E78" s="230" t="s">
        <v>49</v>
      </c>
      <c r="F78" s="231"/>
      <c r="G78" s="47">
        <v>0.21</v>
      </c>
      <c r="H78" s="230" t="s">
        <v>49</v>
      </c>
      <c r="I78" s="231"/>
      <c r="J78" s="47">
        <v>0.41</v>
      </c>
    </row>
    <row r="79" spans="1:10" ht="21.75" customHeight="1" x14ac:dyDescent="0.2">
      <c r="A79" s="227" t="s">
        <v>28</v>
      </c>
      <c r="B79" s="226" t="s">
        <v>40</v>
      </c>
      <c r="C79" s="226"/>
      <c r="D79" s="46">
        <v>0.49</v>
      </c>
      <c r="E79" s="226" t="s">
        <v>40</v>
      </c>
      <c r="F79" s="226"/>
      <c r="G79" s="47">
        <v>0.53</v>
      </c>
      <c r="H79" s="226" t="s">
        <v>40</v>
      </c>
      <c r="I79" s="226"/>
      <c r="J79" s="47">
        <v>0.54</v>
      </c>
    </row>
    <row r="80" spans="1:10" ht="21.75" customHeight="1" x14ac:dyDescent="0.2">
      <c r="A80" s="227"/>
      <c r="B80" s="228" t="s">
        <v>41</v>
      </c>
      <c r="C80" s="229"/>
      <c r="D80" s="47">
        <v>0.51</v>
      </c>
      <c r="E80" s="228" t="s">
        <v>41</v>
      </c>
      <c r="F80" s="229"/>
      <c r="G80" s="47">
        <v>0.47</v>
      </c>
      <c r="H80" s="228" t="s">
        <v>41</v>
      </c>
      <c r="I80" s="229"/>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M99" sqref="M99"/>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2264</v>
      </c>
      <c r="C20" s="115">
        <v>1503</v>
      </c>
      <c r="D20" s="115">
        <v>761</v>
      </c>
      <c r="K20" s="116" t="s">
        <v>13</v>
      </c>
      <c r="L20" s="111">
        <f t="shared" si="1"/>
        <v>2264</v>
      </c>
      <c r="M20" s="117">
        <v>435</v>
      </c>
      <c r="N20" s="117">
        <v>804</v>
      </c>
      <c r="O20" s="117">
        <v>1025</v>
      </c>
      <c r="R20" s="132"/>
      <c r="S20" s="132"/>
    </row>
    <row r="21" spans="1:19" ht="19.149999999999999" customHeight="1" x14ac:dyDescent="0.2">
      <c r="A21" s="118" t="s">
        <v>14</v>
      </c>
      <c r="B21" s="119">
        <f t="shared" si="0"/>
        <v>0</v>
      </c>
      <c r="C21" s="120">
        <v>0</v>
      </c>
      <c r="D21" s="120">
        <v>0</v>
      </c>
      <c r="K21" s="121" t="s">
        <v>14</v>
      </c>
      <c r="L21" s="111">
        <f t="shared" si="1"/>
        <v>0</v>
      </c>
      <c r="M21" s="122">
        <v>0</v>
      </c>
      <c r="N21" s="122">
        <v>0</v>
      </c>
      <c r="O21" s="122">
        <v>0</v>
      </c>
      <c r="R21" s="132"/>
      <c r="S21" s="132"/>
    </row>
    <row r="22" spans="1:19" ht="19.149999999999999" customHeight="1" x14ac:dyDescent="0.2">
      <c r="A22" s="113" t="s">
        <v>15</v>
      </c>
      <c r="B22" s="114">
        <f t="shared" si="0"/>
        <v>0</v>
      </c>
      <c r="C22" s="115">
        <v>0</v>
      </c>
      <c r="D22" s="115">
        <v>0</v>
      </c>
      <c r="K22" s="116" t="s">
        <v>15</v>
      </c>
      <c r="L22" s="111">
        <f t="shared" si="1"/>
        <v>0</v>
      </c>
      <c r="M22" s="117">
        <v>0</v>
      </c>
      <c r="N22" s="117">
        <v>0</v>
      </c>
      <c r="O22" s="117">
        <v>0</v>
      </c>
      <c r="R22" s="132"/>
      <c r="S22" s="132"/>
    </row>
    <row r="23" spans="1:19" ht="19.149999999999999" customHeight="1" x14ac:dyDescent="0.2">
      <c r="A23" s="123" t="s">
        <v>16</v>
      </c>
      <c r="B23" s="124">
        <f t="shared" si="0"/>
        <v>0</v>
      </c>
      <c r="C23" s="125">
        <v>0</v>
      </c>
      <c r="D23" s="125">
        <v>0</v>
      </c>
      <c r="K23" s="116" t="s">
        <v>16</v>
      </c>
      <c r="L23" s="111">
        <f t="shared" si="1"/>
        <v>0</v>
      </c>
      <c r="M23" s="117">
        <v>0</v>
      </c>
      <c r="N23" s="117">
        <v>0</v>
      </c>
      <c r="O23" s="117">
        <v>0</v>
      </c>
      <c r="R23" s="132"/>
      <c r="S23" s="132"/>
    </row>
    <row r="24" spans="1:19" ht="16.899999999999999" customHeight="1" x14ac:dyDescent="0.2">
      <c r="A24" s="113" t="s">
        <v>17</v>
      </c>
      <c r="B24" s="114">
        <f t="shared" si="0"/>
        <v>1711</v>
      </c>
      <c r="C24" s="115">
        <v>1175</v>
      </c>
      <c r="D24" s="115">
        <v>536</v>
      </c>
      <c r="K24" s="116" t="s">
        <v>17</v>
      </c>
      <c r="L24" s="111">
        <f t="shared" si="1"/>
        <v>1711</v>
      </c>
      <c r="M24" s="117">
        <v>274</v>
      </c>
      <c r="N24" s="117">
        <v>559</v>
      </c>
      <c r="O24" s="117">
        <v>878</v>
      </c>
      <c r="R24" s="132"/>
      <c r="S24" s="132"/>
    </row>
    <row r="25" spans="1:19" ht="16.899999999999999" customHeight="1" x14ac:dyDescent="0.2">
      <c r="A25" s="123" t="s">
        <v>18</v>
      </c>
      <c r="B25" s="124">
        <f t="shared" si="0"/>
        <v>1668</v>
      </c>
      <c r="C25" s="125">
        <v>1116</v>
      </c>
      <c r="D25" s="125">
        <v>552</v>
      </c>
      <c r="K25" s="116" t="s">
        <v>18</v>
      </c>
      <c r="L25" s="111">
        <f t="shared" si="1"/>
        <v>1668</v>
      </c>
      <c r="M25" s="117">
        <v>317</v>
      </c>
      <c r="N25" s="117">
        <v>614</v>
      </c>
      <c r="O25" s="117">
        <v>737</v>
      </c>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15932</v>
      </c>
      <c r="C30" s="127">
        <f>SUM(C18:C29)</f>
        <v>10393</v>
      </c>
      <c r="D30" s="127">
        <f>SUM(D18:D29)</f>
        <v>5539</v>
      </c>
      <c r="E30" s="128"/>
      <c r="K30" s="106" t="s">
        <v>5</v>
      </c>
      <c r="L30" s="127">
        <f>SUM(L18:L29)</f>
        <v>15932</v>
      </c>
      <c r="M30" s="127">
        <f>SUM(M18:M29)</f>
        <v>2890</v>
      </c>
      <c r="N30" s="127">
        <f>SUM(N18:N29)</f>
        <v>5975</v>
      </c>
      <c r="O30" s="127">
        <f>SUM(O18:O29)</f>
        <v>7067</v>
      </c>
    </row>
    <row r="31" spans="1:19" ht="19.149999999999999" customHeight="1" thickBot="1" x14ac:dyDescent="0.25">
      <c r="A31" s="129" t="s">
        <v>22</v>
      </c>
      <c r="B31" s="130">
        <f>+B30/$B$30</f>
        <v>1</v>
      </c>
      <c r="C31" s="130">
        <f>+C30/$B$30</f>
        <v>0.65233492342455435</v>
      </c>
      <c r="D31" s="130">
        <f>+D30/$B$30</f>
        <v>0.34766507657544565</v>
      </c>
      <c r="K31" s="129" t="s">
        <v>22</v>
      </c>
      <c r="L31" s="130">
        <f>+L30/$L$30</f>
        <v>1</v>
      </c>
      <c r="M31" s="130">
        <f>+M30/$L$30</f>
        <v>0.18139593271403465</v>
      </c>
      <c r="N31" s="130">
        <f>+N30/$L$30</f>
        <v>0.37503138337936232</v>
      </c>
      <c r="O31" s="130">
        <f>+O30/$L$30</f>
        <v>0.44357268390660304</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3" t="s">
        <v>24</v>
      </c>
      <c r="B39" s="243" t="s">
        <v>5</v>
      </c>
      <c r="C39" s="243"/>
      <c r="D39" s="139" t="s">
        <v>8</v>
      </c>
      <c r="E39" s="140"/>
      <c r="F39" s="139" t="s">
        <v>9</v>
      </c>
      <c r="G39" s="140"/>
      <c r="H39" s="139" t="s">
        <v>10</v>
      </c>
      <c r="I39" s="140"/>
      <c r="K39" s="136"/>
      <c r="L39" s="136"/>
      <c r="M39" s="136"/>
      <c r="N39" s="136"/>
      <c r="O39" s="136"/>
    </row>
    <row r="40" spans="1:15" ht="19.899999999999999" customHeight="1" x14ac:dyDescent="0.3">
      <c r="A40" s="243"/>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77</v>
      </c>
      <c r="C41" s="145">
        <f>+B41/$B$45</f>
        <v>4.8330404217926184E-3</v>
      </c>
      <c r="D41" s="146">
        <v>31</v>
      </c>
      <c r="E41" s="147">
        <f>D41/$D$45</f>
        <v>1.0726643598615917E-2</v>
      </c>
      <c r="F41" s="146">
        <v>23</v>
      </c>
      <c r="G41" s="147">
        <f>F41/$F$45</f>
        <v>3.8493723849372385E-3</v>
      </c>
      <c r="H41" s="146">
        <v>23</v>
      </c>
      <c r="I41" s="147">
        <f>H41/$H$45</f>
        <v>3.2545634639875478E-3</v>
      </c>
      <c r="K41" s="136"/>
      <c r="L41" s="136"/>
      <c r="M41" s="136"/>
      <c r="N41" s="136"/>
      <c r="O41" s="136"/>
    </row>
    <row r="42" spans="1:15" ht="19.149999999999999" customHeight="1" x14ac:dyDescent="0.3">
      <c r="A42" s="143" t="s">
        <v>26</v>
      </c>
      <c r="B42" s="144">
        <f>+D42+F42+H42</f>
        <v>7145</v>
      </c>
      <c r="C42" s="145">
        <f>+B42/$B$45</f>
        <v>0.44846849108712028</v>
      </c>
      <c r="D42" s="146">
        <v>1585</v>
      </c>
      <c r="E42" s="147">
        <f>D42/$D$45</f>
        <v>0.54844290657439443</v>
      </c>
      <c r="F42" s="146">
        <v>3004</v>
      </c>
      <c r="G42" s="147">
        <f>F42/$F$45</f>
        <v>0.50276150627615068</v>
      </c>
      <c r="H42" s="146">
        <v>2556</v>
      </c>
      <c r="I42" s="147">
        <f>H42/$H$45</f>
        <v>0.3616810527805292</v>
      </c>
      <c r="K42" s="136"/>
      <c r="L42" s="136"/>
      <c r="M42" s="136"/>
      <c r="N42" s="136"/>
      <c r="O42" s="136"/>
    </row>
    <row r="43" spans="1:15" ht="19.149999999999999" customHeight="1" x14ac:dyDescent="0.3">
      <c r="A43" s="148" t="s">
        <v>27</v>
      </c>
      <c r="B43" s="149">
        <f>+D43+F43+H43</f>
        <v>4815</v>
      </c>
      <c r="C43" s="150">
        <f>+B43/$B$45</f>
        <v>0.3022219432588501</v>
      </c>
      <c r="D43" s="151">
        <v>963</v>
      </c>
      <c r="E43" s="152">
        <f>D43/$D$45</f>
        <v>0.33321799307958477</v>
      </c>
      <c r="F43" s="151">
        <v>1739</v>
      </c>
      <c r="G43" s="152">
        <f>F43/$F$45</f>
        <v>0.29104602510460253</v>
      </c>
      <c r="H43" s="151">
        <v>2113</v>
      </c>
      <c r="I43" s="152">
        <f>H43/$H$45</f>
        <v>0.29899533040894299</v>
      </c>
      <c r="K43" s="136"/>
      <c r="L43" s="136"/>
      <c r="M43" s="136"/>
      <c r="N43" s="136"/>
      <c r="O43" s="136"/>
    </row>
    <row r="44" spans="1:15" ht="19.149999999999999" customHeight="1" x14ac:dyDescent="0.3">
      <c r="A44" s="153" t="s">
        <v>28</v>
      </c>
      <c r="B44" s="154">
        <f>+D44+F44+H44</f>
        <v>3895</v>
      </c>
      <c r="C44" s="155">
        <f>+B44/$B$45</f>
        <v>0.24447652523223701</v>
      </c>
      <c r="D44" s="156">
        <v>311</v>
      </c>
      <c r="E44" s="157">
        <f>D44/$D$45</f>
        <v>0.10761245674740484</v>
      </c>
      <c r="F44" s="156">
        <v>1209</v>
      </c>
      <c r="G44" s="157">
        <f>F44/$F$45</f>
        <v>0.20234309623430963</v>
      </c>
      <c r="H44" s="156">
        <v>2375</v>
      </c>
      <c r="I44" s="157">
        <f>H44/$H$45</f>
        <v>0.33606905334654025</v>
      </c>
      <c r="K44" s="136"/>
      <c r="L44" s="136"/>
      <c r="M44" s="136"/>
      <c r="N44" s="136"/>
      <c r="O44" s="136"/>
    </row>
    <row r="45" spans="1:15" ht="22.9" customHeight="1" x14ac:dyDescent="0.3">
      <c r="A45" s="158" t="s">
        <v>5</v>
      </c>
      <c r="B45" s="159">
        <f>SUM(B41:B44)</f>
        <v>15932</v>
      </c>
      <c r="C45" s="160">
        <f t="shared" ref="C45:I45" si="2">SUM(C41:C44)</f>
        <v>1</v>
      </c>
      <c r="D45" s="159">
        <f>SUM(D41:D44)</f>
        <v>2890</v>
      </c>
      <c r="E45" s="160">
        <f t="shared" si="2"/>
        <v>1</v>
      </c>
      <c r="F45" s="159">
        <f>SUM(F41:F44)</f>
        <v>5975</v>
      </c>
      <c r="G45" s="160">
        <f t="shared" si="2"/>
        <v>1</v>
      </c>
      <c r="H45" s="159">
        <f>SUM(H41:H44)</f>
        <v>7067</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216" t="s">
        <v>68</v>
      </c>
      <c r="B47" s="217"/>
      <c r="C47" s="217"/>
      <c r="D47" s="217"/>
      <c r="E47" s="217"/>
      <c r="F47" s="217"/>
      <c r="G47" s="217"/>
      <c r="H47" s="217"/>
      <c r="I47" s="217"/>
      <c r="K47" s="136"/>
      <c r="L47" s="136"/>
      <c r="M47" s="136"/>
      <c r="N47" s="136"/>
      <c r="O47" s="136"/>
    </row>
    <row r="48" spans="1:15" ht="45" customHeight="1" x14ac:dyDescent="0.3">
      <c r="A48" s="251" t="s">
        <v>87</v>
      </c>
      <c r="B48" s="251"/>
      <c r="C48" s="251"/>
      <c r="D48" s="251"/>
      <c r="E48" s="251"/>
      <c r="F48" s="251"/>
      <c r="G48" s="251"/>
      <c r="H48" s="251"/>
      <c r="I48" s="251"/>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hidden="1" customHeight="1" x14ac:dyDescent="0.3">
      <c r="A50" s="165"/>
      <c r="B50" s="166"/>
      <c r="C50" s="166"/>
      <c r="D50" s="166"/>
      <c r="E50" s="166"/>
      <c r="K50" s="136"/>
      <c r="L50" s="136"/>
      <c r="M50" s="136"/>
      <c r="N50" s="136"/>
      <c r="O50" s="136"/>
    </row>
    <row r="51" spans="1:15" ht="12" hidden="1" customHeight="1" x14ac:dyDescent="0.3">
      <c r="A51" s="165"/>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42" t="s">
        <v>4</v>
      </c>
      <c r="B54" s="242" t="s">
        <v>5</v>
      </c>
      <c r="C54" s="242" t="s">
        <v>32</v>
      </c>
      <c r="D54" s="242"/>
      <c r="E54" s="242" t="s">
        <v>5</v>
      </c>
      <c r="F54" s="242" t="s">
        <v>61</v>
      </c>
      <c r="G54" s="242"/>
      <c r="K54" s="171" t="s">
        <v>63</v>
      </c>
      <c r="L54" s="172"/>
      <c r="M54" s="172"/>
      <c r="N54" s="172"/>
      <c r="O54" s="173"/>
    </row>
    <row r="55" spans="1:15" ht="18.75" x14ac:dyDescent="0.3">
      <c r="A55" s="242"/>
      <c r="B55" s="242"/>
      <c r="C55" s="174" t="s">
        <v>34</v>
      </c>
      <c r="D55" s="174" t="s">
        <v>35</v>
      </c>
      <c r="E55" s="242"/>
      <c r="F55" s="174" t="s">
        <v>34</v>
      </c>
      <c r="G55" s="174" t="s">
        <v>35</v>
      </c>
      <c r="K55" s="175" t="s">
        <v>62</v>
      </c>
      <c r="L55" s="211"/>
      <c r="M55" s="210">
        <f>+M57</f>
        <v>0.43286264441591782</v>
      </c>
      <c r="N55" s="176" t="s">
        <v>83</v>
      </c>
      <c r="O55" s="177"/>
    </row>
    <row r="56" spans="1:15" ht="15" customHeight="1" thickBot="1" x14ac:dyDescent="0.35">
      <c r="A56" s="143" t="s">
        <v>11</v>
      </c>
      <c r="B56" s="144">
        <f t="shared" ref="B56:B67" si="3">SUM(C56:D56)</f>
        <v>464</v>
      </c>
      <c r="C56" s="146">
        <v>422</v>
      </c>
      <c r="D56" s="146">
        <v>42</v>
      </c>
      <c r="E56" s="144">
        <f>SUM(F56:G56)</f>
        <v>1</v>
      </c>
      <c r="F56" s="146">
        <v>1</v>
      </c>
      <c r="G56" s="178">
        <v>0</v>
      </c>
      <c r="K56" s="252" t="s">
        <v>64</v>
      </c>
      <c r="L56" s="253"/>
      <c r="M56" s="253"/>
      <c r="N56" s="253"/>
      <c r="O56" s="254"/>
    </row>
    <row r="57" spans="1:15" ht="15" customHeight="1" x14ac:dyDescent="0.2">
      <c r="A57" s="179" t="s">
        <v>12</v>
      </c>
      <c r="B57" s="180">
        <f t="shared" si="3"/>
        <v>465</v>
      </c>
      <c r="C57" s="181">
        <v>433</v>
      </c>
      <c r="D57" s="181">
        <v>32</v>
      </c>
      <c r="E57" s="180">
        <f t="shared" ref="E57:E65" si="4">SUM(F57:G57)</f>
        <v>1</v>
      </c>
      <c r="F57" s="181">
        <v>1</v>
      </c>
      <c r="G57" s="182">
        <v>0</v>
      </c>
      <c r="K57" s="172"/>
      <c r="L57" s="172"/>
      <c r="M57" s="193">
        <f>B68/B44</f>
        <v>0.43286264441591782</v>
      </c>
      <c r="N57" s="172"/>
      <c r="O57" s="172"/>
    </row>
    <row r="58" spans="1:15" ht="15" customHeight="1" x14ac:dyDescent="0.2">
      <c r="A58" s="148" t="s">
        <v>13</v>
      </c>
      <c r="B58" s="149">
        <f t="shared" si="3"/>
        <v>228</v>
      </c>
      <c r="C58" s="151">
        <v>209</v>
      </c>
      <c r="D58" s="151">
        <v>19</v>
      </c>
      <c r="E58" s="149">
        <f t="shared" si="4"/>
        <v>3</v>
      </c>
      <c r="F58" s="151">
        <v>3</v>
      </c>
      <c r="G58" s="183">
        <v>0</v>
      </c>
      <c r="K58" s="170"/>
      <c r="L58" s="170"/>
      <c r="M58" s="170"/>
      <c r="N58" s="170"/>
      <c r="O58" s="170"/>
    </row>
    <row r="59" spans="1:15" ht="15" customHeight="1" x14ac:dyDescent="0.2">
      <c r="A59" s="179" t="s">
        <v>14</v>
      </c>
      <c r="B59" s="180">
        <f t="shared" si="3"/>
        <v>0</v>
      </c>
      <c r="C59" s="181">
        <v>0</v>
      </c>
      <c r="D59" s="181">
        <v>0</v>
      </c>
      <c r="E59" s="180">
        <f t="shared" si="4"/>
        <v>0</v>
      </c>
      <c r="F59" s="181">
        <v>0</v>
      </c>
      <c r="G59" s="182">
        <v>0</v>
      </c>
      <c r="K59" s="170"/>
      <c r="L59" s="170"/>
      <c r="M59" s="170"/>
      <c r="N59" s="170"/>
    </row>
    <row r="60" spans="1:15" ht="15" customHeight="1" x14ac:dyDescent="0.2">
      <c r="A60" s="148" t="s">
        <v>15</v>
      </c>
      <c r="B60" s="149">
        <f t="shared" si="3"/>
        <v>0</v>
      </c>
      <c r="C60" s="151">
        <v>0</v>
      </c>
      <c r="D60" s="151">
        <v>0</v>
      </c>
      <c r="E60" s="149">
        <f t="shared" si="4"/>
        <v>0</v>
      </c>
      <c r="F60" s="151">
        <v>0</v>
      </c>
      <c r="G60" s="183">
        <v>0</v>
      </c>
      <c r="J60" s="170"/>
      <c r="K60" s="170"/>
      <c r="L60" s="170"/>
      <c r="M60" s="170"/>
      <c r="N60" s="170"/>
    </row>
    <row r="61" spans="1:15" ht="15" customHeight="1" x14ac:dyDescent="0.2">
      <c r="A61" s="179" t="s">
        <v>16</v>
      </c>
      <c r="B61" s="180">
        <f t="shared" si="3"/>
        <v>0</v>
      </c>
      <c r="C61" s="181">
        <v>0</v>
      </c>
      <c r="D61" s="181">
        <v>0</v>
      </c>
      <c r="E61" s="180">
        <f>SUM(F61:G61)</f>
        <v>0</v>
      </c>
      <c r="F61" s="181">
        <v>0</v>
      </c>
      <c r="G61" s="182">
        <v>0</v>
      </c>
      <c r="J61" s="170"/>
      <c r="K61" s="170"/>
      <c r="L61" s="170"/>
      <c r="M61" s="170"/>
      <c r="N61" s="170"/>
    </row>
    <row r="62" spans="1:15" ht="15" customHeight="1" x14ac:dyDescent="0.2">
      <c r="A62" s="148" t="s">
        <v>17</v>
      </c>
      <c r="B62" s="149">
        <f t="shared" si="3"/>
        <v>291</v>
      </c>
      <c r="C62" s="151">
        <v>263</v>
      </c>
      <c r="D62" s="151">
        <v>28</v>
      </c>
      <c r="E62" s="149">
        <f>SUM(F62:G62)</f>
        <v>2</v>
      </c>
      <c r="F62" s="151">
        <v>2</v>
      </c>
      <c r="G62" s="182">
        <v>0</v>
      </c>
      <c r="J62" s="170"/>
      <c r="K62" s="170"/>
      <c r="L62" s="170"/>
      <c r="M62" s="170"/>
      <c r="N62" s="170"/>
    </row>
    <row r="63" spans="1:15" ht="15" customHeight="1" x14ac:dyDescent="0.2">
      <c r="A63" s="179" t="s">
        <v>18</v>
      </c>
      <c r="B63" s="180">
        <f t="shared" si="3"/>
        <v>238</v>
      </c>
      <c r="C63" s="181">
        <v>214</v>
      </c>
      <c r="D63" s="181">
        <v>24</v>
      </c>
      <c r="E63" s="180">
        <f>SUM(F63:G63)</f>
        <v>2</v>
      </c>
      <c r="F63" s="181">
        <v>2</v>
      </c>
      <c r="G63" s="182">
        <v>0</v>
      </c>
      <c r="J63" s="170"/>
      <c r="K63" s="170"/>
      <c r="L63" s="170"/>
      <c r="M63" s="170"/>
      <c r="N63" s="170"/>
    </row>
    <row r="64" spans="1:15" ht="15" hidden="1" customHeight="1" x14ac:dyDescent="0.2">
      <c r="A64" s="148" t="s">
        <v>19</v>
      </c>
      <c r="B64" s="149">
        <f t="shared" si="3"/>
        <v>0</v>
      </c>
      <c r="C64" s="151"/>
      <c r="D64" s="151"/>
      <c r="E64" s="149">
        <f>SUM(F64:G64)</f>
        <v>0</v>
      </c>
      <c r="F64" s="151"/>
      <c r="G64" s="183"/>
      <c r="K64" s="170"/>
      <c r="L64" s="170"/>
      <c r="M64" s="170"/>
      <c r="N64" s="170"/>
    </row>
    <row r="65" spans="1:15" ht="15" hidden="1" customHeight="1" x14ac:dyDescent="0.2">
      <c r="A65" s="179" t="s">
        <v>44</v>
      </c>
      <c r="B65" s="180">
        <f t="shared" si="3"/>
        <v>0</v>
      </c>
      <c r="C65" s="181"/>
      <c r="D65" s="181"/>
      <c r="E65" s="180">
        <f t="shared" si="4"/>
        <v>0</v>
      </c>
      <c r="F65" s="181"/>
      <c r="G65" s="182"/>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1686</v>
      </c>
      <c r="C68" s="127">
        <f t="shared" si="5"/>
        <v>1541</v>
      </c>
      <c r="D68" s="127">
        <f t="shared" si="5"/>
        <v>145</v>
      </c>
      <c r="E68" s="127">
        <f t="shared" si="5"/>
        <v>9</v>
      </c>
      <c r="F68" s="127">
        <f t="shared" si="5"/>
        <v>9</v>
      </c>
      <c r="G68" s="127">
        <f t="shared" si="5"/>
        <v>0</v>
      </c>
      <c r="J68" s="170"/>
      <c r="K68" s="170" t="s">
        <v>59</v>
      </c>
      <c r="L68" s="170"/>
      <c r="M68" s="170"/>
      <c r="N68" s="170"/>
      <c r="O68" s="170"/>
    </row>
    <row r="69" spans="1:15" ht="15" customHeight="1" thickBot="1" x14ac:dyDescent="0.25">
      <c r="A69" s="129" t="s">
        <v>22</v>
      </c>
      <c r="B69" s="188">
        <f>SUM(C69:D69)</f>
        <v>1</v>
      </c>
      <c r="C69" s="188">
        <f>+C68/B68</f>
        <v>0.91399762752075919</v>
      </c>
      <c r="D69" s="188">
        <f>+D68/B68</f>
        <v>8.6002372479240807E-2</v>
      </c>
      <c r="E69" s="188">
        <f>SUM(F69:G69)</f>
        <v>1</v>
      </c>
      <c r="F69" s="188">
        <f>F68/E68</f>
        <v>1</v>
      </c>
      <c r="G69" s="188">
        <f>G68/E68</f>
        <v>0</v>
      </c>
      <c r="J69" s="170"/>
      <c r="K69" s="170"/>
      <c r="L69" s="170"/>
      <c r="M69" s="170"/>
      <c r="N69" s="170"/>
      <c r="O69" s="170"/>
    </row>
    <row r="70" spans="1:15" ht="15" customHeight="1" x14ac:dyDescent="0.2">
      <c r="A70" s="189"/>
      <c r="B70" s="190"/>
      <c r="C70" s="190"/>
      <c r="D70" s="190"/>
      <c r="E70" s="190"/>
      <c r="F70" s="190"/>
      <c r="G70" s="190"/>
    </row>
    <row r="71" spans="1:15" ht="1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42" t="s">
        <v>4</v>
      </c>
      <c r="B74" s="242" t="s">
        <v>5</v>
      </c>
      <c r="C74" s="242" t="s">
        <v>32</v>
      </c>
      <c r="D74" s="242"/>
      <c r="E74" s="242"/>
      <c r="F74" s="242" t="s">
        <v>5</v>
      </c>
      <c r="G74" s="242" t="s">
        <v>58</v>
      </c>
      <c r="H74" s="242"/>
      <c r="I74" s="242"/>
      <c r="K74" s="176"/>
      <c r="L74" s="192"/>
      <c r="M74" s="192"/>
      <c r="N74" s="192"/>
      <c r="O74" s="192"/>
    </row>
    <row r="75" spans="1:15" ht="16.5" x14ac:dyDescent="0.3">
      <c r="A75" s="242"/>
      <c r="B75" s="242"/>
      <c r="C75" s="174" t="s">
        <v>8</v>
      </c>
      <c r="D75" s="174" t="s">
        <v>9</v>
      </c>
      <c r="E75" s="174" t="s">
        <v>10</v>
      </c>
      <c r="F75" s="242"/>
      <c r="G75" s="174" t="s">
        <v>8</v>
      </c>
      <c r="H75" s="174" t="s">
        <v>9</v>
      </c>
      <c r="I75" s="174" t="s">
        <v>10</v>
      </c>
      <c r="K75" s="176"/>
      <c r="L75" s="170"/>
      <c r="N75" s="170"/>
      <c r="O75" s="170"/>
    </row>
    <row r="76" spans="1:15" ht="15" customHeight="1" x14ac:dyDescent="0.3">
      <c r="A76" s="143" t="s">
        <v>11</v>
      </c>
      <c r="B76" s="144">
        <f>SUM(C76:E76)</f>
        <v>464</v>
      </c>
      <c r="C76" s="146">
        <v>17</v>
      </c>
      <c r="D76" s="146">
        <v>71</v>
      </c>
      <c r="E76" s="146">
        <v>376</v>
      </c>
      <c r="F76" s="144">
        <f>SUM(G76:I76)</f>
        <v>1</v>
      </c>
      <c r="G76" s="178">
        <v>0</v>
      </c>
      <c r="H76" s="178">
        <v>0</v>
      </c>
      <c r="I76" s="178">
        <v>1</v>
      </c>
      <c r="K76" s="176"/>
      <c r="L76" s="170"/>
      <c r="M76" s="170"/>
      <c r="N76" s="170"/>
      <c r="O76" s="170"/>
    </row>
    <row r="77" spans="1:15" ht="15" customHeight="1" x14ac:dyDescent="0.2">
      <c r="A77" s="179" t="s">
        <v>12</v>
      </c>
      <c r="B77" s="144">
        <f t="shared" ref="B77:B84" si="6">SUM(C77:E77)</f>
        <v>465</v>
      </c>
      <c r="C77" s="181">
        <v>12</v>
      </c>
      <c r="D77" s="181">
        <v>92</v>
      </c>
      <c r="E77" s="181">
        <v>361</v>
      </c>
      <c r="F77" s="144">
        <f t="shared" ref="F77:F84" si="7">SUM(G77:I77)</f>
        <v>1</v>
      </c>
      <c r="G77" s="182">
        <v>0</v>
      </c>
      <c r="H77" s="182">
        <v>0</v>
      </c>
      <c r="I77" s="182">
        <v>1</v>
      </c>
    </row>
    <row r="78" spans="1:15" ht="15" customHeight="1" x14ac:dyDescent="0.2">
      <c r="A78" s="148" t="s">
        <v>13</v>
      </c>
      <c r="B78" s="144">
        <f t="shared" si="6"/>
        <v>228</v>
      </c>
      <c r="C78" s="151">
        <v>12</v>
      </c>
      <c r="D78" s="151">
        <v>28</v>
      </c>
      <c r="E78" s="151">
        <v>188</v>
      </c>
      <c r="F78" s="144">
        <f t="shared" si="7"/>
        <v>3</v>
      </c>
      <c r="G78" s="183">
        <v>0</v>
      </c>
      <c r="H78" s="183">
        <v>0</v>
      </c>
      <c r="I78" s="183">
        <v>3</v>
      </c>
    </row>
    <row r="79" spans="1:15" ht="15" customHeight="1" x14ac:dyDescent="0.3">
      <c r="A79" s="179" t="s">
        <v>14</v>
      </c>
      <c r="B79" s="144">
        <f t="shared" si="6"/>
        <v>0</v>
      </c>
      <c r="C79" s="181">
        <v>0</v>
      </c>
      <c r="D79" s="181">
        <v>0</v>
      </c>
      <c r="E79" s="181">
        <v>0</v>
      </c>
      <c r="F79" s="144">
        <f t="shared" si="7"/>
        <v>0</v>
      </c>
      <c r="G79" s="182">
        <v>0</v>
      </c>
      <c r="H79" s="182">
        <v>0</v>
      </c>
      <c r="I79" s="182">
        <v>0</v>
      </c>
      <c r="K79" s="176"/>
      <c r="L79" s="170"/>
      <c r="M79" s="170"/>
      <c r="N79" s="170"/>
      <c r="O79" s="170"/>
    </row>
    <row r="80" spans="1:15" ht="15" customHeight="1" x14ac:dyDescent="0.3">
      <c r="A80" s="148" t="s">
        <v>15</v>
      </c>
      <c r="B80" s="144">
        <f t="shared" si="6"/>
        <v>0</v>
      </c>
      <c r="C80" s="151">
        <v>0</v>
      </c>
      <c r="D80" s="151">
        <v>0</v>
      </c>
      <c r="E80" s="151">
        <v>0</v>
      </c>
      <c r="F80" s="144">
        <f t="shared" si="7"/>
        <v>0</v>
      </c>
      <c r="G80" s="183">
        <v>0</v>
      </c>
      <c r="H80" s="194">
        <v>0</v>
      </c>
      <c r="I80" s="194">
        <v>0</v>
      </c>
      <c r="K80" s="176"/>
      <c r="L80" s="170"/>
      <c r="M80" s="170"/>
      <c r="N80" s="170"/>
      <c r="O80" s="170"/>
    </row>
    <row r="81" spans="1:15" ht="15" customHeight="1" x14ac:dyDescent="0.3">
      <c r="A81" s="148" t="s">
        <v>16</v>
      </c>
      <c r="B81" s="144">
        <f t="shared" si="6"/>
        <v>0</v>
      </c>
      <c r="C81" s="181">
        <v>0</v>
      </c>
      <c r="D81" s="181">
        <v>0</v>
      </c>
      <c r="E81" s="181">
        <v>0</v>
      </c>
      <c r="F81" s="144">
        <f t="shared" si="7"/>
        <v>0</v>
      </c>
      <c r="G81" s="182">
        <v>0</v>
      </c>
      <c r="H81" s="182">
        <v>0</v>
      </c>
      <c r="I81" s="182">
        <v>0</v>
      </c>
      <c r="K81" s="176"/>
      <c r="L81" s="170"/>
      <c r="M81" s="170"/>
      <c r="N81" s="170"/>
      <c r="O81" s="170"/>
    </row>
    <row r="82" spans="1:15" ht="15" customHeight="1" x14ac:dyDescent="0.3">
      <c r="A82" s="148" t="s">
        <v>17</v>
      </c>
      <c r="B82" s="144">
        <f t="shared" si="6"/>
        <v>291</v>
      </c>
      <c r="C82" s="151">
        <v>9</v>
      </c>
      <c r="D82" s="151">
        <v>57</v>
      </c>
      <c r="E82" s="151">
        <v>225</v>
      </c>
      <c r="F82" s="144">
        <f t="shared" si="7"/>
        <v>2</v>
      </c>
      <c r="G82" s="182">
        <v>0</v>
      </c>
      <c r="H82" s="182">
        <v>0</v>
      </c>
      <c r="I82" s="194">
        <v>2</v>
      </c>
      <c r="K82" s="176"/>
      <c r="L82" s="170"/>
      <c r="M82" s="170"/>
      <c r="N82" s="170"/>
      <c r="O82" s="170"/>
    </row>
    <row r="83" spans="1:15" ht="15" customHeight="1" x14ac:dyDescent="0.3">
      <c r="A83" s="179" t="s">
        <v>18</v>
      </c>
      <c r="B83" s="144">
        <f t="shared" si="6"/>
        <v>238</v>
      </c>
      <c r="C83" s="181">
        <v>13</v>
      </c>
      <c r="D83" s="181">
        <v>43</v>
      </c>
      <c r="E83" s="181">
        <v>182</v>
      </c>
      <c r="F83" s="144">
        <f t="shared" si="7"/>
        <v>2</v>
      </c>
      <c r="G83" s="182">
        <v>0</v>
      </c>
      <c r="H83" s="182">
        <v>0</v>
      </c>
      <c r="I83" s="182">
        <v>2</v>
      </c>
      <c r="K83" s="176"/>
      <c r="L83" s="170"/>
      <c r="M83" s="170"/>
      <c r="N83" s="170"/>
      <c r="O83" s="170"/>
    </row>
    <row r="84" spans="1:15" ht="15" hidden="1" customHeight="1" x14ac:dyDescent="0.3">
      <c r="A84" s="148" t="s">
        <v>60</v>
      </c>
      <c r="B84" s="144">
        <f t="shared" si="6"/>
        <v>0</v>
      </c>
      <c r="C84" s="151"/>
      <c r="D84" s="151"/>
      <c r="E84" s="151"/>
      <c r="F84" s="144">
        <f t="shared" si="7"/>
        <v>0</v>
      </c>
      <c r="G84" s="183"/>
      <c r="H84" s="194"/>
      <c r="I84" s="194"/>
      <c r="K84" s="176"/>
      <c r="L84" s="170"/>
      <c r="M84" s="170"/>
      <c r="N84" s="170"/>
      <c r="O84" s="170"/>
    </row>
    <row r="85" spans="1:15" ht="15" hidden="1" customHeight="1" x14ac:dyDescent="0.3">
      <c r="A85" s="179" t="s">
        <v>44</v>
      </c>
      <c r="B85" s="180">
        <f>SUM(C85:E85)</f>
        <v>0</v>
      </c>
      <c r="C85" s="181"/>
      <c r="D85" s="181"/>
      <c r="E85" s="181"/>
      <c r="F85" s="180">
        <f t="shared" ref="F85:F87" si="8">SUM(G85:I85)</f>
        <v>0</v>
      </c>
      <c r="G85" s="182"/>
      <c r="H85" s="182"/>
      <c r="I85" s="182"/>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1686</v>
      </c>
      <c r="C88" s="127">
        <f t="shared" ref="C88:I88" si="9">SUM(C76:C87)</f>
        <v>63</v>
      </c>
      <c r="D88" s="127">
        <f t="shared" si="9"/>
        <v>291</v>
      </c>
      <c r="E88" s="127">
        <f t="shared" si="9"/>
        <v>1332</v>
      </c>
      <c r="F88" s="127">
        <f t="shared" si="9"/>
        <v>9</v>
      </c>
      <c r="G88" s="127">
        <f t="shared" si="9"/>
        <v>0</v>
      </c>
      <c r="H88" s="127">
        <f t="shared" si="9"/>
        <v>0</v>
      </c>
      <c r="I88" s="127">
        <f t="shared" si="9"/>
        <v>9</v>
      </c>
      <c r="K88" s="176"/>
      <c r="L88" s="170"/>
      <c r="M88" s="170"/>
      <c r="N88" s="170"/>
      <c r="O88" s="170"/>
    </row>
    <row r="89" spans="1:15" ht="16.899999999999999" customHeight="1" thickBot="1" x14ac:dyDescent="0.35">
      <c r="A89" s="197" t="s">
        <v>22</v>
      </c>
      <c r="B89" s="198">
        <f>SUM(C89:E89)</f>
        <v>1</v>
      </c>
      <c r="C89" s="198">
        <f>+C88/B88</f>
        <v>3.7366548042704624E-2</v>
      </c>
      <c r="D89" s="198">
        <f>+D88/B88</f>
        <v>0.17259786476868327</v>
      </c>
      <c r="E89" s="198">
        <f>+E88/B88</f>
        <v>0.79003558718861211</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3" t="s">
        <v>24</v>
      </c>
      <c r="B94" s="243" t="s">
        <v>8</v>
      </c>
      <c r="C94" s="243"/>
      <c r="D94" s="243"/>
      <c r="E94" s="243" t="s">
        <v>9</v>
      </c>
      <c r="F94" s="243"/>
      <c r="G94" s="243"/>
      <c r="H94" s="243" t="s">
        <v>10</v>
      </c>
      <c r="I94" s="243"/>
      <c r="J94" s="243"/>
    </row>
    <row r="95" spans="1:15" x14ac:dyDescent="0.2">
      <c r="A95" s="243"/>
      <c r="B95" s="244" t="s">
        <v>78</v>
      </c>
      <c r="C95" s="244"/>
      <c r="D95" s="200" t="s">
        <v>22</v>
      </c>
      <c r="E95" s="244" t="s">
        <v>78</v>
      </c>
      <c r="F95" s="244"/>
      <c r="G95" s="200" t="s">
        <v>22</v>
      </c>
      <c r="H95" s="244" t="s">
        <v>78</v>
      </c>
      <c r="I95" s="244"/>
      <c r="J95" s="200" t="s">
        <v>22</v>
      </c>
    </row>
    <row r="96" spans="1:15" ht="15" customHeight="1" x14ac:dyDescent="0.2">
      <c r="A96" s="256" t="s">
        <v>77</v>
      </c>
      <c r="B96" s="255" t="s">
        <v>39</v>
      </c>
      <c r="C96" s="255"/>
      <c r="D96" s="212">
        <v>1</v>
      </c>
      <c r="E96" s="255" t="s">
        <v>39</v>
      </c>
      <c r="F96" s="255"/>
      <c r="G96" s="212">
        <v>0.7</v>
      </c>
      <c r="H96" s="255" t="s">
        <v>39</v>
      </c>
      <c r="I96" s="255"/>
      <c r="J96" s="212">
        <v>0.83</v>
      </c>
    </row>
    <row r="97" spans="1:15" ht="22.5" customHeight="1" thickBot="1" x14ac:dyDescent="0.25">
      <c r="A97" s="257"/>
      <c r="B97" s="245" t="s">
        <v>84</v>
      </c>
      <c r="C97" s="245"/>
      <c r="D97" s="213">
        <v>0</v>
      </c>
      <c r="E97" s="245" t="s">
        <v>84</v>
      </c>
      <c r="F97" s="245"/>
      <c r="G97" s="213">
        <v>0.3</v>
      </c>
      <c r="H97" s="245" t="s">
        <v>84</v>
      </c>
      <c r="I97" s="245"/>
      <c r="J97" s="213">
        <v>0.17</v>
      </c>
    </row>
    <row r="98" spans="1:15" ht="15" customHeight="1" x14ac:dyDescent="0.2">
      <c r="A98" s="246" t="s">
        <v>26</v>
      </c>
      <c r="B98" s="255" t="s">
        <v>39</v>
      </c>
      <c r="C98" s="255"/>
      <c r="D98" s="212">
        <v>0.89</v>
      </c>
      <c r="E98" s="255" t="s">
        <v>39</v>
      </c>
      <c r="F98" s="255"/>
      <c r="G98" s="212">
        <v>0.82</v>
      </c>
      <c r="H98" s="255" t="s">
        <v>39</v>
      </c>
      <c r="I98" s="255"/>
      <c r="J98" s="212">
        <v>0.72</v>
      </c>
      <c r="N98" s="170"/>
      <c r="O98" s="170"/>
    </row>
    <row r="99" spans="1:15" ht="15" customHeight="1" thickBot="1" x14ac:dyDescent="0.25">
      <c r="A99" s="250"/>
      <c r="B99" s="245" t="s">
        <v>84</v>
      </c>
      <c r="C99" s="245"/>
      <c r="D99" s="214">
        <v>0.11</v>
      </c>
      <c r="E99" s="245" t="s">
        <v>84</v>
      </c>
      <c r="F99" s="245"/>
      <c r="G99" s="214">
        <v>0.18</v>
      </c>
      <c r="H99" s="245" t="s">
        <v>84</v>
      </c>
      <c r="I99" s="245"/>
      <c r="J99" s="214">
        <v>0.28000000000000003</v>
      </c>
      <c r="L99" s="201"/>
      <c r="M99" s="201"/>
      <c r="N99" s="201"/>
      <c r="O99" s="201"/>
    </row>
    <row r="100" spans="1:15" ht="15" customHeight="1" x14ac:dyDescent="0.2">
      <c r="A100" s="246" t="s">
        <v>27</v>
      </c>
      <c r="B100" s="248" t="s">
        <v>39</v>
      </c>
      <c r="C100" s="248"/>
      <c r="D100" s="215">
        <v>0.9</v>
      </c>
      <c r="E100" s="248" t="s">
        <v>39</v>
      </c>
      <c r="F100" s="248"/>
      <c r="G100" s="215">
        <v>0.84</v>
      </c>
      <c r="H100" s="248" t="s">
        <v>39</v>
      </c>
      <c r="I100" s="248"/>
      <c r="J100" s="215">
        <v>0.59</v>
      </c>
      <c r="O100" s="170"/>
    </row>
    <row r="101" spans="1:15" ht="15" customHeight="1" thickBot="1" x14ac:dyDescent="0.35">
      <c r="A101" s="250"/>
      <c r="B101" s="245" t="s">
        <v>84</v>
      </c>
      <c r="C101" s="245"/>
      <c r="D101" s="213">
        <v>0.1</v>
      </c>
      <c r="E101" s="245" t="s">
        <v>84</v>
      </c>
      <c r="F101" s="245"/>
      <c r="G101" s="213">
        <v>0.16</v>
      </c>
      <c r="H101" s="245" t="s">
        <v>84</v>
      </c>
      <c r="I101" s="245"/>
      <c r="J101" s="213">
        <v>0.41</v>
      </c>
      <c r="N101" s="170"/>
      <c r="O101" s="202"/>
    </row>
    <row r="102" spans="1:15" ht="15" customHeight="1" x14ac:dyDescent="0.2">
      <c r="A102" s="246" t="s">
        <v>28</v>
      </c>
      <c r="B102" s="248" t="s">
        <v>39</v>
      </c>
      <c r="C102" s="248"/>
      <c r="D102" s="215">
        <v>0.14000000000000001</v>
      </c>
      <c r="E102" s="248" t="s">
        <v>79</v>
      </c>
      <c r="F102" s="248"/>
      <c r="G102" s="215">
        <v>0.19</v>
      </c>
      <c r="H102" s="248" t="s">
        <v>79</v>
      </c>
      <c r="I102" s="248"/>
      <c r="J102" s="212">
        <v>0.14000000000000001</v>
      </c>
      <c r="N102" s="170"/>
      <c r="O102" s="170"/>
    </row>
    <row r="103" spans="1:15" ht="15" customHeight="1" thickBot="1" x14ac:dyDescent="0.35">
      <c r="A103" s="247"/>
      <c r="B103" s="245" t="s">
        <v>84</v>
      </c>
      <c r="C103" s="245"/>
      <c r="D103" s="213">
        <v>0.86</v>
      </c>
      <c r="E103" s="249" t="s">
        <v>85</v>
      </c>
      <c r="F103" s="249"/>
      <c r="G103" s="213">
        <v>0.81</v>
      </c>
      <c r="H103" s="249" t="s">
        <v>85</v>
      </c>
      <c r="I103" s="249"/>
      <c r="J103" s="213">
        <v>0.86</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86</v>
      </c>
    </row>
  </sheetData>
  <mergeCells count="49">
    <mergeCell ref="B99:C99"/>
    <mergeCell ref="A94:A95"/>
    <mergeCell ref="B94:D94"/>
    <mergeCell ref="E94:G94"/>
    <mergeCell ref="E98:F98"/>
    <mergeCell ref="A98:A99"/>
    <mergeCell ref="A96:A97"/>
    <mergeCell ref="B98:C98"/>
    <mergeCell ref="B96:C96"/>
    <mergeCell ref="B97:C97"/>
    <mergeCell ref="E97:F97"/>
    <mergeCell ref="K56:O56"/>
    <mergeCell ref="F54:G54"/>
    <mergeCell ref="E54:E55"/>
    <mergeCell ref="H95:I95"/>
    <mergeCell ref="H103:I103"/>
    <mergeCell ref="H98:I98"/>
    <mergeCell ref="E99:F99"/>
    <mergeCell ref="H99:I99"/>
    <mergeCell ref="E100:F100"/>
    <mergeCell ref="E96:F96"/>
    <mergeCell ref="H96:I96"/>
    <mergeCell ref="H97:I97"/>
    <mergeCell ref="A39:A40"/>
    <mergeCell ref="B39:C39"/>
    <mergeCell ref="A54:A55"/>
    <mergeCell ref="B54:B55"/>
    <mergeCell ref="C54:D54"/>
    <mergeCell ref="A48:I48"/>
    <mergeCell ref="B101:C101"/>
    <mergeCell ref="E101:F101"/>
    <mergeCell ref="H101:I101"/>
    <mergeCell ref="A102:A103"/>
    <mergeCell ref="B102:C102"/>
    <mergeCell ref="E102:F102"/>
    <mergeCell ref="H102:I102"/>
    <mergeCell ref="B103:C103"/>
    <mergeCell ref="E103:F103"/>
    <mergeCell ref="A100:A101"/>
    <mergeCell ref="B100:C100"/>
    <mergeCell ref="H100:I100"/>
    <mergeCell ref="B74:B75"/>
    <mergeCell ref="H94:J94"/>
    <mergeCell ref="B95:C95"/>
    <mergeCell ref="E95:F95"/>
    <mergeCell ref="A74:A75"/>
    <mergeCell ref="C74:E74"/>
    <mergeCell ref="G74:I74"/>
    <mergeCell ref="F74:F75"/>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2020-02-14T21:59:34Z</cp:lastPrinted>
  <dcterms:created xsi:type="dcterms:W3CDTF">2009-11-04T17:21:08Z</dcterms:created>
  <dcterms:modified xsi:type="dcterms:W3CDTF">2020-09-11T00:42:06Z</dcterms:modified>
</cp:coreProperties>
</file>