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30" yWindow="0" windowWidth="10620" windowHeight="81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Mujer!$A$1:$O$124</definedName>
  </definedNames>
  <calcPr calcId="162913"/>
</workbook>
</file>

<file path=xl/calcChain.xml><?xml version="1.0" encoding="utf-8"?>
<calcChain xmlns="http://schemas.openxmlformats.org/spreadsheetml/2006/main">
  <c r="C28" i="1" l="1"/>
  <c r="N63" i="1" l="1"/>
  <c r="M63" i="1"/>
  <c r="M64" i="1" s="1"/>
  <c r="L63" i="1"/>
  <c r="K63" i="1"/>
  <c r="I63" i="1"/>
  <c r="H63" i="1"/>
  <c r="G63" i="1"/>
  <c r="E63" i="1"/>
  <c r="D63" i="1"/>
  <c r="C63" i="1"/>
  <c r="G89" i="1" l="1"/>
  <c r="F89" i="1"/>
  <c r="E89" i="1"/>
  <c r="D89" i="1"/>
  <c r="C89" i="1"/>
  <c r="B35" i="1"/>
  <c r="B36" i="1"/>
  <c r="B37" i="1"/>
  <c r="B38" i="1"/>
  <c r="B39" i="1" l="1"/>
  <c r="B77" i="1"/>
  <c r="B17" i="1" l="1"/>
  <c r="J17" i="1"/>
  <c r="B18" i="1"/>
  <c r="J18" i="1"/>
  <c r="B19" i="1"/>
  <c r="J19" i="1"/>
  <c r="B20" i="1"/>
  <c r="J20" i="1"/>
  <c r="B21" i="1"/>
  <c r="J21" i="1"/>
  <c r="B22" i="1"/>
  <c r="J22" i="1"/>
  <c r="B23" i="1"/>
  <c r="J23" i="1"/>
  <c r="B24" i="1"/>
  <c r="J24" i="1"/>
  <c r="B25" i="1"/>
  <c r="J25" i="1"/>
  <c r="B26" i="1"/>
  <c r="J26" i="1"/>
  <c r="B27" i="1"/>
  <c r="J27" i="1"/>
  <c r="D28" i="1"/>
  <c r="E28" i="1"/>
  <c r="K28" i="1"/>
  <c r="L28" i="1"/>
  <c r="M28" i="1"/>
  <c r="N28" i="1"/>
  <c r="O28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97" i="1"/>
  <c r="C122" i="1"/>
  <c r="D122" i="1"/>
  <c r="E122" i="1"/>
  <c r="F122" i="1"/>
  <c r="H89" i="1"/>
  <c r="I89" i="1"/>
  <c r="J89" i="1"/>
  <c r="K89" i="1"/>
  <c r="L89" i="1"/>
  <c r="M89" i="1"/>
  <c r="N89" i="1"/>
  <c r="B78" i="1"/>
  <c r="B79" i="1"/>
  <c r="B80" i="1"/>
  <c r="B81" i="1"/>
  <c r="B82" i="1"/>
  <c r="B83" i="1"/>
  <c r="B84" i="1"/>
  <c r="B85" i="1"/>
  <c r="B86" i="1"/>
  <c r="B87" i="1"/>
  <c r="B88" i="1"/>
  <c r="J52" i="1"/>
  <c r="J53" i="1"/>
  <c r="J54" i="1"/>
  <c r="J55" i="1"/>
  <c r="J56" i="1"/>
  <c r="J57" i="1"/>
  <c r="J58" i="1"/>
  <c r="J59" i="1"/>
  <c r="J60" i="1"/>
  <c r="J61" i="1"/>
  <c r="J62" i="1"/>
  <c r="J51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F54" i="1"/>
  <c r="B54" i="1"/>
  <c r="F53" i="1"/>
  <c r="B53" i="1"/>
  <c r="F52" i="1"/>
  <c r="B52" i="1"/>
  <c r="F51" i="1"/>
  <c r="B51" i="1"/>
  <c r="C39" i="1"/>
  <c r="D39" i="1"/>
  <c r="E39" i="1"/>
  <c r="F39" i="1"/>
  <c r="G39" i="1"/>
  <c r="H39" i="1"/>
  <c r="I39" i="1"/>
  <c r="J39" i="1"/>
  <c r="J16" i="1"/>
  <c r="B16" i="1"/>
  <c r="B28" i="1" l="1"/>
  <c r="F63" i="1"/>
  <c r="I64" i="1" s="1"/>
  <c r="J63" i="1"/>
  <c r="L64" i="1" s="1"/>
  <c r="B63" i="1"/>
  <c r="B64" i="1" s="1"/>
  <c r="B89" i="1"/>
  <c r="C90" i="1" s="1"/>
  <c r="B122" i="1"/>
  <c r="F123" i="1" s="1"/>
  <c r="N64" i="1"/>
  <c r="J28" i="1"/>
  <c r="M29" i="1" s="1"/>
  <c r="G90" i="1" l="1"/>
  <c r="B29" i="1"/>
  <c r="C29" i="1"/>
  <c r="N29" i="1"/>
  <c r="K29" i="1"/>
  <c r="O29" i="1"/>
  <c r="L29" i="1"/>
  <c r="M90" i="1"/>
  <c r="F90" i="1"/>
  <c r="E90" i="1"/>
  <c r="I90" i="1"/>
  <c r="J90" i="1"/>
  <c r="H90" i="1"/>
  <c r="K90" i="1"/>
  <c r="B90" i="1"/>
  <c r="D90" i="1"/>
  <c r="N90" i="1"/>
  <c r="C123" i="1"/>
  <c r="D123" i="1"/>
  <c r="E123" i="1"/>
  <c r="B123" i="1"/>
  <c r="L90" i="1"/>
  <c r="K64" i="1"/>
  <c r="D64" i="1"/>
  <c r="C64" i="1"/>
  <c r="E64" i="1"/>
  <c r="J64" i="1"/>
  <c r="G40" i="1"/>
  <c r="B40" i="1"/>
  <c r="D40" i="1"/>
  <c r="C40" i="1"/>
  <c r="I40" i="1"/>
  <c r="E40" i="1"/>
  <c r="F40" i="1"/>
  <c r="F64" i="1"/>
  <c r="H64" i="1"/>
  <c r="H40" i="1"/>
  <c r="G64" i="1"/>
  <c r="J40" i="1"/>
  <c r="D29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<sst xmlns="http://schemas.openxmlformats.org/spreadsheetml/2006/main" count="171" uniqueCount="90">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</sst>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9" fontId="16" fillId="2" borderId="0" xfId="3" applyFont="1" applyFill="1" applyAlignment="1">
      <alignment horizontal="left" vertical="center"/>
    </xf>
    <xf numFmtId="9" fontId="16" fillId="2" borderId="0" xfId="3" applyFont="1" applyFill="1"/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3" fillId="5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righ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Mujer!$B$35:$B$38</c:f>
              <c:numCache>
                <c:formatCode>#,##0</c:formatCode>
                <c:ptCount val="4"/>
                <c:pt idx="0">
                  <c:v>479</c:v>
                </c:pt>
                <c:pt idx="1">
                  <c:v>55512</c:v>
                </c:pt>
                <c:pt idx="2">
                  <c:v>45754</c:v>
                </c:pt>
                <c:pt idx="3">
                  <c:v>11982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54186</xdr:colOff>
      <xdr:row>32</xdr:row>
      <xdr:rowOff>56303</xdr:rowOff>
    </xdr:from>
    <xdr:to>
      <xdr:col>14</xdr:col>
      <xdr:colOff>602826</xdr:colOff>
      <xdr:row>45</xdr:row>
      <xdr:rowOff>109643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119192</xdr:colOff>
      <xdr:row>14</xdr:row>
      <xdr:rowOff>19136</xdr:rowOff>
    </xdr:from>
    <xdr:to>
      <xdr:col>7</xdr:col>
      <xdr:colOff>591632</xdr:colOff>
      <xdr:row>17</xdr:row>
      <xdr:rowOff>132627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230616" y="2466699"/>
          <a:ext cx="2088073" cy="848966"/>
          <a:chOff x="0" y="0"/>
          <a:chExt cx="2237257" cy="654539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53276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123849</xdr:colOff>
      <xdr:row>18</xdr:row>
      <xdr:rowOff>60284</xdr:rowOff>
    </xdr:from>
    <xdr:to>
      <xdr:col>7</xdr:col>
      <xdr:colOff>598829</xdr:colOff>
      <xdr:row>22</xdr:row>
      <xdr:rowOff>52915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235273" y="3436233"/>
          <a:ext cx="2090613" cy="764277"/>
          <a:chOff x="13344770" y="3556000"/>
          <a:chExt cx="2237106" cy="654050"/>
        </a:xfrm>
      </xdr:grpSpPr>
      <xdr:sp macro="" textlink="">
        <xdr:nvSpPr>
          <xdr:cNvPr id="33" name="Rectángulo 32"/>
          <xdr:cNvSpPr/>
        </xdr:nvSpPr>
        <xdr:spPr>
          <a:xfrm>
            <a:off x="13883021" y="3626077"/>
            <a:ext cx="1698855" cy="521683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56000"/>
            <a:ext cx="647583" cy="65405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144692</xdr:colOff>
      <xdr:row>23</xdr:row>
      <xdr:rowOff>12057</xdr:rowOff>
    </xdr:from>
    <xdr:to>
      <xdr:col>7</xdr:col>
      <xdr:colOff>614913</xdr:colOff>
      <xdr:row>28</xdr:row>
      <xdr:rowOff>12056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56116" y="4352563"/>
          <a:ext cx="2085854" cy="1012784"/>
          <a:chOff x="13436341" y="4366847"/>
          <a:chExt cx="2191322" cy="587951"/>
        </a:xfrm>
      </xdr:grpSpPr>
      <xdr:sp macro="" textlink="">
        <xdr:nvSpPr>
          <xdr:cNvPr id="39" name="Rectángulo 38"/>
          <xdr:cNvSpPr/>
        </xdr:nvSpPr>
        <xdr:spPr>
          <a:xfrm>
            <a:off x="13928808" y="4491844"/>
            <a:ext cx="1698855" cy="36539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36341" y="4366847"/>
            <a:ext cx="665294" cy="58795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4"/>
            <a:ext cx="333925" cy="44219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4"/>
  <sheetViews>
    <sheetView tabSelected="1" view="pageBreakPreview" zoomScale="79" zoomScaleNormal="100" zoomScaleSheetLayoutView="79" workbookViewId="0">
      <selection activeCell="E2" sqref="E2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1.42578125" style="7"/>
    <col min="9" max="9" width="14.42578125" style="7" bestFit="1" customWidth="1"/>
    <col min="10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89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8428</v>
      </c>
      <c r="C16" s="40">
        <v>1836</v>
      </c>
      <c r="D16" s="40">
        <v>6119</v>
      </c>
      <c r="E16" s="40">
        <v>473</v>
      </c>
      <c r="I16" s="38" t="s">
        <v>17</v>
      </c>
      <c r="J16" s="39">
        <f>SUM(K16:O16)</f>
        <v>8428</v>
      </c>
      <c r="K16" s="40">
        <v>6450</v>
      </c>
      <c r="L16" s="40">
        <v>712</v>
      </c>
      <c r="M16" s="40">
        <v>1034</v>
      </c>
      <c r="N16" s="40">
        <v>210</v>
      </c>
      <c r="O16" s="40">
        <v>22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8122</v>
      </c>
      <c r="C17" s="44">
        <v>1940</v>
      </c>
      <c r="D17" s="44">
        <v>5746</v>
      </c>
      <c r="E17" s="44">
        <v>436</v>
      </c>
      <c r="I17" s="42" t="s">
        <v>18</v>
      </c>
      <c r="J17" s="43">
        <f t="shared" ref="J17:J27" si="1">SUM(K17:O17)</f>
        <v>8122</v>
      </c>
      <c r="K17" s="44">
        <v>6514</v>
      </c>
      <c r="L17" s="44">
        <v>565</v>
      </c>
      <c r="M17" s="44">
        <v>820</v>
      </c>
      <c r="N17" s="44">
        <v>201</v>
      </c>
      <c r="O17" s="44">
        <v>22</v>
      </c>
    </row>
    <row r="18" spans="1:15" s="41" customFormat="1" ht="15" customHeight="1" x14ac:dyDescent="0.3">
      <c r="A18" s="42" t="s">
        <v>19</v>
      </c>
      <c r="B18" s="43">
        <f t="shared" si="0"/>
        <v>8244</v>
      </c>
      <c r="C18" s="44">
        <v>1782</v>
      </c>
      <c r="D18" s="44">
        <v>6024</v>
      </c>
      <c r="E18" s="44">
        <v>438</v>
      </c>
      <c r="I18" s="42" t="s">
        <v>19</v>
      </c>
      <c r="J18" s="43">
        <f t="shared" si="1"/>
        <v>8244</v>
      </c>
      <c r="K18" s="44">
        <v>6657</v>
      </c>
      <c r="L18" s="44">
        <v>571</v>
      </c>
      <c r="M18" s="44">
        <v>806</v>
      </c>
      <c r="N18" s="44">
        <v>190</v>
      </c>
      <c r="O18" s="44">
        <v>20</v>
      </c>
    </row>
    <row r="19" spans="1:15" s="41" customFormat="1" ht="15" customHeight="1" x14ac:dyDescent="0.3">
      <c r="A19" s="42" t="s">
        <v>20</v>
      </c>
      <c r="B19" s="43">
        <f t="shared" si="0"/>
        <v>9258</v>
      </c>
      <c r="C19" s="44">
        <v>2328</v>
      </c>
      <c r="D19" s="44">
        <v>6433</v>
      </c>
      <c r="E19" s="44">
        <v>497</v>
      </c>
      <c r="I19" s="42" t="s">
        <v>20</v>
      </c>
      <c r="J19" s="43">
        <f t="shared" si="1"/>
        <v>9258</v>
      </c>
      <c r="K19" s="44">
        <v>7409</v>
      </c>
      <c r="L19" s="44">
        <v>686</v>
      </c>
      <c r="M19" s="44">
        <v>919</v>
      </c>
      <c r="N19" s="44">
        <v>213</v>
      </c>
      <c r="O19" s="44">
        <v>31</v>
      </c>
    </row>
    <row r="20" spans="1:15" s="41" customFormat="1" ht="15" customHeight="1" x14ac:dyDescent="0.3">
      <c r="A20" s="42" t="s">
        <v>21</v>
      </c>
      <c r="B20" s="43">
        <f t="shared" si="0"/>
        <v>9293</v>
      </c>
      <c r="C20" s="44">
        <v>2275</v>
      </c>
      <c r="D20" s="44">
        <v>6532</v>
      </c>
      <c r="E20" s="44">
        <v>486</v>
      </c>
      <c r="I20" s="42" t="s">
        <v>21</v>
      </c>
      <c r="J20" s="43">
        <f t="shared" si="1"/>
        <v>9293</v>
      </c>
      <c r="K20" s="44">
        <v>7451</v>
      </c>
      <c r="L20" s="44">
        <v>687</v>
      </c>
      <c r="M20" s="44">
        <v>881</v>
      </c>
      <c r="N20" s="44">
        <v>247</v>
      </c>
      <c r="O20" s="44">
        <v>27</v>
      </c>
    </row>
    <row r="21" spans="1:15" s="41" customFormat="1" ht="15" customHeight="1" x14ac:dyDescent="0.3">
      <c r="A21" s="42" t="s">
        <v>22</v>
      </c>
      <c r="B21" s="43">
        <f t="shared" si="0"/>
        <v>8747</v>
      </c>
      <c r="C21" s="44">
        <v>2097</v>
      </c>
      <c r="D21" s="44">
        <v>6173</v>
      </c>
      <c r="E21" s="44">
        <v>477</v>
      </c>
      <c r="I21" s="42" t="s">
        <v>22</v>
      </c>
      <c r="J21" s="43">
        <f t="shared" si="1"/>
        <v>8747</v>
      </c>
      <c r="K21" s="44">
        <v>7013</v>
      </c>
      <c r="L21" s="44">
        <v>627</v>
      </c>
      <c r="M21" s="44">
        <v>838</v>
      </c>
      <c r="N21" s="44">
        <v>236</v>
      </c>
      <c r="O21" s="44">
        <v>33</v>
      </c>
    </row>
    <row r="22" spans="1:15" s="41" customFormat="1" ht="15" customHeight="1" x14ac:dyDescent="0.3">
      <c r="A22" s="42" t="s">
        <v>23</v>
      </c>
      <c r="B22" s="43">
        <f t="shared" si="0"/>
        <v>9382</v>
      </c>
      <c r="C22" s="44">
        <v>2296</v>
      </c>
      <c r="D22" s="44">
        <v>6611</v>
      </c>
      <c r="E22" s="44">
        <v>475</v>
      </c>
      <c r="I22" s="42" t="s">
        <v>23</v>
      </c>
      <c r="J22" s="43">
        <f t="shared" si="1"/>
        <v>9382</v>
      </c>
      <c r="K22" s="44">
        <v>7378</v>
      </c>
      <c r="L22" s="44">
        <v>792</v>
      </c>
      <c r="M22" s="44">
        <v>928</v>
      </c>
      <c r="N22" s="44">
        <v>255</v>
      </c>
      <c r="O22" s="44">
        <v>29</v>
      </c>
    </row>
    <row r="23" spans="1:15" s="41" customFormat="1" ht="15" customHeight="1" x14ac:dyDescent="0.3">
      <c r="A23" s="42" t="s">
        <v>24</v>
      </c>
      <c r="B23" s="43">
        <f t="shared" si="0"/>
        <v>9599</v>
      </c>
      <c r="C23" s="44">
        <v>2357</v>
      </c>
      <c r="D23" s="44">
        <v>6723</v>
      </c>
      <c r="E23" s="44">
        <v>519</v>
      </c>
      <c r="I23" s="42" t="s">
        <v>24</v>
      </c>
      <c r="J23" s="43">
        <f t="shared" si="1"/>
        <v>9599</v>
      </c>
      <c r="K23" s="44">
        <v>7605</v>
      </c>
      <c r="L23" s="44">
        <v>681</v>
      </c>
      <c r="M23" s="44">
        <v>971</v>
      </c>
      <c r="N23" s="44">
        <v>308</v>
      </c>
      <c r="O23" s="44">
        <v>34</v>
      </c>
    </row>
    <row r="24" spans="1:15" s="41" customFormat="1" ht="15" customHeight="1" x14ac:dyDescent="0.3">
      <c r="A24" s="42" t="s">
        <v>25</v>
      </c>
      <c r="B24" s="43">
        <f t="shared" si="0"/>
        <v>9903</v>
      </c>
      <c r="C24" s="44">
        <v>2488</v>
      </c>
      <c r="D24" s="44">
        <v>6872</v>
      </c>
      <c r="E24" s="44">
        <v>543</v>
      </c>
      <c r="I24" s="42" t="s">
        <v>25</v>
      </c>
      <c r="J24" s="43">
        <f t="shared" si="1"/>
        <v>9903</v>
      </c>
      <c r="K24" s="44">
        <v>7948</v>
      </c>
      <c r="L24" s="44">
        <v>760</v>
      </c>
      <c r="M24" s="44">
        <v>952</v>
      </c>
      <c r="N24" s="44">
        <v>222</v>
      </c>
      <c r="O24" s="44">
        <v>21</v>
      </c>
    </row>
    <row r="25" spans="1:15" s="41" customFormat="1" ht="15" customHeight="1" x14ac:dyDescent="0.3">
      <c r="A25" s="42" t="s">
        <v>26</v>
      </c>
      <c r="B25" s="43">
        <f t="shared" si="0"/>
        <v>10549</v>
      </c>
      <c r="C25" s="44">
        <v>2460</v>
      </c>
      <c r="D25" s="44">
        <v>7542</v>
      </c>
      <c r="E25" s="44">
        <v>547</v>
      </c>
      <c r="I25" s="42" t="s">
        <v>26</v>
      </c>
      <c r="J25" s="43">
        <f t="shared" si="1"/>
        <v>10549</v>
      </c>
      <c r="K25" s="44">
        <v>8535</v>
      </c>
      <c r="L25" s="44">
        <v>742</v>
      </c>
      <c r="M25" s="44">
        <v>978</v>
      </c>
      <c r="N25" s="44">
        <v>273</v>
      </c>
      <c r="O25" s="44">
        <v>21</v>
      </c>
    </row>
    <row r="26" spans="1:15" s="41" customFormat="1" ht="15" customHeight="1" x14ac:dyDescent="0.3">
      <c r="A26" s="42" t="s">
        <v>27</v>
      </c>
      <c r="B26" s="43">
        <f t="shared" si="0"/>
        <v>11009</v>
      </c>
      <c r="C26" s="44">
        <v>2635</v>
      </c>
      <c r="D26" s="44">
        <v>7810</v>
      </c>
      <c r="E26" s="44">
        <v>564</v>
      </c>
      <c r="I26" s="42" t="s">
        <v>27</v>
      </c>
      <c r="J26" s="43">
        <f t="shared" si="1"/>
        <v>11009</v>
      </c>
      <c r="K26" s="44">
        <v>9016</v>
      </c>
      <c r="L26" s="44">
        <v>759</v>
      </c>
      <c r="M26" s="44">
        <v>975</v>
      </c>
      <c r="N26" s="44">
        <v>235</v>
      </c>
      <c r="O26" s="44">
        <v>24</v>
      </c>
    </row>
    <row r="27" spans="1:15" s="35" customFormat="1" ht="15" customHeight="1" x14ac:dyDescent="0.3">
      <c r="A27" s="45" t="s">
        <v>28</v>
      </c>
      <c r="B27" s="46">
        <f t="shared" si="0"/>
        <v>11193</v>
      </c>
      <c r="C27" s="47">
        <v>2586</v>
      </c>
      <c r="D27" s="47">
        <v>8015</v>
      </c>
      <c r="E27" s="47">
        <v>592</v>
      </c>
      <c r="I27" s="45" t="s">
        <v>28</v>
      </c>
      <c r="J27" s="46">
        <f t="shared" si="1"/>
        <v>11193</v>
      </c>
      <c r="K27" s="47">
        <v>9230</v>
      </c>
      <c r="L27" s="47">
        <v>783</v>
      </c>
      <c r="M27" s="47">
        <v>933</v>
      </c>
      <c r="N27" s="47">
        <v>220</v>
      </c>
      <c r="O27" s="47">
        <v>27</v>
      </c>
    </row>
    <row r="28" spans="1:15" s="41" customFormat="1" ht="18.75" customHeight="1" x14ac:dyDescent="0.3">
      <c r="A28" s="34" t="s">
        <v>1</v>
      </c>
      <c r="B28" s="48">
        <f>SUM(B16:B27)</f>
        <v>113727</v>
      </c>
      <c r="C28" s="48">
        <f>SUM(C16:C27)</f>
        <v>27080</v>
      </c>
      <c r="D28" s="48">
        <f>SUM(D16:D27)</f>
        <v>80600</v>
      </c>
      <c r="E28" s="48">
        <f>SUM(E16:E27)</f>
        <v>6047</v>
      </c>
      <c r="I28" s="34" t="s">
        <v>1</v>
      </c>
      <c r="J28" s="48">
        <f>SUM(J16:J27)</f>
        <v>113727</v>
      </c>
      <c r="K28" s="48">
        <f t="shared" ref="K28:O28" si="2">SUM(K16:K27)</f>
        <v>91206</v>
      </c>
      <c r="L28" s="48">
        <f t="shared" si="2"/>
        <v>8365</v>
      </c>
      <c r="M28" s="48">
        <f t="shared" si="2"/>
        <v>11035</v>
      </c>
      <c r="N28" s="48">
        <f t="shared" si="2"/>
        <v>2810</v>
      </c>
      <c r="O28" s="48">
        <f t="shared" si="2"/>
        <v>311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0.2381140802096248</v>
      </c>
      <c r="D29" s="50">
        <f>+D28/$B$28</f>
        <v>0.70871472913204425</v>
      </c>
      <c r="E29" s="50">
        <f>+E28/$B$28</f>
        <v>5.3171190658330918E-2</v>
      </c>
      <c r="I29" s="49" t="s">
        <v>2</v>
      </c>
      <c r="J29" s="50">
        <f t="shared" ref="J29" si="3">J28/$J$28</f>
        <v>1</v>
      </c>
      <c r="K29" s="50">
        <f>K28/$J$28</f>
        <v>0.80197314621857607</v>
      </c>
      <c r="L29" s="50">
        <f>L28/$J$28</f>
        <v>7.3553333860912534E-2</v>
      </c>
      <c r="M29" s="50">
        <f>M28/$J$28</f>
        <v>9.7030608386750733E-2</v>
      </c>
      <c r="N29" s="50">
        <f>N28/$J$28</f>
        <v>2.4708292665769783E-2</v>
      </c>
      <c r="O29" s="50">
        <f>O28/$J$28</f>
        <v>2.7346188679908904E-3</v>
      </c>
    </row>
    <row r="30" spans="1:15" s="41" customFormat="1" ht="14.25" customHeight="1" x14ac:dyDescent="0.3">
      <c r="A30" s="51"/>
      <c r="K30" s="52"/>
      <c r="L30" s="53"/>
    </row>
    <row r="31" spans="1:15" ht="10.5" customHeight="1" x14ac:dyDescent="0.2">
      <c r="A31" s="54"/>
      <c r="B31" s="55"/>
    </row>
    <row r="32" spans="1:15" ht="16.5" thickBot="1" x14ac:dyDescent="0.3">
      <c r="A32" s="56" t="s">
        <v>35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</row>
    <row r="33" spans="1:15" ht="10.5" customHeight="1" thickBot="1" x14ac:dyDescent="0.3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8"/>
      <c r="L33" s="58"/>
      <c r="M33" s="58"/>
      <c r="N33" s="58"/>
      <c r="O33" s="58"/>
    </row>
    <row r="34" spans="1:15" ht="31.15" customHeight="1" x14ac:dyDescent="0.2">
      <c r="A34" s="59" t="s">
        <v>5</v>
      </c>
      <c r="B34" s="36" t="s">
        <v>1</v>
      </c>
      <c r="C34" s="60" t="s">
        <v>36</v>
      </c>
      <c r="D34" s="60" t="s">
        <v>37</v>
      </c>
      <c r="E34" s="60" t="s">
        <v>38</v>
      </c>
      <c r="F34" s="60" t="s">
        <v>39</v>
      </c>
      <c r="G34" s="60" t="s">
        <v>40</v>
      </c>
      <c r="H34" s="60" t="s">
        <v>41</v>
      </c>
      <c r="I34" s="60" t="s">
        <v>42</v>
      </c>
      <c r="J34" s="60" t="s">
        <v>43</v>
      </c>
      <c r="K34" s="61"/>
      <c r="L34" s="61"/>
      <c r="M34" s="6"/>
      <c r="N34" s="6"/>
      <c r="O34" s="6"/>
    </row>
    <row r="35" spans="1:15" ht="15" customHeight="1" x14ac:dyDescent="0.2">
      <c r="A35" s="62" t="s">
        <v>44</v>
      </c>
      <c r="B35" s="63">
        <f>SUM(C35:J35)</f>
        <v>479</v>
      </c>
      <c r="C35" s="64">
        <v>34</v>
      </c>
      <c r="D35" s="64">
        <v>28</v>
      </c>
      <c r="E35" s="64">
        <v>39</v>
      </c>
      <c r="F35" s="64">
        <v>62</v>
      </c>
      <c r="G35" s="64">
        <v>123</v>
      </c>
      <c r="H35" s="64">
        <v>78</v>
      </c>
      <c r="I35" s="64">
        <v>53</v>
      </c>
      <c r="J35" s="64">
        <v>62</v>
      </c>
      <c r="K35" s="61"/>
      <c r="L35" s="61"/>
      <c r="M35" s="6"/>
      <c r="N35" s="6"/>
      <c r="O35" s="6"/>
    </row>
    <row r="36" spans="1:15" ht="15" customHeight="1" x14ac:dyDescent="0.2">
      <c r="A36" s="65" t="s">
        <v>6</v>
      </c>
      <c r="B36" s="66">
        <f>SUM(C36:J36)</f>
        <v>55512</v>
      </c>
      <c r="C36" s="64">
        <v>2051</v>
      </c>
      <c r="D36" s="64">
        <v>4346</v>
      </c>
      <c r="E36" s="64">
        <v>4419</v>
      </c>
      <c r="F36" s="64">
        <v>7140</v>
      </c>
      <c r="G36" s="64">
        <v>13390</v>
      </c>
      <c r="H36" s="64">
        <v>12089</v>
      </c>
      <c r="I36" s="64">
        <v>7875</v>
      </c>
      <c r="J36" s="64">
        <v>4202</v>
      </c>
      <c r="K36" s="61"/>
      <c r="L36" s="61"/>
      <c r="M36" s="67"/>
      <c r="N36" s="67"/>
      <c r="O36" s="67"/>
    </row>
    <row r="37" spans="1:15" ht="15" customHeight="1" x14ac:dyDescent="0.2">
      <c r="A37" s="68" t="s">
        <v>7</v>
      </c>
      <c r="B37" s="66">
        <f>SUM(C37:J37)</f>
        <v>45754</v>
      </c>
      <c r="C37" s="64">
        <v>1319</v>
      </c>
      <c r="D37" s="64">
        <v>2642</v>
      </c>
      <c r="E37" s="64">
        <v>4063</v>
      </c>
      <c r="F37" s="64">
        <v>9624</v>
      </c>
      <c r="G37" s="64">
        <v>13167</v>
      </c>
      <c r="H37" s="64">
        <v>8767</v>
      </c>
      <c r="I37" s="64">
        <v>4492</v>
      </c>
      <c r="J37" s="64">
        <v>1680</v>
      </c>
      <c r="K37" s="61"/>
      <c r="L37" s="61"/>
      <c r="M37" s="67"/>
      <c r="N37" s="67"/>
      <c r="O37" s="67"/>
    </row>
    <row r="38" spans="1:15" ht="15" customHeight="1" x14ac:dyDescent="0.2">
      <c r="A38" s="69" t="s">
        <v>8</v>
      </c>
      <c r="B38" s="70">
        <f>SUM(C38:J38)</f>
        <v>11982</v>
      </c>
      <c r="C38" s="71">
        <v>527</v>
      </c>
      <c r="D38" s="71">
        <v>2362</v>
      </c>
      <c r="E38" s="71">
        <v>5250</v>
      </c>
      <c r="F38" s="71">
        <v>1709</v>
      </c>
      <c r="G38" s="71">
        <v>1041</v>
      </c>
      <c r="H38" s="71">
        <v>673</v>
      </c>
      <c r="I38" s="71">
        <v>317</v>
      </c>
      <c r="J38" s="71">
        <v>103</v>
      </c>
      <c r="K38" s="72"/>
      <c r="L38" s="72"/>
      <c r="M38" s="67"/>
      <c r="N38" s="67"/>
      <c r="O38" s="67"/>
    </row>
    <row r="39" spans="1:15" ht="18.75" customHeight="1" x14ac:dyDescent="0.2">
      <c r="A39" s="73" t="s">
        <v>1</v>
      </c>
      <c r="B39" s="74">
        <f>SUM(B35:B38)</f>
        <v>113727</v>
      </c>
      <c r="C39" s="74">
        <f t="shared" ref="C39:J39" si="4">SUM(C35:C38)</f>
        <v>3931</v>
      </c>
      <c r="D39" s="74">
        <f t="shared" si="4"/>
        <v>9378</v>
      </c>
      <c r="E39" s="74">
        <f t="shared" si="4"/>
        <v>13771</v>
      </c>
      <c r="F39" s="74">
        <f t="shared" si="4"/>
        <v>18535</v>
      </c>
      <c r="G39" s="74">
        <f t="shared" si="4"/>
        <v>27721</v>
      </c>
      <c r="H39" s="74">
        <f t="shared" si="4"/>
        <v>21607</v>
      </c>
      <c r="I39" s="74">
        <f t="shared" si="4"/>
        <v>12737</v>
      </c>
      <c r="J39" s="74">
        <f t="shared" si="4"/>
        <v>6047</v>
      </c>
      <c r="K39" s="61"/>
      <c r="L39" s="61"/>
      <c r="M39" s="67"/>
      <c r="N39" s="67"/>
      <c r="O39" s="67"/>
    </row>
    <row r="40" spans="1:15" ht="15" customHeight="1" thickBot="1" x14ac:dyDescent="0.25">
      <c r="A40" s="75" t="s">
        <v>2</v>
      </c>
      <c r="B40" s="76">
        <f t="shared" ref="B40:J40" si="5">B39/$B39</f>
        <v>1</v>
      </c>
      <c r="C40" s="76">
        <f t="shared" si="5"/>
        <v>3.4565230771936302E-2</v>
      </c>
      <c r="D40" s="76">
        <f t="shared" si="5"/>
        <v>8.2460629401988977E-2</v>
      </c>
      <c r="E40" s="76">
        <f t="shared" si="5"/>
        <v>0.12108822003569952</v>
      </c>
      <c r="F40" s="76">
        <f t="shared" si="5"/>
        <v>0.1629780087402288</v>
      </c>
      <c r="G40" s="76">
        <f t="shared" si="5"/>
        <v>0.24375038469316873</v>
      </c>
      <c r="H40" s="76">
        <f t="shared" si="5"/>
        <v>0.18999006392501341</v>
      </c>
      <c r="I40" s="76">
        <f t="shared" si="5"/>
        <v>0.11199627177363335</v>
      </c>
      <c r="J40" s="76">
        <f t="shared" si="5"/>
        <v>5.3171190658330918E-2</v>
      </c>
      <c r="K40" s="77"/>
      <c r="L40" s="77"/>
      <c r="M40" s="67"/>
      <c r="N40" s="67"/>
      <c r="O40" s="67"/>
    </row>
    <row r="41" spans="1:15" ht="15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7"/>
      <c r="L41" s="77"/>
      <c r="M41" s="67"/>
      <c r="N41" s="67"/>
      <c r="O41" s="67"/>
    </row>
    <row r="42" spans="1:15" ht="15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7"/>
      <c r="L42" s="77"/>
      <c r="M42" s="67"/>
      <c r="N42" s="67"/>
      <c r="O42" s="67"/>
    </row>
    <row r="43" spans="1:15" ht="15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7"/>
      <c r="L43" s="77"/>
      <c r="M43" s="67"/>
      <c r="N43" s="67"/>
      <c r="O43" s="67"/>
    </row>
    <row r="44" spans="1:15" ht="15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7"/>
      <c r="L44" s="77"/>
      <c r="M44" s="67"/>
      <c r="N44" s="67"/>
      <c r="O44" s="67"/>
    </row>
    <row r="45" spans="1:15" ht="15" customHeight="1" x14ac:dyDescent="0.2">
      <c r="A45" s="54"/>
      <c r="B45" s="79"/>
      <c r="K45" s="80"/>
      <c r="L45" s="80"/>
      <c r="M45" s="80"/>
      <c r="N45" s="80"/>
      <c r="O45" s="80"/>
    </row>
    <row r="46" spans="1:15" ht="15" customHeight="1" x14ac:dyDescent="0.2">
      <c r="A46" s="54"/>
      <c r="B46" s="55"/>
      <c r="K46" s="80"/>
      <c r="L46" s="80"/>
      <c r="M46" s="80"/>
      <c r="N46" s="80"/>
      <c r="O46" s="80"/>
    </row>
    <row r="47" spans="1:15" ht="15" customHeight="1" thickBot="1" x14ac:dyDescent="0.3">
      <c r="A47" s="56" t="s">
        <v>47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 ht="10.5" customHeight="1" x14ac:dyDescent="0.2">
      <c r="A48" s="54"/>
      <c r="B48" s="55"/>
    </row>
    <row r="49" spans="1:15" ht="13.9" customHeight="1" x14ac:dyDescent="0.2">
      <c r="A49" s="106" t="s">
        <v>46</v>
      </c>
      <c r="B49" s="103" t="s">
        <v>1</v>
      </c>
      <c r="C49" s="103" t="s">
        <v>77</v>
      </c>
      <c r="D49" s="103"/>
      <c r="E49" s="103"/>
      <c r="F49" s="103" t="s">
        <v>1</v>
      </c>
      <c r="G49" s="103" t="s">
        <v>78</v>
      </c>
      <c r="H49" s="103"/>
      <c r="I49" s="103"/>
      <c r="J49" s="103" t="s">
        <v>1</v>
      </c>
      <c r="K49" s="105" t="s">
        <v>79</v>
      </c>
      <c r="L49" s="105"/>
      <c r="M49" s="103" t="s">
        <v>80</v>
      </c>
      <c r="N49" s="103" t="s">
        <v>81</v>
      </c>
      <c r="O49" s="104"/>
    </row>
    <row r="50" spans="1:15" ht="15" customHeight="1" x14ac:dyDescent="0.2">
      <c r="A50" s="106"/>
      <c r="B50" s="103"/>
      <c r="C50" s="1" t="s">
        <v>3</v>
      </c>
      <c r="D50" s="1" t="s">
        <v>4</v>
      </c>
      <c r="E50" s="1" t="s">
        <v>45</v>
      </c>
      <c r="F50" s="103"/>
      <c r="G50" s="2" t="s">
        <v>3</v>
      </c>
      <c r="H50" s="2" t="s">
        <v>4</v>
      </c>
      <c r="I50" s="2" t="s">
        <v>45</v>
      </c>
      <c r="J50" s="103"/>
      <c r="K50" s="2" t="s">
        <v>3</v>
      </c>
      <c r="L50" s="2" t="s">
        <v>4</v>
      </c>
      <c r="M50" s="103"/>
      <c r="N50" s="103"/>
      <c r="O50" s="104"/>
    </row>
    <row r="51" spans="1:15" ht="15" customHeight="1" x14ac:dyDescent="0.2">
      <c r="A51" s="81" t="s">
        <v>17</v>
      </c>
      <c r="B51" s="82">
        <f>C51+D51+E51</f>
        <v>23</v>
      </c>
      <c r="C51" s="64">
        <v>1</v>
      </c>
      <c r="D51" s="64">
        <v>22</v>
      </c>
      <c r="E51" s="83">
        <v>0</v>
      </c>
      <c r="F51" s="82">
        <f>G51+H51+I51</f>
        <v>82</v>
      </c>
      <c r="G51" s="64">
        <v>14</v>
      </c>
      <c r="H51" s="64">
        <v>54</v>
      </c>
      <c r="I51" s="83">
        <v>14</v>
      </c>
      <c r="J51" s="82">
        <f>K51+L51</f>
        <v>275</v>
      </c>
      <c r="K51" s="64">
        <v>63</v>
      </c>
      <c r="L51" s="64">
        <v>212</v>
      </c>
      <c r="M51" s="82">
        <v>1</v>
      </c>
      <c r="N51" s="82">
        <v>7</v>
      </c>
      <c r="O51" s="84"/>
    </row>
    <row r="52" spans="1:15" ht="15" customHeight="1" x14ac:dyDescent="0.2">
      <c r="A52" s="68" t="s">
        <v>18</v>
      </c>
      <c r="B52" s="66">
        <f>C52+D52+E52</f>
        <v>32</v>
      </c>
      <c r="C52" s="64">
        <v>8</v>
      </c>
      <c r="D52" s="64">
        <v>24</v>
      </c>
      <c r="E52" s="83">
        <v>0</v>
      </c>
      <c r="F52" s="66">
        <f>G52+H52+I52</f>
        <v>106</v>
      </c>
      <c r="G52" s="64">
        <v>27</v>
      </c>
      <c r="H52" s="64">
        <v>57</v>
      </c>
      <c r="I52" s="83">
        <v>22</v>
      </c>
      <c r="J52" s="82">
        <f t="shared" ref="J52:J62" si="6">K52+L52</f>
        <v>242</v>
      </c>
      <c r="K52" s="64">
        <v>62</v>
      </c>
      <c r="L52" s="64">
        <v>180</v>
      </c>
      <c r="M52" s="66">
        <v>1</v>
      </c>
      <c r="N52" s="66">
        <v>5</v>
      </c>
      <c r="O52" s="84"/>
    </row>
    <row r="53" spans="1:15" ht="15" customHeight="1" x14ac:dyDescent="0.2">
      <c r="A53" s="85" t="s">
        <v>19</v>
      </c>
      <c r="B53" s="66">
        <f>C53+D53+E53</f>
        <v>25</v>
      </c>
      <c r="C53" s="64">
        <v>4</v>
      </c>
      <c r="D53" s="64">
        <v>21</v>
      </c>
      <c r="E53" s="83">
        <v>0</v>
      </c>
      <c r="F53" s="66">
        <f>G53+H53+I53</f>
        <v>100</v>
      </c>
      <c r="G53" s="64">
        <v>21</v>
      </c>
      <c r="H53" s="64">
        <v>57</v>
      </c>
      <c r="I53" s="83">
        <v>22</v>
      </c>
      <c r="J53" s="82">
        <f t="shared" si="6"/>
        <v>264</v>
      </c>
      <c r="K53" s="64">
        <v>50</v>
      </c>
      <c r="L53" s="64">
        <v>214</v>
      </c>
      <c r="M53" s="66">
        <v>2</v>
      </c>
      <c r="N53" s="66">
        <v>6</v>
      </c>
      <c r="O53" s="84"/>
    </row>
    <row r="54" spans="1:15" ht="15" customHeight="1" x14ac:dyDescent="0.2">
      <c r="A54" s="68" t="s">
        <v>20</v>
      </c>
      <c r="B54" s="66">
        <f t="shared" ref="B54:B62" si="7">C54+D54+E54</f>
        <v>27</v>
      </c>
      <c r="C54" s="64">
        <v>6</v>
      </c>
      <c r="D54" s="64">
        <v>21</v>
      </c>
      <c r="E54" s="83">
        <v>0</v>
      </c>
      <c r="F54" s="66">
        <f t="shared" ref="F54:F62" si="8">G54+H54+I54</f>
        <v>91</v>
      </c>
      <c r="G54" s="64">
        <v>27</v>
      </c>
      <c r="H54" s="64">
        <v>51</v>
      </c>
      <c r="I54" s="83">
        <v>13</v>
      </c>
      <c r="J54" s="82">
        <f t="shared" si="6"/>
        <v>253</v>
      </c>
      <c r="K54" s="64">
        <v>58</v>
      </c>
      <c r="L54" s="64">
        <v>195</v>
      </c>
      <c r="M54" s="66">
        <v>3</v>
      </c>
      <c r="N54" s="66">
        <v>1</v>
      </c>
      <c r="O54" s="84"/>
    </row>
    <row r="55" spans="1:15" ht="15" customHeight="1" x14ac:dyDescent="0.2">
      <c r="A55" s="85" t="s">
        <v>21</v>
      </c>
      <c r="B55" s="66">
        <f t="shared" si="7"/>
        <v>38</v>
      </c>
      <c r="C55" s="64">
        <v>6</v>
      </c>
      <c r="D55" s="64">
        <v>32</v>
      </c>
      <c r="E55" s="83">
        <v>0</v>
      </c>
      <c r="F55" s="86">
        <f t="shared" si="8"/>
        <v>111</v>
      </c>
      <c r="G55" s="64">
        <v>34</v>
      </c>
      <c r="H55" s="64">
        <v>57</v>
      </c>
      <c r="I55" s="83">
        <v>20</v>
      </c>
      <c r="J55" s="82">
        <f t="shared" si="6"/>
        <v>282</v>
      </c>
      <c r="K55" s="64">
        <v>58</v>
      </c>
      <c r="L55" s="64">
        <v>224</v>
      </c>
      <c r="M55" s="86">
        <v>4</v>
      </c>
      <c r="N55" s="86">
        <v>6</v>
      </c>
      <c r="O55" s="87"/>
    </row>
    <row r="56" spans="1:15" ht="15" customHeight="1" x14ac:dyDescent="0.2">
      <c r="A56" s="68" t="s">
        <v>22</v>
      </c>
      <c r="B56" s="66">
        <f t="shared" si="7"/>
        <v>70</v>
      </c>
      <c r="C56" s="64">
        <v>18</v>
      </c>
      <c r="D56" s="64">
        <v>52</v>
      </c>
      <c r="E56" s="83">
        <v>0</v>
      </c>
      <c r="F56" s="66">
        <f t="shared" si="8"/>
        <v>130</v>
      </c>
      <c r="G56" s="64">
        <v>32</v>
      </c>
      <c r="H56" s="64">
        <v>77</v>
      </c>
      <c r="I56" s="83">
        <v>21</v>
      </c>
      <c r="J56" s="82">
        <f t="shared" si="6"/>
        <v>254</v>
      </c>
      <c r="K56" s="64">
        <v>58</v>
      </c>
      <c r="L56" s="64">
        <v>196</v>
      </c>
      <c r="M56" s="66">
        <v>1</v>
      </c>
      <c r="N56" s="66">
        <v>11</v>
      </c>
      <c r="O56" s="84"/>
    </row>
    <row r="57" spans="1:15" ht="15" customHeight="1" x14ac:dyDescent="0.2">
      <c r="A57" s="68" t="s">
        <v>23</v>
      </c>
      <c r="B57" s="66">
        <f t="shared" si="7"/>
        <v>75</v>
      </c>
      <c r="C57" s="64">
        <v>22</v>
      </c>
      <c r="D57" s="64">
        <v>53</v>
      </c>
      <c r="E57" s="83">
        <v>0</v>
      </c>
      <c r="F57" s="66">
        <f t="shared" si="8"/>
        <v>121</v>
      </c>
      <c r="G57" s="64">
        <v>29</v>
      </c>
      <c r="H57" s="64">
        <v>74</v>
      </c>
      <c r="I57" s="83">
        <v>18</v>
      </c>
      <c r="J57" s="82">
        <f t="shared" si="6"/>
        <v>273</v>
      </c>
      <c r="K57" s="64">
        <v>54</v>
      </c>
      <c r="L57" s="64">
        <v>219</v>
      </c>
      <c r="M57" s="66">
        <v>7</v>
      </c>
      <c r="N57" s="66">
        <v>5</v>
      </c>
      <c r="O57" s="84"/>
    </row>
    <row r="58" spans="1:15" ht="15" customHeight="1" x14ac:dyDescent="0.2">
      <c r="A58" s="68" t="s">
        <v>24</v>
      </c>
      <c r="B58" s="66">
        <f t="shared" si="7"/>
        <v>73</v>
      </c>
      <c r="C58" s="64">
        <v>14</v>
      </c>
      <c r="D58" s="64">
        <v>59</v>
      </c>
      <c r="E58" s="83">
        <v>0</v>
      </c>
      <c r="F58" s="66">
        <f t="shared" si="8"/>
        <v>95</v>
      </c>
      <c r="G58" s="64">
        <v>17</v>
      </c>
      <c r="H58" s="64">
        <v>61</v>
      </c>
      <c r="I58" s="83">
        <v>17</v>
      </c>
      <c r="J58" s="82">
        <f t="shared" si="6"/>
        <v>284</v>
      </c>
      <c r="K58" s="64">
        <v>66</v>
      </c>
      <c r="L58" s="64">
        <v>218</v>
      </c>
      <c r="M58" s="66">
        <v>1</v>
      </c>
      <c r="N58" s="66">
        <v>6</v>
      </c>
      <c r="O58" s="84"/>
    </row>
    <row r="59" spans="1:15" ht="15" customHeight="1" x14ac:dyDescent="0.2">
      <c r="A59" s="85" t="s">
        <v>25</v>
      </c>
      <c r="B59" s="66">
        <f t="shared" si="7"/>
        <v>69</v>
      </c>
      <c r="C59" s="64">
        <v>19</v>
      </c>
      <c r="D59" s="64">
        <v>50</v>
      </c>
      <c r="E59" s="83">
        <v>0</v>
      </c>
      <c r="F59" s="66">
        <f t="shared" si="8"/>
        <v>127</v>
      </c>
      <c r="G59" s="64">
        <v>28</v>
      </c>
      <c r="H59" s="64">
        <v>67</v>
      </c>
      <c r="I59" s="83">
        <v>32</v>
      </c>
      <c r="J59" s="82">
        <f t="shared" si="6"/>
        <v>321</v>
      </c>
      <c r="K59" s="64">
        <v>74</v>
      </c>
      <c r="L59" s="64">
        <v>247</v>
      </c>
      <c r="M59" s="66">
        <v>3</v>
      </c>
      <c r="N59" s="66">
        <v>3</v>
      </c>
      <c r="O59" s="84"/>
    </row>
    <row r="60" spans="1:15" ht="15" customHeight="1" x14ac:dyDescent="0.2">
      <c r="A60" s="68" t="s">
        <v>26</v>
      </c>
      <c r="B60" s="66">
        <f t="shared" si="7"/>
        <v>74</v>
      </c>
      <c r="C60" s="64">
        <v>11</v>
      </c>
      <c r="D60" s="64">
        <v>63</v>
      </c>
      <c r="E60" s="83">
        <v>0</v>
      </c>
      <c r="F60" s="66">
        <f t="shared" si="8"/>
        <v>110</v>
      </c>
      <c r="G60" s="64">
        <v>24</v>
      </c>
      <c r="H60" s="64">
        <v>67</v>
      </c>
      <c r="I60" s="83">
        <v>19</v>
      </c>
      <c r="J60" s="82">
        <f t="shared" si="6"/>
        <v>266</v>
      </c>
      <c r="K60" s="64">
        <v>54</v>
      </c>
      <c r="L60" s="64">
        <v>212</v>
      </c>
      <c r="M60" s="66">
        <v>7</v>
      </c>
      <c r="N60" s="66">
        <v>2</v>
      </c>
      <c r="O60" s="84"/>
    </row>
    <row r="61" spans="1:15" ht="15" customHeight="1" x14ac:dyDescent="0.2">
      <c r="A61" s="85" t="s">
        <v>27</v>
      </c>
      <c r="B61" s="66">
        <f t="shared" si="7"/>
        <v>84</v>
      </c>
      <c r="C61" s="64">
        <v>13</v>
      </c>
      <c r="D61" s="64">
        <v>71</v>
      </c>
      <c r="E61" s="83">
        <v>0</v>
      </c>
      <c r="F61" s="66">
        <f t="shared" si="8"/>
        <v>122</v>
      </c>
      <c r="G61" s="64">
        <v>25</v>
      </c>
      <c r="H61" s="64">
        <v>75</v>
      </c>
      <c r="I61" s="83">
        <v>22</v>
      </c>
      <c r="J61" s="82">
        <f t="shared" si="6"/>
        <v>304</v>
      </c>
      <c r="K61" s="64">
        <v>66</v>
      </c>
      <c r="L61" s="64">
        <v>238</v>
      </c>
      <c r="M61" s="66">
        <v>6</v>
      </c>
      <c r="N61" s="66">
        <v>6</v>
      </c>
      <c r="O61" s="84"/>
    </row>
    <row r="62" spans="1:15" ht="15" customHeight="1" x14ac:dyDescent="0.2">
      <c r="A62" s="69" t="s">
        <v>28</v>
      </c>
      <c r="B62" s="70">
        <f t="shared" si="7"/>
        <v>92</v>
      </c>
      <c r="C62" s="88">
        <v>11</v>
      </c>
      <c r="D62" s="88">
        <v>81</v>
      </c>
      <c r="E62" s="89">
        <v>0</v>
      </c>
      <c r="F62" s="70">
        <f t="shared" si="8"/>
        <v>135</v>
      </c>
      <c r="G62" s="88">
        <v>15</v>
      </c>
      <c r="H62" s="88">
        <v>76</v>
      </c>
      <c r="I62" s="89">
        <v>44</v>
      </c>
      <c r="J62" s="90">
        <f t="shared" si="6"/>
        <v>299</v>
      </c>
      <c r="K62" s="88">
        <v>55</v>
      </c>
      <c r="L62" s="88">
        <v>244</v>
      </c>
      <c r="M62" s="70">
        <v>3</v>
      </c>
      <c r="N62" s="70">
        <v>14</v>
      </c>
      <c r="O62" s="84"/>
    </row>
    <row r="63" spans="1:15" ht="15" customHeight="1" x14ac:dyDescent="0.2">
      <c r="A63" s="91" t="s">
        <v>1</v>
      </c>
      <c r="B63" s="74">
        <f t="shared" ref="B63:N63" si="9">SUM(B51:B62)</f>
        <v>682</v>
      </c>
      <c r="C63" s="74">
        <f t="shared" si="9"/>
        <v>133</v>
      </c>
      <c r="D63" s="74">
        <f t="shared" si="9"/>
        <v>549</v>
      </c>
      <c r="E63" s="74">
        <f t="shared" si="9"/>
        <v>0</v>
      </c>
      <c r="F63" s="74">
        <f t="shared" si="9"/>
        <v>1330</v>
      </c>
      <c r="G63" s="74">
        <f t="shared" si="9"/>
        <v>293</v>
      </c>
      <c r="H63" s="74">
        <f t="shared" si="9"/>
        <v>773</v>
      </c>
      <c r="I63" s="74">
        <f t="shared" si="9"/>
        <v>264</v>
      </c>
      <c r="J63" s="74">
        <f t="shared" si="9"/>
        <v>3317</v>
      </c>
      <c r="K63" s="74">
        <f t="shared" si="9"/>
        <v>718</v>
      </c>
      <c r="L63" s="74">
        <f t="shared" si="9"/>
        <v>2599</v>
      </c>
      <c r="M63" s="74">
        <f t="shared" si="9"/>
        <v>39</v>
      </c>
      <c r="N63" s="74">
        <f t="shared" si="9"/>
        <v>72</v>
      </c>
      <c r="O63" s="92"/>
    </row>
    <row r="64" spans="1:15" ht="15" customHeight="1" thickBot="1" x14ac:dyDescent="0.25">
      <c r="A64" s="93" t="s">
        <v>2</v>
      </c>
      <c r="B64" s="76">
        <f>B63/$B$63</f>
        <v>1</v>
      </c>
      <c r="C64" s="76">
        <f>C63/$B$63</f>
        <v>0.19501466275659823</v>
      </c>
      <c r="D64" s="76">
        <f>D63/$B$63</f>
        <v>0.80498533724340171</v>
      </c>
      <c r="E64" s="76">
        <f>E63/$B$63</f>
        <v>0</v>
      </c>
      <c r="F64" s="76">
        <f>F63/$F$63</f>
        <v>1</v>
      </c>
      <c r="G64" s="76">
        <f>G63/$F$63</f>
        <v>0.22030075187969925</v>
      </c>
      <c r="H64" s="76">
        <f>H63/$F$63</f>
        <v>0.58120300751879694</v>
      </c>
      <c r="I64" s="76">
        <f>I63/$F$63</f>
        <v>0.19849624060150375</v>
      </c>
      <c r="J64" s="76">
        <f>J63/$J$63</f>
        <v>1</v>
      </c>
      <c r="K64" s="76">
        <f>K63/$J$63</f>
        <v>0.21646065722037985</v>
      </c>
      <c r="L64" s="76">
        <f>L63/$J$63</f>
        <v>0.78353934277962012</v>
      </c>
      <c r="M64" s="76">
        <f>M63/$M$63</f>
        <v>1</v>
      </c>
      <c r="N64" s="76">
        <f>N63/N63</f>
        <v>1</v>
      </c>
      <c r="O64" s="79"/>
    </row>
    <row r="65" spans="1:15" ht="15" customHeight="1" x14ac:dyDescent="0.2">
      <c r="A65" s="54" t="s">
        <v>82</v>
      </c>
      <c r="B65" s="55"/>
    </row>
    <row r="66" spans="1:15" ht="15" customHeight="1" x14ac:dyDescent="0.2">
      <c r="A66" s="54" t="s">
        <v>83</v>
      </c>
      <c r="B66" s="55"/>
    </row>
    <row r="67" spans="1:15" ht="15" customHeight="1" x14ac:dyDescent="0.2">
      <c r="A67" s="54" t="s">
        <v>84</v>
      </c>
      <c r="B67" s="55"/>
    </row>
    <row r="68" spans="1:15" ht="15" customHeight="1" x14ac:dyDescent="0.2">
      <c r="A68" s="54" t="s">
        <v>85</v>
      </c>
      <c r="B68" s="55"/>
    </row>
    <row r="69" spans="1:15" ht="15" customHeight="1" x14ac:dyDescent="0.2">
      <c r="A69" s="54" t="s">
        <v>86</v>
      </c>
      <c r="B69" s="55"/>
    </row>
    <row r="70" spans="1:15" ht="15" customHeight="1" x14ac:dyDescent="0.2">
      <c r="A70" s="54"/>
      <c r="B70" s="55"/>
    </row>
    <row r="71" spans="1:15" ht="15" customHeight="1" x14ac:dyDescent="0.2">
      <c r="A71" s="54"/>
      <c r="B71" s="55"/>
    </row>
    <row r="72" spans="1:15" ht="15" customHeight="1" thickBot="1" x14ac:dyDescent="0.3">
      <c r="A72" s="56" t="s">
        <v>76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1:15" ht="10.5" customHeight="1" x14ac:dyDescent="0.2">
      <c r="A73" s="54"/>
      <c r="B73" s="55"/>
    </row>
    <row r="74" spans="1:15" ht="13.9" customHeight="1" x14ac:dyDescent="0.2">
      <c r="A74" s="106" t="s">
        <v>46</v>
      </c>
      <c r="B74" s="103" t="s">
        <v>1</v>
      </c>
      <c r="C74" s="103" t="s">
        <v>49</v>
      </c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94"/>
    </row>
    <row r="75" spans="1:15" ht="15.75" customHeight="1" x14ac:dyDescent="0.2">
      <c r="A75" s="106"/>
      <c r="B75" s="103"/>
      <c r="C75" s="107" t="s">
        <v>48</v>
      </c>
      <c r="D75" s="107"/>
      <c r="E75" s="108"/>
      <c r="F75" s="109" t="s">
        <v>6</v>
      </c>
      <c r="G75" s="107"/>
      <c r="H75" s="108"/>
      <c r="I75" s="109" t="s">
        <v>7</v>
      </c>
      <c r="J75" s="107"/>
      <c r="K75" s="108"/>
      <c r="L75" s="107" t="s">
        <v>8</v>
      </c>
      <c r="M75" s="107"/>
      <c r="N75" s="107"/>
      <c r="O75" s="94"/>
    </row>
    <row r="76" spans="1:15" ht="33.75" customHeight="1" x14ac:dyDescent="0.2">
      <c r="A76" s="106"/>
      <c r="B76" s="103"/>
      <c r="C76" s="1" t="s">
        <v>74</v>
      </c>
      <c r="D76" s="1" t="s">
        <v>75</v>
      </c>
      <c r="E76" s="3" t="s">
        <v>88</v>
      </c>
      <c r="F76" s="1" t="s">
        <v>74</v>
      </c>
      <c r="G76" s="1" t="s">
        <v>75</v>
      </c>
      <c r="H76" s="3" t="s">
        <v>88</v>
      </c>
      <c r="I76" s="1" t="s">
        <v>74</v>
      </c>
      <c r="J76" s="1" t="s">
        <v>75</v>
      </c>
      <c r="K76" s="3" t="s">
        <v>88</v>
      </c>
      <c r="L76" s="1" t="s">
        <v>74</v>
      </c>
      <c r="M76" s="1" t="s">
        <v>75</v>
      </c>
      <c r="N76" s="3" t="s">
        <v>88</v>
      </c>
      <c r="O76" s="94"/>
    </row>
    <row r="77" spans="1:15" ht="15" customHeight="1" x14ac:dyDescent="0.2">
      <c r="A77" s="81" t="s">
        <v>17</v>
      </c>
      <c r="B77" s="82">
        <f>SUM(C77:N77)</f>
        <v>8428</v>
      </c>
      <c r="C77" s="64">
        <v>16</v>
      </c>
      <c r="D77" s="64">
        <v>21</v>
      </c>
      <c r="E77" s="83">
        <v>0</v>
      </c>
      <c r="F77" s="64">
        <v>2581</v>
      </c>
      <c r="G77" s="64">
        <v>1485</v>
      </c>
      <c r="H77" s="83">
        <v>104</v>
      </c>
      <c r="I77" s="64">
        <v>2395</v>
      </c>
      <c r="J77" s="64">
        <v>991</v>
      </c>
      <c r="K77" s="83">
        <v>76</v>
      </c>
      <c r="L77" s="64">
        <v>144</v>
      </c>
      <c r="M77" s="64">
        <v>254</v>
      </c>
      <c r="N77" s="64">
        <v>361</v>
      </c>
      <c r="O77" s="87"/>
    </row>
    <row r="78" spans="1:15" ht="15" customHeight="1" x14ac:dyDescent="0.2">
      <c r="A78" s="68" t="s">
        <v>18</v>
      </c>
      <c r="B78" s="82">
        <f t="shared" ref="B78:B88" si="10">SUM(C78:N78)</f>
        <v>8122</v>
      </c>
      <c r="C78" s="64">
        <v>19</v>
      </c>
      <c r="D78" s="64">
        <v>16</v>
      </c>
      <c r="E78" s="83">
        <v>1</v>
      </c>
      <c r="F78" s="64">
        <v>2491</v>
      </c>
      <c r="G78" s="64">
        <v>1483</v>
      </c>
      <c r="H78" s="83">
        <v>80</v>
      </c>
      <c r="I78" s="64">
        <v>2167</v>
      </c>
      <c r="J78" s="64">
        <v>939</v>
      </c>
      <c r="K78" s="83">
        <v>62</v>
      </c>
      <c r="L78" s="64">
        <v>131</v>
      </c>
      <c r="M78" s="64">
        <v>362</v>
      </c>
      <c r="N78" s="64">
        <v>371</v>
      </c>
      <c r="O78" s="87"/>
    </row>
    <row r="79" spans="1:15" ht="15" customHeight="1" x14ac:dyDescent="0.2">
      <c r="A79" s="85" t="s">
        <v>19</v>
      </c>
      <c r="B79" s="82">
        <f t="shared" si="10"/>
        <v>8244</v>
      </c>
      <c r="C79" s="64">
        <v>20</v>
      </c>
      <c r="D79" s="64">
        <v>16</v>
      </c>
      <c r="E79" s="83">
        <v>1</v>
      </c>
      <c r="F79" s="64">
        <v>2554</v>
      </c>
      <c r="G79" s="64">
        <v>1531</v>
      </c>
      <c r="H79" s="83">
        <v>93</v>
      </c>
      <c r="I79" s="64">
        <v>2305</v>
      </c>
      <c r="J79" s="64">
        <v>897</v>
      </c>
      <c r="K79" s="83">
        <v>72</v>
      </c>
      <c r="L79" s="64">
        <v>104</v>
      </c>
      <c r="M79" s="64">
        <v>313</v>
      </c>
      <c r="N79" s="64">
        <v>338</v>
      </c>
      <c r="O79" s="87"/>
    </row>
    <row r="80" spans="1:15" ht="15" customHeight="1" x14ac:dyDescent="0.2">
      <c r="A80" s="68" t="s">
        <v>20</v>
      </c>
      <c r="B80" s="82">
        <f t="shared" si="10"/>
        <v>9258</v>
      </c>
      <c r="C80" s="64">
        <v>26</v>
      </c>
      <c r="D80" s="64">
        <v>20</v>
      </c>
      <c r="E80" s="83">
        <v>1</v>
      </c>
      <c r="F80" s="64">
        <v>2751</v>
      </c>
      <c r="G80" s="64">
        <v>1748</v>
      </c>
      <c r="H80" s="83">
        <v>112</v>
      </c>
      <c r="I80" s="64">
        <v>2503</v>
      </c>
      <c r="J80" s="64">
        <v>1092</v>
      </c>
      <c r="K80" s="83">
        <v>78</v>
      </c>
      <c r="L80" s="64">
        <v>112</v>
      </c>
      <c r="M80" s="64">
        <v>359</v>
      </c>
      <c r="N80" s="64">
        <v>456</v>
      </c>
      <c r="O80" s="87"/>
    </row>
    <row r="81" spans="1:15" ht="15" customHeight="1" x14ac:dyDescent="0.2">
      <c r="A81" s="85" t="s">
        <v>21</v>
      </c>
      <c r="B81" s="82">
        <f t="shared" si="10"/>
        <v>9293</v>
      </c>
      <c r="C81" s="64">
        <v>16</v>
      </c>
      <c r="D81" s="64">
        <v>17</v>
      </c>
      <c r="E81" s="83">
        <v>0</v>
      </c>
      <c r="F81" s="64">
        <v>2754</v>
      </c>
      <c r="G81" s="64">
        <v>1648</v>
      </c>
      <c r="H81" s="83">
        <v>121</v>
      </c>
      <c r="I81" s="64">
        <v>2564</v>
      </c>
      <c r="J81" s="64">
        <v>1070</v>
      </c>
      <c r="K81" s="83">
        <v>108</v>
      </c>
      <c r="L81" s="64">
        <v>129</v>
      </c>
      <c r="M81" s="64">
        <v>390</v>
      </c>
      <c r="N81" s="64">
        <v>476</v>
      </c>
      <c r="O81" s="87"/>
    </row>
    <row r="82" spans="1:15" ht="15" customHeight="1" x14ac:dyDescent="0.2">
      <c r="A82" s="68" t="s">
        <v>22</v>
      </c>
      <c r="B82" s="82">
        <f t="shared" si="10"/>
        <v>8747</v>
      </c>
      <c r="C82" s="64">
        <v>20</v>
      </c>
      <c r="D82" s="64">
        <v>22</v>
      </c>
      <c r="E82" s="83">
        <v>0</v>
      </c>
      <c r="F82" s="64">
        <v>2651</v>
      </c>
      <c r="G82" s="64">
        <v>1538</v>
      </c>
      <c r="H82" s="83">
        <v>121</v>
      </c>
      <c r="I82" s="64">
        <v>2335</v>
      </c>
      <c r="J82" s="64">
        <v>1009</v>
      </c>
      <c r="K82" s="83">
        <v>118</v>
      </c>
      <c r="L82" s="64">
        <v>103</v>
      </c>
      <c r="M82" s="64">
        <v>355</v>
      </c>
      <c r="N82" s="64">
        <v>475</v>
      </c>
      <c r="O82" s="87"/>
    </row>
    <row r="83" spans="1:15" ht="15" customHeight="1" x14ac:dyDescent="0.2">
      <c r="A83" s="68" t="s">
        <v>23</v>
      </c>
      <c r="B83" s="82">
        <f t="shared" si="10"/>
        <v>9382</v>
      </c>
      <c r="C83" s="64">
        <v>25</v>
      </c>
      <c r="D83" s="64">
        <v>8</v>
      </c>
      <c r="E83" s="83">
        <v>0</v>
      </c>
      <c r="F83" s="64">
        <v>2736</v>
      </c>
      <c r="G83" s="64">
        <v>1772</v>
      </c>
      <c r="H83" s="83">
        <v>137</v>
      </c>
      <c r="I83" s="64">
        <v>2484</v>
      </c>
      <c r="J83" s="64">
        <v>1152</v>
      </c>
      <c r="K83" s="83">
        <v>94</v>
      </c>
      <c r="L83" s="64">
        <v>112</v>
      </c>
      <c r="M83" s="64">
        <v>348</v>
      </c>
      <c r="N83" s="64">
        <v>514</v>
      </c>
      <c r="O83" s="87"/>
    </row>
    <row r="84" spans="1:15" ht="15" customHeight="1" x14ac:dyDescent="0.2">
      <c r="A84" s="68" t="s">
        <v>24</v>
      </c>
      <c r="B84" s="82">
        <f t="shared" si="10"/>
        <v>9599</v>
      </c>
      <c r="C84" s="64">
        <v>30</v>
      </c>
      <c r="D84" s="64">
        <v>21</v>
      </c>
      <c r="E84" s="83">
        <v>0</v>
      </c>
      <c r="F84" s="64">
        <v>2836</v>
      </c>
      <c r="G84" s="64">
        <v>1786</v>
      </c>
      <c r="H84" s="83">
        <v>127</v>
      </c>
      <c r="I84" s="64">
        <v>2581</v>
      </c>
      <c r="J84" s="64">
        <v>1103</v>
      </c>
      <c r="K84" s="83">
        <v>107</v>
      </c>
      <c r="L84" s="64">
        <v>128</v>
      </c>
      <c r="M84" s="64">
        <v>363</v>
      </c>
      <c r="N84" s="64">
        <v>517</v>
      </c>
      <c r="O84" s="87"/>
    </row>
    <row r="85" spans="1:15" ht="15" customHeight="1" x14ac:dyDescent="0.2">
      <c r="A85" s="85" t="s">
        <v>25</v>
      </c>
      <c r="B85" s="82">
        <f t="shared" si="10"/>
        <v>9903</v>
      </c>
      <c r="C85" s="64">
        <v>23</v>
      </c>
      <c r="D85" s="64">
        <v>21</v>
      </c>
      <c r="E85" s="83">
        <v>0</v>
      </c>
      <c r="F85" s="64">
        <v>2913</v>
      </c>
      <c r="G85" s="64">
        <v>1716</v>
      </c>
      <c r="H85" s="83">
        <v>155</v>
      </c>
      <c r="I85" s="64">
        <v>2601</v>
      </c>
      <c r="J85" s="64">
        <v>1187</v>
      </c>
      <c r="K85" s="83">
        <v>96</v>
      </c>
      <c r="L85" s="64">
        <v>170</v>
      </c>
      <c r="M85" s="64">
        <v>443</v>
      </c>
      <c r="N85" s="64">
        <v>578</v>
      </c>
      <c r="O85" s="87"/>
    </row>
    <row r="86" spans="1:15" ht="16.5" x14ac:dyDescent="0.2">
      <c r="A86" s="68" t="s">
        <v>26</v>
      </c>
      <c r="B86" s="82">
        <f t="shared" si="10"/>
        <v>10549</v>
      </c>
      <c r="C86" s="64">
        <v>24</v>
      </c>
      <c r="D86" s="64">
        <v>22</v>
      </c>
      <c r="E86" s="83">
        <v>0</v>
      </c>
      <c r="F86" s="64">
        <v>3059</v>
      </c>
      <c r="G86" s="64">
        <v>1797</v>
      </c>
      <c r="H86" s="83">
        <v>160</v>
      </c>
      <c r="I86" s="64">
        <v>3015</v>
      </c>
      <c r="J86" s="64">
        <v>1215</v>
      </c>
      <c r="K86" s="83">
        <v>100</v>
      </c>
      <c r="L86" s="64">
        <v>199</v>
      </c>
      <c r="M86" s="64">
        <v>404</v>
      </c>
      <c r="N86" s="64">
        <v>554</v>
      </c>
      <c r="O86" s="87"/>
    </row>
    <row r="87" spans="1:15" ht="15" customHeight="1" x14ac:dyDescent="0.2">
      <c r="A87" s="85" t="s">
        <v>27</v>
      </c>
      <c r="B87" s="82">
        <f t="shared" si="10"/>
        <v>11009</v>
      </c>
      <c r="C87" s="64">
        <v>20</v>
      </c>
      <c r="D87" s="64">
        <v>22</v>
      </c>
      <c r="E87" s="83">
        <v>1</v>
      </c>
      <c r="F87" s="64">
        <v>3197</v>
      </c>
      <c r="G87" s="64">
        <v>1895</v>
      </c>
      <c r="H87" s="83">
        <v>173</v>
      </c>
      <c r="I87" s="64">
        <v>3062</v>
      </c>
      <c r="J87" s="64">
        <v>1299</v>
      </c>
      <c r="K87" s="83">
        <v>116</v>
      </c>
      <c r="L87" s="64">
        <v>217</v>
      </c>
      <c r="M87" s="64">
        <v>383</v>
      </c>
      <c r="N87" s="64">
        <v>624</v>
      </c>
      <c r="O87" s="87"/>
    </row>
    <row r="88" spans="1:15" ht="15" customHeight="1" x14ac:dyDescent="0.2">
      <c r="A88" s="69" t="s">
        <v>28</v>
      </c>
      <c r="B88" s="90">
        <f t="shared" si="10"/>
        <v>11193</v>
      </c>
      <c r="C88" s="88">
        <v>16</v>
      </c>
      <c r="D88" s="88">
        <v>13</v>
      </c>
      <c r="E88" s="89">
        <v>1</v>
      </c>
      <c r="F88" s="88">
        <v>3205</v>
      </c>
      <c r="G88" s="88">
        <v>1840</v>
      </c>
      <c r="H88" s="89">
        <v>162</v>
      </c>
      <c r="I88" s="88">
        <v>3271</v>
      </c>
      <c r="J88" s="88">
        <v>1369</v>
      </c>
      <c r="K88" s="89">
        <v>121</v>
      </c>
      <c r="L88" s="88">
        <v>201</v>
      </c>
      <c r="M88" s="88">
        <v>387</v>
      </c>
      <c r="N88" s="88">
        <v>607</v>
      </c>
      <c r="O88" s="87"/>
    </row>
    <row r="89" spans="1:15" ht="15" customHeight="1" x14ac:dyDescent="0.2">
      <c r="A89" s="91" t="s">
        <v>1</v>
      </c>
      <c r="B89" s="74">
        <f t="shared" ref="B89:G89" si="11">SUM(B77:B88)</f>
        <v>113727</v>
      </c>
      <c r="C89" s="74">
        <f t="shared" si="11"/>
        <v>255</v>
      </c>
      <c r="D89" s="74">
        <f t="shared" si="11"/>
        <v>219</v>
      </c>
      <c r="E89" s="74">
        <f t="shared" si="11"/>
        <v>5</v>
      </c>
      <c r="F89" s="74">
        <f t="shared" si="11"/>
        <v>33728</v>
      </c>
      <c r="G89" s="74">
        <f t="shared" si="11"/>
        <v>20239</v>
      </c>
      <c r="H89" s="74">
        <f t="shared" ref="H89:N89" si="12">SUM(H77:H88)</f>
        <v>1545</v>
      </c>
      <c r="I89" s="74">
        <f t="shared" si="12"/>
        <v>31283</v>
      </c>
      <c r="J89" s="74">
        <f t="shared" si="12"/>
        <v>13323</v>
      </c>
      <c r="K89" s="74">
        <f t="shared" si="12"/>
        <v>1148</v>
      </c>
      <c r="L89" s="74">
        <f t="shared" si="12"/>
        <v>1750</v>
      </c>
      <c r="M89" s="74">
        <f t="shared" si="12"/>
        <v>4361</v>
      </c>
      <c r="N89" s="74">
        <f t="shared" si="12"/>
        <v>5871</v>
      </c>
      <c r="O89" s="92"/>
    </row>
    <row r="90" spans="1:15" ht="15" customHeight="1" thickBot="1" x14ac:dyDescent="0.25">
      <c r="A90" s="93" t="s">
        <v>2</v>
      </c>
      <c r="B90" s="76">
        <f>B89/$B$89</f>
        <v>1</v>
      </c>
      <c r="C90" s="76">
        <f>C89/$B$89</f>
        <v>2.2422116120182542E-3</v>
      </c>
      <c r="D90" s="76">
        <f>D89/$B$89</f>
        <v>1.9256640903215596E-3</v>
      </c>
      <c r="E90" s="76">
        <f>E89/$B$89</f>
        <v>4.3964933568985377E-5</v>
      </c>
      <c r="F90" s="76">
        <f t="shared" ref="F90:N90" si="13">F89/$B$89</f>
        <v>0.29656985588294776</v>
      </c>
      <c r="G90" s="76">
        <f t="shared" si="13"/>
        <v>0.177961258100539</v>
      </c>
      <c r="H90" s="76">
        <f t="shared" si="13"/>
        <v>1.3585164472816482E-2</v>
      </c>
      <c r="I90" s="76">
        <f t="shared" si="13"/>
        <v>0.2750710033677139</v>
      </c>
      <c r="J90" s="76">
        <f t="shared" si="13"/>
        <v>0.11714896198791844</v>
      </c>
      <c r="K90" s="76">
        <f t="shared" si="13"/>
        <v>1.0094348747439042E-2</v>
      </c>
      <c r="L90" s="76">
        <f t="shared" si="13"/>
        <v>1.5387726749144882E-2</v>
      </c>
      <c r="M90" s="76">
        <f t="shared" si="13"/>
        <v>3.8346215058869045E-2</v>
      </c>
      <c r="N90" s="76">
        <f t="shared" si="13"/>
        <v>5.162362499670263E-2</v>
      </c>
      <c r="O90" s="87"/>
    </row>
    <row r="91" spans="1:15" ht="15" customHeight="1" x14ac:dyDescent="0.2">
      <c r="A91" s="54" t="s">
        <v>87</v>
      </c>
      <c r="B91" s="55"/>
    </row>
    <row r="92" spans="1:15" ht="15" customHeight="1" x14ac:dyDescent="0.2">
      <c r="A92" s="54"/>
      <c r="B92" s="55"/>
    </row>
    <row r="93" spans="1:15" ht="15" customHeight="1" thickBot="1" x14ac:dyDescent="0.3">
      <c r="A93" s="56" t="s">
        <v>50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1:15" ht="5.45" customHeight="1" x14ac:dyDescent="0.2">
      <c r="A94" s="54"/>
      <c r="B94" s="55"/>
    </row>
    <row r="95" spans="1:15" ht="15" customHeight="1" x14ac:dyDescent="0.2">
      <c r="A95" s="106" t="s">
        <v>9</v>
      </c>
      <c r="B95" s="111" t="s">
        <v>1</v>
      </c>
      <c r="C95" s="110" t="s">
        <v>49</v>
      </c>
      <c r="D95" s="110"/>
      <c r="E95" s="110"/>
      <c r="F95" s="110"/>
      <c r="G95" s="94"/>
      <c r="H95" s="94"/>
      <c r="I95" s="94"/>
      <c r="J95" s="94"/>
      <c r="K95" s="94"/>
      <c r="L95" s="94"/>
      <c r="M95" s="94"/>
      <c r="N95" s="94"/>
      <c r="O95" s="104"/>
    </row>
    <row r="96" spans="1:15" ht="33.75" customHeight="1" x14ac:dyDescent="0.2">
      <c r="A96" s="106"/>
      <c r="B96" s="111"/>
      <c r="C96" s="5" t="s">
        <v>48</v>
      </c>
      <c r="D96" s="5" t="s">
        <v>6</v>
      </c>
      <c r="E96" s="5" t="s">
        <v>7</v>
      </c>
      <c r="F96" s="5" t="s">
        <v>8</v>
      </c>
      <c r="G96" s="4"/>
      <c r="H96" s="84"/>
      <c r="I96" s="4"/>
      <c r="J96" s="94"/>
      <c r="K96" s="4"/>
      <c r="L96" s="4"/>
      <c r="M96" s="94"/>
      <c r="N96" s="94"/>
      <c r="O96" s="104"/>
    </row>
    <row r="97" spans="1:15" ht="15" customHeight="1" x14ac:dyDescent="0.2">
      <c r="A97" s="81" t="s">
        <v>51</v>
      </c>
      <c r="B97" s="95">
        <f>C97+D97+E97+F97</f>
        <v>1205</v>
      </c>
      <c r="C97" s="96">
        <v>2</v>
      </c>
      <c r="D97" s="96">
        <v>484</v>
      </c>
      <c r="E97" s="96">
        <v>492</v>
      </c>
      <c r="F97" s="96">
        <v>227</v>
      </c>
      <c r="G97" s="97"/>
      <c r="H97" s="84"/>
      <c r="I97" s="97"/>
      <c r="J97" s="84"/>
      <c r="K97" s="97"/>
      <c r="L97" s="97"/>
      <c r="M97" s="84"/>
      <c r="N97" s="84"/>
      <c r="O97" s="84"/>
    </row>
    <row r="98" spans="1:15" ht="15" customHeight="1" x14ac:dyDescent="0.2">
      <c r="A98" s="68" t="s">
        <v>52</v>
      </c>
      <c r="B98" s="95">
        <f t="shared" ref="B98:B121" si="14">C98+D98+E98+F98</f>
        <v>4920</v>
      </c>
      <c r="C98" s="96">
        <v>12</v>
      </c>
      <c r="D98" s="96">
        <v>2443</v>
      </c>
      <c r="E98" s="96">
        <v>2105</v>
      </c>
      <c r="F98" s="96">
        <v>360</v>
      </c>
      <c r="G98" s="97"/>
      <c r="H98" s="84"/>
      <c r="I98" s="97"/>
      <c r="J98" s="84"/>
      <c r="K98" s="97"/>
      <c r="L98" s="97"/>
      <c r="M98" s="84"/>
      <c r="N98" s="84"/>
      <c r="O98" s="84"/>
    </row>
    <row r="99" spans="1:15" ht="15" customHeight="1" x14ac:dyDescent="0.2">
      <c r="A99" s="85" t="s">
        <v>53</v>
      </c>
      <c r="B99" s="95">
        <f t="shared" si="14"/>
        <v>2127</v>
      </c>
      <c r="C99" s="96">
        <v>6</v>
      </c>
      <c r="D99" s="96">
        <v>1051</v>
      </c>
      <c r="E99" s="96">
        <v>913</v>
      </c>
      <c r="F99" s="96">
        <v>157</v>
      </c>
      <c r="G99" s="97"/>
      <c r="H99" s="84"/>
      <c r="I99" s="97"/>
      <c r="J99" s="84"/>
      <c r="K99" s="97"/>
      <c r="L99" s="97"/>
      <c r="M99" s="84"/>
      <c r="N99" s="84"/>
      <c r="O99" s="84"/>
    </row>
    <row r="100" spans="1:15" ht="15" customHeight="1" x14ac:dyDescent="0.2">
      <c r="A100" s="68" t="s">
        <v>54</v>
      </c>
      <c r="B100" s="95">
        <f t="shared" si="14"/>
        <v>10567</v>
      </c>
      <c r="C100" s="96">
        <v>68</v>
      </c>
      <c r="D100" s="96">
        <v>6257</v>
      </c>
      <c r="E100" s="96">
        <v>3536</v>
      </c>
      <c r="F100" s="96">
        <v>706</v>
      </c>
      <c r="G100" s="97"/>
      <c r="H100" s="84"/>
      <c r="I100" s="97"/>
      <c r="J100" s="84"/>
      <c r="K100" s="97"/>
      <c r="L100" s="97"/>
      <c r="M100" s="84"/>
      <c r="N100" s="84"/>
      <c r="O100" s="84"/>
    </row>
    <row r="101" spans="1:15" ht="15" customHeight="1" x14ac:dyDescent="0.2">
      <c r="A101" s="68" t="s">
        <v>55</v>
      </c>
      <c r="B101" s="95">
        <f t="shared" si="14"/>
        <v>3111</v>
      </c>
      <c r="C101" s="96">
        <v>17</v>
      </c>
      <c r="D101" s="96">
        <v>1410</v>
      </c>
      <c r="E101" s="96">
        <v>1333</v>
      </c>
      <c r="F101" s="96">
        <v>351</v>
      </c>
      <c r="G101" s="97"/>
      <c r="H101" s="84"/>
      <c r="I101" s="97"/>
      <c r="J101" s="84"/>
      <c r="K101" s="97"/>
      <c r="L101" s="97"/>
      <c r="M101" s="84"/>
      <c r="N101" s="84"/>
      <c r="O101" s="84"/>
    </row>
    <row r="102" spans="1:15" ht="15" customHeight="1" x14ac:dyDescent="0.2">
      <c r="A102" s="68" t="s">
        <v>56</v>
      </c>
      <c r="B102" s="95">
        <f t="shared" si="14"/>
        <v>3176</v>
      </c>
      <c r="C102" s="96">
        <v>4</v>
      </c>
      <c r="D102" s="96">
        <v>1322</v>
      </c>
      <c r="E102" s="96">
        <v>1573</v>
      </c>
      <c r="F102" s="96">
        <v>277</v>
      </c>
      <c r="G102" s="97"/>
      <c r="H102" s="84"/>
      <c r="I102" s="97"/>
      <c r="J102" s="84"/>
      <c r="K102" s="97"/>
      <c r="L102" s="97"/>
      <c r="M102" s="84"/>
      <c r="N102" s="84"/>
      <c r="O102" s="84"/>
    </row>
    <row r="103" spans="1:15" ht="15" customHeight="1" x14ac:dyDescent="0.2">
      <c r="A103" s="68" t="s">
        <v>12</v>
      </c>
      <c r="B103" s="95">
        <f t="shared" si="14"/>
        <v>2710</v>
      </c>
      <c r="C103" s="96">
        <v>10</v>
      </c>
      <c r="D103" s="96">
        <v>1478</v>
      </c>
      <c r="E103" s="96">
        <v>876</v>
      </c>
      <c r="F103" s="96">
        <v>346</v>
      </c>
      <c r="G103" s="97"/>
      <c r="H103" s="84"/>
      <c r="I103" s="97"/>
      <c r="J103" s="84"/>
      <c r="K103" s="97"/>
      <c r="L103" s="97"/>
      <c r="M103" s="84"/>
      <c r="N103" s="84"/>
      <c r="O103" s="84"/>
    </row>
    <row r="104" spans="1:15" ht="15" customHeight="1" x14ac:dyDescent="0.2">
      <c r="A104" s="68" t="s">
        <v>10</v>
      </c>
      <c r="B104" s="95">
        <f t="shared" si="14"/>
        <v>8162</v>
      </c>
      <c r="C104" s="96">
        <v>26</v>
      </c>
      <c r="D104" s="96">
        <v>4102</v>
      </c>
      <c r="E104" s="96">
        <v>3431</v>
      </c>
      <c r="F104" s="96">
        <v>603</v>
      </c>
      <c r="G104" s="97"/>
      <c r="H104" s="84"/>
      <c r="I104" s="97"/>
      <c r="J104" s="84"/>
      <c r="K104" s="97"/>
      <c r="L104" s="97"/>
      <c r="M104" s="84"/>
      <c r="N104" s="84"/>
      <c r="O104" s="84"/>
    </row>
    <row r="105" spans="1:15" ht="15" customHeight="1" x14ac:dyDescent="0.2">
      <c r="A105" s="68" t="s">
        <v>57</v>
      </c>
      <c r="B105" s="95">
        <f t="shared" si="14"/>
        <v>1423</v>
      </c>
      <c r="C105" s="96">
        <v>7</v>
      </c>
      <c r="D105" s="96">
        <v>592</v>
      </c>
      <c r="E105" s="96">
        <v>662</v>
      </c>
      <c r="F105" s="96">
        <v>162</v>
      </c>
      <c r="G105" s="97"/>
      <c r="H105" s="84"/>
      <c r="I105" s="97"/>
      <c r="J105" s="84"/>
      <c r="K105" s="97"/>
      <c r="L105" s="97"/>
      <c r="M105" s="84"/>
      <c r="N105" s="84"/>
      <c r="O105" s="84"/>
    </row>
    <row r="106" spans="1:15" ht="15" customHeight="1" x14ac:dyDescent="0.2">
      <c r="A106" s="68" t="s">
        <v>58</v>
      </c>
      <c r="B106" s="95">
        <f t="shared" si="14"/>
        <v>2893</v>
      </c>
      <c r="C106" s="96">
        <v>11</v>
      </c>
      <c r="D106" s="96">
        <v>1205</v>
      </c>
      <c r="E106" s="96">
        <v>1173</v>
      </c>
      <c r="F106" s="96">
        <v>504</v>
      </c>
      <c r="G106" s="97"/>
      <c r="H106" s="84"/>
      <c r="I106" s="97"/>
      <c r="J106" s="84"/>
      <c r="K106" s="97"/>
      <c r="L106" s="97"/>
      <c r="M106" s="84"/>
      <c r="N106" s="84"/>
      <c r="O106" s="84"/>
    </row>
    <row r="107" spans="1:15" ht="15" customHeight="1" x14ac:dyDescent="0.2">
      <c r="A107" s="68" t="s">
        <v>59</v>
      </c>
      <c r="B107" s="95">
        <f t="shared" si="14"/>
        <v>3986</v>
      </c>
      <c r="C107" s="96">
        <v>6</v>
      </c>
      <c r="D107" s="96">
        <v>1928</v>
      </c>
      <c r="E107" s="96">
        <v>1525</v>
      </c>
      <c r="F107" s="96">
        <v>527</v>
      </c>
      <c r="G107" s="97"/>
      <c r="H107" s="84"/>
      <c r="I107" s="97"/>
      <c r="J107" s="84"/>
      <c r="K107" s="97"/>
      <c r="L107" s="97"/>
      <c r="M107" s="84"/>
      <c r="N107" s="84"/>
      <c r="O107" s="84"/>
    </row>
    <row r="108" spans="1:15" ht="15" customHeight="1" x14ac:dyDescent="0.2">
      <c r="A108" s="68" t="s">
        <v>14</v>
      </c>
      <c r="B108" s="95">
        <f t="shared" si="14"/>
        <v>6030</v>
      </c>
      <c r="C108" s="96">
        <v>17</v>
      </c>
      <c r="D108" s="96">
        <v>2820</v>
      </c>
      <c r="E108" s="96">
        <v>2429</v>
      </c>
      <c r="F108" s="96">
        <v>764</v>
      </c>
      <c r="G108" s="97"/>
      <c r="H108" s="84"/>
      <c r="I108" s="97"/>
      <c r="J108" s="84"/>
      <c r="K108" s="97"/>
      <c r="L108" s="97"/>
      <c r="M108" s="84"/>
      <c r="N108" s="84"/>
      <c r="O108" s="84"/>
    </row>
    <row r="109" spans="1:15" ht="15" customHeight="1" x14ac:dyDescent="0.2">
      <c r="A109" s="68" t="s">
        <v>60</v>
      </c>
      <c r="B109" s="95">
        <f t="shared" si="14"/>
        <v>4126</v>
      </c>
      <c r="C109" s="96">
        <v>9</v>
      </c>
      <c r="D109" s="96">
        <v>2025</v>
      </c>
      <c r="E109" s="96">
        <v>1550</v>
      </c>
      <c r="F109" s="96">
        <v>542</v>
      </c>
      <c r="G109" s="97"/>
      <c r="H109" s="84"/>
      <c r="I109" s="97"/>
      <c r="J109" s="84"/>
      <c r="K109" s="97"/>
      <c r="L109" s="97"/>
      <c r="M109" s="84"/>
      <c r="N109" s="84"/>
      <c r="O109" s="84"/>
    </row>
    <row r="110" spans="1:15" ht="15" customHeight="1" x14ac:dyDescent="0.2">
      <c r="A110" s="68" t="s">
        <v>61</v>
      </c>
      <c r="B110" s="95">
        <f t="shared" si="14"/>
        <v>2147</v>
      </c>
      <c r="C110" s="96">
        <v>1</v>
      </c>
      <c r="D110" s="96">
        <v>1055</v>
      </c>
      <c r="E110" s="96">
        <v>942</v>
      </c>
      <c r="F110" s="96">
        <v>149</v>
      </c>
      <c r="G110" s="97"/>
      <c r="H110" s="84"/>
      <c r="I110" s="97"/>
      <c r="J110" s="84"/>
      <c r="K110" s="97"/>
      <c r="L110" s="97"/>
      <c r="M110" s="84"/>
      <c r="N110" s="84"/>
      <c r="O110" s="84"/>
    </row>
    <row r="111" spans="1:15" ht="15" customHeight="1" x14ac:dyDescent="0.2">
      <c r="A111" s="68" t="s">
        <v>11</v>
      </c>
      <c r="B111" s="95">
        <f t="shared" si="14"/>
        <v>35826</v>
      </c>
      <c r="C111" s="96">
        <v>98</v>
      </c>
      <c r="D111" s="96">
        <v>17580</v>
      </c>
      <c r="E111" s="96">
        <v>14078</v>
      </c>
      <c r="F111" s="96">
        <v>4070</v>
      </c>
      <c r="G111" s="97"/>
      <c r="H111" s="84"/>
      <c r="I111" s="97"/>
      <c r="J111" s="84"/>
      <c r="K111" s="97"/>
      <c r="L111" s="97"/>
      <c r="M111" s="84"/>
      <c r="N111" s="84"/>
      <c r="O111" s="84"/>
    </row>
    <row r="112" spans="1:15" ht="15" customHeight="1" x14ac:dyDescent="0.2">
      <c r="A112" s="68" t="s">
        <v>62</v>
      </c>
      <c r="B112" s="95">
        <f t="shared" si="14"/>
        <v>2387</v>
      </c>
      <c r="C112" s="96">
        <v>111</v>
      </c>
      <c r="D112" s="96">
        <v>1054</v>
      </c>
      <c r="E112" s="96">
        <v>826</v>
      </c>
      <c r="F112" s="96">
        <v>396</v>
      </c>
      <c r="G112" s="97"/>
      <c r="H112" s="84"/>
      <c r="I112" s="97"/>
      <c r="J112" s="84"/>
      <c r="K112" s="97"/>
      <c r="L112" s="97"/>
      <c r="M112" s="84"/>
      <c r="N112" s="84"/>
      <c r="O112" s="84"/>
    </row>
    <row r="113" spans="1:15" ht="15" customHeight="1" x14ac:dyDescent="0.2">
      <c r="A113" s="68" t="s">
        <v>63</v>
      </c>
      <c r="B113" s="95">
        <f t="shared" si="14"/>
        <v>711</v>
      </c>
      <c r="C113" s="96">
        <v>2</v>
      </c>
      <c r="D113" s="96">
        <v>396</v>
      </c>
      <c r="E113" s="96">
        <v>221</v>
      </c>
      <c r="F113" s="96">
        <v>92</v>
      </c>
      <c r="G113" s="97"/>
      <c r="H113" s="84"/>
      <c r="I113" s="97"/>
      <c r="J113" s="84"/>
      <c r="K113" s="97"/>
      <c r="L113" s="97"/>
      <c r="M113" s="84"/>
      <c r="N113" s="84"/>
      <c r="O113" s="84"/>
    </row>
    <row r="114" spans="1:15" ht="15" customHeight="1" x14ac:dyDescent="0.2">
      <c r="A114" s="68" t="s">
        <v>64</v>
      </c>
      <c r="B114" s="95">
        <f t="shared" si="14"/>
        <v>823</v>
      </c>
      <c r="C114" s="96">
        <v>5</v>
      </c>
      <c r="D114" s="96">
        <v>421</v>
      </c>
      <c r="E114" s="96">
        <v>324</v>
      </c>
      <c r="F114" s="96">
        <v>73</v>
      </c>
      <c r="G114" s="97"/>
      <c r="H114" s="84"/>
      <c r="I114" s="97"/>
      <c r="J114" s="84"/>
      <c r="K114" s="97"/>
      <c r="L114" s="97"/>
      <c r="M114" s="84"/>
      <c r="N114" s="84"/>
      <c r="O114" s="84"/>
    </row>
    <row r="115" spans="1:15" ht="15" customHeight="1" x14ac:dyDescent="0.2">
      <c r="A115" s="68" t="s">
        <v>65</v>
      </c>
      <c r="B115" s="95">
        <f t="shared" si="14"/>
        <v>1086</v>
      </c>
      <c r="C115" s="96">
        <v>2</v>
      </c>
      <c r="D115" s="96">
        <v>474</v>
      </c>
      <c r="E115" s="96">
        <v>495</v>
      </c>
      <c r="F115" s="96">
        <v>115</v>
      </c>
      <c r="G115" s="97"/>
      <c r="H115" s="84"/>
      <c r="I115" s="97"/>
      <c r="J115" s="84"/>
      <c r="K115" s="97"/>
      <c r="L115" s="97"/>
      <c r="M115" s="84"/>
      <c r="N115" s="84"/>
      <c r="O115" s="84"/>
    </row>
    <row r="116" spans="1:15" ht="15" customHeight="1" x14ac:dyDescent="0.2">
      <c r="A116" s="68" t="s">
        <v>66</v>
      </c>
      <c r="B116" s="95">
        <f t="shared" si="14"/>
        <v>3876</v>
      </c>
      <c r="C116" s="96">
        <v>7</v>
      </c>
      <c r="D116" s="96">
        <v>2017</v>
      </c>
      <c r="E116" s="96">
        <v>1476</v>
      </c>
      <c r="F116" s="96">
        <v>376</v>
      </c>
      <c r="G116" s="97"/>
      <c r="H116" s="84"/>
      <c r="I116" s="97"/>
      <c r="J116" s="84"/>
      <c r="K116" s="97"/>
      <c r="L116" s="97"/>
      <c r="M116" s="84"/>
      <c r="N116" s="84"/>
      <c r="O116" s="84"/>
    </row>
    <row r="117" spans="1:15" ht="15" customHeight="1" x14ac:dyDescent="0.2">
      <c r="A117" s="68" t="s">
        <v>13</v>
      </c>
      <c r="B117" s="95">
        <f t="shared" si="14"/>
        <v>4249</v>
      </c>
      <c r="C117" s="96">
        <v>19</v>
      </c>
      <c r="D117" s="96">
        <v>1708</v>
      </c>
      <c r="E117" s="96">
        <v>2244</v>
      </c>
      <c r="F117" s="96">
        <v>278</v>
      </c>
      <c r="G117" s="97"/>
      <c r="H117" s="84"/>
      <c r="I117" s="97"/>
      <c r="J117" s="84"/>
      <c r="K117" s="97"/>
      <c r="L117" s="97"/>
      <c r="M117" s="84"/>
      <c r="N117" s="84"/>
      <c r="O117" s="84"/>
    </row>
    <row r="118" spans="1:15" ht="15" customHeight="1" x14ac:dyDescent="0.2">
      <c r="A118" s="68" t="s">
        <v>67</v>
      </c>
      <c r="B118" s="95">
        <f t="shared" si="14"/>
        <v>3115</v>
      </c>
      <c r="C118" s="96">
        <v>17</v>
      </c>
      <c r="D118" s="96">
        <v>1414</v>
      </c>
      <c r="E118" s="96">
        <v>1268</v>
      </c>
      <c r="F118" s="96">
        <v>416</v>
      </c>
      <c r="G118" s="97"/>
      <c r="H118" s="84"/>
      <c r="I118" s="97"/>
      <c r="J118" s="84"/>
      <c r="K118" s="97"/>
      <c r="L118" s="97"/>
      <c r="M118" s="84"/>
      <c r="N118" s="84"/>
      <c r="O118" s="84"/>
    </row>
    <row r="119" spans="1:15" ht="15" customHeight="1" x14ac:dyDescent="0.2">
      <c r="A119" s="68" t="s">
        <v>68</v>
      </c>
      <c r="B119" s="95">
        <f t="shared" si="14"/>
        <v>2297</v>
      </c>
      <c r="C119" s="96">
        <v>5</v>
      </c>
      <c r="D119" s="96">
        <v>885</v>
      </c>
      <c r="E119" s="96">
        <v>1198</v>
      </c>
      <c r="F119" s="96">
        <v>209</v>
      </c>
      <c r="G119" s="97"/>
      <c r="H119" s="84"/>
      <c r="I119" s="97"/>
      <c r="J119" s="84"/>
      <c r="K119" s="97"/>
      <c r="L119" s="97"/>
      <c r="M119" s="84"/>
      <c r="N119" s="84"/>
      <c r="O119" s="84"/>
    </row>
    <row r="120" spans="1:15" ht="15" customHeight="1" x14ac:dyDescent="0.2">
      <c r="A120" s="68" t="s">
        <v>69</v>
      </c>
      <c r="B120" s="95">
        <f t="shared" si="14"/>
        <v>1917</v>
      </c>
      <c r="C120" s="96">
        <v>4</v>
      </c>
      <c r="D120" s="96">
        <v>1026</v>
      </c>
      <c r="E120" s="96">
        <v>825</v>
      </c>
      <c r="F120" s="96">
        <v>62</v>
      </c>
      <c r="G120" s="97"/>
      <c r="H120" s="84"/>
      <c r="I120" s="97"/>
      <c r="J120" s="84"/>
      <c r="K120" s="97"/>
      <c r="L120" s="97"/>
      <c r="M120" s="84"/>
      <c r="N120" s="84"/>
      <c r="O120" s="84"/>
    </row>
    <row r="121" spans="1:15" s="100" customFormat="1" ht="15" customHeight="1" x14ac:dyDescent="0.2">
      <c r="A121" s="69" t="s">
        <v>70</v>
      </c>
      <c r="B121" s="98">
        <f t="shared" si="14"/>
        <v>857</v>
      </c>
      <c r="C121" s="99">
        <v>13</v>
      </c>
      <c r="D121" s="99">
        <v>365</v>
      </c>
      <c r="E121" s="99">
        <v>259</v>
      </c>
      <c r="F121" s="99">
        <v>220</v>
      </c>
      <c r="G121" s="97"/>
      <c r="H121" s="84"/>
      <c r="I121" s="97"/>
      <c r="J121" s="84"/>
      <c r="K121" s="97"/>
      <c r="L121" s="97"/>
      <c r="M121" s="84"/>
      <c r="N121" s="84"/>
      <c r="O121" s="84"/>
    </row>
    <row r="122" spans="1:15" ht="15" customHeight="1" x14ac:dyDescent="0.2">
      <c r="A122" s="91" t="s">
        <v>1</v>
      </c>
      <c r="B122" s="101">
        <f>SUM(B97:B121)</f>
        <v>113727</v>
      </c>
      <c r="C122" s="101">
        <f>SUM(C97:C121)</f>
        <v>479</v>
      </c>
      <c r="D122" s="101">
        <f>SUM(D97:D121)</f>
        <v>55512</v>
      </c>
      <c r="E122" s="101">
        <f>SUM(E97:E121)</f>
        <v>45754</v>
      </c>
      <c r="F122" s="101">
        <f>SUM(F97:F121)</f>
        <v>11982</v>
      </c>
      <c r="G122" s="92"/>
      <c r="H122" s="84"/>
      <c r="I122" s="92"/>
      <c r="J122" s="92"/>
      <c r="K122" s="92"/>
      <c r="L122" s="92"/>
      <c r="M122" s="92"/>
      <c r="N122" s="92"/>
      <c r="O122" s="92"/>
    </row>
    <row r="123" spans="1:15" ht="15" customHeight="1" thickBot="1" x14ac:dyDescent="0.25">
      <c r="A123" s="93" t="s">
        <v>2</v>
      </c>
      <c r="B123" s="102">
        <f>B122/$B$122</f>
        <v>1</v>
      </c>
      <c r="C123" s="102">
        <f>C122/$B$122</f>
        <v>4.2118406359087993E-3</v>
      </c>
      <c r="D123" s="102">
        <f>D122/$B$122</f>
        <v>0.48811627845630323</v>
      </c>
      <c r="E123" s="102">
        <f>E122/$B$122</f>
        <v>0.40231431410307139</v>
      </c>
      <c r="F123" s="102">
        <f>F122/$B$122</f>
        <v>0.10535756680471656</v>
      </c>
      <c r="G123" s="79"/>
      <c r="H123" s="79"/>
      <c r="I123" s="79"/>
      <c r="J123" s="79"/>
      <c r="K123" s="79"/>
      <c r="L123" s="79"/>
      <c r="M123" s="79"/>
      <c r="N123" s="79"/>
      <c r="O123" s="79"/>
    </row>
    <row r="124" spans="1:15" ht="15" customHeight="1" x14ac:dyDescent="0.2">
      <c r="A124" s="54"/>
      <c r="B124" s="55"/>
    </row>
  </sheetData>
  <mergeCells count="21">
    <mergeCell ref="O95:O96"/>
    <mergeCell ref="C95:F95"/>
    <mergeCell ref="A95:A96"/>
    <mergeCell ref="B95:B96"/>
    <mergeCell ref="A74:A76"/>
    <mergeCell ref="I75:K75"/>
    <mergeCell ref="L75:N75"/>
    <mergeCell ref="C74:N74"/>
    <mergeCell ref="A49:A50"/>
    <mergeCell ref="B74:B76"/>
    <mergeCell ref="B49:B50"/>
    <mergeCell ref="C75:E75"/>
    <mergeCell ref="F75:H75"/>
    <mergeCell ref="C49:E49"/>
    <mergeCell ref="F49:F50"/>
    <mergeCell ref="G49:I49"/>
    <mergeCell ref="J49:J50"/>
    <mergeCell ref="N49:N50"/>
    <mergeCell ref="O49:O50"/>
    <mergeCell ref="K49:L49"/>
    <mergeCell ref="M49:M50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&amp;LFuente: Registro de casos del CEM/UGIGC/PNCVFS</oddFooter>
  </headerFooter>
  <rowBreaks count="2" manualBreakCount="2">
    <brk id="46" max="14" man="1"/>
    <brk id="9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2018-10-10T19:54:08Z</cp:lastPrinted>
  <dcterms:created xsi:type="dcterms:W3CDTF">2009-10-30T17:37:42Z</dcterms:created>
  <dcterms:modified xsi:type="dcterms:W3CDTF">2019-01-15T00:43:45Z</dcterms:modified>
</cp:coreProperties>
</file>